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4240" windowHeight="13740" tabRatio="500"/>
  </bookViews>
  <sheets>
    <sheet name="FORMATO PEDIDOS" sheetId="1" r:id="rId1"/>
    <sheet name="ACCESORIOS CASCOS" sheetId="3" r:id="rId2"/>
    <sheet name="PROFORMA" sheetId="2" r:id="rId3"/>
  </sheets>
  <definedNames>
    <definedName name="_xlnm._FilterDatabase" localSheetId="2" hidden="1">PROFORMA!$B$7:$E$591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19" i="1"/>
  <c r="F40" i="1"/>
  <c r="F2" i="1"/>
  <c r="F15" i="1"/>
  <c r="F16" i="1"/>
  <c r="F17" i="1"/>
  <c r="F18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441" i="1"/>
  <c r="F442" i="1"/>
  <c r="F443" i="1"/>
  <c r="F444" i="1"/>
  <c r="F445" i="1"/>
  <c r="F446" i="1"/>
  <c r="F447" i="1"/>
  <c r="F448" i="1"/>
  <c r="F449" i="1"/>
  <c r="F450" i="1"/>
  <c r="F465" i="1"/>
  <c r="F466" i="1"/>
  <c r="F467" i="1"/>
  <c r="F468" i="1"/>
  <c r="F469" i="1"/>
  <c r="F470" i="1"/>
  <c r="F471" i="1"/>
  <c r="F472" i="1"/>
  <c r="F473" i="1"/>
  <c r="F474" i="1"/>
  <c r="F475" i="1"/>
  <c r="F489" i="1"/>
  <c r="F490" i="1"/>
  <c r="F491" i="1"/>
  <c r="F492" i="1"/>
  <c r="F493" i="1"/>
  <c r="F494" i="1"/>
  <c r="F495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9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702" i="1"/>
  <c r="F703" i="1"/>
  <c r="F704" i="1"/>
  <c r="F705" i="1"/>
  <c r="F706" i="1"/>
  <c r="F707" i="1"/>
  <c r="F708" i="1"/>
  <c r="F709" i="1"/>
  <c r="F713" i="1"/>
  <c r="F714" i="1"/>
  <c r="F715" i="1"/>
  <c r="F716" i="1"/>
  <c r="F717" i="1"/>
  <c r="F718" i="1"/>
  <c r="F719" i="1"/>
  <c r="F720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724" i="1"/>
  <c r="F725" i="1"/>
  <c r="F726" i="1"/>
  <c r="F727" i="1"/>
  <c r="F728" i="1"/>
  <c r="F729" i="1"/>
  <c r="F730" i="1"/>
  <c r="F731" i="1"/>
  <c r="F454" i="1"/>
  <c r="F455" i="1"/>
  <c r="F456" i="1"/>
  <c r="F457" i="1"/>
  <c r="F458" i="1"/>
  <c r="F459" i="1"/>
  <c r="F460" i="1"/>
  <c r="F461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554" i="1"/>
  <c r="F555" i="1"/>
  <c r="F556" i="1"/>
  <c r="F557" i="1"/>
  <c r="F558" i="1"/>
  <c r="F559" i="1"/>
  <c r="F545" i="1"/>
  <c r="F546" i="1"/>
  <c r="F547" i="1"/>
  <c r="F548" i="1"/>
  <c r="F549" i="1"/>
  <c r="F550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830" i="1"/>
  <c r="F831" i="1"/>
  <c r="F832" i="1"/>
  <c r="F833" i="1"/>
  <c r="F834" i="1"/>
  <c r="F835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7" i="1"/>
  <c r="F878" i="1"/>
  <c r="F879" i="1"/>
  <c r="F880" i="1"/>
  <c r="F881" i="1"/>
  <c r="F882" i="1"/>
  <c r="F883" i="1"/>
  <c r="F884" i="1"/>
  <c r="F885" i="1"/>
  <c r="F889" i="1"/>
  <c r="F890" i="1"/>
  <c r="F891" i="1"/>
  <c r="F892" i="1"/>
  <c r="F893" i="1"/>
  <c r="F894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52" i="1"/>
  <c r="F53" i="1"/>
  <c r="F54" i="1"/>
  <c r="F55" i="1"/>
  <c r="F56" i="1"/>
  <c r="F5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79" i="1"/>
  <c r="F480" i="1"/>
  <c r="F481" i="1"/>
  <c r="F482" i="1"/>
  <c r="F483" i="1"/>
  <c r="F484" i="1"/>
  <c r="F427" i="1"/>
  <c r="F428" i="1"/>
  <c r="F429" i="1"/>
  <c r="F430" i="1"/>
  <c r="F431" i="1"/>
  <c r="F432" i="1"/>
  <c r="F433" i="1"/>
  <c r="F434" i="1"/>
  <c r="F435" i="1"/>
  <c r="F436" i="1"/>
  <c r="F437" i="1"/>
  <c r="F413" i="1"/>
  <c r="F414" i="1"/>
  <c r="F415" i="1"/>
  <c r="F416" i="1"/>
  <c r="F417" i="1"/>
  <c r="F418" i="1"/>
  <c r="F419" i="1"/>
  <c r="F420" i="1"/>
  <c r="F421" i="1"/>
  <c r="F422" i="1"/>
  <c r="F42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682" i="1"/>
  <c r="F683" i="1"/>
  <c r="F684" i="1"/>
  <c r="F685" i="1"/>
  <c r="F686" i="1"/>
  <c r="F687" i="1"/>
  <c r="F688" i="1"/>
  <c r="F692" i="1"/>
  <c r="F693" i="1"/>
  <c r="F694" i="1"/>
  <c r="F695" i="1"/>
  <c r="F696" i="1"/>
  <c r="F697" i="1"/>
  <c r="F698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44" i="1"/>
  <c r="F45" i="1"/>
  <c r="F46" i="1"/>
  <c r="F47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" i="1"/>
  <c r="F578" i="1"/>
  <c r="F915" i="1"/>
  <c r="D854" i="1"/>
  <c r="D873" i="1"/>
  <c r="D885" i="1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97" i="1"/>
  <c r="D437" i="1"/>
  <c r="D423" i="1"/>
  <c r="D484" i="1"/>
  <c r="F408" i="1"/>
  <c r="F784" i="1"/>
  <c r="F110" i="1"/>
  <c r="D756" i="1"/>
  <c r="D57" i="1"/>
  <c r="B564" i="2"/>
  <c r="C564" i="2"/>
  <c r="D564" i="2"/>
  <c r="E564" i="2"/>
  <c r="B565" i="2"/>
  <c r="C565" i="2"/>
  <c r="D565" i="2"/>
  <c r="E565" i="2"/>
  <c r="B566" i="2"/>
  <c r="C566" i="2"/>
  <c r="D566" i="2"/>
  <c r="E566" i="2"/>
  <c r="B567" i="2"/>
  <c r="C567" i="2"/>
  <c r="D567" i="2"/>
  <c r="E567" i="2"/>
  <c r="B568" i="2"/>
  <c r="C568" i="2"/>
  <c r="D568" i="2"/>
  <c r="E568" i="2"/>
  <c r="B569" i="2"/>
  <c r="C569" i="2"/>
  <c r="D569" i="2"/>
  <c r="E569" i="2"/>
  <c r="B570" i="2"/>
  <c r="C570" i="2"/>
  <c r="D570" i="2"/>
  <c r="E570" i="2"/>
  <c r="B571" i="2"/>
  <c r="C571" i="2"/>
  <c r="D571" i="2"/>
  <c r="E571" i="2"/>
  <c r="B572" i="2"/>
  <c r="C572" i="2"/>
  <c r="D572" i="2"/>
  <c r="E572" i="2"/>
  <c r="B573" i="2"/>
  <c r="C573" i="2"/>
  <c r="D573" i="2"/>
  <c r="E573" i="2"/>
  <c r="B574" i="2"/>
  <c r="C574" i="2"/>
  <c r="D574" i="2"/>
  <c r="E574" i="2"/>
  <c r="B575" i="2"/>
  <c r="C575" i="2"/>
  <c r="D575" i="2"/>
  <c r="E575" i="2"/>
  <c r="B576" i="2"/>
  <c r="C576" i="2"/>
  <c r="D576" i="2"/>
  <c r="E576" i="2"/>
  <c r="B577" i="2"/>
  <c r="C577" i="2"/>
  <c r="D577" i="2"/>
  <c r="E577" i="2"/>
  <c r="B578" i="2"/>
  <c r="C578" i="2"/>
  <c r="D578" i="2"/>
  <c r="E578" i="2"/>
  <c r="B579" i="2"/>
  <c r="C579" i="2"/>
  <c r="D579" i="2"/>
  <c r="E579" i="2"/>
  <c r="B580" i="2"/>
  <c r="C580" i="2"/>
  <c r="D580" i="2"/>
  <c r="E580" i="2"/>
  <c r="B581" i="2"/>
  <c r="C581" i="2"/>
  <c r="D581" i="2"/>
  <c r="E581" i="2"/>
  <c r="B582" i="2"/>
  <c r="C582" i="2"/>
  <c r="D582" i="2"/>
  <c r="E582" i="2"/>
  <c r="B583" i="2"/>
  <c r="C583" i="2"/>
  <c r="D583" i="2"/>
  <c r="E583" i="2"/>
  <c r="B584" i="2"/>
  <c r="C584" i="2"/>
  <c r="D584" i="2"/>
  <c r="E584" i="2"/>
  <c r="B585" i="2"/>
  <c r="C585" i="2"/>
  <c r="D585" i="2"/>
  <c r="E585" i="2"/>
  <c r="B586" i="2"/>
  <c r="C586" i="2"/>
  <c r="D586" i="2"/>
  <c r="E586" i="2"/>
  <c r="B587" i="2"/>
  <c r="C587" i="2"/>
  <c r="D587" i="2"/>
  <c r="E587" i="2"/>
  <c r="B588" i="2"/>
  <c r="C588" i="2"/>
  <c r="D588" i="2"/>
  <c r="E588" i="2"/>
  <c r="B589" i="2"/>
  <c r="C589" i="2"/>
  <c r="D589" i="2"/>
  <c r="E589" i="2"/>
  <c r="B590" i="2"/>
  <c r="C590" i="2"/>
  <c r="D590" i="2"/>
  <c r="E590" i="2"/>
  <c r="B591" i="2"/>
  <c r="C591" i="2"/>
  <c r="D591" i="2"/>
  <c r="E591" i="2"/>
  <c r="B436" i="2"/>
  <c r="C436" i="2"/>
  <c r="D436" i="2"/>
  <c r="E436" i="2"/>
  <c r="B437" i="2"/>
  <c r="C437" i="2"/>
  <c r="D437" i="2"/>
  <c r="E437" i="2"/>
  <c r="B438" i="2"/>
  <c r="C438" i="2"/>
  <c r="D438" i="2"/>
  <c r="E438" i="2"/>
  <c r="B439" i="2"/>
  <c r="C439" i="2"/>
  <c r="D439" i="2"/>
  <c r="E439" i="2"/>
  <c r="B440" i="2"/>
  <c r="C440" i="2"/>
  <c r="D440" i="2"/>
  <c r="E440" i="2"/>
  <c r="B441" i="2"/>
  <c r="C441" i="2"/>
  <c r="D441" i="2"/>
  <c r="E441" i="2"/>
  <c r="B442" i="2"/>
  <c r="C442" i="2"/>
  <c r="D442" i="2"/>
  <c r="E442" i="2"/>
  <c r="B443" i="2"/>
  <c r="C443" i="2"/>
  <c r="D443" i="2"/>
  <c r="E443" i="2"/>
  <c r="B444" i="2"/>
  <c r="C444" i="2"/>
  <c r="D444" i="2"/>
  <c r="E444" i="2"/>
  <c r="B445" i="2"/>
  <c r="C445" i="2"/>
  <c r="D445" i="2"/>
  <c r="E445" i="2"/>
  <c r="B446" i="2"/>
  <c r="C446" i="2"/>
  <c r="D446" i="2"/>
  <c r="E446" i="2"/>
  <c r="B447" i="2"/>
  <c r="C447" i="2"/>
  <c r="D447" i="2"/>
  <c r="E447" i="2"/>
  <c r="B448" i="2"/>
  <c r="C448" i="2"/>
  <c r="D448" i="2"/>
  <c r="E448" i="2"/>
  <c r="B449" i="2"/>
  <c r="C449" i="2"/>
  <c r="D449" i="2"/>
  <c r="E449" i="2"/>
  <c r="B450" i="2"/>
  <c r="C450" i="2"/>
  <c r="D450" i="2"/>
  <c r="E450" i="2"/>
  <c r="B451" i="2"/>
  <c r="C451" i="2"/>
  <c r="D451" i="2"/>
  <c r="E451" i="2"/>
  <c r="B452" i="2"/>
  <c r="C452" i="2"/>
  <c r="D452" i="2"/>
  <c r="E452" i="2"/>
  <c r="B453" i="2"/>
  <c r="C453" i="2"/>
  <c r="D453" i="2"/>
  <c r="E453" i="2"/>
  <c r="B454" i="2"/>
  <c r="C454" i="2"/>
  <c r="D454" i="2"/>
  <c r="E454" i="2"/>
  <c r="B455" i="2"/>
  <c r="C455" i="2"/>
  <c r="D455" i="2"/>
  <c r="E455" i="2"/>
  <c r="B456" i="2"/>
  <c r="C456" i="2"/>
  <c r="D456" i="2"/>
  <c r="E456" i="2"/>
  <c r="B457" i="2"/>
  <c r="C457" i="2"/>
  <c r="D457" i="2"/>
  <c r="E457" i="2"/>
  <c r="B458" i="2"/>
  <c r="C458" i="2"/>
  <c r="D458" i="2"/>
  <c r="E458" i="2"/>
  <c r="B459" i="2"/>
  <c r="C459" i="2"/>
  <c r="D459" i="2"/>
  <c r="E459" i="2"/>
  <c r="B460" i="2"/>
  <c r="C460" i="2"/>
  <c r="D460" i="2"/>
  <c r="E460" i="2"/>
  <c r="B461" i="2"/>
  <c r="C461" i="2"/>
  <c r="D461" i="2"/>
  <c r="E461" i="2"/>
  <c r="B462" i="2"/>
  <c r="C462" i="2"/>
  <c r="D462" i="2"/>
  <c r="E462" i="2"/>
  <c r="B463" i="2"/>
  <c r="C463" i="2"/>
  <c r="D463" i="2"/>
  <c r="E463" i="2"/>
  <c r="B464" i="2"/>
  <c r="C464" i="2"/>
  <c r="D464" i="2"/>
  <c r="E464" i="2"/>
  <c r="B465" i="2"/>
  <c r="C465" i="2"/>
  <c r="D465" i="2"/>
  <c r="E465" i="2"/>
  <c r="B466" i="2"/>
  <c r="C466" i="2"/>
  <c r="D466" i="2"/>
  <c r="E466" i="2"/>
  <c r="B467" i="2"/>
  <c r="C467" i="2"/>
  <c r="D467" i="2"/>
  <c r="E467" i="2"/>
  <c r="B468" i="2"/>
  <c r="C468" i="2"/>
  <c r="D468" i="2"/>
  <c r="E468" i="2"/>
  <c r="B469" i="2"/>
  <c r="C469" i="2"/>
  <c r="D469" i="2"/>
  <c r="E469" i="2"/>
  <c r="B470" i="2"/>
  <c r="C470" i="2"/>
  <c r="D470" i="2"/>
  <c r="E470" i="2"/>
  <c r="B471" i="2"/>
  <c r="C471" i="2"/>
  <c r="D471" i="2"/>
  <c r="E471" i="2"/>
  <c r="B472" i="2"/>
  <c r="C472" i="2"/>
  <c r="D472" i="2"/>
  <c r="E472" i="2"/>
  <c r="B473" i="2"/>
  <c r="C473" i="2"/>
  <c r="D473" i="2"/>
  <c r="E473" i="2"/>
  <c r="B474" i="2"/>
  <c r="C474" i="2"/>
  <c r="D474" i="2"/>
  <c r="E474" i="2"/>
  <c r="B475" i="2"/>
  <c r="C475" i="2"/>
  <c r="D475" i="2"/>
  <c r="E475" i="2"/>
  <c r="B476" i="2"/>
  <c r="C476" i="2"/>
  <c r="D476" i="2"/>
  <c r="E476" i="2"/>
  <c r="B477" i="2"/>
  <c r="C477" i="2"/>
  <c r="D477" i="2"/>
  <c r="E477" i="2"/>
  <c r="B478" i="2"/>
  <c r="C478" i="2"/>
  <c r="D478" i="2"/>
  <c r="E478" i="2"/>
  <c r="B479" i="2"/>
  <c r="C479" i="2"/>
  <c r="D479" i="2"/>
  <c r="E479" i="2"/>
  <c r="B480" i="2"/>
  <c r="C480" i="2"/>
  <c r="D480" i="2"/>
  <c r="E480" i="2"/>
  <c r="B481" i="2"/>
  <c r="C481" i="2"/>
  <c r="D481" i="2"/>
  <c r="E481" i="2"/>
  <c r="B482" i="2"/>
  <c r="C482" i="2"/>
  <c r="D482" i="2"/>
  <c r="E482" i="2"/>
  <c r="B483" i="2"/>
  <c r="C483" i="2"/>
  <c r="D483" i="2"/>
  <c r="E483" i="2"/>
  <c r="B484" i="2"/>
  <c r="C484" i="2"/>
  <c r="D484" i="2"/>
  <c r="E484" i="2"/>
  <c r="B485" i="2"/>
  <c r="C485" i="2"/>
  <c r="D485" i="2"/>
  <c r="E485" i="2"/>
  <c r="B486" i="2"/>
  <c r="C486" i="2"/>
  <c r="D486" i="2"/>
  <c r="E486" i="2"/>
  <c r="B487" i="2"/>
  <c r="C487" i="2"/>
  <c r="D487" i="2"/>
  <c r="E487" i="2"/>
  <c r="B488" i="2"/>
  <c r="C488" i="2"/>
  <c r="D488" i="2"/>
  <c r="E488" i="2"/>
  <c r="B489" i="2"/>
  <c r="C489" i="2"/>
  <c r="D489" i="2"/>
  <c r="E489" i="2"/>
  <c r="B490" i="2"/>
  <c r="C490" i="2"/>
  <c r="D490" i="2"/>
  <c r="E490" i="2"/>
  <c r="B491" i="2"/>
  <c r="C491" i="2"/>
  <c r="D491" i="2"/>
  <c r="E491" i="2"/>
  <c r="B492" i="2"/>
  <c r="C492" i="2"/>
  <c r="D492" i="2"/>
  <c r="E492" i="2"/>
  <c r="B493" i="2"/>
  <c r="C493" i="2"/>
  <c r="D493" i="2"/>
  <c r="E493" i="2"/>
  <c r="B494" i="2"/>
  <c r="C494" i="2"/>
  <c r="D494" i="2"/>
  <c r="E494" i="2"/>
  <c r="B495" i="2"/>
  <c r="C495" i="2"/>
  <c r="D495" i="2"/>
  <c r="E495" i="2"/>
  <c r="B496" i="2"/>
  <c r="C496" i="2"/>
  <c r="D496" i="2"/>
  <c r="E496" i="2"/>
  <c r="B497" i="2"/>
  <c r="C497" i="2"/>
  <c r="D497" i="2"/>
  <c r="E497" i="2"/>
  <c r="B498" i="2"/>
  <c r="C498" i="2"/>
  <c r="D498" i="2"/>
  <c r="E498" i="2"/>
  <c r="B499" i="2"/>
  <c r="C499" i="2"/>
  <c r="D499" i="2"/>
  <c r="E499" i="2"/>
  <c r="B500" i="2"/>
  <c r="C500" i="2"/>
  <c r="D500" i="2"/>
  <c r="E500" i="2"/>
  <c r="B501" i="2"/>
  <c r="C501" i="2"/>
  <c r="D501" i="2"/>
  <c r="E501" i="2"/>
  <c r="B502" i="2"/>
  <c r="C502" i="2"/>
  <c r="D502" i="2"/>
  <c r="E502" i="2"/>
  <c r="B503" i="2"/>
  <c r="C503" i="2"/>
  <c r="D503" i="2"/>
  <c r="E503" i="2"/>
  <c r="B504" i="2"/>
  <c r="C504" i="2"/>
  <c r="D504" i="2"/>
  <c r="E504" i="2"/>
  <c r="B505" i="2"/>
  <c r="C505" i="2"/>
  <c r="D505" i="2"/>
  <c r="E505" i="2"/>
  <c r="B506" i="2"/>
  <c r="C506" i="2"/>
  <c r="D506" i="2"/>
  <c r="E506" i="2"/>
  <c r="B507" i="2"/>
  <c r="C507" i="2"/>
  <c r="D507" i="2"/>
  <c r="E507" i="2"/>
  <c r="B508" i="2"/>
  <c r="C508" i="2"/>
  <c r="D508" i="2"/>
  <c r="E508" i="2"/>
  <c r="B509" i="2"/>
  <c r="C509" i="2"/>
  <c r="D509" i="2"/>
  <c r="E509" i="2"/>
  <c r="B510" i="2"/>
  <c r="C510" i="2"/>
  <c r="D510" i="2"/>
  <c r="E510" i="2"/>
  <c r="B511" i="2"/>
  <c r="C511" i="2"/>
  <c r="D511" i="2"/>
  <c r="E511" i="2"/>
  <c r="B512" i="2"/>
  <c r="C512" i="2"/>
  <c r="D512" i="2"/>
  <c r="E512" i="2"/>
  <c r="B513" i="2"/>
  <c r="C513" i="2"/>
  <c r="D513" i="2"/>
  <c r="E513" i="2"/>
  <c r="B514" i="2"/>
  <c r="C514" i="2"/>
  <c r="D514" i="2"/>
  <c r="E514" i="2"/>
  <c r="B515" i="2"/>
  <c r="C515" i="2"/>
  <c r="D515" i="2"/>
  <c r="E515" i="2"/>
  <c r="B516" i="2"/>
  <c r="C516" i="2"/>
  <c r="D516" i="2"/>
  <c r="E516" i="2"/>
  <c r="B517" i="2"/>
  <c r="C517" i="2"/>
  <c r="D517" i="2"/>
  <c r="E517" i="2"/>
  <c r="B518" i="2"/>
  <c r="C518" i="2"/>
  <c r="D518" i="2"/>
  <c r="E518" i="2"/>
  <c r="B519" i="2"/>
  <c r="C519" i="2"/>
  <c r="D519" i="2"/>
  <c r="E519" i="2"/>
  <c r="B520" i="2"/>
  <c r="C520" i="2"/>
  <c r="D520" i="2"/>
  <c r="E520" i="2"/>
  <c r="B521" i="2"/>
  <c r="C521" i="2"/>
  <c r="D521" i="2"/>
  <c r="E521" i="2"/>
  <c r="B522" i="2"/>
  <c r="C522" i="2"/>
  <c r="D522" i="2"/>
  <c r="E522" i="2"/>
  <c r="B523" i="2"/>
  <c r="C523" i="2"/>
  <c r="D523" i="2"/>
  <c r="E523" i="2"/>
  <c r="B524" i="2"/>
  <c r="C524" i="2"/>
  <c r="D524" i="2"/>
  <c r="E524" i="2"/>
  <c r="B525" i="2"/>
  <c r="C525" i="2"/>
  <c r="D525" i="2"/>
  <c r="E525" i="2"/>
  <c r="B526" i="2"/>
  <c r="C526" i="2"/>
  <c r="D526" i="2"/>
  <c r="E526" i="2"/>
  <c r="B527" i="2"/>
  <c r="C527" i="2"/>
  <c r="D527" i="2"/>
  <c r="E527" i="2"/>
  <c r="B528" i="2"/>
  <c r="C528" i="2"/>
  <c r="D528" i="2"/>
  <c r="E528" i="2"/>
  <c r="B529" i="2"/>
  <c r="C529" i="2"/>
  <c r="D529" i="2"/>
  <c r="E529" i="2"/>
  <c r="B530" i="2"/>
  <c r="C530" i="2"/>
  <c r="D530" i="2"/>
  <c r="E530" i="2"/>
  <c r="B531" i="2"/>
  <c r="C531" i="2"/>
  <c r="D531" i="2"/>
  <c r="E531" i="2"/>
  <c r="B532" i="2"/>
  <c r="C532" i="2"/>
  <c r="D532" i="2"/>
  <c r="E532" i="2"/>
  <c r="B533" i="2"/>
  <c r="C533" i="2"/>
  <c r="D533" i="2"/>
  <c r="E533" i="2"/>
  <c r="B534" i="2"/>
  <c r="C534" i="2"/>
  <c r="D534" i="2"/>
  <c r="E534" i="2"/>
  <c r="B535" i="2"/>
  <c r="C535" i="2"/>
  <c r="D535" i="2"/>
  <c r="E535" i="2"/>
  <c r="B536" i="2"/>
  <c r="C536" i="2"/>
  <c r="D536" i="2"/>
  <c r="E536" i="2"/>
  <c r="B537" i="2"/>
  <c r="C537" i="2"/>
  <c r="D537" i="2"/>
  <c r="E537" i="2"/>
  <c r="B538" i="2"/>
  <c r="C538" i="2"/>
  <c r="D538" i="2"/>
  <c r="E538" i="2"/>
  <c r="B539" i="2"/>
  <c r="C539" i="2"/>
  <c r="D539" i="2"/>
  <c r="E539" i="2"/>
  <c r="B540" i="2"/>
  <c r="C540" i="2"/>
  <c r="D540" i="2"/>
  <c r="E540" i="2"/>
  <c r="B541" i="2"/>
  <c r="C541" i="2"/>
  <c r="D541" i="2"/>
  <c r="E541" i="2"/>
  <c r="B542" i="2"/>
  <c r="C542" i="2"/>
  <c r="D542" i="2"/>
  <c r="E542" i="2"/>
  <c r="B543" i="2"/>
  <c r="C543" i="2"/>
  <c r="D543" i="2"/>
  <c r="E543" i="2"/>
  <c r="B544" i="2"/>
  <c r="C544" i="2"/>
  <c r="D544" i="2"/>
  <c r="E544" i="2"/>
  <c r="B545" i="2"/>
  <c r="C545" i="2"/>
  <c r="D545" i="2"/>
  <c r="E545" i="2"/>
  <c r="B546" i="2"/>
  <c r="C546" i="2"/>
  <c r="D546" i="2"/>
  <c r="E546" i="2"/>
  <c r="B547" i="2"/>
  <c r="C547" i="2"/>
  <c r="D547" i="2"/>
  <c r="E547" i="2"/>
  <c r="B548" i="2"/>
  <c r="C548" i="2"/>
  <c r="D548" i="2"/>
  <c r="E548" i="2"/>
  <c r="B549" i="2"/>
  <c r="C549" i="2"/>
  <c r="D549" i="2"/>
  <c r="E549" i="2"/>
  <c r="B550" i="2"/>
  <c r="C550" i="2"/>
  <c r="D550" i="2"/>
  <c r="E550" i="2"/>
  <c r="B551" i="2"/>
  <c r="C551" i="2"/>
  <c r="D551" i="2"/>
  <c r="E551" i="2"/>
  <c r="B552" i="2"/>
  <c r="C552" i="2"/>
  <c r="D552" i="2"/>
  <c r="E552" i="2"/>
  <c r="B553" i="2"/>
  <c r="C553" i="2"/>
  <c r="D553" i="2"/>
  <c r="E553" i="2"/>
  <c r="B554" i="2"/>
  <c r="C554" i="2"/>
  <c r="D554" i="2"/>
  <c r="E554" i="2"/>
  <c r="B555" i="2"/>
  <c r="C555" i="2"/>
  <c r="D555" i="2"/>
  <c r="E555" i="2"/>
  <c r="B556" i="2"/>
  <c r="C556" i="2"/>
  <c r="D556" i="2"/>
  <c r="E556" i="2"/>
  <c r="B557" i="2"/>
  <c r="C557" i="2"/>
  <c r="D557" i="2"/>
  <c r="E557" i="2"/>
  <c r="B558" i="2"/>
  <c r="C558" i="2"/>
  <c r="D558" i="2"/>
  <c r="E558" i="2"/>
  <c r="B559" i="2"/>
  <c r="C559" i="2"/>
  <c r="D559" i="2"/>
  <c r="E559" i="2"/>
  <c r="B560" i="2"/>
  <c r="C560" i="2"/>
  <c r="D560" i="2"/>
  <c r="E560" i="2"/>
  <c r="B561" i="2"/>
  <c r="C561" i="2"/>
  <c r="D561" i="2"/>
  <c r="E561" i="2"/>
  <c r="B562" i="2"/>
  <c r="C562" i="2"/>
  <c r="D562" i="2"/>
  <c r="E562" i="2"/>
  <c r="B563" i="2"/>
  <c r="C563" i="2"/>
  <c r="D563" i="2"/>
  <c r="E563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B34" i="2"/>
  <c r="C34" i="2"/>
  <c r="D34" i="2"/>
  <c r="E34" i="2"/>
  <c r="B35" i="2"/>
  <c r="C35" i="2"/>
  <c r="D35" i="2"/>
  <c r="E35" i="2"/>
  <c r="B36" i="2"/>
  <c r="C36" i="2"/>
  <c r="D36" i="2"/>
  <c r="B37" i="2"/>
  <c r="C37" i="2"/>
  <c r="D37" i="2"/>
  <c r="E37" i="2"/>
  <c r="B38" i="2"/>
  <c r="C38" i="2"/>
  <c r="D38" i="2"/>
  <c r="E38" i="2"/>
  <c r="B39" i="2"/>
  <c r="C39" i="2"/>
  <c r="D39" i="2"/>
  <c r="E39" i="2"/>
  <c r="B40" i="2"/>
  <c r="C40" i="2"/>
  <c r="D40" i="2"/>
  <c r="E40" i="2"/>
  <c r="B41" i="2"/>
  <c r="C41" i="2"/>
  <c r="D41" i="2"/>
  <c r="E41" i="2"/>
  <c r="B42" i="2"/>
  <c r="C42" i="2"/>
  <c r="D42" i="2"/>
  <c r="E42" i="2"/>
  <c r="B43" i="2"/>
  <c r="C43" i="2"/>
  <c r="D43" i="2"/>
  <c r="E43" i="2"/>
  <c r="B44" i="2"/>
  <c r="C44" i="2"/>
  <c r="D44" i="2"/>
  <c r="E44" i="2"/>
  <c r="B45" i="2"/>
  <c r="C45" i="2"/>
  <c r="D45" i="2"/>
  <c r="E45" i="2"/>
  <c r="B46" i="2"/>
  <c r="C46" i="2"/>
  <c r="D46" i="2"/>
  <c r="E46" i="2"/>
  <c r="B47" i="2"/>
  <c r="C47" i="2"/>
  <c r="D47" i="2"/>
  <c r="E47" i="2"/>
  <c r="B48" i="2"/>
  <c r="C48" i="2"/>
  <c r="D48" i="2"/>
  <c r="E48" i="2"/>
  <c r="B49" i="2"/>
  <c r="C49" i="2"/>
  <c r="D49" i="2"/>
  <c r="E49" i="2"/>
  <c r="B50" i="2"/>
  <c r="C50" i="2"/>
  <c r="D50" i="2"/>
  <c r="E50" i="2"/>
  <c r="B51" i="2"/>
  <c r="C51" i="2"/>
  <c r="D51" i="2"/>
  <c r="E51" i="2"/>
  <c r="B52" i="2"/>
  <c r="C52" i="2"/>
  <c r="D52" i="2"/>
  <c r="E52" i="2"/>
  <c r="B53" i="2"/>
  <c r="C53" i="2"/>
  <c r="D53" i="2"/>
  <c r="E53" i="2"/>
  <c r="B54" i="2"/>
  <c r="C54" i="2"/>
  <c r="D54" i="2"/>
  <c r="E54" i="2"/>
  <c r="B55" i="2"/>
  <c r="C55" i="2"/>
  <c r="D55" i="2"/>
  <c r="E55" i="2"/>
  <c r="B56" i="2"/>
  <c r="C56" i="2"/>
  <c r="D56" i="2"/>
  <c r="E56" i="2"/>
  <c r="B57" i="2"/>
  <c r="C57" i="2"/>
  <c r="D57" i="2"/>
  <c r="E57" i="2"/>
  <c r="B58" i="2"/>
  <c r="C58" i="2"/>
  <c r="D58" i="2"/>
  <c r="E58" i="2"/>
  <c r="B59" i="2"/>
  <c r="C59" i="2"/>
  <c r="D59" i="2"/>
  <c r="E59" i="2"/>
  <c r="B60" i="2"/>
  <c r="C60" i="2"/>
  <c r="D60" i="2"/>
  <c r="E60" i="2"/>
  <c r="B61" i="2"/>
  <c r="C61" i="2"/>
  <c r="D61" i="2"/>
  <c r="E61" i="2"/>
  <c r="B62" i="2"/>
  <c r="C62" i="2"/>
  <c r="D62" i="2"/>
  <c r="E62" i="2"/>
  <c r="B63" i="2"/>
  <c r="C63" i="2"/>
  <c r="D63" i="2"/>
  <c r="E63" i="2"/>
  <c r="B64" i="2"/>
  <c r="C64" i="2"/>
  <c r="D64" i="2"/>
  <c r="E64" i="2"/>
  <c r="B65" i="2"/>
  <c r="C65" i="2"/>
  <c r="D65" i="2"/>
  <c r="E65" i="2"/>
  <c r="B66" i="2"/>
  <c r="C66" i="2"/>
  <c r="D66" i="2"/>
  <c r="E66" i="2"/>
  <c r="B67" i="2"/>
  <c r="C67" i="2"/>
  <c r="D67" i="2"/>
  <c r="E67" i="2"/>
  <c r="B68" i="2"/>
  <c r="C68" i="2"/>
  <c r="D68" i="2"/>
  <c r="E68" i="2"/>
  <c r="B69" i="2"/>
  <c r="C69" i="2"/>
  <c r="D69" i="2"/>
  <c r="E69" i="2"/>
  <c r="B70" i="2"/>
  <c r="C70" i="2"/>
  <c r="D70" i="2"/>
  <c r="E70" i="2"/>
  <c r="B71" i="2"/>
  <c r="C71" i="2"/>
  <c r="D71" i="2"/>
  <c r="E71" i="2"/>
  <c r="B72" i="2"/>
  <c r="C72" i="2"/>
  <c r="D72" i="2"/>
  <c r="E72" i="2"/>
  <c r="B73" i="2"/>
  <c r="C73" i="2"/>
  <c r="D73" i="2"/>
  <c r="E73" i="2"/>
  <c r="B74" i="2"/>
  <c r="C74" i="2"/>
  <c r="D74" i="2"/>
  <c r="E74" i="2"/>
  <c r="B75" i="2"/>
  <c r="C75" i="2"/>
  <c r="D75" i="2"/>
  <c r="E75" i="2"/>
  <c r="B76" i="2"/>
  <c r="C76" i="2"/>
  <c r="D76" i="2"/>
  <c r="E76" i="2"/>
  <c r="B77" i="2"/>
  <c r="C77" i="2"/>
  <c r="D77" i="2"/>
  <c r="E77" i="2"/>
  <c r="B78" i="2"/>
  <c r="C78" i="2"/>
  <c r="D78" i="2"/>
  <c r="E78" i="2"/>
  <c r="B79" i="2"/>
  <c r="C79" i="2"/>
  <c r="D79" i="2"/>
  <c r="E79" i="2"/>
  <c r="B80" i="2"/>
  <c r="C80" i="2"/>
  <c r="D80" i="2"/>
  <c r="E80" i="2"/>
  <c r="B81" i="2"/>
  <c r="C81" i="2"/>
  <c r="D81" i="2"/>
  <c r="E81" i="2"/>
  <c r="B82" i="2"/>
  <c r="C82" i="2"/>
  <c r="D82" i="2"/>
  <c r="E82" i="2"/>
  <c r="B83" i="2"/>
  <c r="C83" i="2"/>
  <c r="D83" i="2"/>
  <c r="E83" i="2"/>
  <c r="B84" i="2"/>
  <c r="C84" i="2"/>
  <c r="D84" i="2"/>
  <c r="E84" i="2"/>
  <c r="B85" i="2"/>
  <c r="C85" i="2"/>
  <c r="D85" i="2"/>
  <c r="E85" i="2"/>
  <c r="B86" i="2"/>
  <c r="C86" i="2"/>
  <c r="D86" i="2"/>
  <c r="E86" i="2"/>
  <c r="B87" i="2"/>
  <c r="C87" i="2"/>
  <c r="D87" i="2"/>
  <c r="E87" i="2"/>
  <c r="B88" i="2"/>
  <c r="C88" i="2"/>
  <c r="D88" i="2"/>
  <c r="E88" i="2"/>
  <c r="B89" i="2"/>
  <c r="C89" i="2"/>
  <c r="D89" i="2"/>
  <c r="E89" i="2"/>
  <c r="B90" i="2"/>
  <c r="C90" i="2"/>
  <c r="D90" i="2"/>
  <c r="E90" i="2"/>
  <c r="B91" i="2"/>
  <c r="C91" i="2"/>
  <c r="D91" i="2"/>
  <c r="E91" i="2"/>
  <c r="B92" i="2"/>
  <c r="C92" i="2"/>
  <c r="D92" i="2"/>
  <c r="E92" i="2"/>
  <c r="B93" i="2"/>
  <c r="C93" i="2"/>
  <c r="D93" i="2"/>
  <c r="E93" i="2"/>
  <c r="B94" i="2"/>
  <c r="C94" i="2"/>
  <c r="D94" i="2"/>
  <c r="E94" i="2"/>
  <c r="B95" i="2"/>
  <c r="C95" i="2"/>
  <c r="D95" i="2"/>
  <c r="E95" i="2"/>
  <c r="B96" i="2"/>
  <c r="C96" i="2"/>
  <c r="D96" i="2"/>
  <c r="E96" i="2"/>
  <c r="B97" i="2"/>
  <c r="C97" i="2"/>
  <c r="D97" i="2"/>
  <c r="E97" i="2"/>
  <c r="B98" i="2"/>
  <c r="C98" i="2"/>
  <c r="D98" i="2"/>
  <c r="E98" i="2"/>
  <c r="B99" i="2"/>
  <c r="C99" i="2"/>
  <c r="D99" i="2"/>
  <c r="E99" i="2"/>
  <c r="B100" i="2"/>
  <c r="C100" i="2"/>
  <c r="D100" i="2"/>
  <c r="E100" i="2"/>
  <c r="B101" i="2"/>
  <c r="C101" i="2"/>
  <c r="D101" i="2"/>
  <c r="E101" i="2"/>
  <c r="B102" i="2"/>
  <c r="C102" i="2"/>
  <c r="D102" i="2"/>
  <c r="E102" i="2"/>
  <c r="B103" i="2"/>
  <c r="C103" i="2"/>
  <c r="D103" i="2"/>
  <c r="E103" i="2"/>
  <c r="B104" i="2"/>
  <c r="C104" i="2"/>
  <c r="D104" i="2"/>
  <c r="E104" i="2"/>
  <c r="B105" i="2"/>
  <c r="C105" i="2"/>
  <c r="D105" i="2"/>
  <c r="E105" i="2"/>
  <c r="B106" i="2"/>
  <c r="C106" i="2"/>
  <c r="D106" i="2"/>
  <c r="E106" i="2"/>
  <c r="B107" i="2"/>
  <c r="C107" i="2"/>
  <c r="D107" i="2"/>
  <c r="E107" i="2"/>
  <c r="B108" i="2"/>
  <c r="C108" i="2"/>
  <c r="D108" i="2"/>
  <c r="E108" i="2"/>
  <c r="B109" i="2"/>
  <c r="C109" i="2"/>
  <c r="D109" i="2"/>
  <c r="E109" i="2"/>
  <c r="B110" i="2"/>
  <c r="C110" i="2"/>
  <c r="D110" i="2"/>
  <c r="E110" i="2"/>
  <c r="B111" i="2"/>
  <c r="C111" i="2"/>
  <c r="D111" i="2"/>
  <c r="E111" i="2"/>
  <c r="B112" i="2"/>
  <c r="C112" i="2"/>
  <c r="D112" i="2"/>
  <c r="E112" i="2"/>
  <c r="B113" i="2"/>
  <c r="C113" i="2"/>
  <c r="D113" i="2"/>
  <c r="E113" i="2"/>
  <c r="B114" i="2"/>
  <c r="C114" i="2"/>
  <c r="D114" i="2"/>
  <c r="E114" i="2"/>
  <c r="B115" i="2"/>
  <c r="C115" i="2"/>
  <c r="D115" i="2"/>
  <c r="E115" i="2"/>
  <c r="B116" i="2"/>
  <c r="C116" i="2"/>
  <c r="D116" i="2"/>
  <c r="E116" i="2"/>
  <c r="B117" i="2"/>
  <c r="C117" i="2"/>
  <c r="D117" i="2"/>
  <c r="E117" i="2"/>
  <c r="B118" i="2"/>
  <c r="C118" i="2"/>
  <c r="D118" i="2"/>
  <c r="E118" i="2"/>
  <c r="B119" i="2"/>
  <c r="C119" i="2"/>
  <c r="D119" i="2"/>
  <c r="E119" i="2"/>
  <c r="B120" i="2"/>
  <c r="C120" i="2"/>
  <c r="D120" i="2"/>
  <c r="E120" i="2"/>
  <c r="B121" i="2"/>
  <c r="C121" i="2"/>
  <c r="D121" i="2"/>
  <c r="E121" i="2"/>
  <c r="B122" i="2"/>
  <c r="C122" i="2"/>
  <c r="D122" i="2"/>
  <c r="E122" i="2"/>
  <c r="B123" i="2"/>
  <c r="C123" i="2"/>
  <c r="D123" i="2"/>
  <c r="E123" i="2"/>
  <c r="B124" i="2"/>
  <c r="C124" i="2"/>
  <c r="D124" i="2"/>
  <c r="E124" i="2"/>
  <c r="B125" i="2"/>
  <c r="C125" i="2"/>
  <c r="D125" i="2"/>
  <c r="E125" i="2"/>
  <c r="B126" i="2"/>
  <c r="C126" i="2"/>
  <c r="D126" i="2"/>
  <c r="E126" i="2"/>
  <c r="B127" i="2"/>
  <c r="C127" i="2"/>
  <c r="D127" i="2"/>
  <c r="E127" i="2"/>
  <c r="B128" i="2"/>
  <c r="C128" i="2"/>
  <c r="D128" i="2"/>
  <c r="E128" i="2"/>
  <c r="B129" i="2"/>
  <c r="C129" i="2"/>
  <c r="D129" i="2"/>
  <c r="E129" i="2"/>
  <c r="B130" i="2"/>
  <c r="C130" i="2"/>
  <c r="D130" i="2"/>
  <c r="E130" i="2"/>
  <c r="B131" i="2"/>
  <c r="C131" i="2"/>
  <c r="D131" i="2"/>
  <c r="E131" i="2"/>
  <c r="B132" i="2"/>
  <c r="C132" i="2"/>
  <c r="D132" i="2"/>
  <c r="E132" i="2"/>
  <c r="B133" i="2"/>
  <c r="C133" i="2"/>
  <c r="D133" i="2"/>
  <c r="E133" i="2"/>
  <c r="B134" i="2"/>
  <c r="C134" i="2"/>
  <c r="D134" i="2"/>
  <c r="E134" i="2"/>
  <c r="B135" i="2"/>
  <c r="C135" i="2"/>
  <c r="D135" i="2"/>
  <c r="E135" i="2"/>
  <c r="B136" i="2"/>
  <c r="C136" i="2"/>
  <c r="D136" i="2"/>
  <c r="E136" i="2"/>
  <c r="B137" i="2"/>
  <c r="C137" i="2"/>
  <c r="D137" i="2"/>
  <c r="E137" i="2"/>
  <c r="B138" i="2"/>
  <c r="C138" i="2"/>
  <c r="D138" i="2"/>
  <c r="E138" i="2"/>
  <c r="B139" i="2"/>
  <c r="C139" i="2"/>
  <c r="D139" i="2"/>
  <c r="E139" i="2"/>
  <c r="B140" i="2"/>
  <c r="C140" i="2"/>
  <c r="D140" i="2"/>
  <c r="E140" i="2"/>
  <c r="B141" i="2"/>
  <c r="C141" i="2"/>
  <c r="D141" i="2"/>
  <c r="E141" i="2"/>
  <c r="B142" i="2"/>
  <c r="C142" i="2"/>
  <c r="D142" i="2"/>
  <c r="E142" i="2"/>
  <c r="B143" i="2"/>
  <c r="C143" i="2"/>
  <c r="D143" i="2"/>
  <c r="E143" i="2"/>
  <c r="B144" i="2"/>
  <c r="C144" i="2"/>
  <c r="D144" i="2"/>
  <c r="E144" i="2"/>
  <c r="B145" i="2"/>
  <c r="C145" i="2"/>
  <c r="D145" i="2"/>
  <c r="E145" i="2"/>
  <c r="B146" i="2"/>
  <c r="C146" i="2"/>
  <c r="D146" i="2"/>
  <c r="E146" i="2"/>
  <c r="B147" i="2"/>
  <c r="C147" i="2"/>
  <c r="D147" i="2"/>
  <c r="E147" i="2"/>
  <c r="B148" i="2"/>
  <c r="C148" i="2"/>
  <c r="D148" i="2"/>
  <c r="E148" i="2"/>
  <c r="B149" i="2"/>
  <c r="C149" i="2"/>
  <c r="D149" i="2"/>
  <c r="E149" i="2"/>
  <c r="B150" i="2"/>
  <c r="C150" i="2"/>
  <c r="D150" i="2"/>
  <c r="E150" i="2"/>
  <c r="B151" i="2"/>
  <c r="C151" i="2"/>
  <c r="D151" i="2"/>
  <c r="E151" i="2"/>
  <c r="B152" i="2"/>
  <c r="C152" i="2"/>
  <c r="D152" i="2"/>
  <c r="E152" i="2"/>
  <c r="B153" i="2"/>
  <c r="C153" i="2"/>
  <c r="D153" i="2"/>
  <c r="E153" i="2"/>
  <c r="B154" i="2"/>
  <c r="C154" i="2"/>
  <c r="D154" i="2"/>
  <c r="E154" i="2"/>
  <c r="B155" i="2"/>
  <c r="C155" i="2"/>
  <c r="D155" i="2"/>
  <c r="E155" i="2"/>
  <c r="B156" i="2"/>
  <c r="C156" i="2"/>
  <c r="D156" i="2"/>
  <c r="E156" i="2"/>
  <c r="B157" i="2"/>
  <c r="C157" i="2"/>
  <c r="D157" i="2"/>
  <c r="E157" i="2"/>
  <c r="B158" i="2"/>
  <c r="C158" i="2"/>
  <c r="D158" i="2"/>
  <c r="E158" i="2"/>
  <c r="B159" i="2"/>
  <c r="C159" i="2"/>
  <c r="D159" i="2"/>
  <c r="E159" i="2"/>
  <c r="B160" i="2"/>
  <c r="C160" i="2"/>
  <c r="D160" i="2"/>
  <c r="E160" i="2"/>
  <c r="B161" i="2"/>
  <c r="C161" i="2"/>
  <c r="D161" i="2"/>
  <c r="E161" i="2"/>
  <c r="B162" i="2"/>
  <c r="C162" i="2"/>
  <c r="D162" i="2"/>
  <c r="E162" i="2"/>
  <c r="B163" i="2"/>
  <c r="C163" i="2"/>
  <c r="D163" i="2"/>
  <c r="E163" i="2"/>
  <c r="B164" i="2"/>
  <c r="C164" i="2"/>
  <c r="D164" i="2"/>
  <c r="E164" i="2"/>
  <c r="B165" i="2"/>
  <c r="C165" i="2"/>
  <c r="D165" i="2"/>
  <c r="E165" i="2"/>
  <c r="B166" i="2"/>
  <c r="C166" i="2"/>
  <c r="D166" i="2"/>
  <c r="E166" i="2"/>
  <c r="B167" i="2"/>
  <c r="C167" i="2"/>
  <c r="D167" i="2"/>
  <c r="E167" i="2"/>
  <c r="B168" i="2"/>
  <c r="C168" i="2"/>
  <c r="D168" i="2"/>
  <c r="E168" i="2"/>
  <c r="B169" i="2"/>
  <c r="C169" i="2"/>
  <c r="D169" i="2"/>
  <c r="E169" i="2"/>
  <c r="B170" i="2"/>
  <c r="C170" i="2"/>
  <c r="D170" i="2"/>
  <c r="E170" i="2"/>
  <c r="B171" i="2"/>
  <c r="C171" i="2"/>
  <c r="D171" i="2"/>
  <c r="E171" i="2"/>
  <c r="B172" i="2"/>
  <c r="C172" i="2"/>
  <c r="D172" i="2"/>
  <c r="E172" i="2"/>
  <c r="B173" i="2"/>
  <c r="C173" i="2"/>
  <c r="D173" i="2"/>
  <c r="E173" i="2"/>
  <c r="B174" i="2"/>
  <c r="C174" i="2"/>
  <c r="D174" i="2"/>
  <c r="E174" i="2"/>
  <c r="B175" i="2"/>
  <c r="C175" i="2"/>
  <c r="D175" i="2"/>
  <c r="E175" i="2"/>
  <c r="B176" i="2"/>
  <c r="C176" i="2"/>
  <c r="D176" i="2"/>
  <c r="E176" i="2"/>
  <c r="B177" i="2"/>
  <c r="C177" i="2"/>
  <c r="D177" i="2"/>
  <c r="B178" i="2"/>
  <c r="C178" i="2"/>
  <c r="D178" i="2"/>
  <c r="E178" i="2"/>
  <c r="B179" i="2"/>
  <c r="C179" i="2"/>
  <c r="D179" i="2"/>
  <c r="E179" i="2"/>
  <c r="B180" i="2"/>
  <c r="C180" i="2"/>
  <c r="D180" i="2"/>
  <c r="E180" i="2"/>
  <c r="B181" i="2"/>
  <c r="C181" i="2"/>
  <c r="D181" i="2"/>
  <c r="E181" i="2"/>
  <c r="B182" i="2"/>
  <c r="C182" i="2"/>
  <c r="D182" i="2"/>
  <c r="E182" i="2"/>
  <c r="B183" i="2"/>
  <c r="C183" i="2"/>
  <c r="D183" i="2"/>
  <c r="E183" i="2"/>
  <c r="B184" i="2"/>
  <c r="C184" i="2"/>
  <c r="D184" i="2"/>
  <c r="E184" i="2"/>
  <c r="B185" i="2"/>
  <c r="C185" i="2"/>
  <c r="D185" i="2"/>
  <c r="E185" i="2"/>
  <c r="B186" i="2"/>
  <c r="C186" i="2"/>
  <c r="D186" i="2"/>
  <c r="E186" i="2"/>
  <c r="B187" i="2"/>
  <c r="C187" i="2"/>
  <c r="D187" i="2"/>
  <c r="E187" i="2"/>
  <c r="B188" i="2"/>
  <c r="C188" i="2"/>
  <c r="D188" i="2"/>
  <c r="E188" i="2"/>
  <c r="B189" i="2"/>
  <c r="C189" i="2"/>
  <c r="D189" i="2"/>
  <c r="E189" i="2"/>
  <c r="B190" i="2"/>
  <c r="C190" i="2"/>
  <c r="D190" i="2"/>
  <c r="E190" i="2"/>
  <c r="B191" i="2"/>
  <c r="C191" i="2"/>
  <c r="D191" i="2"/>
  <c r="E191" i="2"/>
  <c r="B192" i="2"/>
  <c r="C192" i="2"/>
  <c r="D192" i="2"/>
  <c r="E192" i="2"/>
  <c r="B193" i="2"/>
  <c r="C193" i="2"/>
  <c r="D193" i="2"/>
  <c r="E193" i="2"/>
  <c r="B194" i="2"/>
  <c r="C194" i="2"/>
  <c r="D194" i="2"/>
  <c r="E194" i="2"/>
  <c r="B195" i="2"/>
  <c r="C195" i="2"/>
  <c r="D195" i="2"/>
  <c r="E195" i="2"/>
  <c r="B196" i="2"/>
  <c r="C196" i="2"/>
  <c r="D196" i="2"/>
  <c r="E196" i="2"/>
  <c r="B197" i="2"/>
  <c r="C197" i="2"/>
  <c r="D197" i="2"/>
  <c r="E197" i="2"/>
  <c r="B198" i="2"/>
  <c r="C198" i="2"/>
  <c r="D198" i="2"/>
  <c r="E198" i="2"/>
  <c r="B199" i="2"/>
  <c r="C199" i="2"/>
  <c r="D199" i="2"/>
  <c r="E199" i="2"/>
  <c r="B200" i="2"/>
  <c r="C200" i="2"/>
  <c r="D200" i="2"/>
  <c r="E200" i="2"/>
  <c r="B201" i="2"/>
  <c r="C201" i="2"/>
  <c r="D201" i="2"/>
  <c r="E201" i="2"/>
  <c r="B202" i="2"/>
  <c r="C202" i="2"/>
  <c r="D202" i="2"/>
  <c r="E202" i="2"/>
  <c r="B203" i="2"/>
  <c r="C203" i="2"/>
  <c r="D203" i="2"/>
  <c r="E203" i="2"/>
  <c r="B204" i="2"/>
  <c r="C204" i="2"/>
  <c r="D204" i="2"/>
  <c r="E204" i="2"/>
  <c r="B205" i="2"/>
  <c r="C205" i="2"/>
  <c r="D205" i="2"/>
  <c r="B206" i="2"/>
  <c r="C206" i="2"/>
  <c r="D206" i="2"/>
  <c r="E206" i="2"/>
  <c r="B207" i="2"/>
  <c r="C207" i="2"/>
  <c r="D207" i="2"/>
  <c r="E207" i="2"/>
  <c r="B208" i="2"/>
  <c r="C208" i="2"/>
  <c r="D208" i="2"/>
  <c r="E208" i="2"/>
  <c r="B209" i="2"/>
  <c r="C209" i="2"/>
  <c r="D209" i="2"/>
  <c r="E209" i="2"/>
  <c r="B210" i="2"/>
  <c r="C210" i="2"/>
  <c r="D210" i="2"/>
  <c r="E210" i="2"/>
  <c r="B211" i="2"/>
  <c r="C211" i="2"/>
  <c r="D211" i="2"/>
  <c r="E211" i="2"/>
  <c r="B212" i="2"/>
  <c r="C212" i="2"/>
  <c r="D212" i="2"/>
  <c r="E212" i="2"/>
  <c r="B213" i="2"/>
  <c r="C213" i="2"/>
  <c r="D213" i="2"/>
  <c r="E213" i="2"/>
  <c r="B214" i="2"/>
  <c r="C214" i="2"/>
  <c r="D214" i="2"/>
  <c r="E214" i="2"/>
  <c r="B215" i="2"/>
  <c r="C215" i="2"/>
  <c r="D215" i="2"/>
  <c r="B216" i="2"/>
  <c r="C216" i="2"/>
  <c r="D216" i="2"/>
  <c r="E216" i="2"/>
  <c r="B217" i="2"/>
  <c r="C217" i="2"/>
  <c r="D217" i="2"/>
  <c r="B218" i="2"/>
  <c r="C218" i="2"/>
  <c r="D218" i="2"/>
  <c r="E218" i="2"/>
  <c r="B219" i="2"/>
  <c r="C219" i="2"/>
  <c r="D219" i="2"/>
  <c r="E219" i="2"/>
  <c r="B220" i="2"/>
  <c r="C220" i="2"/>
  <c r="D220" i="2"/>
  <c r="E220" i="2"/>
  <c r="B221" i="2"/>
  <c r="C221" i="2"/>
  <c r="D221" i="2"/>
  <c r="E221" i="2"/>
  <c r="B222" i="2"/>
  <c r="C222" i="2"/>
  <c r="D222" i="2"/>
  <c r="E222" i="2"/>
  <c r="B223" i="2"/>
  <c r="C223" i="2"/>
  <c r="D223" i="2"/>
  <c r="E223" i="2"/>
  <c r="B224" i="2"/>
  <c r="C224" i="2"/>
  <c r="D224" i="2"/>
  <c r="E224" i="2"/>
  <c r="B225" i="2"/>
  <c r="C225" i="2"/>
  <c r="D225" i="2"/>
  <c r="E225" i="2"/>
  <c r="B226" i="2"/>
  <c r="C226" i="2"/>
  <c r="D226" i="2"/>
  <c r="E226" i="2"/>
  <c r="B227" i="2"/>
  <c r="C227" i="2"/>
  <c r="D227" i="2"/>
  <c r="E227" i="2"/>
  <c r="B228" i="2"/>
  <c r="C228" i="2"/>
  <c r="D228" i="2"/>
  <c r="E228" i="2"/>
  <c r="B229" i="2"/>
  <c r="C229" i="2"/>
  <c r="D229" i="2"/>
  <c r="E229" i="2"/>
  <c r="B230" i="2"/>
  <c r="C230" i="2"/>
  <c r="D230" i="2"/>
  <c r="B231" i="2"/>
  <c r="C231" i="2"/>
  <c r="D231" i="2"/>
  <c r="E231" i="2"/>
  <c r="B232" i="2"/>
  <c r="C232" i="2"/>
  <c r="D232" i="2"/>
  <c r="E232" i="2"/>
  <c r="B233" i="2"/>
  <c r="C233" i="2"/>
  <c r="D233" i="2"/>
  <c r="E233" i="2"/>
  <c r="B234" i="2"/>
  <c r="C234" i="2"/>
  <c r="D234" i="2"/>
  <c r="E234" i="2"/>
  <c r="B235" i="2"/>
  <c r="C235" i="2"/>
  <c r="D235" i="2"/>
  <c r="E235" i="2"/>
  <c r="B236" i="2"/>
  <c r="C236" i="2"/>
  <c r="D236" i="2"/>
  <c r="E236" i="2"/>
  <c r="B237" i="2"/>
  <c r="C237" i="2"/>
  <c r="D237" i="2"/>
  <c r="E237" i="2"/>
  <c r="B238" i="2"/>
  <c r="C238" i="2"/>
  <c r="D238" i="2"/>
  <c r="E238" i="2"/>
  <c r="B239" i="2"/>
  <c r="C239" i="2"/>
  <c r="D239" i="2"/>
  <c r="E239" i="2"/>
  <c r="B240" i="2"/>
  <c r="C240" i="2"/>
  <c r="D240" i="2"/>
  <c r="E240" i="2"/>
  <c r="B241" i="2"/>
  <c r="C241" i="2"/>
  <c r="D241" i="2"/>
  <c r="E241" i="2"/>
  <c r="B242" i="2"/>
  <c r="C242" i="2"/>
  <c r="D242" i="2"/>
  <c r="E242" i="2"/>
  <c r="B243" i="2"/>
  <c r="C243" i="2"/>
  <c r="D243" i="2"/>
  <c r="E243" i="2"/>
  <c r="B244" i="2"/>
  <c r="C244" i="2"/>
  <c r="D244" i="2"/>
  <c r="E244" i="2"/>
  <c r="B245" i="2"/>
  <c r="C245" i="2"/>
  <c r="D245" i="2"/>
  <c r="E245" i="2"/>
  <c r="B246" i="2"/>
  <c r="C246" i="2"/>
  <c r="D246" i="2"/>
  <c r="E246" i="2"/>
  <c r="B247" i="2"/>
  <c r="C247" i="2"/>
  <c r="D247" i="2"/>
  <c r="E247" i="2"/>
  <c r="B248" i="2"/>
  <c r="C248" i="2"/>
  <c r="D248" i="2"/>
  <c r="E248" i="2"/>
  <c r="B249" i="2"/>
  <c r="C249" i="2"/>
  <c r="D249" i="2"/>
  <c r="E249" i="2"/>
  <c r="B250" i="2"/>
  <c r="C250" i="2"/>
  <c r="D250" i="2"/>
  <c r="E250" i="2"/>
  <c r="B251" i="2"/>
  <c r="C251" i="2"/>
  <c r="D251" i="2"/>
  <c r="E251" i="2"/>
  <c r="B252" i="2"/>
  <c r="C252" i="2"/>
  <c r="D252" i="2"/>
  <c r="E252" i="2"/>
  <c r="B253" i="2"/>
  <c r="C253" i="2"/>
  <c r="D253" i="2"/>
  <c r="E253" i="2"/>
  <c r="B254" i="2"/>
  <c r="C254" i="2"/>
  <c r="D254" i="2"/>
  <c r="E254" i="2"/>
  <c r="B255" i="2"/>
  <c r="C255" i="2"/>
  <c r="D255" i="2"/>
  <c r="E255" i="2"/>
  <c r="B256" i="2"/>
  <c r="C256" i="2"/>
  <c r="D256" i="2"/>
  <c r="E256" i="2"/>
  <c r="B257" i="2"/>
  <c r="C257" i="2"/>
  <c r="D257" i="2"/>
  <c r="E257" i="2"/>
  <c r="B258" i="2"/>
  <c r="C258" i="2"/>
  <c r="D258" i="2"/>
  <c r="E258" i="2"/>
  <c r="B259" i="2"/>
  <c r="C259" i="2"/>
  <c r="D259" i="2"/>
  <c r="E259" i="2"/>
  <c r="B260" i="2"/>
  <c r="C260" i="2"/>
  <c r="D260" i="2"/>
  <c r="E260" i="2"/>
  <c r="B261" i="2"/>
  <c r="C261" i="2"/>
  <c r="D261" i="2"/>
  <c r="E261" i="2"/>
  <c r="B262" i="2"/>
  <c r="C262" i="2"/>
  <c r="D262" i="2"/>
  <c r="E262" i="2"/>
  <c r="B263" i="2"/>
  <c r="C263" i="2"/>
  <c r="D263" i="2"/>
  <c r="E263" i="2"/>
  <c r="B264" i="2"/>
  <c r="C264" i="2"/>
  <c r="D264" i="2"/>
  <c r="E264" i="2"/>
  <c r="B265" i="2"/>
  <c r="C265" i="2"/>
  <c r="D265" i="2"/>
  <c r="E265" i="2"/>
  <c r="B266" i="2"/>
  <c r="C266" i="2"/>
  <c r="D266" i="2"/>
  <c r="E266" i="2"/>
  <c r="B267" i="2"/>
  <c r="C267" i="2"/>
  <c r="D267" i="2"/>
  <c r="E267" i="2"/>
  <c r="B268" i="2"/>
  <c r="C268" i="2"/>
  <c r="D268" i="2"/>
  <c r="E268" i="2"/>
  <c r="B269" i="2"/>
  <c r="C269" i="2"/>
  <c r="D269" i="2"/>
  <c r="E269" i="2"/>
  <c r="B270" i="2"/>
  <c r="C270" i="2"/>
  <c r="D270" i="2"/>
  <c r="E270" i="2"/>
  <c r="B271" i="2"/>
  <c r="C271" i="2"/>
  <c r="D271" i="2"/>
  <c r="E271" i="2"/>
  <c r="B272" i="2"/>
  <c r="C272" i="2"/>
  <c r="D272" i="2"/>
  <c r="E272" i="2"/>
  <c r="B273" i="2"/>
  <c r="C273" i="2"/>
  <c r="D273" i="2"/>
  <c r="E273" i="2"/>
  <c r="B274" i="2"/>
  <c r="C274" i="2"/>
  <c r="D274" i="2"/>
  <c r="E274" i="2"/>
  <c r="B275" i="2"/>
  <c r="C275" i="2"/>
  <c r="D275" i="2"/>
  <c r="E275" i="2"/>
  <c r="B276" i="2"/>
  <c r="C276" i="2"/>
  <c r="D276" i="2"/>
  <c r="E276" i="2"/>
  <c r="B277" i="2"/>
  <c r="C277" i="2"/>
  <c r="D277" i="2"/>
  <c r="E277" i="2"/>
  <c r="B278" i="2"/>
  <c r="C278" i="2"/>
  <c r="D278" i="2"/>
  <c r="E278" i="2"/>
  <c r="B279" i="2"/>
  <c r="C279" i="2"/>
  <c r="D279" i="2"/>
  <c r="E279" i="2"/>
  <c r="B280" i="2"/>
  <c r="C280" i="2"/>
  <c r="D280" i="2"/>
  <c r="E280" i="2"/>
  <c r="B281" i="2"/>
  <c r="C281" i="2"/>
  <c r="D281" i="2"/>
  <c r="E281" i="2"/>
  <c r="B282" i="2"/>
  <c r="C282" i="2"/>
  <c r="D282" i="2"/>
  <c r="E282" i="2"/>
  <c r="B283" i="2"/>
  <c r="C283" i="2"/>
  <c r="D283" i="2"/>
  <c r="E283" i="2"/>
  <c r="B284" i="2"/>
  <c r="C284" i="2"/>
  <c r="D284" i="2"/>
  <c r="E284" i="2"/>
  <c r="B285" i="2"/>
  <c r="C285" i="2"/>
  <c r="D285" i="2"/>
  <c r="E285" i="2"/>
  <c r="B286" i="2"/>
  <c r="C286" i="2"/>
  <c r="D286" i="2"/>
  <c r="E286" i="2"/>
  <c r="B287" i="2"/>
  <c r="C287" i="2"/>
  <c r="D287" i="2"/>
  <c r="E287" i="2"/>
  <c r="B288" i="2"/>
  <c r="C288" i="2"/>
  <c r="D288" i="2"/>
  <c r="E288" i="2"/>
  <c r="B289" i="2"/>
  <c r="C289" i="2"/>
  <c r="D289" i="2"/>
  <c r="E289" i="2"/>
  <c r="B290" i="2"/>
  <c r="C290" i="2"/>
  <c r="D290" i="2"/>
  <c r="E290" i="2"/>
  <c r="B291" i="2"/>
  <c r="C291" i="2"/>
  <c r="D291" i="2"/>
  <c r="E291" i="2"/>
  <c r="B292" i="2"/>
  <c r="C292" i="2"/>
  <c r="D292" i="2"/>
  <c r="E292" i="2"/>
  <c r="B293" i="2"/>
  <c r="C293" i="2"/>
  <c r="D293" i="2"/>
  <c r="E293" i="2"/>
  <c r="B294" i="2"/>
  <c r="C294" i="2"/>
  <c r="D294" i="2"/>
  <c r="E294" i="2"/>
  <c r="B295" i="2"/>
  <c r="C295" i="2"/>
  <c r="D295" i="2"/>
  <c r="E295" i="2"/>
  <c r="B296" i="2"/>
  <c r="C296" i="2"/>
  <c r="D296" i="2"/>
  <c r="E296" i="2"/>
  <c r="B297" i="2"/>
  <c r="C297" i="2"/>
  <c r="D297" i="2"/>
  <c r="E297" i="2"/>
  <c r="B298" i="2"/>
  <c r="C298" i="2"/>
  <c r="D298" i="2"/>
  <c r="E298" i="2"/>
  <c r="B299" i="2"/>
  <c r="C299" i="2"/>
  <c r="D299" i="2"/>
  <c r="E299" i="2"/>
  <c r="B300" i="2"/>
  <c r="C300" i="2"/>
  <c r="D300" i="2"/>
  <c r="E300" i="2"/>
  <c r="B301" i="2"/>
  <c r="C301" i="2"/>
  <c r="D301" i="2"/>
  <c r="E301" i="2"/>
  <c r="B302" i="2"/>
  <c r="C302" i="2"/>
  <c r="D302" i="2"/>
  <c r="E302" i="2"/>
  <c r="B303" i="2"/>
  <c r="C303" i="2"/>
  <c r="D303" i="2"/>
  <c r="E303" i="2"/>
  <c r="B304" i="2"/>
  <c r="C304" i="2"/>
  <c r="D304" i="2"/>
  <c r="E304" i="2"/>
  <c r="B305" i="2"/>
  <c r="C305" i="2"/>
  <c r="D305" i="2"/>
  <c r="E305" i="2"/>
  <c r="B306" i="2"/>
  <c r="C306" i="2"/>
  <c r="D306" i="2"/>
  <c r="E306" i="2"/>
  <c r="B307" i="2"/>
  <c r="C307" i="2"/>
  <c r="D307" i="2"/>
  <c r="E307" i="2"/>
  <c r="B308" i="2"/>
  <c r="C308" i="2"/>
  <c r="D308" i="2"/>
  <c r="E308" i="2"/>
  <c r="B309" i="2"/>
  <c r="C309" i="2"/>
  <c r="D309" i="2"/>
  <c r="E309" i="2"/>
  <c r="B310" i="2"/>
  <c r="C310" i="2"/>
  <c r="D310" i="2"/>
  <c r="E310" i="2"/>
  <c r="B311" i="2"/>
  <c r="C311" i="2"/>
  <c r="D311" i="2"/>
  <c r="E311" i="2"/>
  <c r="B312" i="2"/>
  <c r="C312" i="2"/>
  <c r="D312" i="2"/>
  <c r="E312" i="2"/>
  <c r="B313" i="2"/>
  <c r="C313" i="2"/>
  <c r="D313" i="2"/>
  <c r="E313" i="2"/>
  <c r="B314" i="2"/>
  <c r="C314" i="2"/>
  <c r="D314" i="2"/>
  <c r="E314" i="2"/>
  <c r="B315" i="2"/>
  <c r="C315" i="2"/>
  <c r="D315" i="2"/>
  <c r="E315" i="2"/>
  <c r="B316" i="2"/>
  <c r="C316" i="2"/>
  <c r="D316" i="2"/>
  <c r="E316" i="2"/>
  <c r="B317" i="2"/>
  <c r="C317" i="2"/>
  <c r="D317" i="2"/>
  <c r="E317" i="2"/>
  <c r="B318" i="2"/>
  <c r="C318" i="2"/>
  <c r="D318" i="2"/>
  <c r="E318" i="2"/>
  <c r="B319" i="2"/>
  <c r="C319" i="2"/>
  <c r="D319" i="2"/>
  <c r="E319" i="2"/>
  <c r="B320" i="2"/>
  <c r="C320" i="2"/>
  <c r="D320" i="2"/>
  <c r="E320" i="2"/>
  <c r="B321" i="2"/>
  <c r="C321" i="2"/>
  <c r="D321" i="2"/>
  <c r="E321" i="2"/>
  <c r="B322" i="2"/>
  <c r="C322" i="2"/>
  <c r="D322" i="2"/>
  <c r="E322" i="2"/>
  <c r="B323" i="2"/>
  <c r="C323" i="2"/>
  <c r="D323" i="2"/>
  <c r="E323" i="2"/>
  <c r="B324" i="2"/>
  <c r="C324" i="2"/>
  <c r="D324" i="2"/>
  <c r="E324" i="2"/>
  <c r="B325" i="2"/>
  <c r="C325" i="2"/>
  <c r="D325" i="2"/>
  <c r="E325" i="2"/>
  <c r="B326" i="2"/>
  <c r="C326" i="2"/>
  <c r="D326" i="2"/>
  <c r="E326" i="2"/>
  <c r="B327" i="2"/>
  <c r="C327" i="2"/>
  <c r="D327" i="2"/>
  <c r="E327" i="2"/>
  <c r="B328" i="2"/>
  <c r="C328" i="2"/>
  <c r="D328" i="2"/>
  <c r="E328" i="2"/>
  <c r="B329" i="2"/>
  <c r="C329" i="2"/>
  <c r="D329" i="2"/>
  <c r="E329" i="2"/>
  <c r="B330" i="2"/>
  <c r="C330" i="2"/>
  <c r="D330" i="2"/>
  <c r="E330" i="2"/>
  <c r="B331" i="2"/>
  <c r="C331" i="2"/>
  <c r="D331" i="2"/>
  <c r="E331" i="2"/>
  <c r="B332" i="2"/>
  <c r="C332" i="2"/>
  <c r="D332" i="2"/>
  <c r="E332" i="2"/>
  <c r="B333" i="2"/>
  <c r="C333" i="2"/>
  <c r="D333" i="2"/>
  <c r="E333" i="2"/>
  <c r="B334" i="2"/>
  <c r="C334" i="2"/>
  <c r="D334" i="2"/>
  <c r="E334" i="2"/>
  <c r="B335" i="2"/>
  <c r="C335" i="2"/>
  <c r="D335" i="2"/>
  <c r="E335" i="2"/>
  <c r="B336" i="2"/>
  <c r="C336" i="2"/>
  <c r="D336" i="2"/>
  <c r="E336" i="2"/>
  <c r="B337" i="2"/>
  <c r="C337" i="2"/>
  <c r="D337" i="2"/>
  <c r="E337" i="2"/>
  <c r="B338" i="2"/>
  <c r="C338" i="2"/>
  <c r="D338" i="2"/>
  <c r="E338" i="2"/>
  <c r="B339" i="2"/>
  <c r="C339" i="2"/>
  <c r="D339" i="2"/>
  <c r="E339" i="2"/>
  <c r="B340" i="2"/>
  <c r="C340" i="2"/>
  <c r="D340" i="2"/>
  <c r="E340" i="2"/>
  <c r="B341" i="2"/>
  <c r="C341" i="2"/>
  <c r="D341" i="2"/>
  <c r="E341" i="2"/>
  <c r="B342" i="2"/>
  <c r="C342" i="2"/>
  <c r="D342" i="2"/>
  <c r="E342" i="2"/>
  <c r="B343" i="2"/>
  <c r="C343" i="2"/>
  <c r="D343" i="2"/>
  <c r="E343" i="2"/>
  <c r="B344" i="2"/>
  <c r="C344" i="2"/>
  <c r="D344" i="2"/>
  <c r="E344" i="2"/>
  <c r="B345" i="2"/>
  <c r="C345" i="2"/>
  <c r="D345" i="2"/>
  <c r="E345" i="2"/>
  <c r="B346" i="2"/>
  <c r="C346" i="2"/>
  <c r="D346" i="2"/>
  <c r="E346" i="2"/>
  <c r="B347" i="2"/>
  <c r="C347" i="2"/>
  <c r="D347" i="2"/>
  <c r="E347" i="2"/>
  <c r="B348" i="2"/>
  <c r="C348" i="2"/>
  <c r="D348" i="2"/>
  <c r="E348" i="2"/>
  <c r="B349" i="2"/>
  <c r="C349" i="2"/>
  <c r="D349" i="2"/>
  <c r="E349" i="2"/>
  <c r="B350" i="2"/>
  <c r="C350" i="2"/>
  <c r="D350" i="2"/>
  <c r="E350" i="2"/>
  <c r="B351" i="2"/>
  <c r="C351" i="2"/>
  <c r="D351" i="2"/>
  <c r="E351" i="2"/>
  <c r="B352" i="2"/>
  <c r="C352" i="2"/>
  <c r="D352" i="2"/>
  <c r="E352" i="2"/>
  <c r="B353" i="2"/>
  <c r="C353" i="2"/>
  <c r="D353" i="2"/>
  <c r="E353" i="2"/>
  <c r="B354" i="2"/>
  <c r="C354" i="2"/>
  <c r="D354" i="2"/>
  <c r="E354" i="2"/>
  <c r="B355" i="2"/>
  <c r="C355" i="2"/>
  <c r="D355" i="2"/>
  <c r="E355" i="2"/>
  <c r="B356" i="2"/>
  <c r="C356" i="2"/>
  <c r="D356" i="2"/>
  <c r="E356" i="2"/>
  <c r="B357" i="2"/>
  <c r="C357" i="2"/>
  <c r="D357" i="2"/>
  <c r="E357" i="2"/>
  <c r="B358" i="2"/>
  <c r="C358" i="2"/>
  <c r="D358" i="2"/>
  <c r="B359" i="2"/>
  <c r="C359" i="2"/>
  <c r="D359" i="2"/>
  <c r="E359" i="2"/>
  <c r="B360" i="2"/>
  <c r="C360" i="2"/>
  <c r="D360" i="2"/>
  <c r="E360" i="2"/>
  <c r="B361" i="2"/>
  <c r="C361" i="2"/>
  <c r="D361" i="2"/>
  <c r="E361" i="2"/>
  <c r="B362" i="2"/>
  <c r="C362" i="2"/>
  <c r="D362" i="2"/>
  <c r="E362" i="2"/>
  <c r="B363" i="2"/>
  <c r="C363" i="2"/>
  <c r="D363" i="2"/>
  <c r="E363" i="2"/>
  <c r="B364" i="2"/>
  <c r="C364" i="2"/>
  <c r="D364" i="2"/>
  <c r="E364" i="2"/>
  <c r="B365" i="2"/>
  <c r="C365" i="2"/>
  <c r="D365" i="2"/>
  <c r="E365" i="2"/>
  <c r="B366" i="2"/>
  <c r="C366" i="2"/>
  <c r="D366" i="2"/>
  <c r="E366" i="2"/>
  <c r="B367" i="2"/>
  <c r="C367" i="2"/>
  <c r="D367" i="2"/>
  <c r="E367" i="2"/>
  <c r="B368" i="2"/>
  <c r="C368" i="2"/>
  <c r="D368" i="2"/>
  <c r="E368" i="2"/>
  <c r="B369" i="2"/>
  <c r="C369" i="2"/>
  <c r="D369" i="2"/>
  <c r="E369" i="2"/>
  <c r="B370" i="2"/>
  <c r="C370" i="2"/>
  <c r="D370" i="2"/>
  <c r="E370" i="2"/>
  <c r="B371" i="2"/>
  <c r="C371" i="2"/>
  <c r="D371" i="2"/>
  <c r="E371" i="2"/>
  <c r="B372" i="2"/>
  <c r="C372" i="2"/>
  <c r="D372" i="2"/>
  <c r="E372" i="2"/>
  <c r="B373" i="2"/>
  <c r="C373" i="2"/>
  <c r="D373" i="2"/>
  <c r="E373" i="2"/>
  <c r="B374" i="2"/>
  <c r="C374" i="2"/>
  <c r="D374" i="2"/>
  <c r="E374" i="2"/>
  <c r="B375" i="2"/>
  <c r="C375" i="2"/>
  <c r="D375" i="2"/>
  <c r="E375" i="2"/>
  <c r="B376" i="2"/>
  <c r="C376" i="2"/>
  <c r="D376" i="2"/>
  <c r="E376" i="2"/>
  <c r="B377" i="2"/>
  <c r="C377" i="2"/>
  <c r="D377" i="2"/>
  <c r="E377" i="2"/>
  <c r="B378" i="2"/>
  <c r="C378" i="2"/>
  <c r="D378" i="2"/>
  <c r="E378" i="2"/>
  <c r="B379" i="2"/>
  <c r="C379" i="2"/>
  <c r="D379" i="2"/>
  <c r="E379" i="2"/>
  <c r="B380" i="2"/>
  <c r="C380" i="2"/>
  <c r="D380" i="2"/>
  <c r="E380" i="2"/>
  <c r="B381" i="2"/>
  <c r="C381" i="2"/>
  <c r="D381" i="2"/>
  <c r="E381" i="2"/>
  <c r="B382" i="2"/>
  <c r="C382" i="2"/>
  <c r="D382" i="2"/>
  <c r="E382" i="2"/>
  <c r="B383" i="2"/>
  <c r="C383" i="2"/>
  <c r="D383" i="2"/>
  <c r="E383" i="2"/>
  <c r="B384" i="2"/>
  <c r="C384" i="2"/>
  <c r="D384" i="2"/>
  <c r="E384" i="2"/>
  <c r="B385" i="2"/>
  <c r="C385" i="2"/>
  <c r="D385" i="2"/>
  <c r="E385" i="2"/>
  <c r="B386" i="2"/>
  <c r="C386" i="2"/>
  <c r="D386" i="2"/>
  <c r="E386" i="2"/>
  <c r="B387" i="2"/>
  <c r="C387" i="2"/>
  <c r="D387" i="2"/>
  <c r="E387" i="2"/>
  <c r="B388" i="2"/>
  <c r="C388" i="2"/>
  <c r="D388" i="2"/>
  <c r="B389" i="2"/>
  <c r="C389" i="2"/>
  <c r="D389" i="2"/>
  <c r="E389" i="2"/>
  <c r="B390" i="2"/>
  <c r="C390" i="2"/>
  <c r="D390" i="2"/>
  <c r="E390" i="2"/>
  <c r="B391" i="2"/>
  <c r="C391" i="2"/>
  <c r="D391" i="2"/>
  <c r="E391" i="2"/>
  <c r="B392" i="2"/>
  <c r="C392" i="2"/>
  <c r="D392" i="2"/>
  <c r="E392" i="2"/>
  <c r="B393" i="2"/>
  <c r="C393" i="2"/>
  <c r="D393" i="2"/>
  <c r="B394" i="2"/>
  <c r="C394" i="2"/>
  <c r="D394" i="2"/>
  <c r="E394" i="2"/>
  <c r="B395" i="2"/>
  <c r="C395" i="2"/>
  <c r="D395" i="2"/>
  <c r="E395" i="2"/>
  <c r="B396" i="2"/>
  <c r="C396" i="2"/>
  <c r="D396" i="2"/>
  <c r="E396" i="2"/>
  <c r="B397" i="2"/>
  <c r="C397" i="2"/>
  <c r="D397" i="2"/>
  <c r="E397" i="2"/>
  <c r="B398" i="2"/>
  <c r="C398" i="2"/>
  <c r="D398" i="2"/>
  <c r="E398" i="2"/>
  <c r="B399" i="2"/>
  <c r="C399" i="2"/>
  <c r="D399" i="2"/>
  <c r="E399" i="2"/>
  <c r="B400" i="2"/>
  <c r="C400" i="2"/>
  <c r="D400" i="2"/>
  <c r="E400" i="2"/>
  <c r="B401" i="2"/>
  <c r="C401" i="2"/>
  <c r="D401" i="2"/>
  <c r="E401" i="2"/>
  <c r="B402" i="2"/>
  <c r="C402" i="2"/>
  <c r="D402" i="2"/>
  <c r="E402" i="2"/>
  <c r="B403" i="2"/>
  <c r="C403" i="2"/>
  <c r="D403" i="2"/>
  <c r="E403" i="2"/>
  <c r="B404" i="2"/>
  <c r="C404" i="2"/>
  <c r="D404" i="2"/>
  <c r="E404" i="2"/>
  <c r="B405" i="2"/>
  <c r="C405" i="2"/>
  <c r="D405" i="2"/>
  <c r="E405" i="2"/>
  <c r="B406" i="2"/>
  <c r="C406" i="2"/>
  <c r="D406" i="2"/>
  <c r="E406" i="2"/>
  <c r="B407" i="2"/>
  <c r="C407" i="2"/>
  <c r="D407" i="2"/>
  <c r="E407" i="2"/>
  <c r="B408" i="2"/>
  <c r="C408" i="2"/>
  <c r="D408" i="2"/>
  <c r="B409" i="2"/>
  <c r="C409" i="2"/>
  <c r="D409" i="2"/>
  <c r="E409" i="2"/>
  <c r="B410" i="2"/>
  <c r="C410" i="2"/>
  <c r="D410" i="2"/>
  <c r="E410" i="2"/>
  <c r="B411" i="2"/>
  <c r="C411" i="2"/>
  <c r="D411" i="2"/>
  <c r="E411" i="2"/>
  <c r="B412" i="2"/>
  <c r="C412" i="2"/>
  <c r="D412" i="2"/>
  <c r="B413" i="2"/>
  <c r="C413" i="2"/>
  <c r="D413" i="2"/>
  <c r="E413" i="2"/>
  <c r="B414" i="2"/>
  <c r="C414" i="2"/>
  <c r="D414" i="2"/>
  <c r="E414" i="2"/>
  <c r="B415" i="2"/>
  <c r="C415" i="2"/>
  <c r="D415" i="2"/>
  <c r="E415" i="2"/>
  <c r="B416" i="2"/>
  <c r="C416" i="2"/>
  <c r="D416" i="2"/>
  <c r="E416" i="2"/>
  <c r="B417" i="2"/>
  <c r="C417" i="2"/>
  <c r="D417" i="2"/>
  <c r="E417" i="2"/>
  <c r="B418" i="2"/>
  <c r="C418" i="2"/>
  <c r="D418" i="2"/>
  <c r="E418" i="2"/>
  <c r="B419" i="2"/>
  <c r="C419" i="2"/>
  <c r="D419" i="2"/>
  <c r="E419" i="2"/>
  <c r="B420" i="2"/>
  <c r="C420" i="2"/>
  <c r="D420" i="2"/>
  <c r="E420" i="2"/>
  <c r="B421" i="2"/>
  <c r="C421" i="2"/>
  <c r="D421" i="2"/>
  <c r="B422" i="2"/>
  <c r="C422" i="2"/>
  <c r="D422" i="2"/>
  <c r="E422" i="2"/>
  <c r="B423" i="2"/>
  <c r="C423" i="2"/>
  <c r="D423" i="2"/>
  <c r="E423" i="2"/>
  <c r="B424" i="2"/>
  <c r="C424" i="2"/>
  <c r="D424" i="2"/>
  <c r="E424" i="2"/>
  <c r="B425" i="2"/>
  <c r="C425" i="2"/>
  <c r="D425" i="2"/>
  <c r="E425" i="2"/>
  <c r="B426" i="2"/>
  <c r="C426" i="2"/>
  <c r="D426" i="2"/>
  <c r="E426" i="2"/>
  <c r="B427" i="2"/>
  <c r="C427" i="2"/>
  <c r="D427" i="2"/>
  <c r="E427" i="2"/>
  <c r="B428" i="2"/>
  <c r="C428" i="2"/>
  <c r="D428" i="2"/>
  <c r="E428" i="2"/>
  <c r="B429" i="2"/>
  <c r="C429" i="2"/>
  <c r="D429" i="2"/>
  <c r="E429" i="2"/>
  <c r="B430" i="2"/>
  <c r="C430" i="2"/>
  <c r="D430" i="2"/>
  <c r="E430" i="2"/>
  <c r="B431" i="2"/>
  <c r="C431" i="2"/>
  <c r="D431" i="2"/>
  <c r="E431" i="2"/>
  <c r="B432" i="2"/>
  <c r="C432" i="2"/>
  <c r="D432" i="2"/>
  <c r="E432" i="2"/>
  <c r="B433" i="2"/>
  <c r="C433" i="2"/>
  <c r="D433" i="2"/>
  <c r="E433" i="2"/>
  <c r="B434" i="2"/>
  <c r="C434" i="2"/>
  <c r="D434" i="2"/>
  <c r="E434" i="2"/>
  <c r="B435" i="2"/>
  <c r="C435" i="2"/>
  <c r="D435" i="2"/>
  <c r="E435" i="2"/>
  <c r="E412" i="2"/>
  <c r="E36" i="2"/>
  <c r="E215" i="2"/>
  <c r="E205" i="2"/>
  <c r="E177" i="2"/>
  <c r="E230" i="2"/>
  <c r="E393" i="2"/>
  <c r="E408" i="2"/>
  <c r="E421" i="2"/>
  <c r="E388" i="2"/>
  <c r="E217" i="2"/>
  <c r="E358" i="2"/>
  <c r="D913" i="1"/>
  <c r="D894" i="1"/>
  <c r="D835" i="1"/>
  <c r="D40" i="1"/>
  <c r="D688" i="1"/>
  <c r="D709" i="1"/>
  <c r="D720" i="1"/>
  <c r="D731" i="1"/>
  <c r="E600" i="2"/>
  <c r="D8" i="2"/>
  <c r="B8" i="2"/>
  <c r="D9" i="2"/>
  <c r="B9" i="2"/>
  <c r="C8" i="2"/>
  <c r="C9" i="2"/>
  <c r="D108" i="1"/>
  <c r="F276" i="1"/>
  <c r="D461" i="1"/>
  <c r="D80" i="1"/>
  <c r="D194" i="1"/>
  <c r="D156" i="1"/>
  <c r="D246" i="1"/>
  <c r="D297" i="1"/>
  <c r="D319" i="1"/>
  <c r="D341" i="1"/>
  <c r="D387" i="1"/>
  <c r="D450" i="1"/>
  <c r="D475" i="1"/>
  <c r="D495" i="1"/>
  <c r="D517" i="1"/>
  <c r="D541" i="1"/>
  <c r="D598" i="1"/>
  <c r="D622" i="1"/>
  <c r="D651" i="1"/>
  <c r="D675" i="1"/>
  <c r="D698" i="1"/>
  <c r="D782" i="1"/>
  <c r="D823" i="1"/>
  <c r="E9" i="2"/>
  <c r="E8" i="2"/>
  <c r="E593" i="2"/>
  <c r="F825" i="1"/>
  <c r="E596" i="2"/>
  <c r="F343" i="1"/>
  <c r="F677" i="1"/>
  <c r="F733" i="1"/>
  <c r="F4" i="1"/>
  <c r="F6" i="1"/>
  <c r="F7" i="1"/>
  <c r="F8" i="1"/>
  <c r="E594" i="2"/>
  <c r="E595" i="2"/>
  <c r="E597" i="2"/>
  <c r="E598" i="2"/>
  <c r="E599" i="2"/>
  <c r="D602" i="2"/>
</calcChain>
</file>

<file path=xl/sharedStrings.xml><?xml version="1.0" encoding="utf-8"?>
<sst xmlns="http://schemas.openxmlformats.org/spreadsheetml/2006/main" count="2561" uniqueCount="864">
  <si>
    <t>Atomic 4.0</t>
  </si>
  <si>
    <t>Color</t>
  </si>
  <si>
    <t>Talla</t>
  </si>
  <si>
    <t>Cantidad</t>
  </si>
  <si>
    <t>Precio</t>
  </si>
  <si>
    <t>Negro</t>
  </si>
  <si>
    <t>S</t>
  </si>
  <si>
    <t>M</t>
  </si>
  <si>
    <t>L</t>
  </si>
  <si>
    <t>XL</t>
  </si>
  <si>
    <t>XXL</t>
  </si>
  <si>
    <t>XXXL</t>
  </si>
  <si>
    <t>Rojo</t>
  </si>
  <si>
    <t>Azul</t>
  </si>
  <si>
    <t>Neón</t>
  </si>
  <si>
    <t>Gris</t>
  </si>
  <si>
    <t>Total</t>
  </si>
  <si>
    <t>UFO Solid</t>
  </si>
  <si>
    <t>Total UFO Solid</t>
  </si>
  <si>
    <t>Total Atomic 4.0</t>
  </si>
  <si>
    <t xml:space="preserve">Phoenix 5.0 </t>
  </si>
  <si>
    <t>Blanco</t>
  </si>
  <si>
    <t>Pantalones</t>
  </si>
  <si>
    <t>Alter Ego 2.0</t>
  </si>
  <si>
    <t>Total Alter Ego 2.0</t>
  </si>
  <si>
    <t>Guantes</t>
  </si>
  <si>
    <t>Pro Street</t>
  </si>
  <si>
    <t>Total Pro Street</t>
  </si>
  <si>
    <t>Crew 2.0</t>
  </si>
  <si>
    <t>Total Crew 2.0</t>
  </si>
  <si>
    <t>Phoenix 4.0</t>
  </si>
  <si>
    <t>Amarillo</t>
  </si>
  <si>
    <t>Big Bang</t>
  </si>
  <si>
    <t>Botas</t>
  </si>
  <si>
    <t>Sonic R</t>
  </si>
  <si>
    <t>Total Sonic R</t>
  </si>
  <si>
    <t>Descuento</t>
  </si>
  <si>
    <t>IVA</t>
  </si>
  <si>
    <t>Formato de pedidos Joe Rocket</t>
  </si>
  <si>
    <t>Moto Boutique, S.A. de C.V.</t>
  </si>
  <si>
    <t>Ballistic 8.0</t>
  </si>
  <si>
    <t>Verde olivo</t>
  </si>
  <si>
    <t>Total Ballistic 8.0</t>
  </si>
  <si>
    <t>Rasp 2.0</t>
  </si>
  <si>
    <t>Total Rasp 2.0</t>
  </si>
  <si>
    <t>Speedmaster 3.0</t>
  </si>
  <si>
    <t>Total Speedmaster 3.0</t>
  </si>
  <si>
    <t>Velocity</t>
  </si>
  <si>
    <t>Total Velocity</t>
  </si>
  <si>
    <t>Chamarras de Tela Hombre</t>
  </si>
  <si>
    <t>Total Atomic 4.0 mujer</t>
  </si>
  <si>
    <t>Chamarras de Tela Mujer</t>
  </si>
  <si>
    <t>Rosa</t>
  </si>
  <si>
    <t>Morado</t>
  </si>
  <si>
    <t>Chamarras de Piel Hombre</t>
  </si>
  <si>
    <t>Radar</t>
  </si>
  <si>
    <t>Total Radar</t>
  </si>
  <si>
    <t>Total Reactor 3.0</t>
  </si>
  <si>
    <t>Total Big Bang</t>
  </si>
  <si>
    <t>Total Phoenix 4.0</t>
  </si>
  <si>
    <t>Código de producto</t>
  </si>
  <si>
    <t>CHRD-NG-S</t>
  </si>
  <si>
    <t>CHRD-NG-M</t>
  </si>
  <si>
    <t>CHRD-NG-L</t>
  </si>
  <si>
    <t>CHRD-NG-XL</t>
  </si>
  <si>
    <t>CHRD-NG-XXL</t>
  </si>
  <si>
    <t>CHRD-NG-XXXL</t>
  </si>
  <si>
    <t>CHRD-RO-S</t>
  </si>
  <si>
    <t>CHRD-RO-M</t>
  </si>
  <si>
    <t>CHRD-RO-L</t>
  </si>
  <si>
    <t>CHRD-RO-XL</t>
  </si>
  <si>
    <t>CHRD-RO-XXL</t>
  </si>
  <si>
    <t>CHRD-RO-XXXL</t>
  </si>
  <si>
    <t>CHRD-AZ-S</t>
  </si>
  <si>
    <t>CHRD-AZ-M</t>
  </si>
  <si>
    <t>CHRD-AZ-L</t>
  </si>
  <si>
    <t>CHRD-AZ-XL</t>
  </si>
  <si>
    <t>CHRD-AZ-XXL</t>
  </si>
  <si>
    <t>CHRD-BL-S</t>
  </si>
  <si>
    <t>CHRD-BL-M</t>
  </si>
  <si>
    <t>CHRD-BL-L</t>
  </si>
  <si>
    <t>CHRD-BL-XL</t>
  </si>
  <si>
    <t>CHRD-BL-XXL</t>
  </si>
  <si>
    <t>CHRD-BL-XXXL</t>
  </si>
  <si>
    <t>CHRC3-NG-S</t>
  </si>
  <si>
    <t>CHRC3-NG-M</t>
  </si>
  <si>
    <t>CHRC3-NG-L</t>
  </si>
  <si>
    <t>CHRC3-NG-XL</t>
  </si>
  <si>
    <t>CHRC3-NG-XXL</t>
  </si>
  <si>
    <t>CHRC3-NG-XXXL</t>
  </si>
  <si>
    <t>CHRC3-RO-S</t>
  </si>
  <si>
    <t>CHRC3-RO-M</t>
  </si>
  <si>
    <t>CHRC3-RO-L</t>
  </si>
  <si>
    <t>CHRC3-RO-XL</t>
  </si>
  <si>
    <t>CHRC3-RO-XXL</t>
  </si>
  <si>
    <t>CHRC3-RO-XXXL</t>
  </si>
  <si>
    <t>CHRC3-AZ-S</t>
  </si>
  <si>
    <t>CHRC3-AZ-M</t>
  </si>
  <si>
    <t>CHRC3-AZ-L</t>
  </si>
  <si>
    <t>CHRC3-AZ-XL</t>
  </si>
  <si>
    <t>CHRC3-AZ-XXL</t>
  </si>
  <si>
    <t>CHRC3-AZ-XXXL</t>
  </si>
  <si>
    <t>CHRC3-GR-S</t>
  </si>
  <si>
    <t>CHRC3-GR-M</t>
  </si>
  <si>
    <t>CHRC3-GR-L</t>
  </si>
  <si>
    <t>CHRC3-GR-XL</t>
  </si>
  <si>
    <t>CHRC3-GR-XXL</t>
  </si>
  <si>
    <t>CHRC3-GR-XXXL</t>
  </si>
  <si>
    <t>CHA4-NG-S</t>
  </si>
  <si>
    <t>CHA4-NG-M</t>
  </si>
  <si>
    <t>CHA4-NG-L</t>
  </si>
  <si>
    <t>CHA4-NG-XL</t>
  </si>
  <si>
    <t>CHA4-NG-XXL</t>
  </si>
  <si>
    <t>CHA4-NG-XXXL</t>
  </si>
  <si>
    <t>CHA4-RO-S</t>
  </si>
  <si>
    <t>CHA4-RO-M</t>
  </si>
  <si>
    <t>CHA4-RO-L</t>
  </si>
  <si>
    <t>CHA4-RO-XL</t>
  </si>
  <si>
    <t>CHA4-RO-XXL</t>
  </si>
  <si>
    <t>CHA4-RO-XXXL</t>
  </si>
  <si>
    <t>CHA4-AZ-S</t>
  </si>
  <si>
    <t>CHA4-AZ-M</t>
  </si>
  <si>
    <t>CHA4-AZ-L</t>
  </si>
  <si>
    <t>CHA4-AZ-XL</t>
  </si>
  <si>
    <t>CHA4-AZ-XXL</t>
  </si>
  <si>
    <t>CHA4-AZ-XXXL</t>
  </si>
  <si>
    <t>CHA4-NE-S</t>
  </si>
  <si>
    <t>CHA4-NE-M</t>
  </si>
  <si>
    <t>CHA4-NE-L</t>
  </si>
  <si>
    <t>CHA4-NE-XL</t>
  </si>
  <si>
    <t>CHA4-NE-XXL</t>
  </si>
  <si>
    <t>CHA4-NE-XXXL</t>
  </si>
  <si>
    <t>CHA4-GR-M</t>
  </si>
  <si>
    <t>CHUFS-NG-S</t>
  </si>
  <si>
    <t>CHUFS-NG-M</t>
  </si>
  <si>
    <t>CHUFS-NG-L</t>
  </si>
  <si>
    <t>CHUFS-NG-XL</t>
  </si>
  <si>
    <t>CHUFS-NG-XXL</t>
  </si>
  <si>
    <t>CHUFS-NG-XXXL</t>
  </si>
  <si>
    <t>CHUFS-RO-S</t>
  </si>
  <si>
    <t>CHUFS-RO-M</t>
  </si>
  <si>
    <t>CHUFS-RO-L</t>
  </si>
  <si>
    <t>CHUFS-RO-XL</t>
  </si>
  <si>
    <t>CHUFS-RO-XXL</t>
  </si>
  <si>
    <t>CHUFS-RO-XXXL</t>
  </si>
  <si>
    <t>CHUFS-AZ-S</t>
  </si>
  <si>
    <t>CHUFS-AZ-M</t>
  </si>
  <si>
    <t>CHUFS-AZ-L</t>
  </si>
  <si>
    <t>CHUFS-AZ-XL</t>
  </si>
  <si>
    <t>CHUFS-AZ-XXL</t>
  </si>
  <si>
    <t>CHUFS-AZ-XXXL</t>
  </si>
  <si>
    <t>CHUFS-GR-S</t>
  </si>
  <si>
    <t>CHUFS-GR-M</t>
  </si>
  <si>
    <t>CHUFS-GR-L</t>
  </si>
  <si>
    <t>CHUFS-GR-XL</t>
  </si>
  <si>
    <t>CHUFS-GR-XXL</t>
  </si>
  <si>
    <t>CHUFS-GR-XXXL</t>
  </si>
  <si>
    <t>CHPH5-NG-S</t>
  </si>
  <si>
    <t>CHPH5-NG-M</t>
  </si>
  <si>
    <t>CHPH5-NG-L</t>
  </si>
  <si>
    <t>CHPH5-NG-XL</t>
  </si>
  <si>
    <t>CHPH5-NG-XXL</t>
  </si>
  <si>
    <t>CHPH5-NG-XXXL</t>
  </si>
  <si>
    <t>CHPH5-RO-S</t>
  </si>
  <si>
    <t>CHPH5-RO-M</t>
  </si>
  <si>
    <t>CHPH5-RO-L</t>
  </si>
  <si>
    <t>CHPH5-RO-XL</t>
  </si>
  <si>
    <t>CHPH5-RO-XXL</t>
  </si>
  <si>
    <t>CHPH5-RO-XXXL</t>
  </si>
  <si>
    <t>CHPH5-AZ-S</t>
  </si>
  <si>
    <t>CHPH5-AZ-M</t>
  </si>
  <si>
    <t>CHPH5-AZ-L</t>
  </si>
  <si>
    <t>CHPH5-AZ-XL</t>
  </si>
  <si>
    <t>CHPH5-AZ-XXL</t>
  </si>
  <si>
    <t>CHPH5-AZ-XXXL</t>
  </si>
  <si>
    <t>CHPH5-GR-S</t>
  </si>
  <si>
    <t>CHPH5-GR-M</t>
  </si>
  <si>
    <t>CHPH5-GR-L</t>
  </si>
  <si>
    <t>CHPH5-GR-XL</t>
  </si>
  <si>
    <t>CHPH5-GR-XXL</t>
  </si>
  <si>
    <t>CHPH5-GR-XXXL</t>
  </si>
  <si>
    <t>CHPH5-BL-S</t>
  </si>
  <si>
    <t>CHPH5-BL-M</t>
  </si>
  <si>
    <t>CHPH5-BL-L</t>
  </si>
  <si>
    <t>CHPH5-BL-XL</t>
  </si>
  <si>
    <t>CHPH5-BL-XXL</t>
  </si>
  <si>
    <t>CHPH5-BL-XXXL</t>
  </si>
  <si>
    <t>CHBL8-NG-S</t>
  </si>
  <si>
    <t>CHBL8-NG-M</t>
  </si>
  <si>
    <t>CHBL8-NG-L</t>
  </si>
  <si>
    <t>CHBL8-NG-XL</t>
  </si>
  <si>
    <t>CHBL8-NG-XXL</t>
  </si>
  <si>
    <t>CHBL8-NG-XXXL</t>
  </si>
  <si>
    <t>CHBL8-RO-S</t>
  </si>
  <si>
    <t>CHBL8-RO-M</t>
  </si>
  <si>
    <t>CHBL8-RO-L</t>
  </si>
  <si>
    <t>CHBL8-RO-XL</t>
  </si>
  <si>
    <t>CHBL8-RO-XXL</t>
  </si>
  <si>
    <t>CHBL8-RO-XXXL</t>
  </si>
  <si>
    <t>CHBL8-VD-S</t>
  </si>
  <si>
    <t>CHBL8-VD-M</t>
  </si>
  <si>
    <t>CHBL8-VD-L</t>
  </si>
  <si>
    <t>CHBL8-VD-XL</t>
  </si>
  <si>
    <t>CHBL8-VD-XXL</t>
  </si>
  <si>
    <t>CHBL8-VD-XXXL</t>
  </si>
  <si>
    <t>CHRS2-NG-S</t>
  </si>
  <si>
    <t>CHRS2-NG-M</t>
  </si>
  <si>
    <t>CHRS2-NG-L</t>
  </si>
  <si>
    <t>CHRS2-NG-XL</t>
  </si>
  <si>
    <t>CHRS2-NG-XXL</t>
  </si>
  <si>
    <t>CHRS2-NG-XXXL</t>
  </si>
  <si>
    <t>CHRS2-RO-S</t>
  </si>
  <si>
    <t>CHRS2-RO-M</t>
  </si>
  <si>
    <t>CHRS2-RO-L</t>
  </si>
  <si>
    <t>CHRS2-RO-XL</t>
  </si>
  <si>
    <t>CHRS2-RO-XXL</t>
  </si>
  <si>
    <t>CHRS2-RO-XXXL</t>
  </si>
  <si>
    <t>CHRS2-GR-S</t>
  </si>
  <si>
    <t>CHRS2-GR-M</t>
  </si>
  <si>
    <t>CHRS2-GR-L</t>
  </si>
  <si>
    <t>CHRS2-GR-XL</t>
  </si>
  <si>
    <t>CHRS2-GR-XXL</t>
  </si>
  <si>
    <t>CHRS2-GR-XXXL</t>
  </si>
  <si>
    <t>CHA4W-NG-S</t>
  </si>
  <si>
    <t>CHA4W-NG-M</t>
  </si>
  <si>
    <t>CHA4W-NG-L</t>
  </si>
  <si>
    <t>CHA4W-NG-XL</t>
  </si>
  <si>
    <t>CHA4W-NG-XXL</t>
  </si>
  <si>
    <t>CHA4W-RS-S</t>
  </si>
  <si>
    <t>CHA4W-RS-M</t>
  </si>
  <si>
    <t>CHA4W-RS-L</t>
  </si>
  <si>
    <t>CHA4W-RS-XL</t>
  </si>
  <si>
    <t>CHA4W-RS-XXL</t>
  </si>
  <si>
    <t>CHA4W-MO-S</t>
  </si>
  <si>
    <t>CHA4W-MO-M</t>
  </si>
  <si>
    <t>CHA4W-MO-L</t>
  </si>
  <si>
    <t>CHA4W-MO-XL</t>
  </si>
  <si>
    <t>CHA4W-MO-XXL</t>
  </si>
  <si>
    <t>CHA4W-GR-S</t>
  </si>
  <si>
    <t>CHA4W-GR-M</t>
  </si>
  <si>
    <t>CHA4W-GR-L</t>
  </si>
  <si>
    <t>CHA4W-GR-XL</t>
  </si>
  <si>
    <t>CHA4W-GR-XXL</t>
  </si>
  <si>
    <t>PAE2-NG-S</t>
  </si>
  <si>
    <t>PAE2-NG-M</t>
  </si>
  <si>
    <t>PAE2-NG-L</t>
  </si>
  <si>
    <t>PAE2-NG-XL</t>
  </si>
  <si>
    <t>PAE2-NG-XXL</t>
  </si>
  <si>
    <t>PAE2-NG-XXXL</t>
  </si>
  <si>
    <t>GPS-RO-S</t>
  </si>
  <si>
    <t>GPS-RO-M</t>
  </si>
  <si>
    <t>GPS-RO-L</t>
  </si>
  <si>
    <t>GPS-RO-XL</t>
  </si>
  <si>
    <t>GPS-RO-XXL</t>
  </si>
  <si>
    <t>GPS-AZ-S</t>
  </si>
  <si>
    <t>GPS-AZ-M</t>
  </si>
  <si>
    <t>GPS-AZ-L</t>
  </si>
  <si>
    <t>GPS-AZ-XL</t>
  </si>
  <si>
    <t>GPS-AZ-XXL</t>
  </si>
  <si>
    <t>GPS-GR-S</t>
  </si>
  <si>
    <t>GPS-GR-M</t>
  </si>
  <si>
    <t>GPS-GR-L</t>
  </si>
  <si>
    <t>GPS-GR-XL</t>
  </si>
  <si>
    <t>GPS-GR-XXL</t>
  </si>
  <si>
    <t>GCR2-NG-S</t>
  </si>
  <si>
    <t>GCR2-NG-M</t>
  </si>
  <si>
    <t>GCR2-NG-L</t>
  </si>
  <si>
    <t>GCR2-NG-XL</t>
  </si>
  <si>
    <t>GCR2-NG-XXL</t>
  </si>
  <si>
    <t>GCR2-RO-S</t>
  </si>
  <si>
    <t>GCR2-RO-M</t>
  </si>
  <si>
    <t>GCR2-RO-L</t>
  </si>
  <si>
    <t>GCR2-RO-XL</t>
  </si>
  <si>
    <t>GCR2-RO-XXL</t>
  </si>
  <si>
    <t>GCR2-AZ-S</t>
  </si>
  <si>
    <t>GCR2-AZ-M</t>
  </si>
  <si>
    <t>GCR2-AZ-L</t>
  </si>
  <si>
    <t>GCR2-AZ-XL</t>
  </si>
  <si>
    <t>GCR2-AZ-XXL</t>
  </si>
  <si>
    <t>GCR2-GR-S</t>
  </si>
  <si>
    <t>GCR2-GR-M</t>
  </si>
  <si>
    <t>GCR2-GR-L</t>
  </si>
  <si>
    <t>GCR2-GR-XL</t>
  </si>
  <si>
    <t>GCR2-GR-XXL</t>
  </si>
  <si>
    <t>GPH4-NG-S</t>
  </si>
  <si>
    <t>GPH4-NG-M</t>
  </si>
  <si>
    <t>GPH4-NG-L</t>
  </si>
  <si>
    <t>GPH4-NG-XL</t>
  </si>
  <si>
    <t>GPH4-NG-XXL</t>
  </si>
  <si>
    <t>GPH4-RO-S</t>
  </si>
  <si>
    <t>GPH4-RO-M</t>
  </si>
  <si>
    <t>GPH4-RO-L</t>
  </si>
  <si>
    <t>GPH4-RO-XL</t>
  </si>
  <si>
    <t>GPH4-RO-XXL</t>
  </si>
  <si>
    <t>GPH4-AZ-S</t>
  </si>
  <si>
    <t>GPH4-AZ-M</t>
  </si>
  <si>
    <t>GPH4-AZ-L</t>
  </si>
  <si>
    <t>GPH4-AZ-XL</t>
  </si>
  <si>
    <t>GPH4-AZ-XXL</t>
  </si>
  <si>
    <t>GPH4-GR-S</t>
  </si>
  <si>
    <t>GPH4-GR-M</t>
  </si>
  <si>
    <t>GPH4-GR-L</t>
  </si>
  <si>
    <t>GPH4-GR-XL</t>
  </si>
  <si>
    <t>GPH4-GR-XXL</t>
  </si>
  <si>
    <t>GPH4-AM-S</t>
  </si>
  <si>
    <t>GPH4-AM-M</t>
  </si>
  <si>
    <t>GPH4-AM-L</t>
  </si>
  <si>
    <t>GPH4-AM-XL</t>
  </si>
  <si>
    <t>GPH4-AM-XXL</t>
  </si>
  <si>
    <t>GPH4-BL-S</t>
  </si>
  <si>
    <t>GPH4-BL-M</t>
  </si>
  <si>
    <t>GPH4-BL-L</t>
  </si>
  <si>
    <t>GPH4-BL-XL</t>
  </si>
  <si>
    <t>GPH4-BL-XXL</t>
  </si>
  <si>
    <t>GBB-NG-S</t>
  </si>
  <si>
    <t>GBB-NG-M</t>
  </si>
  <si>
    <t>GBB-NG-L</t>
  </si>
  <si>
    <t>GBB-NG-XL</t>
  </si>
  <si>
    <t>GBB-NG-XXL</t>
  </si>
  <si>
    <t>GBB-RO-S</t>
  </si>
  <si>
    <t>GBB-RO-M</t>
  </si>
  <si>
    <t>GBB-RO-L</t>
  </si>
  <si>
    <t>GBB-RO-XL</t>
  </si>
  <si>
    <t>GBB-RO-XXL</t>
  </si>
  <si>
    <t>GBB-AZ-S</t>
  </si>
  <si>
    <t>GBB-AZ-M</t>
  </si>
  <si>
    <t>GBB-AZ-L</t>
  </si>
  <si>
    <t>GBB-AZ-XL</t>
  </si>
  <si>
    <t>GBB-AZ-XXL</t>
  </si>
  <si>
    <t>GBB-GR-S</t>
  </si>
  <si>
    <t>GBB-GR-M</t>
  </si>
  <si>
    <t>GBB-GR-L</t>
  </si>
  <si>
    <t>GBB-GR-XL</t>
  </si>
  <si>
    <t>GBB-GR-XXL</t>
  </si>
  <si>
    <t>BSR-NG-6</t>
  </si>
  <si>
    <t>BSR-NG-7</t>
  </si>
  <si>
    <t>BSR-NG-8</t>
  </si>
  <si>
    <t>BSR-NG-9</t>
  </si>
  <si>
    <t>BSR-NG-10</t>
  </si>
  <si>
    <t>BSR-NG-11</t>
  </si>
  <si>
    <t>BS3-NG-6</t>
  </si>
  <si>
    <t>BS3-NG-7</t>
  </si>
  <si>
    <t>BS3-NG-8</t>
  </si>
  <si>
    <t>BS3-NG-9</t>
  </si>
  <si>
    <t>BS3-NG-10</t>
  </si>
  <si>
    <t>BS3-NG-11</t>
  </si>
  <si>
    <t>GV-NG-S</t>
  </si>
  <si>
    <t>GV-NG-M</t>
  </si>
  <si>
    <t>GV-NG-L</t>
  </si>
  <si>
    <t>GV-NG-XL</t>
  </si>
  <si>
    <t>GV-NG-XXL</t>
  </si>
  <si>
    <t>GV-RO-S</t>
  </si>
  <si>
    <t>GV-RO-M</t>
  </si>
  <si>
    <t>GV-RO-L</t>
  </si>
  <si>
    <t>GV-RO-XL</t>
  </si>
  <si>
    <t>GV-RO-XXL</t>
  </si>
  <si>
    <t>GV-AZ-S</t>
  </si>
  <si>
    <t>GV-AZ-M</t>
  </si>
  <si>
    <t>GV-AZ-L</t>
  </si>
  <si>
    <t>GV-AZ-XL</t>
  </si>
  <si>
    <t>GV-AZ-XXL</t>
  </si>
  <si>
    <t>GV-BL-S</t>
  </si>
  <si>
    <t>GV-BL-M</t>
  </si>
  <si>
    <t>GV-BL-L</t>
  </si>
  <si>
    <t>GV-BL-XL</t>
  </si>
  <si>
    <t>GV-BL-XXL</t>
  </si>
  <si>
    <t>GV-NE-S</t>
  </si>
  <si>
    <t>GV-NE-M</t>
  </si>
  <si>
    <t>GV-NE-L</t>
  </si>
  <si>
    <t>GV-NE-XL</t>
  </si>
  <si>
    <t>GV-NE-XXL</t>
  </si>
  <si>
    <t>Alter Ego Mujer</t>
  </si>
  <si>
    <t>Pantalón de mujer</t>
  </si>
  <si>
    <t>Ballistic Touring</t>
  </si>
  <si>
    <t>Big Bang 2.0</t>
  </si>
  <si>
    <t>Guantes de mujer</t>
  </si>
  <si>
    <t>Velocity Mujer</t>
  </si>
  <si>
    <t>XS</t>
  </si>
  <si>
    <t>Trajes</t>
  </si>
  <si>
    <t>Speedmaster 5.0</t>
  </si>
  <si>
    <t>CHA4W-NE-S</t>
  </si>
  <si>
    <t>CHA4W-NE-M</t>
  </si>
  <si>
    <t>CHA4W-NE-L</t>
  </si>
  <si>
    <t>CHA4W-NE-XL</t>
  </si>
  <si>
    <t>CHA4W-NE-XXL</t>
  </si>
  <si>
    <t>PAEW-NG-S</t>
  </si>
  <si>
    <t>PAEW-NG-M</t>
  </si>
  <si>
    <t>PAEW-NG-L</t>
  </si>
  <si>
    <t>PAEW-NG-XL</t>
  </si>
  <si>
    <t>PAEW-NG-XXL</t>
  </si>
  <si>
    <t>GVW-NG-S</t>
  </si>
  <si>
    <t>GVW-NG-M</t>
  </si>
  <si>
    <t>GVW-NG-L</t>
  </si>
  <si>
    <t>GVW-NG-XL</t>
  </si>
  <si>
    <t>GVW-RS-S</t>
  </si>
  <si>
    <t>GVW-RS-M</t>
  </si>
  <si>
    <t>GVW-RS-L</t>
  </si>
  <si>
    <t>GVW-RS-XL</t>
  </si>
  <si>
    <t>GVW-MO-S</t>
  </si>
  <si>
    <t>GVW-MO-M</t>
  </si>
  <si>
    <t>GVW-MO-L</t>
  </si>
  <si>
    <t>GVW-MO-XL</t>
  </si>
  <si>
    <t>GVW-NE-S</t>
  </si>
  <si>
    <t>GVW-NE-M</t>
  </si>
  <si>
    <t>GVW-NE-L</t>
  </si>
  <si>
    <t>GVW-NE-XL</t>
  </si>
  <si>
    <t>GVW-NG-XS</t>
  </si>
  <si>
    <t>GVW-NE-XS</t>
  </si>
  <si>
    <t>GVW-RS-XS</t>
  </si>
  <si>
    <t>GVW-MO-XS</t>
  </si>
  <si>
    <t>BBB2-NG-6</t>
  </si>
  <si>
    <t>BBB2-NG-7</t>
  </si>
  <si>
    <t>BBB2-NG-8</t>
  </si>
  <si>
    <t>BBB2-NG-9</t>
  </si>
  <si>
    <t>BBB2-NG-10</t>
  </si>
  <si>
    <t>BBB2-NG-11</t>
  </si>
  <si>
    <t>BBT-NG-6</t>
  </si>
  <si>
    <t>BBT-NG-7</t>
  </si>
  <si>
    <t>BBT-NG-8</t>
  </si>
  <si>
    <t>BBT-NG-9</t>
  </si>
  <si>
    <t>BBT-NG-10</t>
  </si>
  <si>
    <t>BBT-NG-11</t>
  </si>
  <si>
    <t>SM5-NG-S</t>
  </si>
  <si>
    <t>SM5-NG-M</t>
  </si>
  <si>
    <t>SM5-NG-L</t>
  </si>
  <si>
    <t>SM5-NG-XL</t>
  </si>
  <si>
    <t>SM5-NG-XXL</t>
  </si>
  <si>
    <t>SM5-NG-XXXL</t>
  </si>
  <si>
    <t>SM5-RO-S</t>
  </si>
  <si>
    <t>SM5-RO-M</t>
  </si>
  <si>
    <t>SM5-RO-L</t>
  </si>
  <si>
    <t>SM5-RO-XL</t>
  </si>
  <si>
    <t>SM5-RO-XXL</t>
  </si>
  <si>
    <t>SM5-RO-XXXL</t>
  </si>
  <si>
    <t>SM5-AZ-S</t>
  </si>
  <si>
    <t>SM5-AZ-M</t>
  </si>
  <si>
    <t>SM5-AZ-L</t>
  </si>
  <si>
    <t>SM5-AZ-XL</t>
  </si>
  <si>
    <t>SM5-AZ-XXL</t>
  </si>
  <si>
    <t>Ballistic 7.0</t>
  </si>
  <si>
    <t>Total Ballistic 7.0</t>
  </si>
  <si>
    <t>Total Alter Ego Mujer</t>
  </si>
  <si>
    <t>Nelson Rigg PS 1000 Rainsuit</t>
  </si>
  <si>
    <t>INER-AM-L</t>
  </si>
  <si>
    <t>INER-AM-M</t>
  </si>
  <si>
    <t>INER-AM-S</t>
  </si>
  <si>
    <t>INER-AM-XL</t>
  </si>
  <si>
    <t>INER-AM-XXL</t>
  </si>
  <si>
    <t>INER-NG-L</t>
  </si>
  <si>
    <t>INER-NG-M</t>
  </si>
  <si>
    <t>INER-NG-XL</t>
  </si>
  <si>
    <t>INER-NG-XXL</t>
  </si>
  <si>
    <t>INER-RO-L</t>
  </si>
  <si>
    <t>INER-RO-M</t>
  </si>
  <si>
    <t>INER-RO-S</t>
  </si>
  <si>
    <t>INER-RO-XL</t>
  </si>
  <si>
    <t>INER-RO-XXL</t>
  </si>
  <si>
    <t>INER-NG-S</t>
  </si>
  <si>
    <t>Total Nelson Rigg PS 1000 Rainsuit</t>
  </si>
  <si>
    <t>Total Impermeables</t>
  </si>
  <si>
    <t>Impermeables</t>
  </si>
  <si>
    <t>PBL7-NG-M</t>
  </si>
  <si>
    <t>PBL7-NG-S</t>
  </si>
  <si>
    <t>PBL7-NG-L</t>
  </si>
  <si>
    <t>PBL7-NG-XL</t>
  </si>
  <si>
    <t>PBL7-NG-XXL</t>
  </si>
  <si>
    <t>PBL7-NG-XXXL</t>
  </si>
  <si>
    <t>Productos sin promoción</t>
  </si>
  <si>
    <t>Productos sin promoción con descuento</t>
  </si>
  <si>
    <t>Productos en promoción</t>
  </si>
  <si>
    <t xml:space="preserve">Total pedido  </t>
  </si>
  <si>
    <t>Total pedido final con descuento y promociones</t>
  </si>
  <si>
    <t>Total Resistor Mesh</t>
  </si>
  <si>
    <t>Naranja</t>
  </si>
  <si>
    <t>Resistor Mesh</t>
  </si>
  <si>
    <t>CHRES-NG-S</t>
  </si>
  <si>
    <t>CHRES-NG-M</t>
  </si>
  <si>
    <t>CHRES-NG-L</t>
  </si>
  <si>
    <t>CHRES-NG-XL</t>
  </si>
  <si>
    <t>CHRES-NG-XXL</t>
  </si>
  <si>
    <t>CHRES-RO-S</t>
  </si>
  <si>
    <t>CHRES-RO-M</t>
  </si>
  <si>
    <t>CHRES-RO-L</t>
  </si>
  <si>
    <t>CHRES-RO-XL</t>
  </si>
  <si>
    <t>CHRES-RO-XXL</t>
  </si>
  <si>
    <t>CHRES-RO-XXXL</t>
  </si>
  <si>
    <t>CHRES-AZ-S</t>
  </si>
  <si>
    <t>CHRES-AZ-M</t>
  </si>
  <si>
    <t>CHRES-AZ-L</t>
  </si>
  <si>
    <t>CHRES-AZ-XL</t>
  </si>
  <si>
    <t>CHRES-AZ-XXL</t>
  </si>
  <si>
    <t>CHRES-AZ-XXXL</t>
  </si>
  <si>
    <t>CHRES-NA-S</t>
  </si>
  <si>
    <t>CHRES-NA-M</t>
  </si>
  <si>
    <t>CHRES-NA-L</t>
  </si>
  <si>
    <t>CHRES-NA-XL</t>
  </si>
  <si>
    <t>CHRES-NA-XXL</t>
  </si>
  <si>
    <t>CHRES-NA-XXXL</t>
  </si>
  <si>
    <t>Radar sin joroba</t>
  </si>
  <si>
    <t>CHRDK-NG-S</t>
  </si>
  <si>
    <t>CHRDK-NG-M</t>
  </si>
  <si>
    <t>CHRDK-NG-L</t>
  </si>
  <si>
    <t>CHRDK-NG-XL</t>
  </si>
  <si>
    <t>CHRDK-NG-XXL</t>
  </si>
  <si>
    <t>CHRDK-NG-XXXL</t>
  </si>
  <si>
    <t>CHRDK-RO-S</t>
  </si>
  <si>
    <t>CHRDK-RO-M</t>
  </si>
  <si>
    <t>CHRDK-RO-L</t>
  </si>
  <si>
    <t>CHRDK-RO-XL</t>
  </si>
  <si>
    <t>CHRDK-RO-XXL</t>
  </si>
  <si>
    <t>CHRDK-RO-XXXL</t>
  </si>
  <si>
    <t>CHRDK-BL-S</t>
  </si>
  <si>
    <t>CHRDK-BL-M</t>
  </si>
  <si>
    <t>CHRDK-BL-L</t>
  </si>
  <si>
    <t>CHRDK-BL-XL</t>
  </si>
  <si>
    <t>CHRDK-BL-XXL</t>
  </si>
  <si>
    <t>CHRDK-BL-XXXL</t>
  </si>
  <si>
    <t>Total Radar sin joroba</t>
  </si>
  <si>
    <t>Total Big Bang 2.0 negra</t>
  </si>
  <si>
    <t>Total Big Bang 2.0 gris</t>
  </si>
  <si>
    <t>CHRES-AM-S</t>
  </si>
  <si>
    <t>CHRES-AM-M</t>
  </si>
  <si>
    <t>CHRES-AM-XL</t>
  </si>
  <si>
    <t>CHRES-AM-XXL</t>
  </si>
  <si>
    <t>CHRES-AM-XXXL</t>
  </si>
  <si>
    <t>CHRES-AM-L</t>
  </si>
  <si>
    <t>BBB2-GR-6</t>
  </si>
  <si>
    <t>BBB2-GR-7</t>
  </si>
  <si>
    <t>BBB2-GR-8</t>
  </si>
  <si>
    <t>BBB2-GR-9</t>
  </si>
  <si>
    <t>BBB2-GR-10</t>
  </si>
  <si>
    <t>BBB2-GR-11</t>
  </si>
  <si>
    <t>Ballistic 7.0 short</t>
  </si>
  <si>
    <t>SBL7-NG-M</t>
  </si>
  <si>
    <t>SBL7-NG-L</t>
  </si>
  <si>
    <t>SBL7-NG-XL</t>
  </si>
  <si>
    <t>SBL7-NG-XXL</t>
  </si>
  <si>
    <t>SBL7-NG-XXXL</t>
  </si>
  <si>
    <t>CHPH5-NE-S</t>
  </si>
  <si>
    <t>CHPH5-NE-M</t>
  </si>
  <si>
    <t>CHPH5-NE-L</t>
  </si>
  <si>
    <t>CHPH5-NE-XL</t>
  </si>
  <si>
    <t>CHPH5-NE-XXL</t>
  </si>
  <si>
    <t>CHPH5-NE-XXXL</t>
  </si>
  <si>
    <t>CHA4W-NG-XS</t>
  </si>
  <si>
    <t>CHA4W-NE-XS</t>
  </si>
  <si>
    <t>CHA4W-RS-XS</t>
  </si>
  <si>
    <t>CHA4W-MO-XS</t>
  </si>
  <si>
    <t>CHA4W-GR-XS</t>
  </si>
  <si>
    <t>Total Radar Azul</t>
  </si>
  <si>
    <t>Total Chamarras de piel sin descuentos aplicados</t>
  </si>
  <si>
    <t>Total chamarras Phoenix 5.0</t>
  </si>
  <si>
    <t>Total Phoenix 5.0 (Promoción)</t>
  </si>
  <si>
    <t>Total Chamarras de tela hombre sin descuentos aplicados</t>
  </si>
  <si>
    <t>Total chamarras de tela Mujer sin descuentos aplicados</t>
  </si>
  <si>
    <t>Total Pantalones sin descuentos incluidos</t>
  </si>
  <si>
    <t>Total Guantes sin descuentos incluidos</t>
  </si>
  <si>
    <t>Total Botas sin descuentos incluidos</t>
  </si>
  <si>
    <t>Total trajes sin descuentos incluidos</t>
  </si>
  <si>
    <t>Ballistic Revolution</t>
  </si>
  <si>
    <t>CHBRE-NG-S</t>
  </si>
  <si>
    <t>CHBRE-NG-M</t>
  </si>
  <si>
    <t>CHBRE-NG-L</t>
  </si>
  <si>
    <t>CHBRE-NG-XL</t>
  </si>
  <si>
    <t>CHBRE-NG-XXL</t>
  </si>
  <si>
    <t>CHBRE-RO-S</t>
  </si>
  <si>
    <t>CHBRE-RO-M</t>
  </si>
  <si>
    <t>CHBRE-RO-L</t>
  </si>
  <si>
    <t>CHBRE-RO-XL</t>
  </si>
  <si>
    <t>CHBRE-RO-XXL</t>
  </si>
  <si>
    <t>CHBRE-GR-S</t>
  </si>
  <si>
    <t>CHBRE-GR-M</t>
  </si>
  <si>
    <t>CHBRE-GR-L</t>
  </si>
  <si>
    <t>CHBRE-GR-XL</t>
  </si>
  <si>
    <t>CHBRE-GR-XXL</t>
  </si>
  <si>
    <t>CHBRE-NE-S</t>
  </si>
  <si>
    <t>Neon</t>
  </si>
  <si>
    <t>CHBRE-NE-M</t>
  </si>
  <si>
    <t>CHBRE-NE-L</t>
  </si>
  <si>
    <t>CHBRE-NE-XL</t>
  </si>
  <si>
    <t>CHBRE-NE-XXL</t>
  </si>
  <si>
    <t>Total Ballistic Revolution</t>
  </si>
  <si>
    <t>GBL6-NG-S</t>
  </si>
  <si>
    <t>GBL6-NG-M</t>
  </si>
  <si>
    <t>GBL6-NG-L</t>
  </si>
  <si>
    <t>GBL6-NG-XL</t>
  </si>
  <si>
    <t>GBL6-NG-XXL</t>
  </si>
  <si>
    <t>Ballistic 6.0</t>
  </si>
  <si>
    <t>Total Ballistic 6.0</t>
  </si>
  <si>
    <t>GBL7-NG-S</t>
  </si>
  <si>
    <t>GBL7-NG-M</t>
  </si>
  <si>
    <t>GBL7-NG-L</t>
  </si>
  <si>
    <t>GBL7-NG-XL</t>
  </si>
  <si>
    <t>GBL7-NG-XXL</t>
  </si>
  <si>
    <t>IJOE-NG-S</t>
  </si>
  <si>
    <t>IJOE-NG-M</t>
  </si>
  <si>
    <t>IJOE-NG-L</t>
  </si>
  <si>
    <t>IJOE-NG-XL</t>
  </si>
  <si>
    <t>IJOE-NG-XXL</t>
  </si>
  <si>
    <t>IJOE-RO-S</t>
  </si>
  <si>
    <t>IJOE-RO-M</t>
  </si>
  <si>
    <t>IJOE-RO-L</t>
  </si>
  <si>
    <t>IJOE-RO-XL</t>
  </si>
  <si>
    <t>IJOE-RO-XXL</t>
  </si>
  <si>
    <t>IJOE-NE-S</t>
  </si>
  <si>
    <t>IJOE-NE-M</t>
  </si>
  <si>
    <t>IJOE-NE-L</t>
  </si>
  <si>
    <t>IJOE-NE-XL</t>
  </si>
  <si>
    <t>IJOE-NE-XXL</t>
  </si>
  <si>
    <t>Joe Rocket RS-2 Rainsuit</t>
  </si>
  <si>
    <t>Total Joe Rocket RS-2 Rainsuit</t>
  </si>
  <si>
    <t>Radar Azul (Promoción)</t>
  </si>
  <si>
    <t>Reactor 3.0 (Promoción)</t>
  </si>
  <si>
    <t>Total Velocity Mujer</t>
  </si>
  <si>
    <t>total trajes Speedmaster 5.0</t>
  </si>
  <si>
    <t>PAEW-NG-XS</t>
  </si>
  <si>
    <t>SM5-AZ-XXXL</t>
  </si>
  <si>
    <t>BBB2-NG-5</t>
  </si>
  <si>
    <t>BBB2-GR-5</t>
  </si>
  <si>
    <t>BBT-NG-5</t>
  </si>
  <si>
    <t>CHA4-NA-S</t>
  </si>
  <si>
    <t>CHA4-NA-M</t>
  </si>
  <si>
    <t>CHA4-NA-L</t>
  </si>
  <si>
    <t>CHA4-NA-XL</t>
  </si>
  <si>
    <t>PROFORMA</t>
  </si>
  <si>
    <t>CLIENTE:</t>
  </si>
  <si>
    <t>INSTRUCCIONES DE PAGO:</t>
  </si>
  <si>
    <t>Precio unitario</t>
  </si>
  <si>
    <t>Codigo del producto</t>
  </si>
  <si>
    <t>VENDEDOR:</t>
  </si>
  <si>
    <t>BANCO: SANTANDER</t>
  </si>
  <si>
    <t>BENEFICIARIO: MOTO BOUTIQUE S.A. DE C.V.</t>
  </si>
  <si>
    <t>NUMERO DE CUENTA: 65-50356008-0                                                          SUCURSAL: 7271                                                                                                   CLABE INTERBANCARIA: 014700655035600802</t>
  </si>
  <si>
    <t>Envio (flete)</t>
  </si>
  <si>
    <t>TOTAL A PAGAR</t>
  </si>
  <si>
    <t>cantidad</t>
  </si>
  <si>
    <t>GRACIAS POR PREFERIR NUESTROS PRODUCTOS</t>
  </si>
  <si>
    <t xml:space="preserve">MUESTRARIO </t>
  </si>
  <si>
    <t>HUMBERTO ARISTA</t>
  </si>
  <si>
    <t>YAMAHA</t>
  </si>
  <si>
    <t>Cascos</t>
  </si>
  <si>
    <t>Atomic RKT 700 (solid)</t>
  </si>
  <si>
    <t>24-72602</t>
  </si>
  <si>
    <t>SM</t>
  </si>
  <si>
    <t>24-72603</t>
  </si>
  <si>
    <t>MD</t>
  </si>
  <si>
    <t>24-72604</t>
  </si>
  <si>
    <t>LG</t>
  </si>
  <si>
    <t>24-72605</t>
  </si>
  <si>
    <t>24-72606</t>
  </si>
  <si>
    <t>2XL</t>
  </si>
  <si>
    <t>Total Atomic RKT 700 (solid)</t>
  </si>
  <si>
    <t>Atomic RKT 700</t>
  </si>
  <si>
    <t>24-72612</t>
  </si>
  <si>
    <t>Negro/Blanco</t>
  </si>
  <si>
    <t>24-72613</t>
  </si>
  <si>
    <t>24-72614</t>
  </si>
  <si>
    <t>24-72615</t>
  </si>
  <si>
    <t>24-72616</t>
  </si>
  <si>
    <t>24-72622</t>
  </si>
  <si>
    <t>Rojo/Blanco</t>
  </si>
  <si>
    <t>24-72623</t>
  </si>
  <si>
    <t>24-72624</t>
  </si>
  <si>
    <t>24-72625</t>
  </si>
  <si>
    <t>24-72626</t>
  </si>
  <si>
    <t>24-72632</t>
  </si>
  <si>
    <t>Azul/Blanco</t>
  </si>
  <si>
    <t>24-72633</t>
  </si>
  <si>
    <t>24-72634</t>
  </si>
  <si>
    <t>24-72635</t>
  </si>
  <si>
    <t>24-72636</t>
  </si>
  <si>
    <t>Total Atomic RKT</t>
  </si>
  <si>
    <t>Alter Ego RKT 1700</t>
  </si>
  <si>
    <t>24-72362</t>
  </si>
  <si>
    <t>Negro/Gris</t>
  </si>
  <si>
    <t>24-72363</t>
  </si>
  <si>
    <t>24-72364</t>
  </si>
  <si>
    <t>24-72365</t>
  </si>
  <si>
    <t>24-72366</t>
  </si>
  <si>
    <t>24-72372</t>
  </si>
  <si>
    <t>Negro/Neón</t>
  </si>
  <si>
    <t>24-72373</t>
  </si>
  <si>
    <t>24-72374</t>
  </si>
  <si>
    <t>24-72375</t>
  </si>
  <si>
    <t>24-72376</t>
  </si>
  <si>
    <t>24-72382</t>
  </si>
  <si>
    <t>24-72383</t>
  </si>
  <si>
    <t>24-72384</t>
  </si>
  <si>
    <t>24-72385</t>
  </si>
  <si>
    <t>24-72386</t>
  </si>
  <si>
    <t>Total Alter Ego RKT 1700</t>
  </si>
  <si>
    <t>Lotus RKT 700</t>
  </si>
  <si>
    <t>24-72641</t>
  </si>
  <si>
    <t>24-72642</t>
  </si>
  <si>
    <t>24-72643</t>
  </si>
  <si>
    <t>24-72644</t>
  </si>
  <si>
    <t>24-72651</t>
  </si>
  <si>
    <t>Rosa/Blanco</t>
  </si>
  <si>
    <t>24-72652</t>
  </si>
  <si>
    <t>24-72653</t>
  </si>
  <si>
    <t>24-72654</t>
  </si>
  <si>
    <t>Total Lotus RKT 700</t>
  </si>
  <si>
    <t>RKT 600 Solid</t>
  </si>
  <si>
    <t>24-72532</t>
  </si>
  <si>
    <t>24-72533</t>
  </si>
  <si>
    <t>24-72534</t>
  </si>
  <si>
    <t>24-72535</t>
  </si>
  <si>
    <t>24-72536</t>
  </si>
  <si>
    <t>Total RKT 600 Solid</t>
  </si>
  <si>
    <t>RKT 600</t>
  </si>
  <si>
    <t>24-72542</t>
  </si>
  <si>
    <t>Strobe Negro/Dorado</t>
  </si>
  <si>
    <t>24-72543</t>
  </si>
  <si>
    <t>24-72544</t>
  </si>
  <si>
    <t>24-72545</t>
  </si>
  <si>
    <t>24-72546</t>
  </si>
  <si>
    <t>24-72562</t>
  </si>
  <si>
    <t>Big Bore Negro/Naranja</t>
  </si>
  <si>
    <t>24-72563</t>
  </si>
  <si>
    <t>24-72564</t>
  </si>
  <si>
    <t>24-72565</t>
  </si>
  <si>
    <t>24-72566</t>
  </si>
  <si>
    <t>24-72552</t>
  </si>
  <si>
    <t>Dyno Negro/Rojo</t>
  </si>
  <si>
    <t>24-72553</t>
  </si>
  <si>
    <t>24-72554</t>
  </si>
  <si>
    <t>24-72555</t>
  </si>
  <si>
    <t>24-72556</t>
  </si>
  <si>
    <t>Total RKT 600</t>
  </si>
  <si>
    <t>Total Cascos sin descuentos incluidos</t>
  </si>
  <si>
    <t>Classic 92'</t>
  </si>
  <si>
    <t>40 S, 42 M, 44 L, 46 XL, 48 XXL, 50 XXXL</t>
  </si>
  <si>
    <t xml:space="preserve"> Precio </t>
  </si>
  <si>
    <t>CHCL92-NG-S</t>
  </si>
  <si>
    <t>CHCL92-NG-M</t>
  </si>
  <si>
    <t>CHCL92-NG-L</t>
  </si>
  <si>
    <t>CHCL92-NG-XL</t>
  </si>
  <si>
    <t>CHCL92-NG-XXL</t>
  </si>
  <si>
    <t>Speedmaster 6.0</t>
  </si>
  <si>
    <t>SM6-NG-S</t>
  </si>
  <si>
    <t>SM6-NG-M</t>
  </si>
  <si>
    <t>SM6-NG-L</t>
  </si>
  <si>
    <t>SM6-NG-XL</t>
  </si>
  <si>
    <t>SM6-NG-XXL</t>
  </si>
  <si>
    <t>SM6-NG-XXXL</t>
  </si>
  <si>
    <t>SM6-RO-S</t>
  </si>
  <si>
    <t>SM6-RO-M</t>
  </si>
  <si>
    <t>SM6-RO-L</t>
  </si>
  <si>
    <t>SM6-RO-XL</t>
  </si>
  <si>
    <t>SM6-RO-XXL</t>
  </si>
  <si>
    <t>SM6-RO-XXXL</t>
  </si>
  <si>
    <t>SM6-AZ-S</t>
  </si>
  <si>
    <t>SM6-AZ-M</t>
  </si>
  <si>
    <t>SM6-AZ-L</t>
  </si>
  <si>
    <t>SM6-AZ-XL</t>
  </si>
  <si>
    <t>SM6-AZ-XXL</t>
  </si>
  <si>
    <t>SM6-AZ-XXXL</t>
  </si>
  <si>
    <t>total trajes Speedmaster 6.0</t>
  </si>
  <si>
    <t>SBL7-NG-S</t>
  </si>
  <si>
    <t>Ladies' Heartbreaker 3.0</t>
  </si>
  <si>
    <t>Negro/morado</t>
  </si>
  <si>
    <t>Negro/rosa</t>
  </si>
  <si>
    <t>Gris/blanco</t>
  </si>
  <si>
    <t>CHHB3-MO-XS</t>
  </si>
  <si>
    <t>CHHB3-RS-XS</t>
  </si>
  <si>
    <t>CHHB3-GR-XS</t>
  </si>
  <si>
    <t>CHHB3-MO-S</t>
  </si>
  <si>
    <t>CHHB3-MO-M</t>
  </si>
  <si>
    <t>CHHB3-MO-L</t>
  </si>
  <si>
    <t>CHHB3-MO-XL</t>
  </si>
  <si>
    <t>CHHB3-RS-S</t>
  </si>
  <si>
    <t>CHHB3-RS-M</t>
  </si>
  <si>
    <t>CHHB3-RS-L</t>
  </si>
  <si>
    <t>CHHB3-RS-XL</t>
  </si>
  <si>
    <t>CHHB3-GR-S</t>
  </si>
  <si>
    <t>CHHB3-GR-M</t>
  </si>
  <si>
    <t>CHHB3-GR-L</t>
  </si>
  <si>
    <t>CHHB3-GR-XL</t>
  </si>
  <si>
    <t>CHA4-NA-XXL</t>
  </si>
  <si>
    <t>Alter Ego 2.0 Short</t>
  </si>
  <si>
    <t>SAE2-NG-S</t>
  </si>
  <si>
    <t>SAE2-NG-M</t>
  </si>
  <si>
    <t>SAE2-NG-L</t>
  </si>
  <si>
    <t>SAE2-NG-XL</t>
  </si>
  <si>
    <t>SAE2-NG-XXL</t>
  </si>
  <si>
    <t>Phoenix Ion Mesh</t>
  </si>
  <si>
    <t>PPHIM-NG-S</t>
  </si>
  <si>
    <t>PPHIM-GR-S</t>
  </si>
  <si>
    <t>PPHIM-NG-M</t>
  </si>
  <si>
    <t>PPHIM-NG-L</t>
  </si>
  <si>
    <t>PPHIM-NG-XL</t>
  </si>
  <si>
    <t>PPHIM-NG-XXL</t>
  </si>
  <si>
    <t>PPHIM-GR-M</t>
  </si>
  <si>
    <t>PPHIM-GR-L</t>
  </si>
  <si>
    <t>PPHIM-GR-XL</t>
  </si>
  <si>
    <t>PPHIM-GR-XXL</t>
  </si>
  <si>
    <t>Phoenix Ion Mesh Short</t>
  </si>
  <si>
    <t>SPHIM-NG-S</t>
  </si>
  <si>
    <t>SPHIM-NG-M</t>
  </si>
  <si>
    <t>SPHIM-NG-L</t>
  </si>
  <si>
    <t>SPHIM-NG-XL</t>
  </si>
  <si>
    <t>SPHIM-NG-XXL</t>
  </si>
  <si>
    <t>SPHIM-GR-S</t>
  </si>
  <si>
    <t>SPHIM-GR-M</t>
  </si>
  <si>
    <t>SPHIM-GR-L</t>
  </si>
  <si>
    <t>SPHIM-GR-XL</t>
  </si>
  <si>
    <t>SPHIM-GR-XXL</t>
  </si>
  <si>
    <t>Código</t>
  </si>
  <si>
    <t>Descripción</t>
  </si>
  <si>
    <t>Precio dist. S/IVA</t>
  </si>
  <si>
    <t>Precio Público</t>
  </si>
  <si>
    <t>Repuestos de seguros de mica RKT 700</t>
  </si>
  <si>
    <t/>
  </si>
  <si>
    <t>23-90041</t>
  </si>
  <si>
    <t>Mica transparente RKT 700</t>
  </si>
  <si>
    <t>23-90042</t>
  </si>
  <si>
    <t>Mica polarizada RKT 700</t>
  </si>
  <si>
    <t>23-90043-2</t>
  </si>
  <si>
    <t>Mica ambar RKT 700</t>
  </si>
  <si>
    <t>23-90070</t>
  </si>
  <si>
    <t>Cortina de barbilla RKT 700</t>
  </si>
  <si>
    <t xml:space="preserve">24-90029 </t>
  </si>
  <si>
    <t>Almohadilla interior laterales RKT 700</t>
  </si>
  <si>
    <t xml:space="preserve">24-90030 </t>
  </si>
  <si>
    <t xml:space="preserve">24-90031 </t>
  </si>
  <si>
    <t xml:space="preserve">24-90032 </t>
  </si>
  <si>
    <t xml:space="preserve">24-90033 </t>
  </si>
  <si>
    <t>24-90035</t>
  </si>
  <si>
    <t>Almohadilla interior laterales RKT 1700</t>
  </si>
  <si>
    <t>24-90036</t>
  </si>
  <si>
    <t>24-90037</t>
  </si>
  <si>
    <t>24-90038</t>
  </si>
  <si>
    <t>24-90039</t>
  </si>
  <si>
    <t>24-90040</t>
  </si>
  <si>
    <t>Mica transparente RKT 1700</t>
  </si>
  <si>
    <t>24-90042</t>
  </si>
  <si>
    <t>Mica polarizada RKT 1700</t>
  </si>
  <si>
    <t xml:space="preserve">24-90043-2 </t>
  </si>
  <si>
    <t>Mica ambar RKT 1700</t>
  </si>
  <si>
    <t>24-90045</t>
  </si>
  <si>
    <t>Cubierta de seguros</t>
  </si>
  <si>
    <t>Repuestos de seguros de mica RKT 1700</t>
  </si>
  <si>
    <t>24-90070</t>
  </si>
  <si>
    <t>Cortina de barbilla RKT 1700</t>
  </si>
  <si>
    <t>XXL-XS</t>
    <phoneticPr fontId="0" type="noConversion"/>
  </si>
  <si>
    <t>Forro interior RKT 1700</t>
  </si>
  <si>
    <t>Forro interior RKT 700</t>
  </si>
  <si>
    <t>23-90071</t>
  </si>
  <si>
    <t>Protector nariz RKT 700</t>
  </si>
  <si>
    <t>MRKT-600-CL</t>
  </si>
  <si>
    <t>Mica transparente RKT 600</t>
  </si>
  <si>
    <t>MRKT-600-EGR</t>
  </si>
  <si>
    <t>Mica espejo gradual RKT 600</t>
  </si>
  <si>
    <t>MRKT-600-EPL</t>
  </si>
  <si>
    <t>Mica polarizado espejo RKT 600</t>
  </si>
  <si>
    <t>MRKT-600-HGR</t>
  </si>
  <si>
    <t>Mica humo gradual RKT 600</t>
  </si>
  <si>
    <t>MRKT-600-HPL</t>
  </si>
  <si>
    <t>Mica polarizado humo RKT 600</t>
  </si>
  <si>
    <t>Total sin IVA</t>
  </si>
  <si>
    <t>Total con IVA</t>
  </si>
  <si>
    <t>PROMOCIÓN</t>
  </si>
  <si>
    <t>Phoenix 4.0 (Gris, amarillo, blanco)</t>
  </si>
  <si>
    <t>Promoción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</si>
</sst>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\ * #,##0.00_-;\-&quot;$&quot;\ * #,##0.00_-;_-&quot;$&quot;\ * &quot;-&quot;??_-;_-@_-"/>
  </numFmts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i/>
      <u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22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10"/>
      <color rgb="FF404040"/>
      <name val="Arial"/>
      <family val="2"/>
    </font>
    <font>
      <b/>
      <sz val="10"/>
      <color rgb="FF404040"/>
      <name val="Arial"/>
      <family val="2"/>
    </font>
    <font>
      <b/>
      <sz val="11"/>
      <color rgb="FF404040"/>
      <name val="Arial"/>
      <family val="2"/>
    </font>
    <font>
      <sz val="11"/>
      <color rgb="FF404040"/>
      <name val="Arial"/>
      <family val="2"/>
    </font>
    <font>
      <b/>
      <sz val="11.5"/>
      <color rgb="FF000000"/>
      <name val="Calibri"/>
      <family val="2"/>
    </font>
    <font>
      <b/>
      <i/>
      <sz val="1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u/>
      <sz val="12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2">
    <xf numFmtId="0" fontId="0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3" fillId="0" borderId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331">
    <xf numFmtId="0" fontId="0" fillId="0" borderId="0" xfId="0"/>
    <xf numFmtId="164" fontId="2" fillId="0" borderId="1" xfId="2" applyFont="1" applyBorder="1" applyAlignment="1" applyProtection="1">
      <alignment horizontal="right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5" fillId="2" borderId="2" xfId="0" applyFont="1" applyFill="1" applyBorder="1" applyAlignment="1" applyProtection="1">
      <alignment horizontal="center"/>
    </xf>
    <xf numFmtId="0" fontId="5" fillId="2" borderId="3" xfId="0" applyFont="1" applyFill="1" applyBorder="1" applyAlignment="1" applyProtection="1">
      <alignment horizontal="center"/>
    </xf>
    <xf numFmtId="164" fontId="2" fillId="0" borderId="1" xfId="2" applyFont="1" applyBorder="1" applyAlignment="1" applyProtection="1">
      <alignment horizontal="center"/>
    </xf>
    <xf numFmtId="164" fontId="6" fillId="0" borderId="1" xfId="0" applyNumberFormat="1" applyFont="1" applyBorder="1" applyAlignment="1" applyProtection="1">
      <alignment horizontal="center"/>
    </xf>
    <xf numFmtId="0" fontId="0" fillId="0" borderId="0" xfId="0" applyProtection="1"/>
    <xf numFmtId="164" fontId="0" fillId="0" borderId="0" xfId="0" applyNumberFormat="1" applyProtection="1"/>
    <xf numFmtId="164" fontId="0" fillId="0" borderId="1" xfId="0" applyNumberFormat="1" applyBorder="1" applyProtection="1"/>
    <xf numFmtId="164" fontId="5" fillId="0" borderId="0" xfId="0" applyNumberFormat="1" applyFont="1" applyProtection="1"/>
    <xf numFmtId="164" fontId="5" fillId="0" borderId="0" xfId="0" applyNumberFormat="1" applyFont="1" applyBorder="1" applyProtection="1"/>
    <xf numFmtId="164" fontId="6" fillId="0" borderId="0" xfId="0" applyNumberFormat="1" applyFont="1" applyProtection="1"/>
    <xf numFmtId="164" fontId="6" fillId="0" borderId="1" xfId="0" applyNumberFormat="1" applyFont="1" applyBorder="1" applyProtection="1"/>
    <xf numFmtId="164" fontId="7" fillId="0" borderId="4" xfId="0" applyNumberFormat="1" applyFont="1" applyBorder="1" applyProtection="1"/>
    <xf numFmtId="164" fontId="2" fillId="0" borderId="4" xfId="2" applyFont="1" applyBorder="1" applyAlignment="1" applyProtection="1">
      <alignment horizontal="center"/>
    </xf>
    <xf numFmtId="164" fontId="2" fillId="0" borderId="0" xfId="2" applyFont="1" applyBorder="1" applyAlignment="1" applyProtection="1">
      <alignment horizontal="center"/>
    </xf>
    <xf numFmtId="0" fontId="5" fillId="2" borderId="5" xfId="0" applyFont="1" applyFill="1" applyBorder="1" applyProtection="1">
      <protection locked="0"/>
    </xf>
    <xf numFmtId="0" fontId="0" fillId="0" borderId="1" xfId="0" applyBorder="1" applyProtection="1">
      <protection locked="0"/>
    </xf>
    <xf numFmtId="0" fontId="8" fillId="0" borderId="0" xfId="0" applyFont="1" applyProtection="1">
      <protection locked="0"/>
    </xf>
    <xf numFmtId="0" fontId="0" fillId="0" borderId="0" xfId="0" applyFont="1" applyAlignment="1" applyProtection="1">
      <alignment horizontal="center"/>
      <protection locked="0"/>
    </xf>
    <xf numFmtId="164" fontId="0" fillId="0" borderId="0" xfId="0" applyNumberFormat="1" applyFont="1" applyProtection="1"/>
    <xf numFmtId="0" fontId="0" fillId="0" borderId="1" xfId="0" applyFont="1" applyBorder="1" applyAlignment="1" applyProtection="1">
      <alignment horizontal="center"/>
      <protection locked="0"/>
    </xf>
    <xf numFmtId="164" fontId="0" fillId="0" borderId="1" xfId="0" applyNumberFormat="1" applyFont="1" applyBorder="1" applyProtection="1"/>
    <xf numFmtId="164" fontId="6" fillId="0" borderId="4" xfId="0" applyNumberFormat="1" applyFont="1" applyBorder="1" applyAlignment="1" applyProtection="1">
      <alignment horizontal="center"/>
    </xf>
    <xf numFmtId="164" fontId="6" fillId="0" borderId="0" xfId="0" applyNumberFormat="1" applyFont="1" applyBorder="1" applyAlignment="1" applyProtection="1">
      <alignment horizontal="center"/>
    </xf>
    <xf numFmtId="0" fontId="5" fillId="2" borderId="4" xfId="0" applyFont="1" applyFill="1" applyBorder="1" applyAlignment="1" applyProtection="1">
      <alignment horizontal="center"/>
    </xf>
    <xf numFmtId="0" fontId="5" fillId="2" borderId="6" xfId="0" applyFont="1" applyFill="1" applyBorder="1" applyProtection="1">
      <protection locked="0"/>
    </xf>
    <xf numFmtId="0" fontId="5" fillId="0" borderId="1" xfId="0" applyFont="1" applyBorder="1" applyAlignment="1" applyProtection="1">
      <alignment horizontal="center"/>
    </xf>
    <xf numFmtId="164" fontId="5" fillId="0" borderId="1" xfId="0" applyNumberFormat="1" applyFont="1" applyBorder="1" applyProtection="1"/>
    <xf numFmtId="0" fontId="10" fillId="0" borderId="0" xfId="0" applyFont="1" applyAlignment="1" applyProtection="1">
      <alignment horizontal="center"/>
      <protection locked="0"/>
    </xf>
    <xf numFmtId="0" fontId="11" fillId="0" borderId="0" xfId="0" applyFont="1" applyProtection="1">
      <protection locked="0"/>
    </xf>
    <xf numFmtId="0" fontId="11" fillId="0" borderId="1" xfId="0" applyFont="1" applyBorder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5" fillId="0" borderId="0" xfId="0" applyFont="1" applyBorder="1" applyAlignment="1" applyProtection="1">
      <alignment horizontal="center"/>
      <protection locked="0"/>
    </xf>
    <xf numFmtId="0" fontId="3" fillId="0" borderId="4" xfId="0" quotePrefix="1" applyFont="1" applyBorder="1" applyProtection="1">
      <protection locked="0"/>
    </xf>
    <xf numFmtId="0" fontId="3" fillId="0" borderId="0" xfId="0" quotePrefix="1" applyFont="1" applyBorder="1" applyProtection="1">
      <protection locked="0"/>
    </xf>
    <xf numFmtId="0" fontId="3" fillId="0" borderId="1" xfId="0" quotePrefix="1" applyFont="1" applyBorder="1" applyProtection="1">
      <protection locked="0"/>
    </xf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43" fontId="5" fillId="0" borderId="0" xfId="1" applyFont="1" applyProtection="1">
      <protection locked="0"/>
    </xf>
    <xf numFmtId="44" fontId="0" fillId="0" borderId="4" xfId="0" applyNumberFormat="1" applyBorder="1" applyProtection="1"/>
    <xf numFmtId="44" fontId="0" fillId="0" borderId="0" xfId="0" applyNumberFormat="1" applyBorder="1" applyProtection="1"/>
    <xf numFmtId="44" fontId="0" fillId="0" borderId="1" xfId="0" applyNumberFormat="1" applyBorder="1" applyProtection="1"/>
    <xf numFmtId="44" fontId="0" fillId="0" borderId="0" xfId="0" applyNumberFormat="1" applyProtection="1"/>
    <xf numFmtId="0" fontId="0" fillId="3" borderId="0" xfId="0" applyFill="1" applyProtection="1">
      <protection locked="0"/>
    </xf>
    <xf numFmtId="0" fontId="0" fillId="3" borderId="0" xfId="0" applyFill="1" applyAlignment="1" applyProtection="1">
      <alignment horizontal="center"/>
      <protection locked="0"/>
    </xf>
    <xf numFmtId="164" fontId="2" fillId="3" borderId="0" xfId="2" applyFont="1" applyFill="1" applyBorder="1" applyAlignment="1" applyProtection="1">
      <alignment horizontal="center"/>
    </xf>
    <xf numFmtId="164" fontId="0" fillId="3" borderId="0" xfId="0" applyNumberFormat="1" applyFill="1" applyProtection="1"/>
    <xf numFmtId="164" fontId="2" fillId="3" borderId="4" xfId="2" applyFont="1" applyFill="1" applyBorder="1" applyAlignment="1" applyProtection="1">
      <alignment horizontal="center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164" fontId="2" fillId="3" borderId="1" xfId="2" applyFont="1" applyFill="1" applyBorder="1" applyAlignment="1" applyProtection="1">
      <alignment horizontal="center"/>
    </xf>
    <xf numFmtId="164" fontId="0" fillId="3" borderId="1" xfId="0" applyNumberFormat="1" applyFill="1" applyBorder="1" applyProtection="1"/>
    <xf numFmtId="0" fontId="0" fillId="3" borderId="4" xfId="0" applyFill="1" applyBorder="1" applyProtection="1"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Border="1" applyAlignment="1" applyProtection="1">
      <alignment horizontal="center"/>
      <protection locked="0"/>
    </xf>
    <xf numFmtId="164" fontId="0" fillId="3" borderId="0" xfId="0" applyNumberFormat="1" applyFill="1" applyBorder="1" applyProtection="1"/>
    <xf numFmtId="44" fontId="0" fillId="3" borderId="4" xfId="0" applyNumberFormat="1" applyFill="1" applyBorder="1" applyProtection="1"/>
    <xf numFmtId="44" fontId="0" fillId="3" borderId="0" xfId="0" applyNumberFormat="1" applyFill="1" applyBorder="1" applyProtection="1"/>
    <xf numFmtId="44" fontId="0" fillId="3" borderId="1" xfId="0" applyNumberFormat="1" applyFill="1" applyBorder="1" applyProtection="1"/>
    <xf numFmtId="0" fontId="6" fillId="3" borderId="0" xfId="0" applyFont="1" applyFill="1" applyAlignment="1" applyProtection="1">
      <alignment horizontal="center"/>
      <protection locked="0"/>
    </xf>
    <xf numFmtId="164" fontId="6" fillId="3" borderId="4" xfId="0" applyNumberFormat="1" applyFont="1" applyFill="1" applyBorder="1" applyAlignment="1" applyProtection="1">
      <alignment horizontal="center"/>
    </xf>
    <xf numFmtId="164" fontId="6" fillId="3" borderId="0" xfId="0" applyNumberFormat="1" applyFont="1" applyFill="1" applyProtection="1"/>
    <xf numFmtId="164" fontId="6" fillId="3" borderId="0" xfId="0" applyNumberFormat="1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/>
      <protection locked="0"/>
    </xf>
    <xf numFmtId="164" fontId="6" fillId="3" borderId="1" xfId="0" applyNumberFormat="1" applyFont="1" applyFill="1" applyBorder="1" applyAlignment="1" applyProtection="1">
      <alignment horizontal="center"/>
    </xf>
    <xf numFmtId="164" fontId="6" fillId="3" borderId="1" xfId="0" applyNumberFormat="1" applyFont="1" applyFill="1" applyBorder="1" applyProtection="1"/>
    <xf numFmtId="0" fontId="3" fillId="3" borderId="4" xfId="0" quotePrefix="1" applyFont="1" applyFill="1" applyBorder="1" applyProtection="1">
      <protection locked="0"/>
    </xf>
    <xf numFmtId="0" fontId="0" fillId="3" borderId="0" xfId="0" applyFont="1" applyFill="1" applyAlignment="1" applyProtection="1">
      <alignment horizontal="center"/>
      <protection locked="0"/>
    </xf>
    <xf numFmtId="164" fontId="0" fillId="3" borderId="0" xfId="0" applyNumberFormat="1" applyFont="1" applyFill="1" applyProtection="1"/>
    <xf numFmtId="0" fontId="3" fillId="3" borderId="0" xfId="0" quotePrefix="1" applyFont="1" applyFill="1" applyBorder="1" applyProtection="1">
      <protection locked="0"/>
    </xf>
    <xf numFmtId="0" fontId="3" fillId="3" borderId="1" xfId="0" quotePrefix="1" applyFont="1" applyFill="1" applyBorder="1" applyProtection="1">
      <protection locked="0"/>
    </xf>
    <xf numFmtId="0" fontId="0" fillId="3" borderId="1" xfId="0" applyFont="1" applyFill="1" applyBorder="1" applyAlignment="1" applyProtection="1">
      <alignment horizontal="center"/>
      <protection locked="0"/>
    </xf>
    <xf numFmtId="164" fontId="0" fillId="3" borderId="1" xfId="0" applyNumberFormat="1" applyFont="1" applyFill="1" applyBorder="1" applyProtection="1"/>
    <xf numFmtId="0" fontId="0" fillId="0" borderId="0" xfId="0" applyFont="1" applyFill="1" applyBorder="1" applyProtection="1">
      <protection locked="0"/>
    </xf>
    <xf numFmtId="0" fontId="0" fillId="0" borderId="0" xfId="0" applyFont="1" applyFill="1" applyBorder="1" applyAlignment="1" applyProtection="1">
      <alignment horizontal="center"/>
      <protection locked="0"/>
    </xf>
    <xf numFmtId="0" fontId="0" fillId="0" borderId="0" xfId="0" applyFont="1" applyFill="1" applyBorder="1" applyAlignment="1" applyProtection="1">
      <alignment horizontal="center"/>
    </xf>
    <xf numFmtId="0" fontId="0" fillId="0" borderId="0" xfId="0" applyFont="1" applyFill="1" applyProtection="1">
      <protection locked="0"/>
    </xf>
    <xf numFmtId="164" fontId="0" fillId="0" borderId="4" xfId="0" applyNumberFormat="1" applyBorder="1" applyProtection="1"/>
    <xf numFmtId="164" fontId="0" fillId="0" borderId="0" xfId="0" applyNumberFormat="1" applyBorder="1" applyProtection="1"/>
    <xf numFmtId="0" fontId="11" fillId="0" borderId="0" xfId="0" applyFont="1" applyBorder="1" applyProtection="1">
      <protection locked="0"/>
    </xf>
    <xf numFmtId="0" fontId="0" fillId="3" borderId="0" xfId="0" applyFont="1" applyFill="1" applyBorder="1" applyAlignment="1" applyProtection="1">
      <alignment horizontal="center"/>
      <protection locked="0"/>
    </xf>
    <xf numFmtId="164" fontId="0" fillId="3" borderId="0" xfId="0" applyNumberFormat="1" applyFont="1" applyFill="1" applyBorder="1" applyProtection="1"/>
    <xf numFmtId="164" fontId="6" fillId="0" borderId="0" xfId="0" applyNumberFormat="1" applyFont="1" applyBorder="1" applyProtection="1"/>
    <xf numFmtId="0" fontId="0" fillId="0" borderId="0" xfId="0" applyFill="1" applyBorder="1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164" fontId="2" fillId="0" borderId="0" xfId="2" applyFont="1" applyFill="1" applyBorder="1" applyAlignment="1" applyProtection="1">
      <alignment horizontal="center"/>
    </xf>
    <xf numFmtId="164" fontId="0" fillId="0" borderId="0" xfId="0" applyNumberFormat="1" applyFill="1" applyProtection="1"/>
    <xf numFmtId="0" fontId="0" fillId="0" borderId="0" xfId="0" applyFill="1" applyProtection="1">
      <protection locked="0"/>
    </xf>
    <xf numFmtId="0" fontId="5" fillId="0" borderId="0" xfId="0" applyFont="1" applyFill="1" applyAlignment="1" applyProtection="1">
      <alignment horizontal="center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Font="1" applyAlignment="1" applyProtection="1">
      <alignment horizontal="center"/>
    </xf>
    <xf numFmtId="0" fontId="11" fillId="0" borderId="0" xfId="0" applyFont="1" applyAlignment="1" applyProtection="1">
      <alignment horizontal="center"/>
    </xf>
    <xf numFmtId="0" fontId="0" fillId="0" borderId="1" xfId="0" applyBorder="1"/>
    <xf numFmtId="0" fontId="0" fillId="0" borderId="1" xfId="0" applyFont="1" applyBorder="1" applyAlignment="1" applyProtection="1">
      <alignment horizontal="center"/>
    </xf>
    <xf numFmtId="0" fontId="11" fillId="0" borderId="1" xfId="0" applyFont="1" applyBorder="1" applyAlignment="1" applyProtection="1">
      <alignment horizontal="center"/>
    </xf>
    <xf numFmtId="0" fontId="11" fillId="0" borderId="0" xfId="0" applyFont="1" applyBorder="1" applyAlignment="1" applyProtection="1">
      <alignment horizontal="center"/>
    </xf>
    <xf numFmtId="164" fontId="2" fillId="3" borderId="4" xfId="2" quotePrefix="1" applyFont="1" applyFill="1" applyBorder="1"/>
    <xf numFmtId="164" fontId="2" fillId="3" borderId="0" xfId="2" quotePrefix="1" applyFont="1" applyFill="1" applyBorder="1"/>
    <xf numFmtId="164" fontId="2" fillId="3" borderId="1" xfId="2" quotePrefix="1" applyFont="1" applyFill="1" applyBorder="1"/>
    <xf numFmtId="164" fontId="2" fillId="0" borderId="0" xfId="2" applyFont="1" applyProtection="1"/>
    <xf numFmtId="164" fontId="2" fillId="0" borderId="1" xfId="2" applyFont="1" applyBorder="1" applyProtection="1"/>
    <xf numFmtId="0" fontId="0" fillId="4" borderId="0" xfId="0" applyFill="1" applyProtection="1">
      <protection locked="0"/>
    </xf>
    <xf numFmtId="0" fontId="0" fillId="4" borderId="0" xfId="0" applyFont="1" applyFill="1" applyBorder="1" applyAlignment="1" applyProtection="1">
      <alignment horizontal="center"/>
      <protection locked="0"/>
    </xf>
    <xf numFmtId="44" fontId="0" fillId="4" borderId="0" xfId="0" applyNumberFormat="1" applyFont="1" applyFill="1" applyBorder="1" applyAlignment="1" applyProtection="1">
      <alignment horizontal="center"/>
    </xf>
    <xf numFmtId="0" fontId="0" fillId="3" borderId="4" xfId="0" applyFill="1" applyBorder="1" applyAlignment="1" applyProtection="1">
      <alignment horizontal="center"/>
      <protection locked="0"/>
    </xf>
    <xf numFmtId="164" fontId="0" fillId="3" borderId="4" xfId="0" applyNumberFormat="1" applyFill="1" applyBorder="1" applyProtection="1"/>
    <xf numFmtId="0" fontId="0" fillId="0" borderId="0" xfId="0" applyBorder="1"/>
    <xf numFmtId="0" fontId="0" fillId="4" borderId="0" xfId="0" applyFill="1" applyBorder="1"/>
    <xf numFmtId="0" fontId="0" fillId="4" borderId="0" xfId="0" applyFill="1" applyBorder="1" applyProtection="1">
      <protection locked="0"/>
    </xf>
    <xf numFmtId="0" fontId="0" fillId="4" borderId="0" xfId="0" applyFill="1" applyBorder="1" applyAlignment="1">
      <alignment horizontal="centerContinuous"/>
    </xf>
    <xf numFmtId="0" fontId="12" fillId="4" borderId="0" xfId="0" applyFont="1" applyFill="1" applyBorder="1" applyAlignment="1">
      <alignment horizontal="right"/>
    </xf>
    <xf numFmtId="44" fontId="0" fillId="4" borderId="0" xfId="0" applyNumberFormat="1" applyFill="1" applyBorder="1"/>
    <xf numFmtId="0" fontId="13" fillId="0" borderId="0" xfId="0" applyFont="1"/>
    <xf numFmtId="14" fontId="15" fillId="0" borderId="0" xfId="0" applyNumberFormat="1" applyFont="1"/>
    <xf numFmtId="0" fontId="15" fillId="0" borderId="0" xfId="0" applyFont="1"/>
    <xf numFmtId="0" fontId="14" fillId="0" borderId="0" xfId="0" applyFont="1" applyBorder="1" applyAlignment="1">
      <alignment vertical="top" wrapText="1"/>
    </xf>
    <xf numFmtId="0" fontId="15" fillId="0" borderId="0" xfId="0" applyFont="1" applyBorder="1"/>
    <xf numFmtId="0" fontId="0" fillId="4" borderId="7" xfId="0" applyFill="1" applyBorder="1" applyAlignment="1">
      <alignment vertical="center"/>
    </xf>
    <xf numFmtId="2" fontId="0" fillId="4" borderId="7" xfId="0" applyNumberFormat="1" applyFill="1" applyBorder="1" applyAlignment="1">
      <alignment vertical="center"/>
    </xf>
    <xf numFmtId="2" fontId="0" fillId="4" borderId="11" xfId="0" applyNumberFormat="1" applyFill="1" applyBorder="1" applyAlignment="1" applyProtection="1">
      <alignment vertical="center"/>
      <protection locked="0"/>
    </xf>
    <xf numFmtId="0" fontId="14" fillId="0" borderId="0" xfId="0" applyFont="1" applyBorder="1" applyAlignment="1">
      <alignment vertical="top"/>
    </xf>
    <xf numFmtId="44" fontId="0" fillId="4" borderId="0" xfId="0" applyNumberFormat="1" applyFill="1" applyBorder="1" applyAlignment="1"/>
    <xf numFmtId="0" fontId="0" fillId="4" borderId="0" xfId="0" applyFill="1" applyBorder="1" applyAlignment="1"/>
    <xf numFmtId="0" fontId="0" fillId="0" borderId="0" xfId="0" applyAlignment="1"/>
    <xf numFmtId="44" fontId="4" fillId="4" borderId="0" xfId="0" applyNumberFormat="1" applyFont="1" applyFill="1" applyBorder="1" applyAlignment="1"/>
    <xf numFmtId="0" fontId="0" fillId="4" borderId="0" xfId="0" applyFill="1" applyBorder="1" applyAlignment="1" applyProtection="1">
      <protection locked="0"/>
    </xf>
    <xf numFmtId="0" fontId="0" fillId="0" borderId="0" xfId="0" applyBorder="1" applyAlignment="1"/>
    <xf numFmtId="0" fontId="13" fillId="0" borderId="0" xfId="0" applyFont="1" applyBorder="1" applyAlignment="1">
      <alignment vertical="top" wrapText="1"/>
    </xf>
    <xf numFmtId="0" fontId="0" fillId="4" borderId="16" xfId="0" applyFill="1" applyBorder="1" applyAlignment="1">
      <alignment vertical="center"/>
    </xf>
    <xf numFmtId="2" fontId="0" fillId="4" borderId="16" xfId="0" applyNumberFormat="1" applyFill="1" applyBorder="1" applyAlignment="1">
      <alignment vertical="center"/>
    </xf>
    <xf numFmtId="2" fontId="0" fillId="4" borderId="17" xfId="0" applyNumberFormat="1" applyFill="1" applyBorder="1" applyAlignment="1" applyProtection="1">
      <alignment vertical="center"/>
      <protection locked="0"/>
    </xf>
    <xf numFmtId="0" fontId="21" fillId="0" borderId="20" xfId="0" applyFont="1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0" fontId="21" fillId="0" borderId="21" xfId="0" applyFont="1" applyBorder="1" applyAlignment="1">
      <alignment vertical="center" wrapText="1"/>
    </xf>
    <xf numFmtId="0" fontId="19" fillId="0" borderId="0" xfId="0" applyFont="1" applyBorder="1" applyAlignment="1">
      <alignment vertical="top" wrapText="1"/>
    </xf>
    <xf numFmtId="0" fontId="5" fillId="4" borderId="0" xfId="0" applyFont="1" applyFill="1" applyBorder="1" applyAlignment="1"/>
    <xf numFmtId="0" fontId="5" fillId="4" borderId="0" xfId="0" applyFont="1" applyFill="1" applyBorder="1"/>
    <xf numFmtId="0" fontId="19" fillId="0" borderId="25" xfId="0" applyFont="1" applyBorder="1" applyAlignment="1">
      <alignment vertical="center" wrapText="1"/>
    </xf>
    <xf numFmtId="0" fontId="19" fillId="0" borderId="19" xfId="0" applyFont="1" applyBorder="1" applyAlignment="1">
      <alignment vertical="center" wrapText="1"/>
    </xf>
    <xf numFmtId="0" fontId="19" fillId="0" borderId="18" xfId="0" applyFont="1" applyBorder="1" applyAlignment="1">
      <alignment vertical="center" wrapText="1"/>
    </xf>
    <xf numFmtId="0" fontId="19" fillId="0" borderId="0" xfId="0" applyFont="1" applyBorder="1" applyAlignment="1">
      <alignment horizontal="right" vertical="center" wrapText="1"/>
    </xf>
    <xf numFmtId="0" fontId="20" fillId="0" borderId="0" xfId="0" applyFont="1" applyBorder="1" applyAlignment="1">
      <alignment horizontal="right" vertical="center" wrapText="1"/>
    </xf>
    <xf numFmtId="0" fontId="17" fillId="0" borderId="0" xfId="0" applyFont="1" applyBorder="1" applyAlignment="1">
      <alignment vertical="center" wrapText="1"/>
    </xf>
    <xf numFmtId="0" fontId="17" fillId="0" borderId="0" xfId="0" applyFont="1" applyBorder="1" applyAlignment="1">
      <alignment horizontal="right" vertical="center" wrapText="1"/>
    </xf>
    <xf numFmtId="0" fontId="19" fillId="0" borderId="0" xfId="0" applyFont="1" applyBorder="1" applyAlignment="1">
      <alignment vertical="center" wrapText="1"/>
    </xf>
    <xf numFmtId="164" fontId="0" fillId="4" borderId="0" xfId="2" applyFont="1" applyFill="1" applyBorder="1"/>
    <xf numFmtId="164" fontId="0" fillId="4" borderId="0" xfId="2" applyFont="1" applyFill="1" applyBorder="1" applyProtection="1">
      <protection locked="0"/>
    </xf>
    <xf numFmtId="0" fontId="0" fillId="0" borderId="1" xfId="0" applyBorder="1" applyAlignment="1" applyProtection="1"/>
    <xf numFmtId="0" fontId="5" fillId="0" borderId="4" xfId="0" applyFont="1" applyBorder="1" applyAlignment="1" applyProtection="1"/>
    <xf numFmtId="0" fontId="5" fillId="0" borderId="1" xfId="0" applyFont="1" applyBorder="1" applyAlignment="1" applyProtection="1"/>
    <xf numFmtId="0" fontId="5" fillId="4" borderId="0" xfId="0" applyFont="1" applyFill="1" applyBorder="1" applyAlignment="1">
      <alignment horizontal="right"/>
    </xf>
    <xf numFmtId="0" fontId="5" fillId="0" borderId="24" xfId="0" applyFont="1" applyBorder="1" applyAlignment="1" applyProtection="1"/>
    <xf numFmtId="0" fontId="5" fillId="0" borderId="23" xfId="0" applyFont="1" applyBorder="1" applyAlignment="1" applyProtection="1"/>
    <xf numFmtId="0" fontId="5" fillId="0" borderId="23" xfId="0" applyFont="1" applyBorder="1" applyAlignment="1" applyProtection="1">
      <alignment horizontal="center"/>
    </xf>
    <xf numFmtId="164" fontId="5" fillId="0" borderId="9" xfId="0" applyNumberFormat="1" applyFont="1" applyBorder="1" applyProtection="1"/>
    <xf numFmtId="0" fontId="5" fillId="0" borderId="25" xfId="0" applyFont="1" applyFill="1" applyBorder="1" applyAlignment="1" applyProtection="1"/>
    <xf numFmtId="0" fontId="0" fillId="0" borderId="13" xfId="0" applyBorder="1"/>
    <xf numFmtId="0" fontId="0" fillId="0" borderId="23" xfId="0" applyBorder="1" applyAlignment="1" applyProtection="1">
      <alignment horizontal="center"/>
    </xf>
    <xf numFmtId="164" fontId="0" fillId="0" borderId="9" xfId="0" applyNumberFormat="1" applyBorder="1" applyProtection="1"/>
    <xf numFmtId="0" fontId="0" fillId="0" borderId="27" xfId="0" applyBorder="1" applyAlignment="1" applyProtection="1"/>
    <xf numFmtId="164" fontId="2" fillId="0" borderId="26" xfId="2" applyFont="1" applyBorder="1" applyAlignment="1" applyProtection="1">
      <alignment horizontal="right"/>
    </xf>
    <xf numFmtId="0" fontId="5" fillId="0" borderId="28" xfId="0" applyFont="1" applyBorder="1" applyAlignment="1" applyProtection="1"/>
    <xf numFmtId="0" fontId="5" fillId="0" borderId="0" xfId="0" applyFont="1" applyBorder="1" applyAlignment="1" applyProtection="1">
      <alignment horizontal="center"/>
    </xf>
    <xf numFmtId="44" fontId="0" fillId="0" borderId="21" xfId="0" applyNumberFormat="1" applyBorder="1" applyProtection="1"/>
    <xf numFmtId="0" fontId="5" fillId="0" borderId="27" xfId="0" applyFont="1" applyBorder="1" applyAlignment="1" applyProtection="1"/>
    <xf numFmtId="164" fontId="5" fillId="0" borderId="26" xfId="0" applyNumberFormat="1" applyFont="1" applyBorder="1" applyProtection="1"/>
    <xf numFmtId="164" fontId="5" fillId="0" borderId="21" xfId="0" applyNumberFormat="1" applyFont="1" applyBorder="1" applyProtection="1"/>
    <xf numFmtId="0" fontId="0" fillId="0" borderId="25" xfId="0" applyBorder="1" applyAlignment="1" applyProtection="1"/>
    <xf numFmtId="0" fontId="0" fillId="0" borderId="19" xfId="0" applyBorder="1" applyAlignment="1" applyProtection="1"/>
    <xf numFmtId="0" fontId="0" fillId="0" borderId="19" xfId="0" applyBorder="1" applyAlignment="1" applyProtection="1">
      <alignment horizontal="center"/>
    </xf>
    <xf numFmtId="164" fontId="0" fillId="0" borderId="18" xfId="0" applyNumberFormat="1" applyBorder="1" applyProtection="1"/>
    <xf numFmtId="164" fontId="5" fillId="0" borderId="18" xfId="2" applyFont="1" applyBorder="1"/>
    <xf numFmtId="0" fontId="22" fillId="0" borderId="0" xfId="0" applyFont="1" applyBorder="1" applyAlignment="1">
      <alignment vertical="top" wrapText="1"/>
    </xf>
    <xf numFmtId="0" fontId="0" fillId="4" borderId="15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5" fillId="5" borderId="22" xfId="0" applyFont="1" applyFill="1" applyBorder="1"/>
    <xf numFmtId="0" fontId="0" fillId="5" borderId="8" xfId="0" applyFill="1" applyBorder="1"/>
    <xf numFmtId="164" fontId="2" fillId="3" borderId="2" xfId="2" applyFont="1" applyFill="1" applyBorder="1" applyAlignment="1" applyProtection="1">
      <alignment horizontal="center"/>
    </xf>
    <xf numFmtId="2" fontId="0" fillId="0" borderId="0" xfId="0" applyNumberFormat="1" applyFont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0" fillId="0" borderId="0" xfId="0" applyFont="1" applyFill="1" applyBorder="1" applyAlignment="1">
      <alignment horizontal="center"/>
    </xf>
    <xf numFmtId="164" fontId="2" fillId="0" borderId="0" xfId="2" applyFont="1" applyFill="1" applyBorder="1"/>
    <xf numFmtId="164" fontId="0" fillId="4" borderId="0" xfId="0" applyNumberFormat="1" applyFont="1" applyFill="1" applyBorder="1" applyProtection="1"/>
    <xf numFmtId="0" fontId="0" fillId="0" borderId="1" xfId="0" applyFont="1" applyFill="1" applyBorder="1" applyAlignment="1">
      <alignment horizontal="center"/>
    </xf>
    <xf numFmtId="0" fontId="0" fillId="4" borderId="1" xfId="0" applyFont="1" applyFill="1" applyBorder="1" applyAlignment="1" applyProtection="1">
      <alignment horizontal="center"/>
      <protection locked="0"/>
    </xf>
    <xf numFmtId="164" fontId="0" fillId="4" borderId="1" xfId="0" applyNumberFormat="1" applyFont="1" applyFill="1" applyBorder="1" applyProtection="1"/>
    <xf numFmtId="0" fontId="5" fillId="2" borderId="4" xfId="0" applyFont="1" applyFill="1" applyBorder="1" applyAlignment="1" applyProtection="1">
      <alignment horizontal="center"/>
      <protection locked="0"/>
    </xf>
    <xf numFmtId="0" fontId="5" fillId="2" borderId="29" xfId="0" applyFont="1" applyFill="1" applyBorder="1" applyAlignment="1" applyProtection="1">
      <alignment horizontal="center"/>
    </xf>
    <xf numFmtId="0" fontId="0" fillId="0" borderId="4" xfId="0" applyFont="1" applyFill="1" applyBorder="1" applyAlignment="1">
      <alignment horizontal="center"/>
    </xf>
    <xf numFmtId="0" fontId="0" fillId="4" borderId="4" xfId="0" applyFont="1" applyFill="1" applyBorder="1" applyAlignment="1" applyProtection="1">
      <alignment horizontal="center"/>
      <protection locked="0"/>
    </xf>
    <xf numFmtId="164" fontId="0" fillId="0" borderId="4" xfId="2" applyFont="1" applyFill="1" applyBorder="1"/>
    <xf numFmtId="164" fontId="0" fillId="4" borderId="4" xfId="0" applyNumberFormat="1" applyFont="1" applyFill="1" applyBorder="1" applyProtection="1"/>
    <xf numFmtId="164" fontId="2" fillId="0" borderId="4" xfId="2" applyFont="1" applyFill="1" applyBorder="1"/>
    <xf numFmtId="0" fontId="24" fillId="0" borderId="4" xfId="3" applyFont="1" applyFill="1" applyBorder="1" applyAlignment="1">
      <alignment horizontal="center"/>
    </xf>
    <xf numFmtId="0" fontId="24" fillId="0" borderId="0" xfId="3" applyFont="1" applyFill="1" applyBorder="1" applyAlignment="1">
      <alignment horizontal="center"/>
    </xf>
    <xf numFmtId="0" fontId="24" fillId="0" borderId="1" xfId="3" applyFont="1" applyFill="1" applyBorder="1" applyAlignment="1">
      <alignment horizontal="center"/>
    </xf>
    <xf numFmtId="0" fontId="19" fillId="0" borderId="30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left" vertical="center" wrapText="1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vertical="center"/>
    </xf>
    <xf numFmtId="2" fontId="0" fillId="4" borderId="13" xfId="0" applyNumberFormat="1" applyFill="1" applyBorder="1" applyAlignment="1">
      <alignment vertical="center"/>
    </xf>
    <xf numFmtId="2" fontId="0" fillId="4" borderId="14" xfId="0" applyNumberFormat="1" applyFill="1" applyBorder="1" applyAlignment="1" applyProtection="1">
      <alignment vertical="center"/>
      <protection locked="0"/>
    </xf>
    <xf numFmtId="0" fontId="5" fillId="0" borderId="0" xfId="0" applyFont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6" fillId="0" borderId="0" xfId="0" applyFont="1"/>
    <xf numFmtId="0" fontId="6" fillId="0" borderId="0" xfId="0" applyFont="1" applyProtection="1">
      <protection locked="0"/>
    </xf>
    <xf numFmtId="0" fontId="7" fillId="0" borderId="0" xfId="0" applyFont="1" applyAlignment="1">
      <alignment horizontal="center"/>
    </xf>
    <xf numFmtId="0" fontId="7" fillId="6" borderId="5" xfId="0" applyFont="1" applyFill="1" applyBorder="1" applyProtection="1">
      <protection locked="0"/>
    </xf>
    <xf numFmtId="0" fontId="7" fillId="6" borderId="4" xfId="0" applyFont="1" applyFill="1" applyBorder="1" applyAlignment="1" applyProtection="1">
      <alignment horizontal="center"/>
      <protection locked="0"/>
    </xf>
    <xf numFmtId="0" fontId="7" fillId="6" borderId="0" xfId="0" applyFont="1" applyFill="1" applyAlignment="1" applyProtection="1">
      <alignment horizontal="center"/>
      <protection locked="0"/>
    </xf>
    <xf numFmtId="0" fontId="7" fillId="6" borderId="1" xfId="0" applyFont="1" applyFill="1" applyBorder="1" applyAlignment="1" applyProtection="1">
      <alignment horizontal="center"/>
      <protection locked="0"/>
    </xf>
    <xf numFmtId="164" fontId="7" fillId="6" borderId="0" xfId="0" applyNumberFormat="1" applyFont="1" applyFill="1" applyAlignment="1">
      <alignment horizontal="center"/>
    </xf>
    <xf numFmtId="0" fontId="7" fillId="6" borderId="31" xfId="0" applyFont="1" applyFill="1" applyBorder="1" applyAlignment="1">
      <alignment horizontal="center"/>
    </xf>
    <xf numFmtId="0" fontId="6" fillId="0" borderId="4" xfId="0" applyFont="1" applyBorder="1" applyAlignment="1" applyProtection="1">
      <alignment horizontal="center"/>
      <protection locked="0"/>
    </xf>
    <xf numFmtId="164" fontId="6" fillId="0" borderId="4" xfId="0" applyNumberFormat="1" applyFont="1" applyBorder="1" applyAlignment="1">
      <alignment horizontal="center"/>
    </xf>
    <xf numFmtId="164" fontId="6" fillId="0" borderId="4" xfId="0" applyNumberFormat="1" applyFont="1" applyBorder="1"/>
    <xf numFmtId="0" fontId="6" fillId="7" borderId="0" xfId="0" applyFont="1" applyFill="1" applyProtection="1">
      <protection locked="0"/>
    </xf>
    <xf numFmtId="0" fontId="6" fillId="7" borderId="0" xfId="0" applyFont="1" applyFill="1"/>
    <xf numFmtId="0" fontId="6" fillId="0" borderId="1" xfId="0" applyFont="1" applyBorder="1" applyProtection="1">
      <protection locked="0"/>
    </xf>
    <xf numFmtId="164" fontId="6" fillId="0" borderId="1" xfId="0" applyNumberFormat="1" applyFont="1" applyBorder="1"/>
    <xf numFmtId="0" fontId="6" fillId="0" borderId="0" xfId="0" applyFont="1" applyAlignment="1">
      <alignment horizontal="center"/>
    </xf>
    <xf numFmtId="164" fontId="7" fillId="0" borderId="0" xfId="0" applyNumberFormat="1" applyFont="1"/>
    <xf numFmtId="164" fontId="6" fillId="0" borderId="0" xfId="0" applyNumberFormat="1" applyFont="1" applyBorder="1"/>
    <xf numFmtId="164" fontId="5" fillId="2" borderId="4" xfId="2" applyFont="1" applyFill="1" applyBorder="1" applyAlignment="1" applyProtection="1">
      <alignment horizontal="center"/>
    </xf>
    <xf numFmtId="164" fontId="1" fillId="0" borderId="4" xfId="2" applyFont="1" applyBorder="1" applyAlignment="1" applyProtection="1">
      <alignment horizontal="center"/>
    </xf>
    <xf numFmtId="164" fontId="1" fillId="0" borderId="0" xfId="2" applyFont="1" applyBorder="1" applyAlignment="1" applyProtection="1">
      <alignment horizontal="center"/>
    </xf>
    <xf numFmtId="164" fontId="0" fillId="0" borderId="0" xfId="2" applyFont="1" applyAlignment="1" applyProtection="1">
      <alignment horizontal="center"/>
    </xf>
    <xf numFmtId="0" fontId="0" fillId="0" borderId="1" xfId="0" applyFont="1" applyFill="1" applyBorder="1" applyAlignment="1" applyProtection="1">
      <alignment horizontal="center"/>
      <protection locked="0"/>
    </xf>
    <xf numFmtId="164" fontId="0" fillId="0" borderId="4" xfId="2" applyFont="1" applyFill="1" applyBorder="1" applyAlignment="1" applyProtection="1">
      <alignment horizontal="center"/>
    </xf>
    <xf numFmtId="164" fontId="0" fillId="0" borderId="0" xfId="2" applyFont="1" applyFill="1" applyBorder="1" applyAlignment="1" applyProtection="1">
      <alignment horizontal="center"/>
    </xf>
    <xf numFmtId="0" fontId="27" fillId="2" borderId="32" xfId="0" applyFont="1" applyFill="1" applyBorder="1" applyAlignment="1">
      <alignment vertical="center"/>
    </xf>
    <xf numFmtId="0" fontId="27" fillId="2" borderId="32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24" fillId="0" borderId="16" xfId="0" applyFont="1" applyFill="1" applyBorder="1" applyAlignment="1">
      <alignment horizontal="left" vertical="center"/>
    </xf>
    <xf numFmtId="0" fontId="24" fillId="0" borderId="16" xfId="0" applyFont="1" applyFill="1" applyBorder="1" applyAlignment="1">
      <alignment horizontal="center" vertical="center"/>
    </xf>
    <xf numFmtId="44" fontId="24" fillId="0" borderId="16" xfId="0" applyNumberFormat="1" applyFont="1" applyBorder="1" applyAlignment="1">
      <alignment horizontal="center" vertical="center"/>
    </xf>
    <xf numFmtId="44" fontId="24" fillId="0" borderId="17" xfId="0" applyNumberFormat="1" applyFont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0" fontId="24" fillId="0" borderId="7" xfId="0" applyFont="1" applyFill="1" applyBorder="1" applyAlignment="1">
      <alignment horizontal="left" vertical="center"/>
    </xf>
    <xf numFmtId="0" fontId="24" fillId="0" borderId="7" xfId="0" applyFont="1" applyFill="1" applyBorder="1" applyAlignment="1">
      <alignment horizontal="center" vertical="center"/>
    </xf>
    <xf numFmtId="44" fontId="24" fillId="0" borderId="7" xfId="0" applyNumberFormat="1" applyFont="1" applyBorder="1" applyAlignment="1">
      <alignment horizontal="center" vertical="center"/>
    </xf>
    <xf numFmtId="44" fontId="24" fillId="0" borderId="11" xfId="0" applyNumberFormat="1" applyFont="1" applyBorder="1" applyAlignment="1">
      <alignment horizontal="center" vertical="center"/>
    </xf>
    <xf numFmtId="0" fontId="24" fillId="0" borderId="10" xfId="0" applyFont="1" applyFill="1" applyBorder="1" applyAlignment="1">
      <alignment vertical="center"/>
    </xf>
    <xf numFmtId="0" fontId="24" fillId="0" borderId="7" xfId="0" applyFont="1" applyFill="1" applyBorder="1" applyAlignment="1">
      <alignment vertical="center"/>
    </xf>
    <xf numFmtId="0" fontId="0" fillId="0" borderId="7" xfId="0" applyBorder="1" applyAlignment="1"/>
    <xf numFmtId="0" fontId="24" fillId="0" borderId="12" xfId="0" applyFont="1" applyFill="1" applyBorder="1" applyAlignment="1">
      <alignment vertical="center"/>
    </xf>
    <xf numFmtId="0" fontId="24" fillId="0" borderId="13" xfId="0" applyFont="1" applyFill="1" applyBorder="1" applyAlignment="1">
      <alignment vertical="center"/>
    </xf>
    <xf numFmtId="0" fontId="0" fillId="0" borderId="13" xfId="0" applyBorder="1" applyAlignment="1"/>
    <xf numFmtId="44" fontId="24" fillId="0" borderId="13" xfId="0" applyNumberFormat="1" applyFont="1" applyBorder="1" applyAlignment="1">
      <alignment horizontal="center" vertical="center"/>
    </xf>
    <xf numFmtId="164" fontId="0" fillId="0" borderId="14" xfId="2" applyFont="1" applyBorder="1" applyAlignment="1">
      <alignment horizontal="center"/>
    </xf>
    <xf numFmtId="44" fontId="0" fillId="0" borderId="33" xfId="0" applyNumberFormat="1" applyBorder="1" applyAlignment="1">
      <alignment horizontal="center"/>
    </xf>
    <xf numFmtId="0" fontId="0" fillId="0" borderId="33" xfId="0" applyBorder="1" applyAlignment="1">
      <alignment horizontal="center"/>
    </xf>
    <xf numFmtId="4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44" fontId="5" fillId="0" borderId="7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7" fillId="2" borderId="32" xfId="0" applyFont="1" applyFill="1" applyBorder="1" applyAlignment="1" applyProtection="1">
      <alignment horizontal="center" vertical="center"/>
    </xf>
    <xf numFmtId="44" fontId="24" fillId="0" borderId="16" xfId="0" applyNumberFormat="1" applyFont="1" applyBorder="1" applyAlignment="1" applyProtection="1">
      <alignment horizontal="center" vertical="center"/>
    </xf>
    <xf numFmtId="44" fontId="24" fillId="0" borderId="7" xfId="0" applyNumberFormat="1" applyFont="1" applyBorder="1" applyAlignment="1" applyProtection="1">
      <alignment horizontal="center" vertical="center"/>
    </xf>
    <xf numFmtId="44" fontId="24" fillId="0" borderId="13" xfId="0" applyNumberFormat="1" applyFont="1" applyBorder="1" applyAlignment="1" applyProtection="1">
      <alignment horizontal="center" vertical="center"/>
    </xf>
    <xf numFmtId="0" fontId="27" fillId="2" borderId="32" xfId="0" applyNumberFormat="1" applyFont="1" applyFill="1" applyBorder="1" applyAlignment="1" applyProtection="1">
      <alignment horizontal="center" vertical="center"/>
      <protection locked="0"/>
    </xf>
    <xf numFmtId="0" fontId="24" fillId="0" borderId="16" xfId="0" applyNumberFormat="1" applyFont="1" applyBorder="1" applyAlignment="1" applyProtection="1">
      <alignment horizontal="center" vertical="center"/>
      <protection locked="0"/>
    </xf>
    <xf numFmtId="0" fontId="24" fillId="0" borderId="7" xfId="0" applyNumberFormat="1" applyFont="1" applyBorder="1" applyAlignment="1" applyProtection="1">
      <alignment horizontal="center" vertical="center"/>
      <protection locked="0"/>
    </xf>
    <xf numFmtId="0" fontId="24" fillId="0" borderId="13" xfId="0" applyNumberFormat="1" applyFont="1" applyBorder="1" applyAlignment="1" applyProtection="1">
      <alignment horizontal="center" vertical="center"/>
      <protection locked="0"/>
    </xf>
    <xf numFmtId="0" fontId="0" fillId="0" borderId="33" xfId="0" applyNumberFormat="1" applyBorder="1" applyAlignment="1" applyProtection="1">
      <alignment horizontal="right"/>
    </xf>
    <xf numFmtId="0" fontId="0" fillId="0" borderId="7" xfId="0" applyNumberFormat="1" applyBorder="1" applyAlignment="1" applyProtection="1">
      <alignment horizontal="right"/>
    </xf>
    <xf numFmtId="0" fontId="5" fillId="0" borderId="7" xfId="0" applyNumberFormat="1" applyFont="1" applyBorder="1" applyAlignment="1" applyProtection="1">
      <alignment horizontal="right"/>
    </xf>
    <xf numFmtId="0" fontId="10" fillId="8" borderId="0" xfId="0" applyFont="1" applyFill="1" applyAlignment="1" applyProtection="1">
      <alignment horizontal="center"/>
      <protection locked="0"/>
    </xf>
    <xf numFmtId="0" fontId="10" fillId="8" borderId="0" xfId="0" applyFont="1" applyFill="1" applyProtection="1">
      <protection locked="0"/>
    </xf>
    <xf numFmtId="0" fontId="5" fillId="0" borderId="4" xfId="0" applyFont="1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164" fontId="2" fillId="0" borderId="4" xfId="2" applyFont="1" applyFill="1" applyBorder="1" applyAlignment="1" applyProtection="1">
      <alignment horizontal="center"/>
    </xf>
    <xf numFmtId="0" fontId="0" fillId="0" borderId="4" xfId="0" applyFont="1" applyBorder="1" applyAlignment="1" applyProtection="1">
      <alignment horizontal="center"/>
    </xf>
    <xf numFmtId="0" fontId="7" fillId="0" borderId="4" xfId="0" applyFont="1" applyBorder="1" applyAlignment="1" applyProtection="1">
      <alignment horizontal="center"/>
    </xf>
    <xf numFmtId="164" fontId="0" fillId="0" borderId="4" xfId="2" applyFont="1" applyBorder="1" applyAlignment="1" applyProtection="1">
      <alignment horizontal="center"/>
    </xf>
    <xf numFmtId="164" fontId="6" fillId="0" borderId="0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0" fillId="0" borderId="0" xfId="2" applyFont="1" applyFill="1" applyBorder="1"/>
    <xf numFmtId="164" fontId="0" fillId="0" borderId="1" xfId="2" applyFont="1" applyFill="1" applyBorder="1"/>
    <xf numFmtId="164" fontId="2" fillId="0" borderId="1" xfId="2" applyFont="1" applyFill="1" applyBorder="1"/>
    <xf numFmtId="0" fontId="5" fillId="8" borderId="0" xfId="0" applyFont="1" applyFill="1" applyProtection="1">
      <protection locked="0"/>
    </xf>
    <xf numFmtId="0" fontId="5" fillId="8" borderId="0" xfId="0" applyFont="1" applyFill="1" applyAlignment="1" applyProtection="1">
      <alignment horizontal="center"/>
      <protection locked="0"/>
    </xf>
    <xf numFmtId="0" fontId="0" fillId="8" borderId="0" xfId="0" applyFill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center"/>
      <protection locked="0"/>
    </xf>
    <xf numFmtId="0" fontId="5" fillId="0" borderId="4" xfId="0" applyFont="1" applyBorder="1" applyAlignment="1" applyProtection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16" fillId="4" borderId="0" xfId="0" applyFont="1" applyFill="1" applyBorder="1" applyAlignment="1">
      <alignment horizontal="center"/>
    </xf>
    <xf numFmtId="14" fontId="16" fillId="0" borderId="0" xfId="0" applyNumberFormat="1" applyFont="1" applyAlignment="1">
      <alignment horizontal="center" wrapText="1"/>
    </xf>
    <xf numFmtId="164" fontId="0" fillId="4" borderId="0" xfId="2" applyFont="1" applyFill="1" applyBorder="1" applyAlignment="1" applyProtection="1">
      <alignment horizontal="center"/>
      <protection locked="0"/>
    </xf>
    <xf numFmtId="164" fontId="2" fillId="4" borderId="0" xfId="2" applyFont="1" applyFill="1" applyBorder="1" applyAlignment="1">
      <alignment horizontal="center"/>
    </xf>
    <xf numFmtId="164" fontId="0" fillId="4" borderId="0" xfId="2" applyFont="1" applyFill="1" applyBorder="1" applyAlignment="1">
      <alignment horizontal="center"/>
    </xf>
    <xf numFmtId="0" fontId="13" fillId="0" borderId="0" xfId="0" applyFont="1" applyAlignment="1">
      <alignment horizontal="right"/>
    </xf>
    <xf numFmtId="0" fontId="14" fillId="0" borderId="0" xfId="0" applyFont="1" applyAlignment="1">
      <alignment horizontal="left" vertical="top" wrapText="1"/>
    </xf>
    <xf numFmtId="0" fontId="13" fillId="0" borderId="0" xfId="0" applyFont="1" applyBorder="1" applyAlignment="1">
      <alignment horizontal="right" vertical="top" wrapText="1"/>
    </xf>
    <xf numFmtId="0" fontId="14" fillId="0" borderId="0" xfId="0" applyFont="1" applyBorder="1" applyAlignment="1">
      <alignment horizontal="left" vertical="top" wrapText="1"/>
    </xf>
    <xf numFmtId="0" fontId="14" fillId="0" borderId="0" xfId="0" applyFont="1" applyBorder="1" applyAlignment="1">
      <alignment horizontal="left" vertical="center" wrapText="1"/>
    </xf>
    <xf numFmtId="164" fontId="5" fillId="5" borderId="22" xfId="2" applyFont="1" applyFill="1" applyBorder="1" applyAlignment="1">
      <alignment horizontal="center"/>
    </xf>
    <xf numFmtId="164" fontId="5" fillId="5" borderId="8" xfId="2" applyFont="1" applyFill="1" applyBorder="1" applyAlignment="1">
      <alignment horizontal="center"/>
    </xf>
    <xf numFmtId="0" fontId="21" fillId="0" borderId="24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4" fontId="19" fillId="0" borderId="0" xfId="0" applyNumberFormat="1" applyFont="1" applyBorder="1" applyAlignment="1">
      <alignment horizontal="right" vertical="center" wrapText="1"/>
    </xf>
    <xf numFmtId="4" fontId="17" fillId="0" borderId="0" xfId="0" applyNumberFormat="1" applyFont="1" applyBorder="1" applyAlignment="1">
      <alignment horizontal="right" vertical="center" wrapText="1"/>
    </xf>
    <xf numFmtId="0" fontId="17" fillId="0" borderId="0" xfId="0" applyFont="1" applyBorder="1" applyAlignment="1">
      <alignment horizontal="right" vertical="center" wrapText="1"/>
    </xf>
    <xf numFmtId="4" fontId="18" fillId="0" borderId="0" xfId="0" applyNumberFormat="1" applyFont="1" applyBorder="1" applyAlignment="1">
      <alignment horizontal="right" vertical="center" wrapText="1"/>
    </xf>
  </cellXfs>
  <cellStyles count="32">
    <cellStyle name="Comma" xfId="1" builtinId="3"/>
    <cellStyle name="Currency" xfId="2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/>
    <cellStyle name="Normal 2" xfId="3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20" Type="http://schemas.openxmlformats.org/officeDocument/2006/relationships/image" Target="../media/image20.jpeg"/><Relationship Id="rId21" Type="http://schemas.openxmlformats.org/officeDocument/2006/relationships/image" Target="../media/image21.jpeg"/><Relationship Id="rId22" Type="http://schemas.openxmlformats.org/officeDocument/2006/relationships/image" Target="../media/image22.jpeg"/><Relationship Id="rId23" Type="http://schemas.openxmlformats.org/officeDocument/2006/relationships/image" Target="../media/image23.jpeg"/><Relationship Id="rId24" Type="http://schemas.openxmlformats.org/officeDocument/2006/relationships/image" Target="../media/image24.jpeg"/><Relationship Id="rId25" Type="http://schemas.openxmlformats.org/officeDocument/2006/relationships/image" Target="../media/image25.jpeg"/><Relationship Id="rId26" Type="http://schemas.openxmlformats.org/officeDocument/2006/relationships/image" Target="../media/image26.jpeg"/><Relationship Id="rId27" Type="http://schemas.openxmlformats.org/officeDocument/2006/relationships/image" Target="../media/image27.jpeg"/><Relationship Id="rId28" Type="http://schemas.openxmlformats.org/officeDocument/2006/relationships/image" Target="../media/image28.jpeg"/><Relationship Id="rId29" Type="http://schemas.openxmlformats.org/officeDocument/2006/relationships/image" Target="../media/image29.jpeg"/><Relationship Id="rId1" Type="http://schemas.openxmlformats.org/officeDocument/2006/relationships/image" Target="../media/image1.jp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30" Type="http://schemas.openxmlformats.org/officeDocument/2006/relationships/image" Target="../media/image30.jpeg"/><Relationship Id="rId31" Type="http://schemas.openxmlformats.org/officeDocument/2006/relationships/image" Target="../media/image31.jpeg"/><Relationship Id="rId32" Type="http://schemas.openxmlformats.org/officeDocument/2006/relationships/image" Target="../media/image32.jpeg"/><Relationship Id="rId9" Type="http://schemas.openxmlformats.org/officeDocument/2006/relationships/image" Target="../media/image9.jpe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8" Type="http://schemas.openxmlformats.org/officeDocument/2006/relationships/image" Target="../media/image8.jpeg"/><Relationship Id="rId33" Type="http://schemas.openxmlformats.org/officeDocument/2006/relationships/image" Target="../media/image33.jpeg"/><Relationship Id="rId34" Type="http://schemas.openxmlformats.org/officeDocument/2006/relationships/image" Target="../media/image34.jpg"/><Relationship Id="rId35" Type="http://schemas.openxmlformats.org/officeDocument/2006/relationships/image" Target="../media/image35.jpg"/><Relationship Id="rId36" Type="http://schemas.openxmlformats.org/officeDocument/2006/relationships/image" Target="../media/image36.jpg"/><Relationship Id="rId10" Type="http://schemas.openxmlformats.org/officeDocument/2006/relationships/image" Target="../media/image10.jpeg"/><Relationship Id="rId11" Type="http://schemas.openxmlformats.org/officeDocument/2006/relationships/image" Target="../media/image11.jpeg"/><Relationship Id="rId12" Type="http://schemas.openxmlformats.org/officeDocument/2006/relationships/image" Target="../media/image12.jpeg"/><Relationship Id="rId13" Type="http://schemas.openxmlformats.org/officeDocument/2006/relationships/image" Target="../media/image13.jpeg"/><Relationship Id="rId14" Type="http://schemas.openxmlformats.org/officeDocument/2006/relationships/image" Target="../media/image14.jpeg"/><Relationship Id="rId15" Type="http://schemas.openxmlformats.org/officeDocument/2006/relationships/image" Target="../media/image15.jpeg"/><Relationship Id="rId16" Type="http://schemas.openxmlformats.org/officeDocument/2006/relationships/image" Target="../media/image16.jpeg"/><Relationship Id="rId17" Type="http://schemas.openxmlformats.org/officeDocument/2006/relationships/image" Target="../media/image17.jpeg"/><Relationship Id="rId18" Type="http://schemas.openxmlformats.org/officeDocument/2006/relationships/image" Target="../media/image18.jpeg"/><Relationship Id="rId19" Type="http://schemas.openxmlformats.org/officeDocument/2006/relationships/image" Target="../media/image19.jpeg"/><Relationship Id="rId37" Type="http://schemas.openxmlformats.org/officeDocument/2006/relationships/image" Target="../media/image37.jpg"/><Relationship Id="rId38" Type="http://schemas.openxmlformats.org/officeDocument/2006/relationships/image" Target="../media/image38.jpg"/><Relationship Id="rId39" Type="http://schemas.openxmlformats.org/officeDocument/2006/relationships/image" Target="../media/image39.jpg"/><Relationship Id="rId40" Type="http://schemas.openxmlformats.org/officeDocument/2006/relationships/image" Target="../media/image40.jpeg"/><Relationship Id="rId41" Type="http://schemas.openxmlformats.org/officeDocument/2006/relationships/image" Target="../media/image41.png"/><Relationship Id="rId42" Type="http://schemas.openxmlformats.org/officeDocument/2006/relationships/image" Target="../media/image42.jpeg"/><Relationship Id="rId43" Type="http://schemas.openxmlformats.org/officeDocument/2006/relationships/image" Target="../media/image43.jpeg"/><Relationship Id="rId44" Type="http://schemas.openxmlformats.org/officeDocument/2006/relationships/image" Target="../media/image4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5.JPG"/><Relationship Id="rId2" Type="http://schemas.openxmlformats.org/officeDocument/2006/relationships/image" Target="../media/image46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81844</xdr:colOff>
      <xdr:row>8</xdr:row>
      <xdr:rowOff>95956</xdr:rowOff>
    </xdr:from>
    <xdr:to>
      <xdr:col>1</xdr:col>
      <xdr:colOff>646289</xdr:colOff>
      <xdr:row>11</xdr:row>
      <xdr:rowOff>235393</xdr:rowOff>
    </xdr:to>
    <xdr:pic>
      <xdr:nvPicPr>
        <xdr:cNvPr id="39" name="Picture 38" descr="Moto Boutique Horizontal Fondo Blanco.jpg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068" b="23389"/>
        <a:stretch/>
      </xdr:blipFill>
      <xdr:spPr>
        <a:xfrm>
          <a:off x="81844" y="1676400"/>
          <a:ext cx="1876778" cy="986104"/>
        </a:xfrm>
        <a:prstGeom prst="rect">
          <a:avLst/>
        </a:prstGeom>
      </xdr:spPr>
    </xdr:pic>
    <xdr:clientData/>
  </xdr:twoCellAnchor>
  <xdr:twoCellAnchor editAs="oneCell">
    <xdr:from>
      <xdr:col>0</xdr:col>
      <xdr:colOff>878416</xdr:colOff>
      <xdr:row>0</xdr:row>
      <xdr:rowOff>42332</xdr:rowOff>
    </xdr:from>
    <xdr:to>
      <xdr:col>5</xdr:col>
      <xdr:colOff>455083</xdr:colOff>
      <xdr:row>8</xdr:row>
      <xdr:rowOff>78955</xdr:rowOff>
    </xdr:to>
    <xdr:pic>
      <xdr:nvPicPr>
        <xdr:cNvPr id="3090" name="irc_mi" descr="//motorsportsnewswire.files.wordpress.com/2012/03/joe-rocket-logo-hi-res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416" y="42332"/>
          <a:ext cx="5926667" cy="1645290"/>
        </a:xfrm>
        <a:prstGeom prst="rect">
          <a:avLst/>
        </a:prstGeom>
        <a:noFill/>
        <a:ln>
          <a:noFill/>
        </a:ln>
        <a:effectLst>
          <a:softEdge rad="8509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152400</xdr:colOff>
      <xdr:row>196</xdr:row>
      <xdr:rowOff>28575</xdr:rowOff>
    </xdr:from>
    <xdr:to>
      <xdr:col>9</xdr:col>
      <xdr:colOff>523875</xdr:colOff>
      <xdr:row>211</xdr:row>
      <xdr:rowOff>9525</xdr:rowOff>
    </xdr:to>
    <xdr:pic>
      <xdr:nvPicPr>
        <xdr:cNvPr id="3084" name="Picture 481" descr="3070_Ballistic_Revolution_Jacket_Waterproof]28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9550" y="28565475"/>
          <a:ext cx="2857500" cy="2981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96308</xdr:colOff>
      <xdr:row>253</xdr:row>
      <xdr:rowOff>74083</xdr:rowOff>
    </xdr:from>
    <xdr:to>
      <xdr:col>9</xdr:col>
      <xdr:colOff>229658</xdr:colOff>
      <xdr:row>272</xdr:row>
      <xdr:rowOff>134409</xdr:rowOff>
    </xdr:to>
    <xdr:pic>
      <xdr:nvPicPr>
        <xdr:cNvPr id="3085" name="Picture 512" descr="2297_Phoenix_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9225" y="33591500"/>
          <a:ext cx="2609850" cy="2748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114300</xdr:colOff>
      <xdr:row>542</xdr:row>
      <xdr:rowOff>95250</xdr:rowOff>
    </xdr:from>
    <xdr:to>
      <xdr:col>8</xdr:col>
      <xdr:colOff>104775</xdr:colOff>
      <xdr:row>551</xdr:row>
      <xdr:rowOff>9525</xdr:rowOff>
    </xdr:to>
    <xdr:pic>
      <xdr:nvPicPr>
        <xdr:cNvPr id="3086" name="Picture 543" descr="2520_Ballistic_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73437750"/>
          <a:ext cx="1647825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104775</xdr:colOff>
      <xdr:row>551</xdr:row>
      <xdr:rowOff>142875</xdr:rowOff>
    </xdr:from>
    <xdr:to>
      <xdr:col>8</xdr:col>
      <xdr:colOff>219075</xdr:colOff>
      <xdr:row>560</xdr:row>
      <xdr:rowOff>184855</xdr:rowOff>
    </xdr:to>
    <xdr:pic>
      <xdr:nvPicPr>
        <xdr:cNvPr id="3087" name="Picture 574" descr="2881_Ballistic_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75285600"/>
          <a:ext cx="1771650" cy="185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104775</xdr:colOff>
      <xdr:row>785</xdr:row>
      <xdr:rowOff>28575</xdr:rowOff>
    </xdr:from>
    <xdr:to>
      <xdr:col>9</xdr:col>
      <xdr:colOff>238125</xdr:colOff>
      <xdr:row>798</xdr:row>
      <xdr:rowOff>115006</xdr:rowOff>
    </xdr:to>
    <xdr:pic>
      <xdr:nvPicPr>
        <xdr:cNvPr id="3088" name="Picture 635" descr="3017_RS-2_Rain_Suit280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13176050"/>
          <a:ext cx="2619375" cy="274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161925</xdr:colOff>
      <xdr:row>677</xdr:row>
      <xdr:rowOff>76200</xdr:rowOff>
    </xdr:from>
    <xdr:to>
      <xdr:col>7</xdr:col>
      <xdr:colOff>666750</xdr:colOff>
      <xdr:row>686</xdr:row>
      <xdr:rowOff>706</xdr:rowOff>
    </xdr:to>
    <xdr:pic>
      <xdr:nvPicPr>
        <xdr:cNvPr id="3091" name="3 Imagen" descr="http://images.motorcycleparts2u.com/xmoto-photos-1203/1267-0009-su-joe-rocket-sonic-r-boots-2.jp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9075" y="98288475"/>
          <a:ext cx="1333500" cy="1181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1291167</xdr:colOff>
      <xdr:row>524</xdr:row>
      <xdr:rowOff>158749</xdr:rowOff>
    </xdr:from>
    <xdr:to>
      <xdr:col>9</xdr:col>
      <xdr:colOff>111125</xdr:colOff>
      <xdr:row>542</xdr:row>
      <xdr:rowOff>14816</xdr:rowOff>
    </xdr:to>
    <xdr:pic>
      <xdr:nvPicPr>
        <xdr:cNvPr id="3092" name="4 Imagen" descr="http://images.motorcycle-superstore.com/ProductImages/OG/2010-Joe-Rocket-Crew-Gloves-Black-Red.jp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1167" y="66505666"/>
          <a:ext cx="2619375" cy="26712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130881</xdr:colOff>
      <xdr:row>498</xdr:row>
      <xdr:rowOff>186972</xdr:rowOff>
    </xdr:from>
    <xdr:to>
      <xdr:col>8</xdr:col>
      <xdr:colOff>368274</xdr:colOff>
      <xdr:row>519</xdr:row>
      <xdr:rowOff>84666</xdr:rowOff>
    </xdr:to>
    <xdr:pic>
      <xdr:nvPicPr>
        <xdr:cNvPr id="3093" name="5 Imagen" descr="http://imageserv11.team-logic.com/store-logic/products/522/56813/2009_Joe_Rocket_Pro_Street_Leather_Gloves_Blue_Black_1.jp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1437" y="76471639"/>
          <a:ext cx="1902504" cy="17462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236008</xdr:colOff>
      <xdr:row>463</xdr:row>
      <xdr:rowOff>95251</xdr:rowOff>
    </xdr:from>
    <xdr:to>
      <xdr:col>8</xdr:col>
      <xdr:colOff>145522</xdr:colOff>
      <xdr:row>475</xdr:row>
      <xdr:rowOff>70556</xdr:rowOff>
    </xdr:to>
    <xdr:pic>
      <xdr:nvPicPr>
        <xdr:cNvPr id="3094" name="6 Imagen" descr="http://www.revzilla.com/product_images/0018/0992/Joe_Rocket_Alter_Ego_2.0_Pants_detail.jp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6564" y="64583029"/>
          <a:ext cx="1574625" cy="155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390525</xdr:colOff>
      <xdr:row>279</xdr:row>
      <xdr:rowOff>190500</xdr:rowOff>
    </xdr:from>
    <xdr:to>
      <xdr:col>9</xdr:col>
      <xdr:colOff>238125</xdr:colOff>
      <xdr:row>299</xdr:row>
      <xdr:rowOff>161926</xdr:rowOff>
    </xdr:to>
    <xdr:pic>
      <xdr:nvPicPr>
        <xdr:cNvPr id="3095" name="8 Imagen" descr="http://joerocket.com/Files/productImages/103/2299_Phoenix_5.0_Jacket.jp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7675" y="38728650"/>
          <a:ext cx="2333625" cy="2371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352425</xdr:colOff>
      <xdr:row>215</xdr:row>
      <xdr:rowOff>187325</xdr:rowOff>
    </xdr:from>
    <xdr:to>
      <xdr:col>9</xdr:col>
      <xdr:colOff>238125</xdr:colOff>
      <xdr:row>255</xdr:row>
      <xdr:rowOff>187326</xdr:rowOff>
    </xdr:to>
    <xdr:pic>
      <xdr:nvPicPr>
        <xdr:cNvPr id="3096" name="9 Imagen" descr="http://img2.mlstatic.com/chamarra-joe-rocket-moto-con-protecciones-ufo-solid-roj_MLM-O-57879979_9077.jp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5342" y="31090658"/>
          <a:ext cx="2362200" cy="241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42334</xdr:rowOff>
    </xdr:from>
    <xdr:to>
      <xdr:col>9</xdr:col>
      <xdr:colOff>276225</xdr:colOff>
      <xdr:row>143</xdr:row>
      <xdr:rowOff>190500</xdr:rowOff>
    </xdr:to>
    <xdr:pic>
      <xdr:nvPicPr>
        <xdr:cNvPr id="3097" name="10 Imagen" descr="http://images.leatherup.com/imagesproc/L2ltYWdlcy9wcm9kdWN0L2xhcmdlL2pvZS1yb2NrZXQtYXRvbWljNC1qYWNrZXQtbmVvbi1mcm9udC5qcGc=_H_SW293_MH293.jp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2917" y="16933334"/>
          <a:ext cx="2752725" cy="28045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219075</xdr:colOff>
      <xdr:row>14</xdr:row>
      <xdr:rowOff>76200</xdr:rowOff>
    </xdr:from>
    <xdr:to>
      <xdr:col>9</xdr:col>
      <xdr:colOff>371475</xdr:colOff>
      <xdr:row>34</xdr:row>
      <xdr:rowOff>142876</xdr:rowOff>
    </xdr:to>
    <xdr:pic>
      <xdr:nvPicPr>
        <xdr:cNvPr id="3098" name="11 Imagen" descr="http://joerocket.com/Files/productImages/443/2407_Radar_jkt280.jp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96225" y="1943100"/>
          <a:ext cx="2638425" cy="2667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86</xdr:row>
      <xdr:rowOff>0</xdr:rowOff>
    </xdr:from>
    <xdr:to>
      <xdr:col>9</xdr:col>
      <xdr:colOff>152400</xdr:colOff>
      <xdr:row>105</xdr:row>
      <xdr:rowOff>66675</xdr:rowOff>
    </xdr:to>
    <xdr:pic>
      <xdr:nvPicPr>
        <xdr:cNvPr id="3099" name="12 Imagen" descr="http://joerocket.com/Files/productImages/507/3024_Reactor_3.0_-_Hybrid_Mesh280.jp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7150" y="10868025"/>
          <a:ext cx="2638425" cy="2667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228600</xdr:colOff>
      <xdr:row>301</xdr:row>
      <xdr:rowOff>66675</xdr:rowOff>
    </xdr:from>
    <xdr:to>
      <xdr:col>9</xdr:col>
      <xdr:colOff>381000</xdr:colOff>
      <xdr:row>320</xdr:row>
      <xdr:rowOff>66676</xdr:rowOff>
    </xdr:to>
    <xdr:pic>
      <xdr:nvPicPr>
        <xdr:cNvPr id="3100" name="13 Imagen" descr="http://joerocket.com/Files/productImages/417/2309_Ballistic_8.0_jkt280.jp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2138600"/>
          <a:ext cx="2638425" cy="2667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390525</xdr:colOff>
      <xdr:row>322</xdr:row>
      <xdr:rowOff>57150</xdr:rowOff>
    </xdr:from>
    <xdr:to>
      <xdr:col>9</xdr:col>
      <xdr:colOff>552450</xdr:colOff>
      <xdr:row>337</xdr:row>
      <xdr:rowOff>66675</xdr:rowOff>
    </xdr:to>
    <xdr:pic>
      <xdr:nvPicPr>
        <xdr:cNvPr id="3101" name="14 Imagen" descr="http://joerocket.com/Files/productImages/485/2807_Rasp_2.0_hybrid%5d280.jp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7675" y="45739050"/>
          <a:ext cx="2647950" cy="2667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104775</xdr:colOff>
      <xdr:row>345</xdr:row>
      <xdr:rowOff>171450</xdr:rowOff>
    </xdr:from>
    <xdr:to>
      <xdr:col>9</xdr:col>
      <xdr:colOff>257175</xdr:colOff>
      <xdr:row>365</xdr:row>
      <xdr:rowOff>38100</xdr:rowOff>
    </xdr:to>
    <xdr:pic>
      <xdr:nvPicPr>
        <xdr:cNvPr id="3102" name="15 Imagen" descr="http://joerocket.com/Files/productImages/444/2412_Ladies_Atomic_4.0_Jacket280.jp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50377725"/>
          <a:ext cx="2638425" cy="2667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229306</xdr:colOff>
      <xdr:row>563</xdr:row>
      <xdr:rowOff>169334</xdr:rowOff>
    </xdr:from>
    <xdr:to>
      <xdr:col>9</xdr:col>
      <xdr:colOff>381706</xdr:colOff>
      <xdr:row>578</xdr:row>
      <xdr:rowOff>38453</xdr:rowOff>
    </xdr:to>
    <xdr:pic>
      <xdr:nvPicPr>
        <xdr:cNvPr id="3103" name="16 Imagen" descr="http://joerocket.com/Files/productImages/424/2152_Phoenix_4.0_Glove280.jp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9862" y="86007223"/>
          <a:ext cx="2650066" cy="26348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75142</xdr:colOff>
      <xdr:row>601</xdr:row>
      <xdr:rowOff>116417</xdr:rowOff>
    </xdr:from>
    <xdr:to>
      <xdr:col>9</xdr:col>
      <xdr:colOff>237067</xdr:colOff>
      <xdr:row>619</xdr:row>
      <xdr:rowOff>183091</xdr:rowOff>
    </xdr:to>
    <xdr:pic>
      <xdr:nvPicPr>
        <xdr:cNvPr id="3104" name="17 Imagen" descr="http://joerocket.com/Files/productImages/148/441_Big_Bang_Glove280.jp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8059" y="80338084"/>
          <a:ext cx="2638425" cy="26807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168275</xdr:colOff>
      <xdr:row>624</xdr:row>
      <xdr:rowOff>73025</xdr:rowOff>
    </xdr:from>
    <xdr:to>
      <xdr:col>9</xdr:col>
      <xdr:colOff>330200</xdr:colOff>
      <xdr:row>637</xdr:row>
      <xdr:rowOff>139699</xdr:rowOff>
    </xdr:to>
    <xdr:pic>
      <xdr:nvPicPr>
        <xdr:cNvPr id="3105" name="18 Imagen" descr="http://joerocket.com/Files/productImages/432/2185_Velocity_Glove280.jp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1192" y="83914192"/>
          <a:ext cx="2638425" cy="26807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1323975</xdr:colOff>
      <xdr:row>689</xdr:row>
      <xdr:rowOff>9525</xdr:rowOff>
    </xdr:from>
    <xdr:to>
      <xdr:col>8</xdr:col>
      <xdr:colOff>85725</xdr:colOff>
      <xdr:row>702</xdr:row>
      <xdr:rowOff>180976</xdr:rowOff>
    </xdr:to>
    <xdr:pic>
      <xdr:nvPicPr>
        <xdr:cNvPr id="3106" name="19 Imagen" descr="http://joerocket.com/Files/productImages/478/2789_Speedmaster_3.0_Leather_Race_Boot280.jpg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7150" y="99621975"/>
          <a:ext cx="1743075" cy="1781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183444</xdr:colOff>
      <xdr:row>486</xdr:row>
      <xdr:rowOff>148168</xdr:rowOff>
    </xdr:from>
    <xdr:to>
      <xdr:col>8</xdr:col>
      <xdr:colOff>317501</xdr:colOff>
      <xdr:row>497</xdr:row>
      <xdr:rowOff>151413</xdr:rowOff>
    </xdr:to>
    <xdr:pic>
      <xdr:nvPicPr>
        <xdr:cNvPr id="3107" name="shadowbox_content" descr="//www.joerocket.com/Files/productImages/176/2067_Ladies_Alter_Ego_Pants.jpg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4000" y="68389501"/>
          <a:ext cx="1799168" cy="197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28575</xdr:colOff>
      <xdr:row>698</xdr:row>
      <xdr:rowOff>133350</xdr:rowOff>
    </xdr:from>
    <xdr:to>
      <xdr:col>8</xdr:col>
      <xdr:colOff>200025</xdr:colOff>
      <xdr:row>709</xdr:row>
      <xdr:rowOff>190501</xdr:rowOff>
    </xdr:to>
    <xdr:pic>
      <xdr:nvPicPr>
        <xdr:cNvPr id="3108" name="Picture 2" descr="//www.joerocket.com/Files/productImages/525/3052_Ballistic_Touring_Boot.jpg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5725" y="101746050"/>
          <a:ext cx="1828800" cy="1657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200025</xdr:colOff>
      <xdr:row>711</xdr:row>
      <xdr:rowOff>9525</xdr:rowOff>
    </xdr:from>
    <xdr:to>
      <xdr:col>8</xdr:col>
      <xdr:colOff>76200</xdr:colOff>
      <xdr:row>719</xdr:row>
      <xdr:rowOff>9526</xdr:rowOff>
    </xdr:to>
    <xdr:pic>
      <xdr:nvPicPr>
        <xdr:cNvPr id="3109" name="Picture 3" descr="//www.joerocket.com/Files/productImages/501/2886_Mens_Big_Bang_2.0_Boot.jpg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103622475"/>
          <a:ext cx="1533525" cy="160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653</xdr:row>
      <xdr:rowOff>0</xdr:rowOff>
    </xdr:from>
    <xdr:to>
      <xdr:col>8</xdr:col>
      <xdr:colOff>552450</xdr:colOff>
      <xdr:row>666</xdr:row>
      <xdr:rowOff>104776</xdr:rowOff>
    </xdr:to>
    <xdr:pic>
      <xdr:nvPicPr>
        <xdr:cNvPr id="3110" name="Picture 4" descr="//www.joerocket.com/Files/productImages/514/2948_Ladies_Velocity_Glove.jp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7150" y="93345000"/>
          <a:ext cx="2209800" cy="2305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137583</xdr:colOff>
      <xdr:row>756</xdr:row>
      <xdr:rowOff>3527</xdr:rowOff>
    </xdr:from>
    <xdr:to>
      <xdr:col>9</xdr:col>
      <xdr:colOff>746125</xdr:colOff>
      <xdr:row>778</xdr:row>
      <xdr:rowOff>147106</xdr:rowOff>
    </xdr:to>
    <xdr:pic>
      <xdr:nvPicPr>
        <xdr:cNvPr id="3112" name="Picture 6" descr="//www.joerocket.com/Files/productImages/451/2440_Speedmaster_5.0_2-Piece_Suit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38"/>
        <a:stretch/>
      </xdr:blipFill>
      <xdr:spPr bwMode="auto">
        <a:xfrm>
          <a:off x="7828139" y="100277083"/>
          <a:ext cx="3106208" cy="3756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211666</xdr:colOff>
      <xdr:row>438</xdr:row>
      <xdr:rowOff>89220</xdr:rowOff>
    </xdr:from>
    <xdr:to>
      <xdr:col>8</xdr:col>
      <xdr:colOff>222955</xdr:colOff>
      <xdr:row>450</xdr:row>
      <xdr:rowOff>44803</xdr:rowOff>
    </xdr:to>
    <xdr:pic>
      <xdr:nvPicPr>
        <xdr:cNvPr id="3113" name="shadowbox_content" descr="//joerocket.com/Files/productImages/126/2060_Ballistic_7.0_Pants_.jpg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2222" y="60428331"/>
          <a:ext cx="1676400" cy="17335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147109</xdr:colOff>
      <xdr:row>798</xdr:row>
      <xdr:rowOff>184150</xdr:rowOff>
    </xdr:from>
    <xdr:to>
      <xdr:col>9</xdr:col>
      <xdr:colOff>670984</xdr:colOff>
      <xdr:row>827</xdr:row>
      <xdr:rowOff>17992</xdr:rowOff>
    </xdr:to>
    <xdr:pic>
      <xdr:nvPicPr>
        <xdr:cNvPr id="3114" name="irc_mi" descr="//www.jafrum.com/Nelson-Rigg-PS-1000-Pro-Storm-Rainwear-with-Hoody-Black.jpg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0026" y="102313317"/>
          <a:ext cx="3000375" cy="315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161925</xdr:colOff>
      <xdr:row>162</xdr:row>
      <xdr:rowOff>142875</xdr:rowOff>
    </xdr:from>
    <xdr:to>
      <xdr:col>9</xdr:col>
      <xdr:colOff>647700</xdr:colOff>
      <xdr:row>183</xdr:row>
      <xdr:rowOff>38100</xdr:rowOff>
    </xdr:to>
    <xdr:pic>
      <xdr:nvPicPr>
        <xdr:cNvPr id="3115" name="shadowbox_content" descr="//joerocket.com/Files/productImages/544/3171_Resistor_mesh%5D.jpg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9075" y="23479125"/>
          <a:ext cx="2971800" cy="3095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112888</xdr:colOff>
      <xdr:row>60</xdr:row>
      <xdr:rowOff>8181</xdr:rowOff>
    </xdr:from>
    <xdr:to>
      <xdr:col>9</xdr:col>
      <xdr:colOff>317500</xdr:colOff>
      <xdr:row>81</xdr:row>
      <xdr:rowOff>193673</xdr:rowOff>
    </xdr:to>
    <xdr:pic>
      <xdr:nvPicPr>
        <xdr:cNvPr id="3116" name="Picture 7" descr="//joerocket.com/Files/productImages/456/2975_Radar_Dark_hybrid]280.jpg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3444" y="9801292"/>
          <a:ext cx="2702278" cy="27537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190500</xdr:colOff>
      <xdr:row>452</xdr:row>
      <xdr:rowOff>57150</xdr:rowOff>
    </xdr:from>
    <xdr:to>
      <xdr:col>8</xdr:col>
      <xdr:colOff>200025</xdr:colOff>
      <xdr:row>461</xdr:row>
      <xdr:rowOff>190500</xdr:rowOff>
    </xdr:to>
    <xdr:pic>
      <xdr:nvPicPr>
        <xdr:cNvPr id="3117" name="shadowbox_content" descr="//joerocket.com/Files/productImages/126/2060_Ballistic_7.0_Pants_.jpg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7650" y="60931425"/>
          <a:ext cx="1666875" cy="1733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123825</xdr:colOff>
      <xdr:row>722</xdr:row>
      <xdr:rowOff>9525</xdr:rowOff>
    </xdr:from>
    <xdr:to>
      <xdr:col>8</xdr:col>
      <xdr:colOff>200025</xdr:colOff>
      <xdr:row>731</xdr:row>
      <xdr:rowOff>28575</xdr:rowOff>
    </xdr:to>
    <xdr:pic>
      <xdr:nvPicPr>
        <xdr:cNvPr id="3118" name="Picture 2" descr="//joerocket.com/Files/productImages/501/3202_Mens_Big_Bang_2.0_Boot280.jpg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0975" y="105622725"/>
          <a:ext cx="1733550" cy="1819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366889</xdr:colOff>
      <xdr:row>8</xdr:row>
      <xdr:rowOff>112890</xdr:rowOff>
    </xdr:from>
    <xdr:to>
      <xdr:col>5</xdr:col>
      <xdr:colOff>1255889</xdr:colOff>
      <xdr:row>11</xdr:row>
      <xdr:rowOff>252327</xdr:rowOff>
    </xdr:to>
    <xdr:pic>
      <xdr:nvPicPr>
        <xdr:cNvPr id="2" name="Picture 1" descr="Moto Boutique Horizontal Fondo Blanco.jpg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068" b="23389"/>
        <a:stretch/>
      </xdr:blipFill>
      <xdr:spPr>
        <a:xfrm>
          <a:off x="5743222" y="1693334"/>
          <a:ext cx="1876778" cy="986104"/>
        </a:xfrm>
        <a:prstGeom prst="rect">
          <a:avLst/>
        </a:prstGeom>
      </xdr:spPr>
    </xdr:pic>
    <xdr:clientData/>
  </xdr:twoCellAnchor>
  <xdr:twoCellAnchor editAs="oneCell">
    <xdr:from>
      <xdr:col>6</xdr:col>
      <xdr:colOff>508000</xdr:colOff>
      <xdr:row>871</xdr:row>
      <xdr:rowOff>186971</xdr:rowOff>
    </xdr:from>
    <xdr:to>
      <xdr:col>9</xdr:col>
      <xdr:colOff>295478</xdr:colOff>
      <xdr:row>884</xdr:row>
      <xdr:rowOff>63501</xdr:rowOff>
    </xdr:to>
    <xdr:pic>
      <xdr:nvPicPr>
        <xdr:cNvPr id="37" name="36 Imagen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8556" y="140098638"/>
          <a:ext cx="2285144" cy="2444752"/>
        </a:xfrm>
        <a:prstGeom prst="rect">
          <a:avLst/>
        </a:prstGeom>
      </xdr:spPr>
    </xdr:pic>
    <xdr:clientData/>
  </xdr:twoCellAnchor>
  <xdr:twoCellAnchor editAs="oneCell">
    <xdr:from>
      <xdr:col>6</xdr:col>
      <xdr:colOff>509835</xdr:colOff>
      <xdr:row>855</xdr:row>
      <xdr:rowOff>128834</xdr:rowOff>
    </xdr:from>
    <xdr:to>
      <xdr:col>9</xdr:col>
      <xdr:colOff>382099</xdr:colOff>
      <xdr:row>867</xdr:row>
      <xdr:rowOff>190501</xdr:rowOff>
    </xdr:to>
    <xdr:pic>
      <xdr:nvPicPr>
        <xdr:cNvPr id="38" name="37 Imagen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86985" y="110675984"/>
          <a:ext cx="2358289" cy="2461967"/>
        </a:xfrm>
        <a:prstGeom prst="rect">
          <a:avLst/>
        </a:prstGeom>
      </xdr:spPr>
    </xdr:pic>
    <xdr:clientData/>
  </xdr:twoCellAnchor>
  <xdr:twoCellAnchor editAs="oneCell">
    <xdr:from>
      <xdr:col>6</xdr:col>
      <xdr:colOff>797416</xdr:colOff>
      <xdr:row>825</xdr:row>
      <xdr:rowOff>98917</xdr:rowOff>
    </xdr:from>
    <xdr:to>
      <xdr:col>9</xdr:col>
      <xdr:colOff>293647</xdr:colOff>
      <xdr:row>835</xdr:row>
      <xdr:rowOff>162276</xdr:rowOff>
    </xdr:to>
    <xdr:pic>
      <xdr:nvPicPr>
        <xdr:cNvPr id="40" name="39 Imagen"/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4566" y="104645317"/>
          <a:ext cx="1982256" cy="2122524"/>
        </a:xfrm>
        <a:prstGeom prst="rect">
          <a:avLst/>
        </a:prstGeom>
      </xdr:spPr>
    </xdr:pic>
    <xdr:clientData/>
  </xdr:twoCellAnchor>
  <xdr:twoCellAnchor editAs="oneCell">
    <xdr:from>
      <xdr:col>6</xdr:col>
      <xdr:colOff>541722</xdr:colOff>
      <xdr:row>885</xdr:row>
      <xdr:rowOff>54890</xdr:rowOff>
    </xdr:from>
    <xdr:to>
      <xdr:col>9</xdr:col>
      <xdr:colOff>297643</xdr:colOff>
      <xdr:row>895</xdr:row>
      <xdr:rowOff>81142</xdr:rowOff>
    </xdr:to>
    <xdr:pic>
      <xdr:nvPicPr>
        <xdr:cNvPr id="41" name="40 Imagen"/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2278" y="142732334"/>
          <a:ext cx="2253587" cy="2001808"/>
        </a:xfrm>
        <a:prstGeom prst="rect">
          <a:avLst/>
        </a:prstGeom>
      </xdr:spPr>
    </xdr:pic>
    <xdr:clientData/>
  </xdr:twoCellAnchor>
  <xdr:twoCellAnchor editAs="oneCell">
    <xdr:from>
      <xdr:col>6</xdr:col>
      <xdr:colOff>652917</xdr:colOff>
      <xdr:row>836</xdr:row>
      <xdr:rowOff>155501</xdr:rowOff>
    </xdr:from>
    <xdr:to>
      <xdr:col>9</xdr:col>
      <xdr:colOff>376212</xdr:colOff>
      <xdr:row>849</xdr:row>
      <xdr:rowOff>31753</xdr:rowOff>
    </xdr:to>
    <xdr:pic>
      <xdr:nvPicPr>
        <xdr:cNvPr id="42" name="41 Imagen"/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0067" y="106902176"/>
          <a:ext cx="2209320" cy="2476576"/>
        </a:xfrm>
        <a:prstGeom prst="rect">
          <a:avLst/>
        </a:prstGeom>
      </xdr:spPr>
    </xdr:pic>
    <xdr:clientData/>
  </xdr:twoCellAnchor>
  <xdr:twoCellAnchor editAs="oneCell">
    <xdr:from>
      <xdr:col>6</xdr:col>
      <xdr:colOff>506582</xdr:colOff>
      <xdr:row>899</xdr:row>
      <xdr:rowOff>136166</xdr:rowOff>
    </xdr:from>
    <xdr:to>
      <xdr:col>9</xdr:col>
      <xdr:colOff>351642</xdr:colOff>
      <xdr:row>910</xdr:row>
      <xdr:rowOff>158750</xdr:rowOff>
    </xdr:to>
    <xdr:pic>
      <xdr:nvPicPr>
        <xdr:cNvPr id="43" name="42 Imagen"/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7138" y="145579388"/>
          <a:ext cx="2342726" cy="2195695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738</xdr:row>
      <xdr:rowOff>98778</xdr:rowOff>
    </xdr:from>
    <xdr:to>
      <xdr:col>9</xdr:col>
      <xdr:colOff>705556</xdr:colOff>
      <xdr:row>754</xdr:row>
      <xdr:rowOff>108178</xdr:rowOff>
    </xdr:to>
    <xdr:pic>
      <xdr:nvPicPr>
        <xdr:cNvPr id="44" name="shadowbox_content" descr="//www.joerocket.com/Files/productImages/437/2294_Speedmaster_6.0_Suit.jpg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8656" y="116868222"/>
          <a:ext cx="3165122" cy="31702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330200</xdr:colOff>
      <xdr:row>47</xdr:row>
      <xdr:rowOff>177800</xdr:rowOff>
    </xdr:from>
    <xdr:to>
      <xdr:col>8</xdr:col>
      <xdr:colOff>787400</xdr:colOff>
      <xdr:row>60</xdr:row>
      <xdr:rowOff>0</xdr:rowOff>
    </xdr:to>
    <xdr:pic>
      <xdr:nvPicPr>
        <xdr:cNvPr id="1025" name="Picture 1" descr="/www.joerocket.com/Files/productImages/527/3057_Classic_%2792_Leather%5D.jpg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0" y="8115300"/>
          <a:ext cx="2108200" cy="210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211667</xdr:colOff>
      <xdr:row>477</xdr:row>
      <xdr:rowOff>28223</xdr:rowOff>
    </xdr:from>
    <xdr:to>
      <xdr:col>8</xdr:col>
      <xdr:colOff>121181</xdr:colOff>
      <xdr:row>485</xdr:row>
      <xdr:rowOff>3529</xdr:rowOff>
    </xdr:to>
    <xdr:pic>
      <xdr:nvPicPr>
        <xdr:cNvPr id="45" name="6 Imagen" descr="http://www.revzilla.com/product_images/0018/0992/Joe_Rocket_Alter_Ego_2.0_Pants_detail.jp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2223" y="66491556"/>
          <a:ext cx="1574625" cy="155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203200</xdr:colOff>
      <xdr:row>425</xdr:row>
      <xdr:rowOff>25400</xdr:rowOff>
    </xdr:from>
    <xdr:to>
      <xdr:col>8</xdr:col>
      <xdr:colOff>622300</xdr:colOff>
      <xdr:row>436</xdr:row>
      <xdr:rowOff>0</xdr:rowOff>
    </xdr:to>
    <xdr:pic>
      <xdr:nvPicPr>
        <xdr:cNvPr id="46" name="shadowbox_content" descr="3338_Phoenix_Ion_Mesh_Pant"/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4000" y="61239400"/>
          <a:ext cx="2070100" cy="207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76200</xdr:colOff>
      <xdr:row>389</xdr:row>
      <xdr:rowOff>76200</xdr:rowOff>
    </xdr:from>
    <xdr:to>
      <xdr:col>8</xdr:col>
      <xdr:colOff>635000</xdr:colOff>
      <xdr:row>401</xdr:row>
      <xdr:rowOff>0</xdr:rowOff>
    </xdr:to>
    <xdr:pic>
      <xdr:nvPicPr>
        <xdr:cNvPr id="1027" name="shadowbox_content" descr="//www.joerocket.com/Files/productImages/563/3263_Ladies_Heartbreaker_3.0.jpg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7000" y="54241700"/>
          <a:ext cx="2209800" cy="2209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203200</xdr:colOff>
      <xdr:row>411</xdr:row>
      <xdr:rowOff>25400</xdr:rowOff>
    </xdr:from>
    <xdr:to>
      <xdr:col>8</xdr:col>
      <xdr:colOff>622300</xdr:colOff>
      <xdr:row>422</xdr:row>
      <xdr:rowOff>0</xdr:rowOff>
    </xdr:to>
    <xdr:pic>
      <xdr:nvPicPr>
        <xdr:cNvPr id="1029" name="Picture 5" descr="//www.joerocket.com/Files/productImages/575/3338_Phoenix_Ion_Mesh_Pant.jpg"/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4000" y="58445400"/>
          <a:ext cx="2070100" cy="207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546100</xdr:colOff>
      <xdr:row>582</xdr:row>
      <xdr:rowOff>114300</xdr:rowOff>
    </xdr:from>
    <xdr:to>
      <xdr:col>9</xdr:col>
      <xdr:colOff>368300</xdr:colOff>
      <xdr:row>596</xdr:row>
      <xdr:rowOff>127000</xdr:rowOff>
    </xdr:to>
    <xdr:pic>
      <xdr:nvPicPr>
        <xdr:cNvPr id="3" name="Picture 1" descr="//joerocket.com/Files/productImages/424/2153_Phoenix_4.0_Glove280.jpg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6900" y="86283800"/>
          <a:ext cx="2298700" cy="229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39221</xdr:colOff>
      <xdr:row>1</xdr:row>
      <xdr:rowOff>15876</xdr:rowOff>
    </xdr:from>
    <xdr:to>
      <xdr:col>0</xdr:col>
      <xdr:colOff>1444625</xdr:colOff>
      <xdr:row>1</xdr:row>
      <xdr:rowOff>16809</xdr:rowOff>
    </xdr:to>
    <xdr:cxnSp macro="">
      <xdr:nvCxnSpPr>
        <xdr:cNvPr id="3" name="2 Conector recto"/>
        <xdr:cNvCxnSpPr/>
      </xdr:nvCxnSpPr>
      <xdr:spPr>
        <a:xfrm flipV="1">
          <a:off x="39221" y="380067"/>
          <a:ext cx="1405404" cy="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45118</xdr:colOff>
      <xdr:row>1</xdr:row>
      <xdr:rowOff>15041</xdr:rowOff>
    </xdr:from>
    <xdr:to>
      <xdr:col>4</xdr:col>
      <xdr:colOff>781050</xdr:colOff>
      <xdr:row>1</xdr:row>
      <xdr:rowOff>19050</xdr:rowOff>
    </xdr:to>
    <xdr:cxnSp macro="">
      <xdr:nvCxnSpPr>
        <xdr:cNvPr id="7" name="6 Conector recto"/>
        <xdr:cNvCxnSpPr/>
      </xdr:nvCxnSpPr>
      <xdr:spPr>
        <a:xfrm>
          <a:off x="1531018" y="376991"/>
          <a:ext cx="4241132" cy="4009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19050</xdr:colOff>
      <xdr:row>591</xdr:row>
      <xdr:rowOff>76200</xdr:rowOff>
    </xdr:from>
    <xdr:to>
      <xdr:col>0</xdr:col>
      <xdr:colOff>1410287</xdr:colOff>
      <xdr:row>595</xdr:row>
      <xdr:rowOff>85725</xdr:rowOff>
    </xdr:to>
    <xdr:pic>
      <xdr:nvPicPr>
        <xdr:cNvPr id="27" name="26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419600"/>
          <a:ext cx="1391237" cy="838200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598</xdr:row>
      <xdr:rowOff>190500</xdr:rowOff>
    </xdr:from>
    <xdr:to>
      <xdr:col>0</xdr:col>
      <xdr:colOff>1394148</xdr:colOff>
      <xdr:row>601</xdr:row>
      <xdr:rowOff>57150</xdr:rowOff>
    </xdr:to>
    <xdr:pic>
      <xdr:nvPicPr>
        <xdr:cNvPr id="28" name="27 Imagen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695" b="25177"/>
        <a:stretch/>
      </xdr:blipFill>
      <xdr:spPr>
        <a:xfrm>
          <a:off x="133350" y="5962650"/>
          <a:ext cx="1260798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5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F3" sqref="F3"/>
    </sheetView>
  </sheetViews>
  <sheetFormatPr baseColWidth="10" defaultColWidth="10.83203125" defaultRowHeight="15" x14ac:dyDescent="0"/>
  <cols>
    <col min="1" max="1" width="17.1640625" style="3" customWidth="1"/>
    <col min="2" max="2" width="31.5" style="13" customWidth="1"/>
    <col min="3" max="3" width="10.83203125" style="13"/>
    <col min="4" max="4" width="10.83203125" style="2"/>
    <col min="5" max="5" width="13" style="13" customWidth="1"/>
    <col min="6" max="6" width="17.33203125" style="20" customWidth="1"/>
    <col min="7" max="16384" width="10.83203125" style="3"/>
  </cols>
  <sheetData>
    <row r="1" spans="1:6">
      <c r="B1" s="3"/>
      <c r="C1" s="3"/>
      <c r="D1" s="3"/>
      <c r="E1" s="3"/>
      <c r="F1" s="3"/>
    </row>
    <row r="2" spans="1:6">
      <c r="A2" s="307" t="s">
        <v>467</v>
      </c>
      <c r="B2" s="307"/>
      <c r="D2" s="13"/>
      <c r="E2" s="3"/>
      <c r="F2" s="21">
        <f>(F40+F156+F277+F387+F450+F475+F495+F579+F622+F651+F675+F709+F720+F782+F194+F731+F461+F804+F559+F550+F218+F835+F854+F873+F885+F894+F913+F57+F756+F406+F484+F437+F423)</f>
        <v>0</v>
      </c>
    </row>
    <row r="3" spans="1:6">
      <c r="A3" s="306" t="s">
        <v>36</v>
      </c>
      <c r="B3" s="306"/>
      <c r="C3" s="14"/>
      <c r="D3" s="14"/>
      <c r="E3" s="31"/>
      <c r="F3" s="1">
        <f>F2*0.3</f>
        <v>0</v>
      </c>
    </row>
    <row r="4" spans="1:6">
      <c r="A4" s="304" t="s">
        <v>468</v>
      </c>
      <c r="B4" s="304"/>
      <c r="C4" s="12"/>
      <c r="D4" s="12"/>
      <c r="E4" s="3"/>
      <c r="F4" s="58">
        <f>(F2-F3)</f>
        <v>0</v>
      </c>
    </row>
    <row r="5" spans="1:6">
      <c r="A5" s="308" t="s">
        <v>469</v>
      </c>
      <c r="B5" s="308"/>
      <c r="C5" s="41"/>
      <c r="D5" s="41"/>
      <c r="E5" s="31"/>
      <c r="F5" s="42">
        <f>(F108+F246+F319+F341+F517+F541+F688+F698+F823+F297+F47+F80+F598)</f>
        <v>0</v>
      </c>
    </row>
    <row r="6" spans="1:6">
      <c r="A6" s="304" t="s">
        <v>470</v>
      </c>
      <c r="B6" s="304"/>
      <c r="C6" s="12"/>
      <c r="D6" s="12"/>
      <c r="E6" s="3"/>
      <c r="F6" s="23">
        <f>(F5+F4)</f>
        <v>0</v>
      </c>
    </row>
    <row r="7" spans="1:6">
      <c r="A7" s="306" t="s">
        <v>37</v>
      </c>
      <c r="B7" s="306"/>
      <c r="C7" s="14"/>
      <c r="D7" s="14"/>
      <c r="E7" s="31"/>
      <c r="F7" s="22">
        <f>(F6*0.16)</f>
        <v>0</v>
      </c>
    </row>
    <row r="8" spans="1:6">
      <c r="A8" s="304" t="s">
        <v>471</v>
      </c>
      <c r="B8" s="304"/>
      <c r="C8" s="12"/>
      <c r="D8" s="12"/>
      <c r="E8" s="3"/>
      <c r="F8" s="23">
        <f>(F7+F6)</f>
        <v>0</v>
      </c>
    </row>
    <row r="9" spans="1:6">
      <c r="A9" s="13"/>
      <c r="C9" s="2"/>
      <c r="D9" s="13"/>
      <c r="E9" s="20"/>
      <c r="F9" s="3"/>
    </row>
    <row r="10" spans="1:6" ht="25">
      <c r="B10" s="305" t="s">
        <v>39</v>
      </c>
      <c r="C10" s="305"/>
      <c r="D10" s="305"/>
      <c r="E10" s="305"/>
    </row>
    <row r="11" spans="1:6" ht="25">
      <c r="B11" s="305" t="s">
        <v>38</v>
      </c>
      <c r="C11" s="305"/>
      <c r="D11" s="305"/>
      <c r="E11" s="305"/>
    </row>
    <row r="12" spans="1:6" ht="20">
      <c r="C12" s="43" t="s">
        <v>54</v>
      </c>
    </row>
    <row r="13" spans="1:6">
      <c r="B13" s="4" t="s">
        <v>55</v>
      </c>
      <c r="C13" s="2"/>
    </row>
    <row r="14" spans="1:6">
      <c r="A14" s="30" t="s">
        <v>60</v>
      </c>
      <c r="B14" s="5" t="s">
        <v>1</v>
      </c>
      <c r="C14" s="5" t="s">
        <v>2</v>
      </c>
      <c r="D14" s="5" t="s">
        <v>3</v>
      </c>
      <c r="E14" s="16" t="s">
        <v>4</v>
      </c>
      <c r="F14" s="17" t="s">
        <v>16</v>
      </c>
    </row>
    <row r="15" spans="1:6">
      <c r="A15" s="3" t="s">
        <v>61</v>
      </c>
      <c r="B15" s="2" t="s">
        <v>5</v>
      </c>
      <c r="C15" s="2" t="s">
        <v>6</v>
      </c>
      <c r="D15" s="2">
        <v>0</v>
      </c>
      <c r="E15" s="29">
        <v>5343.97</v>
      </c>
      <c r="F15" s="21">
        <f>D15*E15</f>
        <v>0</v>
      </c>
    </row>
    <row r="16" spans="1:6">
      <c r="A16" s="3" t="s">
        <v>62</v>
      </c>
      <c r="B16" s="2" t="s">
        <v>5</v>
      </c>
      <c r="C16" s="2" t="s">
        <v>7</v>
      </c>
      <c r="D16" s="2">
        <v>0</v>
      </c>
      <c r="E16" s="29">
        <v>5343.97</v>
      </c>
      <c r="F16" s="21">
        <f t="shared" ref="F16:F27" si="0">D16*E16</f>
        <v>0</v>
      </c>
    </row>
    <row r="17" spans="1:6">
      <c r="A17" s="3" t="s">
        <v>63</v>
      </c>
      <c r="B17" s="2" t="s">
        <v>5</v>
      </c>
      <c r="C17" s="2" t="s">
        <v>8</v>
      </c>
      <c r="D17" s="2">
        <v>0</v>
      </c>
      <c r="E17" s="29">
        <v>5343.97</v>
      </c>
      <c r="F17" s="21">
        <f t="shared" si="0"/>
        <v>0</v>
      </c>
    </row>
    <row r="18" spans="1:6">
      <c r="A18" s="3" t="s">
        <v>64</v>
      </c>
      <c r="B18" s="2" t="s">
        <v>5</v>
      </c>
      <c r="C18" s="2" t="s">
        <v>9</v>
      </c>
      <c r="D18" s="2">
        <v>0</v>
      </c>
      <c r="E18" s="29">
        <v>5343.97</v>
      </c>
      <c r="F18" s="21">
        <f t="shared" si="0"/>
        <v>0</v>
      </c>
    </row>
    <row r="19" spans="1:6">
      <c r="A19" s="3" t="s">
        <v>65</v>
      </c>
      <c r="B19" s="2" t="s">
        <v>5</v>
      </c>
      <c r="C19" s="2" t="s">
        <v>10</v>
      </c>
      <c r="D19" s="2">
        <v>0</v>
      </c>
      <c r="E19" s="29">
        <v>5343.97</v>
      </c>
      <c r="F19" s="21">
        <f t="shared" si="0"/>
        <v>0</v>
      </c>
    </row>
    <row r="20" spans="1:6">
      <c r="A20" s="3" t="s">
        <v>66</v>
      </c>
      <c r="B20" s="2" t="s">
        <v>5</v>
      </c>
      <c r="C20" s="2" t="s">
        <v>11</v>
      </c>
      <c r="D20" s="2">
        <v>0</v>
      </c>
      <c r="E20" s="29">
        <v>5343.97</v>
      </c>
      <c r="F20" s="21">
        <f>D20*E20</f>
        <v>0</v>
      </c>
    </row>
    <row r="21" spans="1:6" hidden="1">
      <c r="A21" s="3" t="s">
        <v>67</v>
      </c>
      <c r="B21" s="2" t="s">
        <v>12</v>
      </c>
      <c r="C21" s="2" t="s">
        <v>6</v>
      </c>
      <c r="D21" s="2">
        <v>0</v>
      </c>
      <c r="E21" s="29">
        <v>5343.97</v>
      </c>
      <c r="F21" s="21">
        <f t="shared" si="0"/>
        <v>0</v>
      </c>
    </row>
    <row r="22" spans="1:6">
      <c r="A22" s="3" t="s">
        <v>67</v>
      </c>
      <c r="B22" s="2" t="s">
        <v>12</v>
      </c>
      <c r="C22" s="2" t="s">
        <v>6</v>
      </c>
      <c r="D22" s="2">
        <v>0</v>
      </c>
      <c r="E22" s="29">
        <v>5343.97</v>
      </c>
      <c r="F22" s="21">
        <f t="shared" si="0"/>
        <v>0</v>
      </c>
    </row>
    <row r="23" spans="1:6">
      <c r="A23" s="3" t="s">
        <v>68</v>
      </c>
      <c r="B23" s="2" t="s">
        <v>12</v>
      </c>
      <c r="C23" s="2" t="s">
        <v>7</v>
      </c>
      <c r="D23" s="2">
        <v>0</v>
      </c>
      <c r="E23" s="29">
        <v>5343.97</v>
      </c>
      <c r="F23" s="21">
        <f t="shared" si="0"/>
        <v>0</v>
      </c>
    </row>
    <row r="24" spans="1:6">
      <c r="A24" s="3" t="s">
        <v>69</v>
      </c>
      <c r="B24" s="2" t="s">
        <v>12</v>
      </c>
      <c r="C24" s="2" t="s">
        <v>8</v>
      </c>
      <c r="D24" s="2">
        <v>0</v>
      </c>
      <c r="E24" s="29">
        <v>5343.97</v>
      </c>
      <c r="F24" s="21">
        <f t="shared" si="0"/>
        <v>0</v>
      </c>
    </row>
    <row r="25" spans="1:6">
      <c r="A25" s="3" t="s">
        <v>70</v>
      </c>
      <c r="B25" s="2" t="s">
        <v>12</v>
      </c>
      <c r="C25" s="2" t="s">
        <v>9</v>
      </c>
      <c r="D25" s="2">
        <v>0</v>
      </c>
      <c r="E25" s="29">
        <v>5343.97</v>
      </c>
      <c r="F25" s="21">
        <f t="shared" si="0"/>
        <v>0</v>
      </c>
    </row>
    <row r="26" spans="1:6">
      <c r="A26" s="3" t="s">
        <v>71</v>
      </c>
      <c r="B26" s="2" t="s">
        <v>12</v>
      </c>
      <c r="C26" s="2" t="s">
        <v>10</v>
      </c>
      <c r="D26" s="2">
        <v>0</v>
      </c>
      <c r="E26" s="29">
        <v>5343.97</v>
      </c>
      <c r="F26" s="21">
        <f t="shared" si="0"/>
        <v>0</v>
      </c>
    </row>
    <row r="27" spans="1:6">
      <c r="A27" s="3" t="s">
        <v>72</v>
      </c>
      <c r="B27" s="2" t="s">
        <v>12</v>
      </c>
      <c r="C27" s="2" t="s">
        <v>11</v>
      </c>
      <c r="D27" s="2">
        <v>0</v>
      </c>
      <c r="E27" s="29">
        <v>5343.97</v>
      </c>
      <c r="F27" s="21">
        <f t="shared" si="0"/>
        <v>0</v>
      </c>
    </row>
    <row r="28" spans="1:6" hidden="1">
      <c r="A28" s="59" t="s">
        <v>73</v>
      </c>
      <c r="B28" s="60" t="s">
        <v>13</v>
      </c>
      <c r="C28" s="60" t="s">
        <v>6</v>
      </c>
      <c r="D28" s="2">
        <v>0</v>
      </c>
      <c r="E28" s="29">
        <v>5343.97</v>
      </c>
      <c r="F28" s="21">
        <f t="shared" ref="F28:F36" si="1">D28*E28</f>
        <v>0</v>
      </c>
    </row>
    <row r="29" spans="1:6" hidden="1">
      <c r="A29" s="59" t="s">
        <v>74</v>
      </c>
      <c r="B29" s="60" t="s">
        <v>13</v>
      </c>
      <c r="C29" s="60" t="s">
        <v>7</v>
      </c>
      <c r="D29" s="2">
        <v>0</v>
      </c>
      <c r="E29" s="29">
        <v>5343.97</v>
      </c>
      <c r="F29" s="21">
        <f t="shared" si="1"/>
        <v>0</v>
      </c>
    </row>
    <row r="30" spans="1:6" hidden="1">
      <c r="A30" s="59" t="s">
        <v>75</v>
      </c>
      <c r="B30" s="60" t="s">
        <v>13</v>
      </c>
      <c r="C30" s="60" t="s">
        <v>8</v>
      </c>
      <c r="D30" s="2">
        <v>0</v>
      </c>
      <c r="E30" s="29">
        <v>5343.97</v>
      </c>
      <c r="F30" s="21">
        <f t="shared" si="1"/>
        <v>0</v>
      </c>
    </row>
    <row r="31" spans="1:6" hidden="1">
      <c r="A31" s="3" t="s">
        <v>78</v>
      </c>
      <c r="B31" s="2" t="s">
        <v>21</v>
      </c>
      <c r="C31" s="2" t="s">
        <v>6</v>
      </c>
      <c r="D31" s="2">
        <v>0</v>
      </c>
      <c r="E31" s="29">
        <v>5343.97</v>
      </c>
      <c r="F31" s="21">
        <f t="shared" si="1"/>
        <v>0</v>
      </c>
    </row>
    <row r="32" spans="1:6" hidden="1">
      <c r="A32" s="3" t="s">
        <v>79</v>
      </c>
      <c r="B32" s="2" t="s">
        <v>21</v>
      </c>
      <c r="C32" s="2" t="s">
        <v>7</v>
      </c>
      <c r="D32" s="2">
        <v>0</v>
      </c>
      <c r="E32" s="29">
        <v>5343.97</v>
      </c>
      <c r="F32" s="21">
        <f t="shared" si="1"/>
        <v>0</v>
      </c>
    </row>
    <row r="33" spans="1:10" hidden="1">
      <c r="A33" s="3" t="s">
        <v>80</v>
      </c>
      <c r="B33" s="2" t="s">
        <v>21</v>
      </c>
      <c r="C33" s="2" t="s">
        <v>8</v>
      </c>
      <c r="D33" s="2">
        <v>0</v>
      </c>
      <c r="E33" s="29">
        <v>5343.97</v>
      </c>
      <c r="F33" s="21">
        <f t="shared" si="1"/>
        <v>0</v>
      </c>
    </row>
    <row r="34" spans="1:10">
      <c r="A34" s="3" t="s">
        <v>78</v>
      </c>
      <c r="B34" s="2" t="s">
        <v>21</v>
      </c>
      <c r="C34" s="2" t="s">
        <v>6</v>
      </c>
      <c r="D34" s="2">
        <v>0</v>
      </c>
      <c r="E34" s="29">
        <v>5343.97</v>
      </c>
      <c r="F34" s="21">
        <f t="shared" si="1"/>
        <v>0</v>
      </c>
    </row>
    <row r="35" spans="1:10">
      <c r="A35" s="3" t="s">
        <v>79</v>
      </c>
      <c r="B35" s="2" t="s">
        <v>21</v>
      </c>
      <c r="C35" s="2" t="s">
        <v>7</v>
      </c>
      <c r="D35" s="2">
        <v>0</v>
      </c>
      <c r="E35" s="29">
        <v>5343.97</v>
      </c>
      <c r="F35" s="21">
        <f t="shared" si="1"/>
        <v>0</v>
      </c>
    </row>
    <row r="36" spans="1:10">
      <c r="A36" s="3" t="s">
        <v>80</v>
      </c>
      <c r="B36" s="2" t="s">
        <v>21</v>
      </c>
      <c r="C36" s="2" t="s">
        <v>8</v>
      </c>
      <c r="D36" s="2">
        <v>0</v>
      </c>
      <c r="E36" s="29">
        <v>5343.97</v>
      </c>
      <c r="F36" s="21">
        <f t="shared" si="1"/>
        <v>0</v>
      </c>
    </row>
    <row r="37" spans="1:10">
      <c r="A37" s="3" t="s">
        <v>81</v>
      </c>
      <c r="B37" s="2" t="s">
        <v>21</v>
      </c>
      <c r="C37" s="2" t="s">
        <v>9</v>
      </c>
      <c r="D37" s="2">
        <v>0</v>
      </c>
      <c r="E37" s="29">
        <v>5343.97</v>
      </c>
      <c r="F37" s="21">
        <f t="shared" ref="F37:F39" si="2">D37*E37</f>
        <v>0</v>
      </c>
    </row>
    <row r="38" spans="1:10">
      <c r="A38" s="47" t="s">
        <v>82</v>
      </c>
      <c r="B38" s="7" t="s">
        <v>21</v>
      </c>
      <c r="C38" s="7" t="s">
        <v>10</v>
      </c>
      <c r="D38" s="7">
        <v>0</v>
      </c>
      <c r="E38" s="29">
        <v>5343.97</v>
      </c>
      <c r="F38" s="94">
        <f t="shared" si="2"/>
        <v>0</v>
      </c>
    </row>
    <row r="39" spans="1:10">
      <c r="A39" s="31" t="s">
        <v>83</v>
      </c>
      <c r="B39" s="6" t="s">
        <v>21</v>
      </c>
      <c r="C39" s="6" t="s">
        <v>11</v>
      </c>
      <c r="D39" s="6">
        <v>0</v>
      </c>
      <c r="E39" s="29">
        <v>5343.97</v>
      </c>
      <c r="F39" s="22">
        <f t="shared" si="2"/>
        <v>0</v>
      </c>
    </row>
    <row r="40" spans="1:10">
      <c r="B40" s="4" t="s">
        <v>56</v>
      </c>
      <c r="C40" s="2"/>
      <c r="D40" s="2">
        <f>SUM(D15:D39)</f>
        <v>0</v>
      </c>
      <c r="E40" s="289"/>
      <c r="F40" s="23">
        <f>SUM(F15:F39)</f>
        <v>0</v>
      </c>
    </row>
    <row r="41" spans="1:10">
      <c r="B41" s="3"/>
      <c r="C41" s="3"/>
      <c r="D41" s="3"/>
      <c r="E41" s="3"/>
      <c r="F41" s="3"/>
    </row>
    <row r="42" spans="1:10">
      <c r="B42" s="12" t="s">
        <v>611</v>
      </c>
    </row>
    <row r="43" spans="1:10">
      <c r="A43" s="30" t="s">
        <v>60</v>
      </c>
      <c r="B43" s="5" t="s">
        <v>1</v>
      </c>
      <c r="C43" s="5" t="s">
        <v>2</v>
      </c>
      <c r="D43" s="5" t="s">
        <v>3</v>
      </c>
      <c r="E43" s="16" t="s">
        <v>4</v>
      </c>
      <c r="F43" s="17" t="s">
        <v>16</v>
      </c>
    </row>
    <row r="44" spans="1:10">
      <c r="A44" s="68" t="s">
        <v>74</v>
      </c>
      <c r="B44" s="123" t="s">
        <v>13</v>
      </c>
      <c r="C44" s="123" t="s">
        <v>7</v>
      </c>
      <c r="D44" s="123">
        <v>0</v>
      </c>
      <c r="E44" s="63">
        <v>3564.65517</v>
      </c>
      <c r="F44" s="124">
        <f>D44*E44</f>
        <v>0</v>
      </c>
    </row>
    <row r="45" spans="1:10">
      <c r="A45" s="64" t="s">
        <v>76</v>
      </c>
      <c r="B45" s="65" t="s">
        <v>13</v>
      </c>
      <c r="C45" s="65" t="s">
        <v>9</v>
      </c>
      <c r="D45" s="65">
        <v>0</v>
      </c>
      <c r="E45" s="66">
        <v>3564.65517</v>
      </c>
      <c r="F45" s="67">
        <f>D45*E45</f>
        <v>0</v>
      </c>
    </row>
    <row r="46" spans="1:10">
      <c r="A46" s="64" t="s">
        <v>77</v>
      </c>
      <c r="B46" s="65" t="s">
        <v>13</v>
      </c>
      <c r="C46" s="65" t="s">
        <v>10</v>
      </c>
      <c r="D46" s="65">
        <v>0</v>
      </c>
      <c r="E46" s="196">
        <v>3564.65517</v>
      </c>
      <c r="F46" s="67">
        <f>D46*E46</f>
        <v>0</v>
      </c>
    </row>
    <row r="47" spans="1:10">
      <c r="B47" s="4" t="s">
        <v>549</v>
      </c>
      <c r="C47" s="2"/>
      <c r="F47" s="23">
        <f>SUM(F44:F46)</f>
        <v>0</v>
      </c>
      <c r="J47" s="224"/>
    </row>
    <row r="48" spans="1:10">
      <c r="B48" s="3"/>
      <c r="C48" s="3"/>
      <c r="D48" s="3"/>
      <c r="E48" s="3"/>
      <c r="F48" s="3"/>
      <c r="J48" s="224"/>
    </row>
    <row r="49" spans="1:10">
      <c r="B49" s="3"/>
      <c r="C49" s="3"/>
      <c r="D49" s="3"/>
      <c r="E49" s="3"/>
      <c r="F49" s="3"/>
      <c r="J49" s="235"/>
    </row>
    <row r="50" spans="1:10">
      <c r="A50" s="224"/>
      <c r="B50" s="225" t="s">
        <v>730</v>
      </c>
      <c r="C50" s="302" t="s">
        <v>731</v>
      </c>
      <c r="D50" s="302"/>
      <c r="E50" s="302"/>
      <c r="F50" s="302"/>
      <c r="G50" s="224"/>
      <c r="H50" s="223"/>
      <c r="I50" s="223"/>
      <c r="J50" s="235"/>
    </row>
    <row r="51" spans="1:10">
      <c r="A51" s="226" t="s">
        <v>60</v>
      </c>
      <c r="B51" s="227" t="s">
        <v>1</v>
      </c>
      <c r="C51" s="228" t="s">
        <v>2</v>
      </c>
      <c r="D51" s="229" t="s">
        <v>3</v>
      </c>
      <c r="E51" s="230" t="s">
        <v>732</v>
      </c>
      <c r="F51" s="231" t="s">
        <v>16</v>
      </c>
      <c r="G51" s="223"/>
      <c r="H51" s="223"/>
      <c r="I51" s="223"/>
      <c r="J51" s="235"/>
    </row>
    <row r="52" spans="1:10">
      <c r="A52" s="224" t="s">
        <v>733</v>
      </c>
      <c r="B52" s="232" t="s">
        <v>5</v>
      </c>
      <c r="C52" s="232" t="s">
        <v>6</v>
      </c>
      <c r="D52" s="8">
        <v>0</v>
      </c>
      <c r="E52" s="233">
        <v>5688.79</v>
      </c>
      <c r="F52" s="234">
        <f>D52*E52</f>
        <v>0</v>
      </c>
      <c r="G52" s="235"/>
      <c r="H52" s="236"/>
      <c r="I52" s="236"/>
      <c r="J52" s="235"/>
    </row>
    <row r="53" spans="1:10">
      <c r="A53" s="224" t="s">
        <v>734</v>
      </c>
      <c r="B53" s="8" t="s">
        <v>5</v>
      </c>
      <c r="C53" s="8" t="s">
        <v>7</v>
      </c>
      <c r="D53" s="8">
        <v>0</v>
      </c>
      <c r="E53" s="294">
        <v>5688.79</v>
      </c>
      <c r="F53" s="241">
        <f t="shared" ref="F53:F56" si="3">D53*E53</f>
        <v>0</v>
      </c>
      <c r="G53" s="235"/>
      <c r="H53" s="236"/>
      <c r="I53" s="236"/>
      <c r="J53" s="224"/>
    </row>
    <row r="54" spans="1:10">
      <c r="A54" s="224" t="s">
        <v>735</v>
      </c>
      <c r="B54" s="8" t="s">
        <v>5</v>
      </c>
      <c r="C54" s="8" t="s">
        <v>8</v>
      </c>
      <c r="D54" s="8">
        <v>0</v>
      </c>
      <c r="E54" s="294">
        <v>5688.79</v>
      </c>
      <c r="F54" s="241">
        <f t="shared" si="3"/>
        <v>0</v>
      </c>
      <c r="G54" s="235"/>
      <c r="H54" s="236"/>
      <c r="I54" s="236"/>
      <c r="J54" s="223"/>
    </row>
    <row r="55" spans="1:10">
      <c r="A55" s="224" t="s">
        <v>736</v>
      </c>
      <c r="B55" s="8" t="s">
        <v>5</v>
      </c>
      <c r="C55" s="8" t="s">
        <v>9</v>
      </c>
      <c r="D55" s="8">
        <v>0</v>
      </c>
      <c r="E55" s="294">
        <v>5688.79</v>
      </c>
      <c r="F55" s="241">
        <f t="shared" si="3"/>
        <v>0</v>
      </c>
      <c r="G55" s="235"/>
      <c r="H55" s="236"/>
      <c r="I55" s="236"/>
    </row>
    <row r="56" spans="1:10">
      <c r="A56" s="237" t="s">
        <v>737</v>
      </c>
      <c r="B56" s="9" t="s">
        <v>5</v>
      </c>
      <c r="C56" s="9" t="s">
        <v>10</v>
      </c>
      <c r="D56" s="9">
        <v>0</v>
      </c>
      <c r="E56" s="295">
        <v>5688.79</v>
      </c>
      <c r="F56" s="238">
        <f t="shared" si="3"/>
        <v>0</v>
      </c>
      <c r="G56" s="224"/>
      <c r="H56" s="223"/>
      <c r="I56" s="223"/>
    </row>
    <row r="57" spans="1:10">
      <c r="A57" s="223"/>
      <c r="B57" s="225" t="s">
        <v>549</v>
      </c>
      <c r="C57" s="239"/>
      <c r="D57" s="239">
        <f>SUM(D52:D56)</f>
        <v>0</v>
      </c>
      <c r="E57" s="294"/>
      <c r="F57" s="240">
        <f>SUM(F52:F56)</f>
        <v>0</v>
      </c>
      <c r="G57" s="223"/>
      <c r="H57" s="223"/>
      <c r="I57" s="223"/>
    </row>
    <row r="58" spans="1:10" s="120" customFormat="1" hidden="1">
      <c r="A58" s="3"/>
      <c r="B58" s="4"/>
      <c r="C58" s="2"/>
      <c r="D58" s="2"/>
      <c r="E58" s="13"/>
      <c r="F58" s="23"/>
      <c r="G58" s="3"/>
      <c r="H58" s="3"/>
      <c r="I58" s="3"/>
    </row>
    <row r="59" spans="1:10">
      <c r="B59" s="4"/>
      <c r="C59" s="2"/>
      <c r="F59" s="23"/>
    </row>
    <row r="60" spans="1:10">
      <c r="B60" s="12" t="s">
        <v>498</v>
      </c>
    </row>
    <row r="61" spans="1:10">
      <c r="A61" s="30" t="s">
        <v>60</v>
      </c>
      <c r="B61" s="5" t="s">
        <v>1</v>
      </c>
      <c r="C61" s="5" t="s">
        <v>2</v>
      </c>
      <c r="D61" s="5" t="s">
        <v>3</v>
      </c>
      <c r="E61" s="16" t="s">
        <v>4</v>
      </c>
      <c r="F61" s="17" t="s">
        <v>16</v>
      </c>
    </row>
    <row r="62" spans="1:10">
      <c r="A62" s="59" t="s">
        <v>499</v>
      </c>
      <c r="B62" s="60" t="s">
        <v>5</v>
      </c>
      <c r="C62" s="60" t="s">
        <v>6</v>
      </c>
      <c r="D62" s="60">
        <v>0</v>
      </c>
      <c r="E62" s="61">
        <v>3564.65517</v>
      </c>
      <c r="F62" s="62">
        <f>D62*E62</f>
        <v>0</v>
      </c>
    </row>
    <row r="63" spans="1:10" hidden="1">
      <c r="A63" s="59" t="s">
        <v>500</v>
      </c>
      <c r="B63" s="60" t="s">
        <v>5</v>
      </c>
      <c r="C63" s="60" t="s">
        <v>7</v>
      </c>
      <c r="D63" s="60">
        <v>0</v>
      </c>
      <c r="E63" s="61">
        <v>3564.65517</v>
      </c>
      <c r="F63" s="62">
        <f t="shared" ref="F63:F79" si="4">D63*E63</f>
        <v>0</v>
      </c>
      <c r="G63"/>
    </row>
    <row r="64" spans="1:10" hidden="1">
      <c r="A64" s="59" t="s">
        <v>501</v>
      </c>
      <c r="B64" s="60" t="s">
        <v>5</v>
      </c>
      <c r="C64" s="60" t="s">
        <v>8</v>
      </c>
      <c r="D64" s="60">
        <v>0</v>
      </c>
      <c r="E64" s="61">
        <v>3564.65517</v>
      </c>
      <c r="F64" s="62">
        <f t="shared" si="4"/>
        <v>0</v>
      </c>
    </row>
    <row r="65" spans="1:6">
      <c r="A65" s="59" t="s">
        <v>502</v>
      </c>
      <c r="B65" s="60" t="s">
        <v>5</v>
      </c>
      <c r="C65" s="60" t="s">
        <v>9</v>
      </c>
      <c r="D65" s="60">
        <v>0</v>
      </c>
      <c r="E65" s="61">
        <v>3564.65517</v>
      </c>
      <c r="F65" s="62">
        <f t="shared" si="4"/>
        <v>0</v>
      </c>
    </row>
    <row r="66" spans="1:6">
      <c r="A66" s="59" t="s">
        <v>503</v>
      </c>
      <c r="B66" s="60" t="s">
        <v>5</v>
      </c>
      <c r="C66" s="60" t="s">
        <v>10</v>
      </c>
      <c r="D66" s="60">
        <v>0</v>
      </c>
      <c r="E66" s="61">
        <v>3564.65517</v>
      </c>
      <c r="F66" s="62">
        <f t="shared" si="4"/>
        <v>0</v>
      </c>
    </row>
    <row r="67" spans="1:6" hidden="1">
      <c r="A67" s="59" t="s">
        <v>504</v>
      </c>
      <c r="B67" s="60" t="s">
        <v>5</v>
      </c>
      <c r="C67" s="60" t="s">
        <v>11</v>
      </c>
      <c r="D67" s="60">
        <v>0</v>
      </c>
      <c r="E67" s="61">
        <v>3564.65517</v>
      </c>
      <c r="F67" s="62">
        <f t="shared" si="4"/>
        <v>0</v>
      </c>
    </row>
    <row r="68" spans="1:6" hidden="1">
      <c r="A68" s="59" t="s">
        <v>505</v>
      </c>
      <c r="B68" s="60" t="s">
        <v>12</v>
      </c>
      <c r="C68" s="60" t="s">
        <v>6</v>
      </c>
      <c r="D68" s="60">
        <v>0</v>
      </c>
      <c r="E68" s="61">
        <v>3564.65517</v>
      </c>
      <c r="F68" s="62">
        <f t="shared" si="4"/>
        <v>0</v>
      </c>
    </row>
    <row r="69" spans="1:6" hidden="1">
      <c r="A69" s="59" t="s">
        <v>506</v>
      </c>
      <c r="B69" s="60" t="s">
        <v>12</v>
      </c>
      <c r="C69" s="60" t="s">
        <v>7</v>
      </c>
      <c r="D69" s="60">
        <v>0</v>
      </c>
      <c r="E69" s="61">
        <v>3564.65517</v>
      </c>
      <c r="F69" s="62">
        <f t="shared" si="4"/>
        <v>0</v>
      </c>
    </row>
    <row r="70" spans="1:6" hidden="1">
      <c r="A70" s="59" t="s">
        <v>507</v>
      </c>
      <c r="B70" s="60" t="s">
        <v>12</v>
      </c>
      <c r="C70" s="60" t="s">
        <v>8</v>
      </c>
      <c r="D70" s="60">
        <v>0</v>
      </c>
      <c r="E70" s="61">
        <v>3564.65517</v>
      </c>
      <c r="F70" s="62">
        <f t="shared" si="4"/>
        <v>0</v>
      </c>
    </row>
    <row r="71" spans="1:6" hidden="1">
      <c r="A71" s="59" t="s">
        <v>508</v>
      </c>
      <c r="B71" s="60" t="s">
        <v>12</v>
      </c>
      <c r="C71" s="60" t="s">
        <v>9</v>
      </c>
      <c r="D71" s="60">
        <v>0</v>
      </c>
      <c r="E71" s="61">
        <v>3564.65517</v>
      </c>
      <c r="F71" s="62">
        <f t="shared" si="4"/>
        <v>0</v>
      </c>
    </row>
    <row r="72" spans="1:6">
      <c r="A72" s="59" t="s">
        <v>509</v>
      </c>
      <c r="B72" s="60" t="s">
        <v>12</v>
      </c>
      <c r="C72" s="60" t="s">
        <v>10</v>
      </c>
      <c r="D72" s="60">
        <v>0</v>
      </c>
      <c r="E72" s="61">
        <v>3564.65517</v>
      </c>
      <c r="F72" s="62">
        <f t="shared" si="4"/>
        <v>0</v>
      </c>
    </row>
    <row r="73" spans="1:6">
      <c r="A73" s="59" t="s">
        <v>510</v>
      </c>
      <c r="B73" s="60" t="s">
        <v>12</v>
      </c>
      <c r="C73" s="60" t="s">
        <v>11</v>
      </c>
      <c r="D73" s="60">
        <v>0</v>
      </c>
      <c r="E73" s="61">
        <v>3564.65517</v>
      </c>
      <c r="F73" s="62">
        <f t="shared" si="4"/>
        <v>0</v>
      </c>
    </row>
    <row r="74" spans="1:6">
      <c r="A74" s="59" t="s">
        <v>511</v>
      </c>
      <c r="B74" s="60" t="s">
        <v>21</v>
      </c>
      <c r="C74" s="60" t="s">
        <v>6</v>
      </c>
      <c r="D74" s="60">
        <v>0</v>
      </c>
      <c r="E74" s="61">
        <v>3564.65517</v>
      </c>
      <c r="F74" s="62">
        <f t="shared" si="4"/>
        <v>0</v>
      </c>
    </row>
    <row r="75" spans="1:6">
      <c r="A75" s="59" t="s">
        <v>512</v>
      </c>
      <c r="B75" s="60" t="s">
        <v>21</v>
      </c>
      <c r="C75" s="60" t="s">
        <v>7</v>
      </c>
      <c r="D75" s="60">
        <v>0</v>
      </c>
      <c r="E75" s="61">
        <v>3564.65517</v>
      </c>
      <c r="F75" s="62">
        <f t="shared" si="4"/>
        <v>0</v>
      </c>
    </row>
    <row r="76" spans="1:6">
      <c r="A76" s="59" t="s">
        <v>513</v>
      </c>
      <c r="B76" s="60" t="s">
        <v>21</v>
      </c>
      <c r="C76" s="60" t="s">
        <v>8</v>
      </c>
      <c r="D76" s="60">
        <v>0</v>
      </c>
      <c r="E76" s="61">
        <v>3564.65517</v>
      </c>
      <c r="F76" s="62">
        <f t="shared" si="4"/>
        <v>0</v>
      </c>
    </row>
    <row r="77" spans="1:6" hidden="1">
      <c r="A77" s="59" t="s">
        <v>514</v>
      </c>
      <c r="B77" s="60" t="s">
        <v>21</v>
      </c>
      <c r="C77" s="60" t="s">
        <v>9</v>
      </c>
      <c r="D77" s="60">
        <v>0</v>
      </c>
      <c r="E77" s="61">
        <v>3564.65517</v>
      </c>
      <c r="F77" s="62">
        <f t="shared" si="4"/>
        <v>0</v>
      </c>
    </row>
    <row r="78" spans="1:6">
      <c r="A78" s="59" t="s">
        <v>515</v>
      </c>
      <c r="B78" s="60" t="s">
        <v>21</v>
      </c>
      <c r="C78" s="60" t="s">
        <v>10</v>
      </c>
      <c r="D78" s="60">
        <v>0</v>
      </c>
      <c r="E78" s="61">
        <v>3564.65517</v>
      </c>
      <c r="F78" s="62">
        <f t="shared" si="4"/>
        <v>0</v>
      </c>
    </row>
    <row r="79" spans="1:6">
      <c r="A79" s="64" t="s">
        <v>516</v>
      </c>
      <c r="B79" s="65" t="s">
        <v>21</v>
      </c>
      <c r="C79" s="65" t="s">
        <v>11</v>
      </c>
      <c r="D79" s="65">
        <v>0</v>
      </c>
      <c r="E79" s="66">
        <v>3564.65517</v>
      </c>
      <c r="F79" s="67">
        <f t="shared" si="4"/>
        <v>0</v>
      </c>
    </row>
    <row r="80" spans="1:6">
      <c r="B80" s="4" t="s">
        <v>517</v>
      </c>
      <c r="C80" s="2"/>
      <c r="D80" s="2">
        <f>SUM(D62:D79)</f>
        <v>0</v>
      </c>
      <c r="F80" s="23">
        <f>SUM(F62:F79)</f>
        <v>0</v>
      </c>
    </row>
    <row r="82" spans="1:6">
      <c r="B82" s="4" t="s">
        <v>612</v>
      </c>
      <c r="C82" s="2"/>
    </row>
    <row r="83" spans="1:6">
      <c r="A83" s="30" t="s">
        <v>60</v>
      </c>
      <c r="B83" s="5" t="s">
        <v>1</v>
      </c>
      <c r="C83" s="5" t="s">
        <v>2</v>
      </c>
      <c r="D83" s="5" t="s">
        <v>3</v>
      </c>
      <c r="E83" s="16" t="s">
        <v>4</v>
      </c>
      <c r="F83" s="17" t="s">
        <v>16</v>
      </c>
    </row>
    <row r="84" spans="1:6" hidden="1">
      <c r="A84" s="59" t="s">
        <v>84</v>
      </c>
      <c r="B84" s="60" t="s">
        <v>5</v>
      </c>
      <c r="C84" s="60" t="s">
        <v>6</v>
      </c>
      <c r="D84" s="60">
        <v>0</v>
      </c>
      <c r="E84" s="63">
        <v>1939.6551724137933</v>
      </c>
      <c r="F84" s="62">
        <f>D84*E84</f>
        <v>0</v>
      </c>
    </row>
    <row r="85" spans="1:6" hidden="1">
      <c r="A85" s="59" t="s">
        <v>85</v>
      </c>
      <c r="B85" s="60" t="s">
        <v>5</v>
      </c>
      <c r="C85" s="60" t="s">
        <v>7</v>
      </c>
      <c r="D85" s="60">
        <v>0</v>
      </c>
      <c r="E85" s="61">
        <v>1939.6551724137933</v>
      </c>
      <c r="F85" s="62">
        <f t="shared" ref="F85:F107" si="5">D85*E85</f>
        <v>0</v>
      </c>
    </row>
    <row r="86" spans="1:6" hidden="1">
      <c r="A86" s="59" t="s">
        <v>86</v>
      </c>
      <c r="B86" s="60" t="s">
        <v>5</v>
      </c>
      <c r="C86" s="60" t="s">
        <v>8</v>
      </c>
      <c r="D86" s="60">
        <v>0</v>
      </c>
      <c r="E86" s="61">
        <v>1939.6551724137933</v>
      </c>
      <c r="F86" s="62">
        <f t="shared" si="5"/>
        <v>0</v>
      </c>
    </row>
    <row r="87" spans="1:6" hidden="1">
      <c r="A87" s="59" t="s">
        <v>87</v>
      </c>
      <c r="B87" s="60" t="s">
        <v>5</v>
      </c>
      <c r="C87" s="60" t="s">
        <v>9</v>
      </c>
      <c r="D87" s="60">
        <v>0</v>
      </c>
      <c r="E87" s="61">
        <v>1939.6551724137933</v>
      </c>
      <c r="F87" s="62">
        <f t="shared" si="5"/>
        <v>0</v>
      </c>
    </row>
    <row r="88" spans="1:6">
      <c r="A88" s="59" t="s">
        <v>88</v>
      </c>
      <c r="B88" s="60" t="s">
        <v>5</v>
      </c>
      <c r="C88" s="60" t="s">
        <v>10</v>
      </c>
      <c r="D88" s="60">
        <v>0</v>
      </c>
      <c r="E88" s="61">
        <v>1939.6551724137933</v>
      </c>
      <c r="F88" s="62">
        <f t="shared" si="5"/>
        <v>0</v>
      </c>
    </row>
    <row r="89" spans="1:6">
      <c r="A89" s="59" t="s">
        <v>89</v>
      </c>
      <c r="B89" s="60" t="s">
        <v>5</v>
      </c>
      <c r="C89" s="60" t="s">
        <v>11</v>
      </c>
      <c r="D89" s="60">
        <v>0</v>
      </c>
      <c r="E89" s="61">
        <v>1939.6551724137933</v>
      </c>
      <c r="F89" s="62">
        <f t="shared" si="5"/>
        <v>0</v>
      </c>
    </row>
    <row r="90" spans="1:6">
      <c r="A90" s="59" t="s">
        <v>90</v>
      </c>
      <c r="B90" s="60" t="s">
        <v>12</v>
      </c>
      <c r="C90" s="60" t="s">
        <v>6</v>
      </c>
      <c r="D90" s="60">
        <v>0</v>
      </c>
      <c r="E90" s="61">
        <v>1939.6551724137933</v>
      </c>
      <c r="F90" s="62">
        <f t="shared" si="5"/>
        <v>0</v>
      </c>
    </row>
    <row r="91" spans="1:6">
      <c r="A91" s="59" t="s">
        <v>91</v>
      </c>
      <c r="B91" s="60" t="s">
        <v>12</v>
      </c>
      <c r="C91" s="60" t="s">
        <v>7</v>
      </c>
      <c r="D91" s="60">
        <v>0</v>
      </c>
      <c r="E91" s="61">
        <v>1939.6551724137933</v>
      </c>
      <c r="F91" s="62">
        <f t="shared" si="5"/>
        <v>0</v>
      </c>
    </row>
    <row r="92" spans="1:6" hidden="1">
      <c r="A92" s="59" t="s">
        <v>92</v>
      </c>
      <c r="B92" s="60" t="s">
        <v>12</v>
      </c>
      <c r="C92" s="60" t="s">
        <v>8</v>
      </c>
      <c r="D92" s="60">
        <v>0</v>
      </c>
      <c r="E92" s="61">
        <v>1939.6551724137933</v>
      </c>
      <c r="F92" s="62">
        <f t="shared" si="5"/>
        <v>0</v>
      </c>
    </row>
    <row r="93" spans="1:6">
      <c r="A93" s="59" t="s">
        <v>93</v>
      </c>
      <c r="B93" s="60" t="s">
        <v>12</v>
      </c>
      <c r="C93" s="60" t="s">
        <v>9</v>
      </c>
      <c r="D93" s="60">
        <v>0</v>
      </c>
      <c r="E93" s="61">
        <v>1939.6551724137933</v>
      </c>
      <c r="F93" s="62">
        <f t="shared" si="5"/>
        <v>0</v>
      </c>
    </row>
    <row r="94" spans="1:6">
      <c r="A94" s="59" t="s">
        <v>94</v>
      </c>
      <c r="B94" s="60" t="s">
        <v>12</v>
      </c>
      <c r="C94" s="60" t="s">
        <v>10</v>
      </c>
      <c r="D94" s="60">
        <v>0</v>
      </c>
      <c r="E94" s="61">
        <v>1939.6551724137933</v>
      </c>
      <c r="F94" s="62">
        <f t="shared" si="5"/>
        <v>0</v>
      </c>
    </row>
    <row r="95" spans="1:6">
      <c r="A95" s="59" t="s">
        <v>95</v>
      </c>
      <c r="B95" s="60" t="s">
        <v>12</v>
      </c>
      <c r="C95" s="60" t="s">
        <v>11</v>
      </c>
      <c r="D95" s="60">
        <v>0</v>
      </c>
      <c r="E95" s="61">
        <v>1939.6551724137933</v>
      </c>
      <c r="F95" s="62">
        <f t="shared" si="5"/>
        <v>0</v>
      </c>
    </row>
    <row r="96" spans="1:6">
      <c r="A96" s="59" t="s">
        <v>96</v>
      </c>
      <c r="B96" s="60" t="s">
        <v>13</v>
      </c>
      <c r="C96" s="60" t="s">
        <v>6</v>
      </c>
      <c r="D96" s="60">
        <v>0</v>
      </c>
      <c r="E96" s="61">
        <v>1939.6551724137933</v>
      </c>
      <c r="F96" s="62">
        <f t="shared" si="5"/>
        <v>0</v>
      </c>
    </row>
    <row r="97" spans="1:6">
      <c r="A97" s="59" t="s">
        <v>97</v>
      </c>
      <c r="B97" s="60" t="s">
        <v>13</v>
      </c>
      <c r="C97" s="60" t="s">
        <v>7</v>
      </c>
      <c r="D97" s="60">
        <v>0</v>
      </c>
      <c r="E97" s="61">
        <v>1939.6551724137933</v>
      </c>
      <c r="F97" s="62">
        <f t="shared" si="5"/>
        <v>0</v>
      </c>
    </row>
    <row r="98" spans="1:6">
      <c r="A98" s="59" t="s">
        <v>98</v>
      </c>
      <c r="B98" s="60" t="s">
        <v>13</v>
      </c>
      <c r="C98" s="60" t="s">
        <v>8</v>
      </c>
      <c r="D98" s="60">
        <v>0</v>
      </c>
      <c r="E98" s="61">
        <v>1939.6551724137933</v>
      </c>
      <c r="F98" s="62">
        <f t="shared" si="5"/>
        <v>0</v>
      </c>
    </row>
    <row r="99" spans="1:6">
      <c r="A99" s="59" t="s">
        <v>99</v>
      </c>
      <c r="B99" s="60" t="s">
        <v>13</v>
      </c>
      <c r="C99" s="60" t="s">
        <v>9</v>
      </c>
      <c r="D99" s="60">
        <v>0</v>
      </c>
      <c r="E99" s="61">
        <v>1939.6551724137933</v>
      </c>
      <c r="F99" s="62">
        <f t="shared" si="5"/>
        <v>0</v>
      </c>
    </row>
    <row r="100" spans="1:6">
      <c r="A100" s="59" t="s">
        <v>100</v>
      </c>
      <c r="B100" s="60" t="s">
        <v>13</v>
      </c>
      <c r="C100" s="60" t="s">
        <v>10</v>
      </c>
      <c r="D100" s="60">
        <v>0</v>
      </c>
      <c r="E100" s="61">
        <v>1939.6551724137933</v>
      </c>
      <c r="F100" s="62">
        <f t="shared" si="5"/>
        <v>0</v>
      </c>
    </row>
    <row r="101" spans="1:6" hidden="1">
      <c r="A101" s="59" t="s">
        <v>101</v>
      </c>
      <c r="B101" s="60" t="s">
        <v>13</v>
      </c>
      <c r="C101" s="60" t="s">
        <v>11</v>
      </c>
      <c r="D101" s="60">
        <v>0</v>
      </c>
      <c r="E101" s="61">
        <v>1939.6551724137933</v>
      </c>
      <c r="F101" s="62">
        <f t="shared" si="5"/>
        <v>0</v>
      </c>
    </row>
    <row r="102" spans="1:6">
      <c r="A102" s="59" t="s">
        <v>102</v>
      </c>
      <c r="B102" s="60" t="s">
        <v>15</v>
      </c>
      <c r="C102" s="60" t="s">
        <v>6</v>
      </c>
      <c r="D102" s="60">
        <v>0</v>
      </c>
      <c r="E102" s="61">
        <v>1939.6551724137933</v>
      </c>
      <c r="F102" s="62">
        <f t="shared" si="5"/>
        <v>0</v>
      </c>
    </row>
    <row r="103" spans="1:6" hidden="1">
      <c r="A103" s="59" t="s">
        <v>103</v>
      </c>
      <c r="B103" s="60" t="s">
        <v>15</v>
      </c>
      <c r="C103" s="60" t="s">
        <v>7</v>
      </c>
      <c r="D103" s="60">
        <v>0</v>
      </c>
      <c r="E103" s="61">
        <v>1939.6551724137933</v>
      </c>
      <c r="F103" s="62">
        <f t="shared" si="5"/>
        <v>0</v>
      </c>
    </row>
    <row r="104" spans="1:6" hidden="1">
      <c r="A104" s="59" t="s">
        <v>104</v>
      </c>
      <c r="B104" s="60" t="s">
        <v>15</v>
      </c>
      <c r="C104" s="60" t="s">
        <v>8</v>
      </c>
      <c r="D104" s="60">
        <v>0</v>
      </c>
      <c r="E104" s="61">
        <v>1939.6551724137933</v>
      </c>
      <c r="F104" s="62">
        <f t="shared" si="5"/>
        <v>0</v>
      </c>
    </row>
    <row r="105" spans="1:6" hidden="1">
      <c r="A105" s="59" t="s">
        <v>105</v>
      </c>
      <c r="B105" s="60" t="s">
        <v>15</v>
      </c>
      <c r="C105" s="60" t="s">
        <v>9</v>
      </c>
      <c r="D105" s="60">
        <v>0</v>
      </c>
      <c r="E105" s="61">
        <v>1939.6551724137933</v>
      </c>
      <c r="F105" s="62">
        <f t="shared" si="5"/>
        <v>0</v>
      </c>
    </row>
    <row r="106" spans="1:6">
      <c r="A106" s="64" t="s">
        <v>106</v>
      </c>
      <c r="B106" s="65" t="s">
        <v>15</v>
      </c>
      <c r="C106" s="65" t="s">
        <v>10</v>
      </c>
      <c r="D106" s="65">
        <v>0</v>
      </c>
      <c r="E106" s="66">
        <v>1939.6551724137933</v>
      </c>
      <c r="F106" s="67">
        <f t="shared" si="5"/>
        <v>0</v>
      </c>
    </row>
    <row r="107" spans="1:6" hidden="1">
      <c r="A107" s="64" t="s">
        <v>107</v>
      </c>
      <c r="B107" s="65" t="s">
        <v>15</v>
      </c>
      <c r="C107" s="65" t="s">
        <v>11</v>
      </c>
      <c r="D107" s="65">
        <v>0</v>
      </c>
      <c r="E107" s="66">
        <v>1939.6551724137933</v>
      </c>
      <c r="F107" s="67">
        <f t="shared" si="5"/>
        <v>0</v>
      </c>
    </row>
    <row r="108" spans="1:6">
      <c r="B108" s="4" t="s">
        <v>57</v>
      </c>
      <c r="C108" s="2"/>
      <c r="D108" s="2">
        <f>SUM(D84:D107)</f>
        <v>0</v>
      </c>
      <c r="F108" s="23">
        <f>SUM(F84:F107)</f>
        <v>0</v>
      </c>
    </row>
    <row r="109" spans="1:6">
      <c r="B109" s="2"/>
      <c r="C109" s="2"/>
    </row>
    <row r="110" spans="1:6">
      <c r="B110" s="4" t="s">
        <v>550</v>
      </c>
      <c r="C110" s="4"/>
      <c r="D110" s="4"/>
      <c r="E110" s="12"/>
      <c r="F110" s="23">
        <f>SUM(F40+F108+F80+F47+F57)</f>
        <v>0</v>
      </c>
    </row>
    <row r="111" spans="1:6">
      <c r="B111" s="2"/>
      <c r="C111" s="2"/>
    </row>
    <row r="112" spans="1:6" ht="20">
      <c r="B112" s="43" t="s">
        <v>49</v>
      </c>
      <c r="C112" s="2"/>
    </row>
    <row r="113" spans="1:6">
      <c r="B113" s="4" t="s">
        <v>0</v>
      </c>
      <c r="C113" s="2"/>
    </row>
    <row r="114" spans="1:6">
      <c r="A114" s="30" t="s">
        <v>60</v>
      </c>
      <c r="B114" s="5" t="s">
        <v>1</v>
      </c>
      <c r="C114" s="5" t="s">
        <v>2</v>
      </c>
      <c r="D114" s="5" t="s">
        <v>3</v>
      </c>
      <c r="E114" s="16" t="s">
        <v>4</v>
      </c>
      <c r="F114" s="17" t="s">
        <v>16</v>
      </c>
    </row>
    <row r="115" spans="1:6">
      <c r="A115" s="44" t="s">
        <v>108</v>
      </c>
      <c r="B115" s="2" t="s">
        <v>5</v>
      </c>
      <c r="C115" s="2" t="s">
        <v>6</v>
      </c>
      <c r="D115" s="2">
        <v>0</v>
      </c>
      <c r="E115" s="56">
        <v>2843.97</v>
      </c>
      <c r="F115" s="21">
        <f>D115*E115</f>
        <v>0</v>
      </c>
    </row>
    <row r="116" spans="1:6" hidden="1">
      <c r="A116" s="44" t="s">
        <v>109</v>
      </c>
      <c r="B116" s="2" t="s">
        <v>5</v>
      </c>
      <c r="C116" s="2" t="s">
        <v>7</v>
      </c>
      <c r="D116" s="2">
        <v>0</v>
      </c>
      <c r="E116" s="56">
        <v>2843.97</v>
      </c>
      <c r="F116" s="21">
        <f t="shared" ref="F116:F117" si="6">D116*E116</f>
        <v>0</v>
      </c>
    </row>
    <row r="117" spans="1:6">
      <c r="A117" s="44" t="s">
        <v>109</v>
      </c>
      <c r="B117" s="2" t="s">
        <v>5</v>
      </c>
      <c r="C117" s="2" t="s">
        <v>7</v>
      </c>
      <c r="D117" s="2">
        <v>0</v>
      </c>
      <c r="E117" s="56">
        <v>2843.97</v>
      </c>
      <c r="F117" s="21">
        <f t="shared" si="6"/>
        <v>0</v>
      </c>
    </row>
    <row r="118" spans="1:6">
      <c r="A118" s="44" t="s">
        <v>110</v>
      </c>
      <c r="B118" s="2" t="s">
        <v>5</v>
      </c>
      <c r="C118" s="2" t="s">
        <v>8</v>
      </c>
      <c r="D118" s="2">
        <v>0</v>
      </c>
      <c r="E118" s="56">
        <v>2843.97</v>
      </c>
      <c r="F118" s="21">
        <f t="shared" ref="F118:F151" si="7">D118*E118</f>
        <v>0</v>
      </c>
    </row>
    <row r="119" spans="1:6">
      <c r="A119" s="44" t="s">
        <v>111</v>
      </c>
      <c r="B119" s="2" t="s">
        <v>5</v>
      </c>
      <c r="C119" s="2" t="s">
        <v>9</v>
      </c>
      <c r="D119" s="2">
        <v>0</v>
      </c>
      <c r="E119" s="56">
        <v>2843.97</v>
      </c>
      <c r="F119" s="21">
        <f t="shared" si="7"/>
        <v>0</v>
      </c>
    </row>
    <row r="120" spans="1:6">
      <c r="A120" s="44" t="s">
        <v>112</v>
      </c>
      <c r="B120" s="2" t="s">
        <v>5</v>
      </c>
      <c r="C120" s="2" t="s">
        <v>10</v>
      </c>
      <c r="D120" s="2">
        <v>0</v>
      </c>
      <c r="E120" s="56">
        <v>2843.97</v>
      </c>
      <c r="F120" s="21">
        <f t="shared" si="7"/>
        <v>0</v>
      </c>
    </row>
    <row r="121" spans="1:6" hidden="1">
      <c r="A121" s="44" t="s">
        <v>113</v>
      </c>
      <c r="B121" s="2" t="s">
        <v>5</v>
      </c>
      <c r="C121" s="2" t="s">
        <v>11</v>
      </c>
      <c r="D121" s="2">
        <v>0</v>
      </c>
      <c r="E121" s="56">
        <v>2843.97</v>
      </c>
      <c r="F121" s="21">
        <f t="shared" si="7"/>
        <v>0</v>
      </c>
    </row>
    <row r="122" spans="1:6" hidden="1">
      <c r="A122" s="44" t="s">
        <v>620</v>
      </c>
      <c r="B122" s="2" t="s">
        <v>473</v>
      </c>
      <c r="C122" s="2" t="s">
        <v>6</v>
      </c>
      <c r="D122" s="2">
        <v>0</v>
      </c>
      <c r="E122" s="56">
        <v>2843.97</v>
      </c>
      <c r="F122" s="21">
        <f t="shared" si="7"/>
        <v>0</v>
      </c>
    </row>
    <row r="123" spans="1:6" hidden="1">
      <c r="A123" s="44" t="s">
        <v>621</v>
      </c>
      <c r="B123" s="2" t="s">
        <v>473</v>
      </c>
      <c r="C123" s="2" t="s">
        <v>7</v>
      </c>
      <c r="D123" s="2">
        <v>0</v>
      </c>
      <c r="E123" s="56">
        <v>2843.97</v>
      </c>
      <c r="F123" s="21">
        <f t="shared" si="7"/>
        <v>0</v>
      </c>
    </row>
    <row r="124" spans="1:6" hidden="1">
      <c r="A124" s="44" t="s">
        <v>622</v>
      </c>
      <c r="B124" s="2" t="s">
        <v>473</v>
      </c>
      <c r="C124" s="2" t="s">
        <v>8</v>
      </c>
      <c r="D124" s="2">
        <v>0</v>
      </c>
      <c r="E124" s="56">
        <v>2843.97</v>
      </c>
      <c r="F124" s="21">
        <f t="shared" si="7"/>
        <v>0</v>
      </c>
    </row>
    <row r="125" spans="1:6" hidden="1">
      <c r="A125" s="44" t="s">
        <v>623</v>
      </c>
      <c r="B125" s="2" t="s">
        <v>473</v>
      </c>
      <c r="C125" s="2" t="s">
        <v>9</v>
      </c>
      <c r="D125" s="2">
        <v>0</v>
      </c>
      <c r="E125" s="56">
        <v>2843.97</v>
      </c>
      <c r="F125" s="21">
        <f t="shared" si="7"/>
        <v>0</v>
      </c>
    </row>
    <row r="126" spans="1:6">
      <c r="A126" s="44" t="s">
        <v>113</v>
      </c>
      <c r="B126" s="2" t="s">
        <v>5</v>
      </c>
      <c r="C126" s="2" t="s">
        <v>11</v>
      </c>
      <c r="D126" s="2">
        <v>0</v>
      </c>
      <c r="E126" s="56">
        <v>2843.97</v>
      </c>
      <c r="F126" s="21">
        <f t="shared" si="7"/>
        <v>0</v>
      </c>
    </row>
    <row r="127" spans="1:6">
      <c r="A127" s="44" t="s">
        <v>114</v>
      </c>
      <c r="B127" s="2" t="s">
        <v>12</v>
      </c>
      <c r="C127" s="2" t="s">
        <v>6</v>
      </c>
      <c r="D127" s="2">
        <v>0</v>
      </c>
      <c r="E127" s="56">
        <v>2843.97</v>
      </c>
      <c r="F127" s="21">
        <f t="shared" si="7"/>
        <v>0</v>
      </c>
    </row>
    <row r="128" spans="1:6" hidden="1">
      <c r="A128" s="44" t="s">
        <v>115</v>
      </c>
      <c r="B128" s="2" t="s">
        <v>12</v>
      </c>
      <c r="C128" s="2" t="s">
        <v>7</v>
      </c>
      <c r="D128" s="2">
        <v>0</v>
      </c>
      <c r="E128" s="56">
        <v>2843.97</v>
      </c>
      <c r="F128" s="21">
        <f t="shared" si="7"/>
        <v>0</v>
      </c>
    </row>
    <row r="129" spans="1:6">
      <c r="A129" s="44" t="s">
        <v>115</v>
      </c>
      <c r="B129" s="2" t="s">
        <v>12</v>
      </c>
      <c r="C129" s="2" t="s">
        <v>7</v>
      </c>
      <c r="D129" s="2">
        <v>0</v>
      </c>
      <c r="E129" s="56">
        <v>2843.97</v>
      </c>
      <c r="F129" s="21">
        <f t="shared" si="7"/>
        <v>0</v>
      </c>
    </row>
    <row r="130" spans="1:6">
      <c r="A130" s="44" t="s">
        <v>116</v>
      </c>
      <c r="B130" s="2" t="s">
        <v>12</v>
      </c>
      <c r="C130" s="2" t="s">
        <v>8</v>
      </c>
      <c r="D130" s="2">
        <v>0</v>
      </c>
      <c r="E130" s="56">
        <v>2843.97</v>
      </c>
      <c r="F130" s="21">
        <f t="shared" si="7"/>
        <v>0</v>
      </c>
    </row>
    <row r="131" spans="1:6">
      <c r="A131" s="44" t="s">
        <v>117</v>
      </c>
      <c r="B131" s="2" t="s">
        <v>12</v>
      </c>
      <c r="C131" s="2" t="s">
        <v>9</v>
      </c>
      <c r="D131" s="2">
        <v>0</v>
      </c>
      <c r="E131" s="56">
        <v>2843.97</v>
      </c>
      <c r="F131" s="21">
        <f t="shared" si="7"/>
        <v>0</v>
      </c>
    </row>
    <row r="132" spans="1:6">
      <c r="A132" s="44" t="s">
        <v>118</v>
      </c>
      <c r="B132" s="2" t="s">
        <v>12</v>
      </c>
      <c r="C132" s="2" t="s">
        <v>10</v>
      </c>
      <c r="D132" s="2">
        <v>0</v>
      </c>
      <c r="E132" s="56">
        <v>2843.97</v>
      </c>
      <c r="F132" s="21">
        <f t="shared" si="7"/>
        <v>0</v>
      </c>
    </row>
    <row r="133" spans="1:6">
      <c r="A133" s="44" t="s">
        <v>119</v>
      </c>
      <c r="B133" s="2" t="s">
        <v>12</v>
      </c>
      <c r="C133" s="2" t="s">
        <v>11</v>
      </c>
      <c r="D133" s="2">
        <v>0</v>
      </c>
      <c r="E133" s="56">
        <v>2843.97</v>
      </c>
      <c r="F133" s="21">
        <f t="shared" si="7"/>
        <v>0</v>
      </c>
    </row>
    <row r="134" spans="1:6" hidden="1">
      <c r="A134" s="44" t="s">
        <v>120</v>
      </c>
      <c r="B134" s="2" t="s">
        <v>13</v>
      </c>
      <c r="C134" s="2" t="s">
        <v>6</v>
      </c>
      <c r="D134" s="2">
        <v>0</v>
      </c>
      <c r="E134" s="56">
        <v>2843.97</v>
      </c>
      <c r="F134" s="21">
        <f t="shared" si="7"/>
        <v>0</v>
      </c>
    </row>
    <row r="135" spans="1:6" hidden="1">
      <c r="A135" s="44" t="s">
        <v>121</v>
      </c>
      <c r="B135" s="2" t="s">
        <v>13</v>
      </c>
      <c r="C135" s="2" t="s">
        <v>7</v>
      </c>
      <c r="D135" s="2">
        <v>0</v>
      </c>
      <c r="E135" s="56">
        <v>2843.97</v>
      </c>
      <c r="F135" s="21">
        <f t="shared" si="7"/>
        <v>0</v>
      </c>
    </row>
    <row r="136" spans="1:6">
      <c r="A136" s="44" t="s">
        <v>120</v>
      </c>
      <c r="B136" s="2" t="s">
        <v>13</v>
      </c>
      <c r="C136" s="2" t="s">
        <v>6</v>
      </c>
      <c r="D136" s="2">
        <v>0</v>
      </c>
      <c r="E136" s="56">
        <v>2843.97</v>
      </c>
      <c r="F136" s="21">
        <f t="shared" si="7"/>
        <v>0</v>
      </c>
    </row>
    <row r="137" spans="1:6">
      <c r="A137" s="44" t="s">
        <v>121</v>
      </c>
      <c r="B137" s="2" t="s">
        <v>13</v>
      </c>
      <c r="C137" s="2" t="s">
        <v>7</v>
      </c>
      <c r="D137" s="2">
        <v>0</v>
      </c>
      <c r="E137" s="56">
        <v>2843.97</v>
      </c>
      <c r="F137" s="21">
        <f t="shared" si="7"/>
        <v>0</v>
      </c>
    </row>
    <row r="138" spans="1:6">
      <c r="A138" s="44" t="s">
        <v>122</v>
      </c>
      <c r="B138" s="2" t="s">
        <v>13</v>
      </c>
      <c r="C138" s="2" t="s">
        <v>8</v>
      </c>
      <c r="D138" s="2">
        <v>0</v>
      </c>
      <c r="E138" s="56">
        <v>2843.97</v>
      </c>
      <c r="F138" s="21">
        <f t="shared" si="7"/>
        <v>0</v>
      </c>
    </row>
    <row r="139" spans="1:6">
      <c r="A139" s="44" t="s">
        <v>123</v>
      </c>
      <c r="B139" s="2" t="s">
        <v>13</v>
      </c>
      <c r="C139" s="2" t="s">
        <v>9</v>
      </c>
      <c r="D139" s="2">
        <v>0</v>
      </c>
      <c r="E139" s="56">
        <v>2843.97</v>
      </c>
      <c r="F139" s="21">
        <f t="shared" si="7"/>
        <v>0</v>
      </c>
    </row>
    <row r="140" spans="1:6">
      <c r="A140" s="44" t="s">
        <v>124</v>
      </c>
      <c r="B140" s="2" t="s">
        <v>13</v>
      </c>
      <c r="C140" s="2" t="s">
        <v>10</v>
      </c>
      <c r="D140" s="2">
        <v>0</v>
      </c>
      <c r="E140" s="56">
        <v>2843.97</v>
      </c>
      <c r="F140" s="21">
        <f t="shared" si="7"/>
        <v>0</v>
      </c>
    </row>
    <row r="141" spans="1:6">
      <c r="A141" s="44" t="s">
        <v>125</v>
      </c>
      <c r="B141" s="2" t="s">
        <v>13</v>
      </c>
      <c r="C141" s="2" t="s">
        <v>11</v>
      </c>
      <c r="D141" s="2">
        <v>0</v>
      </c>
      <c r="E141" s="56">
        <v>2843.97</v>
      </c>
      <c r="F141" s="21">
        <f t="shared" si="7"/>
        <v>0</v>
      </c>
    </row>
    <row r="142" spans="1:6" hidden="1">
      <c r="A142" s="44" t="s">
        <v>126</v>
      </c>
      <c r="B142" s="2" t="s">
        <v>14</v>
      </c>
      <c r="C142" s="2" t="s">
        <v>6</v>
      </c>
      <c r="D142" s="2">
        <v>0</v>
      </c>
      <c r="E142" s="56">
        <v>2843.97</v>
      </c>
      <c r="F142" s="21">
        <f t="shared" si="7"/>
        <v>0</v>
      </c>
    </row>
    <row r="143" spans="1:6" hidden="1">
      <c r="A143" s="44" t="s">
        <v>127</v>
      </c>
      <c r="B143" s="2" t="s">
        <v>14</v>
      </c>
      <c r="C143" s="2" t="s">
        <v>7</v>
      </c>
      <c r="D143" s="2">
        <v>0</v>
      </c>
      <c r="E143" s="56">
        <v>2843.97</v>
      </c>
      <c r="F143" s="21">
        <f t="shared" si="7"/>
        <v>0</v>
      </c>
    </row>
    <row r="144" spans="1:6">
      <c r="A144" s="44" t="s">
        <v>126</v>
      </c>
      <c r="B144" s="2" t="s">
        <v>14</v>
      </c>
      <c r="C144" s="2" t="s">
        <v>6</v>
      </c>
      <c r="D144" s="2">
        <v>0</v>
      </c>
      <c r="E144" s="56">
        <v>2843.97</v>
      </c>
      <c r="F144" s="21">
        <f t="shared" si="7"/>
        <v>0</v>
      </c>
    </row>
    <row r="145" spans="1:8">
      <c r="A145" s="44" t="s">
        <v>127</v>
      </c>
      <c r="B145" s="2" t="s">
        <v>14</v>
      </c>
      <c r="C145" s="2" t="s">
        <v>7</v>
      </c>
      <c r="D145" s="2">
        <v>0</v>
      </c>
      <c r="E145" s="56">
        <v>2843.97</v>
      </c>
      <c r="F145" s="21">
        <f t="shared" si="7"/>
        <v>0</v>
      </c>
    </row>
    <row r="146" spans="1:8">
      <c r="A146" s="44" t="s">
        <v>128</v>
      </c>
      <c r="B146" s="2" t="s">
        <v>14</v>
      </c>
      <c r="C146" s="2" t="s">
        <v>8</v>
      </c>
      <c r="D146" s="2">
        <v>0</v>
      </c>
      <c r="E146" s="56">
        <v>2843.97</v>
      </c>
      <c r="F146" s="21">
        <f t="shared" si="7"/>
        <v>0</v>
      </c>
    </row>
    <row r="147" spans="1:8">
      <c r="A147" s="44" t="s">
        <v>129</v>
      </c>
      <c r="B147" s="2" t="s">
        <v>14</v>
      </c>
      <c r="C147" s="2" t="s">
        <v>9</v>
      </c>
      <c r="D147" s="2">
        <v>0</v>
      </c>
      <c r="E147" s="56">
        <v>2843.97</v>
      </c>
      <c r="F147" s="21">
        <f t="shared" si="7"/>
        <v>0</v>
      </c>
    </row>
    <row r="148" spans="1:8">
      <c r="A148" s="44" t="s">
        <v>130</v>
      </c>
      <c r="B148" s="2" t="s">
        <v>14</v>
      </c>
      <c r="C148" s="2" t="s">
        <v>10</v>
      </c>
      <c r="D148" s="2">
        <v>0</v>
      </c>
      <c r="E148" s="56">
        <v>2843.97</v>
      </c>
      <c r="F148" s="21">
        <f t="shared" si="7"/>
        <v>0</v>
      </c>
    </row>
    <row r="149" spans="1:8">
      <c r="A149" s="44" t="s">
        <v>131</v>
      </c>
      <c r="B149" s="2" t="s">
        <v>14</v>
      </c>
      <c r="C149" s="2" t="s">
        <v>11</v>
      </c>
      <c r="D149" s="2">
        <v>0</v>
      </c>
      <c r="E149" s="56">
        <v>2843.97</v>
      </c>
      <c r="F149" s="21">
        <f t="shared" si="7"/>
        <v>0</v>
      </c>
    </row>
    <row r="150" spans="1:8">
      <c r="A150" s="44" t="s">
        <v>620</v>
      </c>
      <c r="B150" s="2" t="s">
        <v>473</v>
      </c>
      <c r="C150" s="2" t="s">
        <v>6</v>
      </c>
      <c r="D150" s="2">
        <v>0</v>
      </c>
      <c r="E150" s="56">
        <v>2843.97</v>
      </c>
      <c r="F150" s="21">
        <f t="shared" si="7"/>
        <v>0</v>
      </c>
    </row>
    <row r="151" spans="1:8" hidden="1">
      <c r="A151" s="44" t="s">
        <v>132</v>
      </c>
      <c r="B151" s="2" t="s">
        <v>15</v>
      </c>
      <c r="C151" s="2" t="s">
        <v>7</v>
      </c>
      <c r="D151" s="2">
        <v>0</v>
      </c>
      <c r="E151" s="56">
        <v>2843.97</v>
      </c>
      <c r="F151" s="21">
        <f t="shared" si="7"/>
        <v>0</v>
      </c>
    </row>
    <row r="152" spans="1:8">
      <c r="A152" s="44" t="s">
        <v>621</v>
      </c>
      <c r="B152" s="2" t="s">
        <v>473</v>
      </c>
      <c r="C152" s="2" t="s">
        <v>7</v>
      </c>
      <c r="D152" s="2">
        <v>0</v>
      </c>
      <c r="E152" s="56">
        <v>2843.97</v>
      </c>
      <c r="F152" s="21">
        <f t="shared" ref="F152:F155" si="8">D152*E152</f>
        <v>0</v>
      </c>
    </row>
    <row r="153" spans="1:8">
      <c r="A153" s="44" t="s">
        <v>622</v>
      </c>
      <c r="B153" s="2" t="s">
        <v>473</v>
      </c>
      <c r="C153" s="2" t="s">
        <v>8</v>
      </c>
      <c r="D153" s="2">
        <v>0</v>
      </c>
      <c r="E153" s="56">
        <v>2843.97</v>
      </c>
      <c r="F153" s="21">
        <f t="shared" si="8"/>
        <v>0</v>
      </c>
    </row>
    <row r="154" spans="1:8">
      <c r="A154" s="44" t="s">
        <v>623</v>
      </c>
      <c r="B154" s="2" t="s">
        <v>473</v>
      </c>
      <c r="C154" s="2" t="s">
        <v>9</v>
      </c>
      <c r="D154" s="2">
        <v>0</v>
      </c>
      <c r="E154" s="56">
        <v>2843.97</v>
      </c>
      <c r="F154" s="21">
        <f t="shared" si="8"/>
        <v>0</v>
      </c>
    </row>
    <row r="155" spans="1:8">
      <c r="A155" s="45" t="s">
        <v>778</v>
      </c>
      <c r="B155" s="6" t="s">
        <v>473</v>
      </c>
      <c r="C155" s="6" t="s">
        <v>10</v>
      </c>
      <c r="D155" s="6">
        <v>0</v>
      </c>
      <c r="E155" s="56">
        <v>2843.97</v>
      </c>
      <c r="F155" s="22">
        <f t="shared" si="8"/>
        <v>0</v>
      </c>
    </row>
    <row r="156" spans="1:8">
      <c r="B156" s="4" t="s">
        <v>19</v>
      </c>
      <c r="C156" s="2"/>
      <c r="D156" s="2">
        <f>SUM(D115:D155)</f>
        <v>0</v>
      </c>
      <c r="E156" s="289"/>
      <c r="F156" s="23">
        <f>SUM(F115:F155)</f>
        <v>0</v>
      </c>
    </row>
    <row r="157" spans="1:8">
      <c r="B157" s="4"/>
      <c r="C157" s="2"/>
      <c r="F157" s="23"/>
    </row>
    <row r="158" spans="1:8">
      <c r="B158" s="4" t="s">
        <v>474</v>
      </c>
      <c r="C158" s="2"/>
    </row>
    <row r="159" spans="1:8">
      <c r="A159" s="30" t="s">
        <v>60</v>
      </c>
      <c r="B159" s="5" t="s">
        <v>1</v>
      </c>
      <c r="C159" s="5" t="s">
        <v>2</v>
      </c>
      <c r="D159" s="5" t="s">
        <v>3</v>
      </c>
      <c r="E159" s="16" t="s">
        <v>4</v>
      </c>
      <c r="F159" s="17" t="s">
        <v>16</v>
      </c>
    </row>
    <row r="160" spans="1:8" hidden="1">
      <c r="A160" s="44" t="s">
        <v>475</v>
      </c>
      <c r="B160" s="2" t="s">
        <v>5</v>
      </c>
      <c r="C160" s="2" t="s">
        <v>6</v>
      </c>
      <c r="D160" s="2">
        <v>0</v>
      </c>
      <c r="E160" s="55">
        <v>2155.1724100000001</v>
      </c>
      <c r="F160" s="21">
        <f>D160*E160</f>
        <v>0</v>
      </c>
      <c r="H160"/>
    </row>
    <row r="161" spans="1:8">
      <c r="A161" s="44" t="s">
        <v>475</v>
      </c>
      <c r="B161" s="2" t="s">
        <v>5</v>
      </c>
      <c r="C161" s="2" t="s">
        <v>6</v>
      </c>
      <c r="D161" s="2">
        <v>0</v>
      </c>
      <c r="E161" s="56">
        <v>3275</v>
      </c>
      <c r="F161" s="21">
        <f t="shared" ref="F161" si="9">D161*E161</f>
        <v>0</v>
      </c>
      <c r="H161"/>
    </row>
    <row r="162" spans="1:8">
      <c r="A162" s="44" t="s">
        <v>476</v>
      </c>
      <c r="B162" s="2" t="s">
        <v>5</v>
      </c>
      <c r="C162" s="2" t="s">
        <v>7</v>
      </c>
      <c r="D162" s="2">
        <v>0</v>
      </c>
      <c r="E162" s="56">
        <v>3275</v>
      </c>
      <c r="F162" s="21">
        <f t="shared" ref="F162:F193" si="10">D162*E162</f>
        <v>0</v>
      </c>
    </row>
    <row r="163" spans="1:8">
      <c r="A163" s="44" t="s">
        <v>477</v>
      </c>
      <c r="B163" s="2" t="s">
        <v>5</v>
      </c>
      <c r="C163" s="2" t="s">
        <v>8</v>
      </c>
      <c r="D163" s="2">
        <v>0</v>
      </c>
      <c r="E163" s="56">
        <v>3275</v>
      </c>
      <c r="F163" s="21">
        <f t="shared" si="10"/>
        <v>0</v>
      </c>
    </row>
    <row r="164" spans="1:8">
      <c r="A164" s="44" t="s">
        <v>478</v>
      </c>
      <c r="B164" s="2" t="s">
        <v>5</v>
      </c>
      <c r="C164" s="2" t="s">
        <v>9</v>
      </c>
      <c r="D164" s="2">
        <v>0</v>
      </c>
      <c r="E164" s="56">
        <v>3275</v>
      </c>
      <c r="F164" s="21">
        <f t="shared" si="10"/>
        <v>0</v>
      </c>
    </row>
    <row r="165" spans="1:8">
      <c r="A165" s="44" t="s">
        <v>479</v>
      </c>
      <c r="B165" s="2" t="s">
        <v>5</v>
      </c>
      <c r="C165" s="2" t="s">
        <v>10</v>
      </c>
      <c r="D165" s="2">
        <v>0</v>
      </c>
      <c r="E165" s="56">
        <v>3275</v>
      </c>
      <c r="F165" s="21">
        <f t="shared" si="10"/>
        <v>0</v>
      </c>
    </row>
    <row r="166" spans="1:8" hidden="1">
      <c r="A166" s="44" t="s">
        <v>480</v>
      </c>
      <c r="B166" s="2" t="s">
        <v>12</v>
      </c>
      <c r="C166" s="2" t="s">
        <v>6</v>
      </c>
      <c r="D166" s="2">
        <v>0</v>
      </c>
      <c r="E166" s="56">
        <v>3275</v>
      </c>
      <c r="F166" s="21">
        <f t="shared" ref="F166:F190" si="11">D166*E166</f>
        <v>0</v>
      </c>
    </row>
    <row r="167" spans="1:8">
      <c r="A167" s="44" t="s">
        <v>480</v>
      </c>
      <c r="B167" s="2" t="s">
        <v>12</v>
      </c>
      <c r="C167" s="2" t="s">
        <v>6</v>
      </c>
      <c r="D167" s="2">
        <v>0</v>
      </c>
      <c r="E167" s="56">
        <v>3275</v>
      </c>
      <c r="F167" s="21">
        <f t="shared" si="11"/>
        <v>0</v>
      </c>
    </row>
    <row r="168" spans="1:8">
      <c r="A168" s="44" t="s">
        <v>481</v>
      </c>
      <c r="B168" s="2" t="s">
        <v>12</v>
      </c>
      <c r="C168" s="2" t="s">
        <v>7</v>
      </c>
      <c r="D168" s="2">
        <v>0</v>
      </c>
      <c r="E168" s="56">
        <v>3275</v>
      </c>
      <c r="F168" s="21">
        <f t="shared" si="11"/>
        <v>0</v>
      </c>
    </row>
    <row r="169" spans="1:8">
      <c r="A169" s="44" t="s">
        <v>482</v>
      </c>
      <c r="B169" s="2" t="s">
        <v>12</v>
      </c>
      <c r="C169" s="2" t="s">
        <v>8</v>
      </c>
      <c r="D169" s="2">
        <v>0</v>
      </c>
      <c r="E169" s="56">
        <v>3275</v>
      </c>
      <c r="F169" s="21">
        <f t="shared" si="11"/>
        <v>0</v>
      </c>
    </row>
    <row r="170" spans="1:8">
      <c r="A170" s="44" t="s">
        <v>483</v>
      </c>
      <c r="B170" s="2" t="s">
        <v>12</v>
      </c>
      <c r="C170" s="2" t="s">
        <v>9</v>
      </c>
      <c r="D170" s="2">
        <v>0</v>
      </c>
      <c r="E170" s="56">
        <v>3275</v>
      </c>
      <c r="F170" s="21">
        <f t="shared" si="11"/>
        <v>0</v>
      </c>
    </row>
    <row r="171" spans="1:8">
      <c r="A171" s="44" t="s">
        <v>484</v>
      </c>
      <c r="B171" s="2" t="s">
        <v>12</v>
      </c>
      <c r="C171" s="2" t="s">
        <v>10</v>
      </c>
      <c r="D171" s="2">
        <v>0</v>
      </c>
      <c r="E171" s="56">
        <v>3275</v>
      </c>
      <c r="F171" s="21">
        <f t="shared" si="11"/>
        <v>0</v>
      </c>
    </row>
    <row r="172" spans="1:8" hidden="1">
      <c r="A172" s="44" t="s">
        <v>485</v>
      </c>
      <c r="B172" s="2" t="s">
        <v>12</v>
      </c>
      <c r="C172" s="2" t="s">
        <v>11</v>
      </c>
      <c r="D172" s="2">
        <v>0</v>
      </c>
      <c r="E172" s="56">
        <v>3275</v>
      </c>
      <c r="F172" s="21">
        <f t="shared" si="11"/>
        <v>0</v>
      </c>
    </row>
    <row r="173" spans="1:8">
      <c r="A173" s="44" t="s">
        <v>486</v>
      </c>
      <c r="B173" s="2" t="s">
        <v>13</v>
      </c>
      <c r="C173" s="2" t="s">
        <v>6</v>
      </c>
      <c r="D173" s="2">
        <v>0</v>
      </c>
      <c r="E173" s="56">
        <v>3275</v>
      </c>
      <c r="F173" s="21">
        <f t="shared" si="11"/>
        <v>0</v>
      </c>
    </row>
    <row r="174" spans="1:8" hidden="1">
      <c r="A174" s="44" t="s">
        <v>487</v>
      </c>
      <c r="B174" s="2" t="s">
        <v>13</v>
      </c>
      <c r="C174" s="2" t="s">
        <v>7</v>
      </c>
      <c r="D174" s="2">
        <v>0</v>
      </c>
      <c r="E174" s="56">
        <v>3275</v>
      </c>
      <c r="F174" s="21">
        <f t="shared" si="11"/>
        <v>0</v>
      </c>
    </row>
    <row r="175" spans="1:8">
      <c r="A175" s="44" t="s">
        <v>487</v>
      </c>
      <c r="B175" s="2" t="s">
        <v>13</v>
      </c>
      <c r="C175" s="2" t="s">
        <v>7</v>
      </c>
      <c r="D175" s="2">
        <v>0</v>
      </c>
      <c r="E175" s="56">
        <v>3275</v>
      </c>
      <c r="F175" s="21">
        <f t="shared" si="11"/>
        <v>0</v>
      </c>
    </row>
    <row r="176" spans="1:8">
      <c r="A176" s="44" t="s">
        <v>488</v>
      </c>
      <c r="B176" s="2" t="s">
        <v>13</v>
      </c>
      <c r="C176" s="2" t="s">
        <v>8</v>
      </c>
      <c r="D176" s="2">
        <v>0</v>
      </c>
      <c r="E176" s="56">
        <v>3275</v>
      </c>
      <c r="F176" s="21">
        <f t="shared" si="11"/>
        <v>0</v>
      </c>
    </row>
    <row r="177" spans="1:6">
      <c r="A177" s="44" t="s">
        <v>489</v>
      </c>
      <c r="B177" s="2" t="s">
        <v>13</v>
      </c>
      <c r="C177" s="2" t="s">
        <v>9</v>
      </c>
      <c r="D177" s="2">
        <v>0</v>
      </c>
      <c r="E177" s="56">
        <v>3275</v>
      </c>
      <c r="F177" s="21">
        <f t="shared" si="11"/>
        <v>0</v>
      </c>
    </row>
    <row r="178" spans="1:6">
      <c r="A178" s="44" t="s">
        <v>490</v>
      </c>
      <c r="B178" s="2" t="s">
        <v>13</v>
      </c>
      <c r="C178" s="2" t="s">
        <v>10</v>
      </c>
      <c r="D178" s="2">
        <v>0</v>
      </c>
      <c r="E178" s="56">
        <v>3275</v>
      </c>
      <c r="F178" s="21">
        <f t="shared" si="11"/>
        <v>0</v>
      </c>
    </row>
    <row r="179" spans="1:6" hidden="1">
      <c r="A179" s="44" t="s">
        <v>491</v>
      </c>
      <c r="B179" s="2" t="s">
        <v>13</v>
      </c>
      <c r="C179" s="2" t="s">
        <v>11</v>
      </c>
      <c r="D179" s="2">
        <v>0</v>
      </c>
      <c r="E179" s="56">
        <v>3275</v>
      </c>
      <c r="F179" s="21">
        <f t="shared" si="11"/>
        <v>0</v>
      </c>
    </row>
    <row r="180" spans="1:6" hidden="1">
      <c r="A180" s="44" t="s">
        <v>520</v>
      </c>
      <c r="B180" s="2" t="s">
        <v>31</v>
      </c>
      <c r="C180" s="2" t="s">
        <v>6</v>
      </c>
      <c r="D180" s="2">
        <v>0</v>
      </c>
      <c r="E180" s="56">
        <v>3275</v>
      </c>
      <c r="F180" s="21">
        <f t="shared" si="11"/>
        <v>0</v>
      </c>
    </row>
    <row r="181" spans="1:6">
      <c r="A181" s="44" t="s">
        <v>520</v>
      </c>
      <c r="B181" s="2" t="s">
        <v>31</v>
      </c>
      <c r="C181" s="2" t="s">
        <v>6</v>
      </c>
      <c r="D181" s="2">
        <v>0</v>
      </c>
      <c r="E181" s="56">
        <v>3275</v>
      </c>
      <c r="F181" s="21">
        <f t="shared" si="11"/>
        <v>0</v>
      </c>
    </row>
    <row r="182" spans="1:6">
      <c r="A182" s="44" t="s">
        <v>521</v>
      </c>
      <c r="B182" s="2" t="s">
        <v>31</v>
      </c>
      <c r="C182" s="2" t="s">
        <v>7</v>
      </c>
      <c r="D182" s="2">
        <v>0</v>
      </c>
      <c r="E182" s="56">
        <v>3275</v>
      </c>
      <c r="F182" s="21">
        <f t="shared" si="11"/>
        <v>0</v>
      </c>
    </row>
    <row r="183" spans="1:6">
      <c r="A183" s="44" t="s">
        <v>525</v>
      </c>
      <c r="B183" s="2" t="s">
        <v>31</v>
      </c>
      <c r="C183" s="2" t="s">
        <v>8</v>
      </c>
      <c r="D183" s="2">
        <v>0</v>
      </c>
      <c r="E183" s="56">
        <v>3275</v>
      </c>
      <c r="F183" s="21">
        <f t="shared" si="11"/>
        <v>0</v>
      </c>
    </row>
    <row r="184" spans="1:6">
      <c r="A184" s="44" t="s">
        <v>522</v>
      </c>
      <c r="B184" s="2" t="s">
        <v>31</v>
      </c>
      <c r="C184" s="2" t="s">
        <v>9</v>
      </c>
      <c r="D184" s="2">
        <v>0</v>
      </c>
      <c r="E184" s="56">
        <v>3275</v>
      </c>
      <c r="F184" s="21">
        <f t="shared" si="11"/>
        <v>0</v>
      </c>
    </row>
    <row r="185" spans="1:6">
      <c r="A185" s="44" t="s">
        <v>523</v>
      </c>
      <c r="B185" s="2" t="s">
        <v>31</v>
      </c>
      <c r="C185" s="2" t="s">
        <v>10</v>
      </c>
      <c r="D185" s="2">
        <v>0</v>
      </c>
      <c r="E185" s="56">
        <v>3275</v>
      </c>
      <c r="F185" s="21">
        <f t="shared" si="11"/>
        <v>0</v>
      </c>
    </row>
    <row r="186" spans="1:6" hidden="1">
      <c r="A186" s="44" t="s">
        <v>524</v>
      </c>
      <c r="B186" s="2" t="s">
        <v>31</v>
      </c>
      <c r="C186" s="2" t="s">
        <v>11</v>
      </c>
      <c r="D186" s="2">
        <v>0</v>
      </c>
      <c r="E186" s="56">
        <v>3275</v>
      </c>
      <c r="F186" s="21">
        <f t="shared" si="11"/>
        <v>0</v>
      </c>
    </row>
    <row r="187" spans="1:6">
      <c r="A187" s="44" t="s">
        <v>492</v>
      </c>
      <c r="B187" s="2" t="s">
        <v>473</v>
      </c>
      <c r="C187" s="2" t="s">
        <v>6</v>
      </c>
      <c r="D187" s="2">
        <v>0</v>
      </c>
      <c r="E187" s="56">
        <v>3275</v>
      </c>
      <c r="F187" s="21">
        <f t="shared" si="11"/>
        <v>0</v>
      </c>
    </row>
    <row r="188" spans="1:6" hidden="1">
      <c r="A188" s="44" t="s">
        <v>493</v>
      </c>
      <c r="B188" s="2" t="s">
        <v>473</v>
      </c>
      <c r="C188" s="2" t="s">
        <v>7</v>
      </c>
      <c r="D188" s="2">
        <v>0</v>
      </c>
      <c r="E188" s="56">
        <v>3275</v>
      </c>
      <c r="F188" s="21">
        <f t="shared" si="11"/>
        <v>0</v>
      </c>
    </row>
    <row r="189" spans="1:6">
      <c r="A189" s="44" t="s">
        <v>493</v>
      </c>
      <c r="B189" s="2" t="s">
        <v>473</v>
      </c>
      <c r="C189" s="2" t="s">
        <v>7</v>
      </c>
      <c r="D189" s="2">
        <v>0</v>
      </c>
      <c r="E189" s="56">
        <v>3275</v>
      </c>
      <c r="F189" s="21">
        <f t="shared" si="11"/>
        <v>0</v>
      </c>
    </row>
    <row r="190" spans="1:6">
      <c r="A190" s="44" t="s">
        <v>494</v>
      </c>
      <c r="B190" s="2" t="s">
        <v>473</v>
      </c>
      <c r="C190" s="2" t="s">
        <v>8</v>
      </c>
      <c r="D190" s="2">
        <v>0</v>
      </c>
      <c r="E190" s="56">
        <v>3275</v>
      </c>
      <c r="F190" s="21">
        <f t="shared" si="11"/>
        <v>0</v>
      </c>
    </row>
    <row r="191" spans="1:6">
      <c r="A191" s="95" t="s">
        <v>495</v>
      </c>
      <c r="B191" s="7" t="s">
        <v>473</v>
      </c>
      <c r="C191" s="7" t="s">
        <v>9</v>
      </c>
      <c r="D191" s="7">
        <v>0</v>
      </c>
      <c r="E191" s="56">
        <v>3275</v>
      </c>
      <c r="F191" s="94">
        <f t="shared" si="10"/>
        <v>0</v>
      </c>
    </row>
    <row r="192" spans="1:6">
      <c r="A192" s="45" t="s">
        <v>496</v>
      </c>
      <c r="B192" s="6" t="s">
        <v>473</v>
      </c>
      <c r="C192" s="6" t="s">
        <v>10</v>
      </c>
      <c r="D192" s="6">
        <v>0</v>
      </c>
      <c r="E192" s="56">
        <v>3275</v>
      </c>
      <c r="F192" s="22">
        <f t="shared" si="10"/>
        <v>0</v>
      </c>
    </row>
    <row r="193" spans="1:7" hidden="1">
      <c r="A193" s="45" t="s">
        <v>497</v>
      </c>
      <c r="B193" s="6" t="s">
        <v>473</v>
      </c>
      <c r="C193" s="6" t="s">
        <v>11</v>
      </c>
      <c r="D193" s="6">
        <v>0</v>
      </c>
      <c r="E193" s="57">
        <v>2155.1724100000001</v>
      </c>
      <c r="F193" s="22">
        <f t="shared" si="10"/>
        <v>0</v>
      </c>
    </row>
    <row r="194" spans="1:7">
      <c r="B194" s="4" t="s">
        <v>472</v>
      </c>
      <c r="C194" s="2"/>
      <c r="D194" s="2">
        <f>SUM(D160:D193)</f>
        <v>0</v>
      </c>
      <c r="E194" s="289"/>
      <c r="F194" s="23">
        <f>SUM(F160:F193)</f>
        <v>0</v>
      </c>
    </row>
    <row r="195" spans="1:7">
      <c r="B195" s="4"/>
      <c r="C195" s="2"/>
      <c r="F195" s="23"/>
    </row>
    <row r="196" spans="1:7">
      <c r="B196" s="12" t="s">
        <v>559</v>
      </c>
    </row>
    <row r="197" spans="1:7">
      <c r="A197" s="30" t="s">
        <v>60</v>
      </c>
      <c r="B197" s="5" t="s">
        <v>1</v>
      </c>
      <c r="C197" s="5" t="s">
        <v>2</v>
      </c>
      <c r="D197" s="5" t="s">
        <v>3</v>
      </c>
      <c r="E197" s="39" t="s">
        <v>4</v>
      </c>
      <c r="F197" s="17" t="s">
        <v>16</v>
      </c>
    </row>
    <row r="198" spans="1:7">
      <c r="A198" s="105" t="s">
        <v>560</v>
      </c>
      <c r="B198" s="106" t="s">
        <v>5</v>
      </c>
      <c r="C198" s="106" t="s">
        <v>6</v>
      </c>
      <c r="D198" s="2">
        <v>0</v>
      </c>
      <c r="E198" s="55">
        <v>3706.04</v>
      </c>
      <c r="F198" s="21">
        <f>D198*E198</f>
        <v>0</v>
      </c>
      <c r="G198"/>
    </row>
    <row r="199" spans="1:7">
      <c r="A199" s="105" t="s">
        <v>561</v>
      </c>
      <c r="B199" s="106" t="s">
        <v>5</v>
      </c>
      <c r="C199" s="106" t="s">
        <v>7</v>
      </c>
      <c r="D199" s="2">
        <v>0</v>
      </c>
      <c r="E199" s="56">
        <v>3706.04</v>
      </c>
      <c r="F199" s="21">
        <f t="shared" ref="F199:F217" si="12">D199*E199</f>
        <v>0</v>
      </c>
    </row>
    <row r="200" spans="1:7">
      <c r="A200" s="105" t="s">
        <v>562</v>
      </c>
      <c r="B200" s="106" t="s">
        <v>5</v>
      </c>
      <c r="C200" s="106" t="s">
        <v>8</v>
      </c>
      <c r="D200" s="2">
        <v>0</v>
      </c>
      <c r="E200" s="56">
        <v>3706.04</v>
      </c>
      <c r="F200" s="21">
        <f t="shared" si="12"/>
        <v>0</v>
      </c>
    </row>
    <row r="201" spans="1:7">
      <c r="A201" s="105" t="s">
        <v>563</v>
      </c>
      <c r="B201" s="106" t="s">
        <v>5</v>
      </c>
      <c r="C201" s="106" t="s">
        <v>9</v>
      </c>
      <c r="D201" s="2">
        <v>0</v>
      </c>
      <c r="E201" s="56">
        <v>3706.04</v>
      </c>
      <c r="F201" s="21">
        <f t="shared" si="12"/>
        <v>0</v>
      </c>
    </row>
    <row r="202" spans="1:7">
      <c r="A202" s="105" t="s">
        <v>564</v>
      </c>
      <c r="B202" s="106" t="s">
        <v>5</v>
      </c>
      <c r="C202" s="106" t="s">
        <v>10</v>
      </c>
      <c r="D202" s="2">
        <v>0</v>
      </c>
      <c r="E202" s="56">
        <v>3706.04</v>
      </c>
      <c r="F202" s="21">
        <f t="shared" si="12"/>
        <v>0</v>
      </c>
    </row>
    <row r="203" spans="1:7">
      <c r="A203" s="105" t="s">
        <v>565</v>
      </c>
      <c r="B203" s="106" t="s">
        <v>12</v>
      </c>
      <c r="C203" s="106" t="s">
        <v>6</v>
      </c>
      <c r="D203" s="2">
        <v>0</v>
      </c>
      <c r="E203" s="56">
        <v>3706.04</v>
      </c>
      <c r="F203" s="21">
        <f t="shared" si="12"/>
        <v>0</v>
      </c>
    </row>
    <row r="204" spans="1:7">
      <c r="A204" s="105" t="s">
        <v>566</v>
      </c>
      <c r="B204" s="106" t="s">
        <v>12</v>
      </c>
      <c r="C204" s="106" t="s">
        <v>7</v>
      </c>
      <c r="D204" s="2">
        <v>0</v>
      </c>
      <c r="E204" s="56">
        <v>3706.04</v>
      </c>
      <c r="F204" s="21">
        <f t="shared" si="12"/>
        <v>0</v>
      </c>
    </row>
    <row r="205" spans="1:7">
      <c r="A205" s="105" t="s">
        <v>567</v>
      </c>
      <c r="B205" s="106" t="s">
        <v>12</v>
      </c>
      <c r="C205" s="106" t="s">
        <v>8</v>
      </c>
      <c r="D205" s="2">
        <v>0</v>
      </c>
      <c r="E205" s="56">
        <v>3706.04</v>
      </c>
      <c r="F205" s="21">
        <f t="shared" si="12"/>
        <v>0</v>
      </c>
    </row>
    <row r="206" spans="1:7">
      <c r="A206" s="105" t="s">
        <v>568</v>
      </c>
      <c r="B206" s="106" t="s">
        <v>12</v>
      </c>
      <c r="C206" s="106" t="s">
        <v>9</v>
      </c>
      <c r="D206" s="2">
        <v>0</v>
      </c>
      <c r="E206" s="56">
        <v>3706.04</v>
      </c>
      <c r="F206" s="21">
        <f t="shared" si="12"/>
        <v>0</v>
      </c>
    </row>
    <row r="207" spans="1:7">
      <c r="A207" s="105" t="s">
        <v>569</v>
      </c>
      <c r="B207" s="106" t="s">
        <v>12</v>
      </c>
      <c r="C207" s="106" t="s">
        <v>10</v>
      </c>
      <c r="D207" s="2">
        <v>0</v>
      </c>
      <c r="E207" s="56">
        <v>3706.04</v>
      </c>
      <c r="F207" s="21">
        <f t="shared" si="12"/>
        <v>0</v>
      </c>
    </row>
    <row r="208" spans="1:7">
      <c r="A208" s="105" t="s">
        <v>570</v>
      </c>
      <c r="B208" s="106" t="s">
        <v>15</v>
      </c>
      <c r="C208" s="106" t="s">
        <v>6</v>
      </c>
      <c r="D208" s="2">
        <v>0</v>
      </c>
      <c r="E208" s="56">
        <v>3706.04</v>
      </c>
      <c r="F208" s="21">
        <f t="shared" si="12"/>
        <v>0</v>
      </c>
    </row>
    <row r="209" spans="1:6">
      <c r="A209" s="105" t="s">
        <v>571</v>
      </c>
      <c r="B209" s="106" t="s">
        <v>15</v>
      </c>
      <c r="C209" s="106" t="s">
        <v>7</v>
      </c>
      <c r="D209" s="2">
        <v>0</v>
      </c>
      <c r="E209" s="56">
        <v>3706.04</v>
      </c>
      <c r="F209" s="21">
        <f t="shared" si="12"/>
        <v>0</v>
      </c>
    </row>
    <row r="210" spans="1:6">
      <c r="A210" s="105" t="s">
        <v>572</v>
      </c>
      <c r="B210" s="106" t="s">
        <v>15</v>
      </c>
      <c r="C210" s="106" t="s">
        <v>8</v>
      </c>
      <c r="D210" s="2">
        <v>0</v>
      </c>
      <c r="E210" s="56">
        <v>3706.04</v>
      </c>
      <c r="F210" s="21">
        <f t="shared" si="12"/>
        <v>0</v>
      </c>
    </row>
    <row r="211" spans="1:6">
      <c r="A211" s="105" t="s">
        <v>573</v>
      </c>
      <c r="B211" s="106" t="s">
        <v>15</v>
      </c>
      <c r="C211" s="106" t="s">
        <v>9</v>
      </c>
      <c r="D211" s="2">
        <v>0</v>
      </c>
      <c r="E211" s="56">
        <v>3706.04</v>
      </c>
      <c r="F211" s="21">
        <f t="shared" si="12"/>
        <v>0</v>
      </c>
    </row>
    <row r="212" spans="1:6">
      <c r="A212" s="105" t="s">
        <v>574</v>
      </c>
      <c r="B212" s="106" t="s">
        <v>15</v>
      </c>
      <c r="C212" s="106" t="s">
        <v>10</v>
      </c>
      <c r="D212" s="2">
        <v>0</v>
      </c>
      <c r="E212" s="56">
        <v>3706.04</v>
      </c>
      <c r="F212" s="21">
        <f t="shared" si="12"/>
        <v>0</v>
      </c>
    </row>
    <row r="213" spans="1:6">
      <c r="A213" s="105" t="s">
        <v>575</v>
      </c>
      <c r="B213" s="106" t="s">
        <v>576</v>
      </c>
      <c r="C213" s="106" t="s">
        <v>6</v>
      </c>
      <c r="D213" s="2">
        <v>0</v>
      </c>
      <c r="E213" s="56">
        <v>3706.04</v>
      </c>
      <c r="F213" s="21">
        <f t="shared" si="12"/>
        <v>0</v>
      </c>
    </row>
    <row r="214" spans="1:6">
      <c r="A214" s="105" t="s">
        <v>577</v>
      </c>
      <c r="B214" s="106" t="s">
        <v>576</v>
      </c>
      <c r="C214" s="106" t="s">
        <v>7</v>
      </c>
      <c r="D214" s="2">
        <v>0</v>
      </c>
      <c r="E214" s="56">
        <v>3706.04</v>
      </c>
      <c r="F214" s="21">
        <f t="shared" si="12"/>
        <v>0</v>
      </c>
    </row>
    <row r="215" spans="1:6">
      <c r="A215" s="105" t="s">
        <v>578</v>
      </c>
      <c r="B215" s="106" t="s">
        <v>576</v>
      </c>
      <c r="C215" s="106" t="s">
        <v>8</v>
      </c>
      <c r="D215" s="2">
        <v>0</v>
      </c>
      <c r="E215" s="56">
        <v>3706.04</v>
      </c>
      <c r="F215" s="21">
        <f t="shared" si="12"/>
        <v>0</v>
      </c>
    </row>
    <row r="216" spans="1:6">
      <c r="A216" s="105" t="s">
        <v>579</v>
      </c>
      <c r="B216" s="106" t="s">
        <v>576</v>
      </c>
      <c r="C216" s="106" t="s">
        <v>9</v>
      </c>
      <c r="D216" s="2">
        <v>0</v>
      </c>
      <c r="E216" s="56">
        <v>3706.04</v>
      </c>
      <c r="F216" s="21">
        <f t="shared" si="12"/>
        <v>0</v>
      </c>
    </row>
    <row r="217" spans="1:6">
      <c r="A217" s="107" t="s">
        <v>580</v>
      </c>
      <c r="B217" s="108" t="s">
        <v>576</v>
      </c>
      <c r="C217" s="108" t="s">
        <v>10</v>
      </c>
      <c r="D217" s="6">
        <v>0</v>
      </c>
      <c r="E217" s="56">
        <v>3706.04</v>
      </c>
      <c r="F217" s="22">
        <f t="shared" si="12"/>
        <v>0</v>
      </c>
    </row>
    <row r="218" spans="1:6">
      <c r="B218" s="4" t="s">
        <v>581</v>
      </c>
      <c r="C218" s="2"/>
      <c r="E218" s="289"/>
      <c r="F218" s="23">
        <f>SUM(F198:F217)</f>
        <v>0</v>
      </c>
    </row>
    <row r="219" spans="1:6">
      <c r="B219" s="4"/>
      <c r="C219" s="2"/>
      <c r="F219" s="23"/>
    </row>
    <row r="220" spans="1:6">
      <c r="B220" s="4" t="s">
        <v>17</v>
      </c>
      <c r="C220" s="2"/>
    </row>
    <row r="221" spans="1:6">
      <c r="A221" s="30" t="s">
        <v>60</v>
      </c>
      <c r="B221" s="5" t="s">
        <v>1</v>
      </c>
      <c r="C221" s="5" t="s">
        <v>2</v>
      </c>
      <c r="D221" s="5" t="s">
        <v>3</v>
      </c>
      <c r="E221" s="16" t="s">
        <v>4</v>
      </c>
      <c r="F221" s="17" t="s">
        <v>16</v>
      </c>
    </row>
    <row r="222" spans="1:6" hidden="1">
      <c r="A222" s="68" t="s">
        <v>133</v>
      </c>
      <c r="B222" s="60" t="s">
        <v>5</v>
      </c>
      <c r="C222" s="60" t="s">
        <v>6</v>
      </c>
      <c r="D222" s="60">
        <v>0</v>
      </c>
      <c r="E222" s="63">
        <v>1508.62</v>
      </c>
      <c r="F222" s="62">
        <f>D222*E222</f>
        <v>0</v>
      </c>
    </row>
    <row r="223" spans="1:6" hidden="1">
      <c r="A223" s="69" t="s">
        <v>134</v>
      </c>
      <c r="B223" s="60" t="s">
        <v>5</v>
      </c>
      <c r="C223" s="60" t="s">
        <v>7</v>
      </c>
      <c r="D223" s="60">
        <v>0</v>
      </c>
      <c r="E223" s="61">
        <v>1508.62</v>
      </c>
      <c r="F223" s="62">
        <f t="shared" ref="F223:F245" si="13">D223*E223</f>
        <v>0</v>
      </c>
    </row>
    <row r="224" spans="1:6" hidden="1">
      <c r="A224" s="69" t="s">
        <v>135</v>
      </c>
      <c r="B224" s="60" t="s">
        <v>5</v>
      </c>
      <c r="C224" s="60" t="s">
        <v>8</v>
      </c>
      <c r="D224" s="60">
        <v>0</v>
      </c>
      <c r="E224" s="61">
        <v>1508.62</v>
      </c>
      <c r="F224" s="62">
        <f t="shared" si="13"/>
        <v>0</v>
      </c>
    </row>
    <row r="225" spans="1:6" hidden="1">
      <c r="A225" s="69" t="s">
        <v>136</v>
      </c>
      <c r="B225" s="60" t="s">
        <v>5</v>
      </c>
      <c r="C225" s="60" t="s">
        <v>9</v>
      </c>
      <c r="D225" s="60">
        <v>0</v>
      </c>
      <c r="E225" s="61">
        <v>1508.62</v>
      </c>
      <c r="F225" s="62">
        <f t="shared" si="13"/>
        <v>0</v>
      </c>
    </row>
    <row r="226" spans="1:6" hidden="1">
      <c r="A226" s="69" t="s">
        <v>137</v>
      </c>
      <c r="B226" s="60" t="s">
        <v>5</v>
      </c>
      <c r="C226" s="60" t="s">
        <v>10</v>
      </c>
      <c r="D226" s="60">
        <v>0</v>
      </c>
      <c r="E226" s="61">
        <v>1508.62</v>
      </c>
      <c r="F226" s="62">
        <f t="shared" si="13"/>
        <v>0</v>
      </c>
    </row>
    <row r="227" spans="1:6" hidden="1">
      <c r="A227" s="69" t="s">
        <v>138</v>
      </c>
      <c r="B227" s="60" t="s">
        <v>5</v>
      </c>
      <c r="C227" s="60" t="s">
        <v>11</v>
      </c>
      <c r="D227" s="60">
        <v>0</v>
      </c>
      <c r="E227" s="61">
        <v>1508.62</v>
      </c>
      <c r="F227" s="62">
        <f t="shared" si="13"/>
        <v>0</v>
      </c>
    </row>
    <row r="228" spans="1:6" hidden="1">
      <c r="A228" s="69" t="s">
        <v>139</v>
      </c>
      <c r="B228" s="60" t="s">
        <v>12</v>
      </c>
      <c r="C228" s="60" t="s">
        <v>6</v>
      </c>
      <c r="D228" s="60">
        <v>0</v>
      </c>
      <c r="E228" s="61">
        <v>1508.62</v>
      </c>
      <c r="F228" s="62">
        <f t="shared" si="13"/>
        <v>0</v>
      </c>
    </row>
    <row r="229" spans="1:6" hidden="1">
      <c r="A229" s="69" t="s">
        <v>140</v>
      </c>
      <c r="B229" s="60" t="s">
        <v>12</v>
      </c>
      <c r="C229" s="60" t="s">
        <v>7</v>
      </c>
      <c r="D229" s="60">
        <v>0</v>
      </c>
      <c r="E229" s="61">
        <v>1508.62</v>
      </c>
      <c r="F229" s="62">
        <f t="shared" si="13"/>
        <v>0</v>
      </c>
    </row>
    <row r="230" spans="1:6" hidden="1">
      <c r="A230" s="69" t="s">
        <v>141</v>
      </c>
      <c r="B230" s="60" t="s">
        <v>12</v>
      </c>
      <c r="C230" s="60" t="s">
        <v>8</v>
      </c>
      <c r="D230" s="60">
        <v>0</v>
      </c>
      <c r="E230" s="61">
        <v>1508.62</v>
      </c>
      <c r="F230" s="62">
        <f t="shared" si="13"/>
        <v>0</v>
      </c>
    </row>
    <row r="231" spans="1:6" hidden="1">
      <c r="A231" s="69" t="s">
        <v>142</v>
      </c>
      <c r="B231" s="60" t="s">
        <v>12</v>
      </c>
      <c r="C231" s="60" t="s">
        <v>9</v>
      </c>
      <c r="D231" s="60">
        <v>0</v>
      </c>
      <c r="E231" s="61">
        <v>1508.62</v>
      </c>
      <c r="F231" s="62">
        <f t="shared" si="13"/>
        <v>0</v>
      </c>
    </row>
    <row r="232" spans="1:6" hidden="1">
      <c r="A232" s="69" t="s">
        <v>143</v>
      </c>
      <c r="B232" s="60" t="s">
        <v>12</v>
      </c>
      <c r="C232" s="60" t="s">
        <v>10</v>
      </c>
      <c r="D232" s="60">
        <v>0</v>
      </c>
      <c r="E232" s="61">
        <v>1508.62</v>
      </c>
      <c r="F232" s="62">
        <f t="shared" si="13"/>
        <v>0</v>
      </c>
    </row>
    <row r="233" spans="1:6" hidden="1">
      <c r="A233" s="69" t="s">
        <v>144</v>
      </c>
      <c r="B233" s="60" t="s">
        <v>12</v>
      </c>
      <c r="C233" s="60" t="s">
        <v>11</v>
      </c>
      <c r="D233" s="60">
        <v>0</v>
      </c>
      <c r="E233" s="61">
        <v>1508.62</v>
      </c>
      <c r="F233" s="62">
        <f t="shared" si="13"/>
        <v>0</v>
      </c>
    </row>
    <row r="234" spans="1:6" hidden="1">
      <c r="A234" s="69" t="s">
        <v>145</v>
      </c>
      <c r="B234" s="60" t="s">
        <v>13</v>
      </c>
      <c r="C234" s="60" t="s">
        <v>6</v>
      </c>
      <c r="D234" s="60">
        <v>0</v>
      </c>
      <c r="E234" s="61">
        <v>1508.62</v>
      </c>
      <c r="F234" s="62">
        <f t="shared" si="13"/>
        <v>0</v>
      </c>
    </row>
    <row r="235" spans="1:6" hidden="1">
      <c r="A235" s="69" t="s">
        <v>146</v>
      </c>
      <c r="B235" s="60" t="s">
        <v>13</v>
      </c>
      <c r="C235" s="60" t="s">
        <v>7</v>
      </c>
      <c r="D235" s="60">
        <v>0</v>
      </c>
      <c r="E235" s="61">
        <v>1508.62</v>
      </c>
      <c r="F235" s="62">
        <f t="shared" si="13"/>
        <v>0</v>
      </c>
    </row>
    <row r="236" spans="1:6" hidden="1">
      <c r="A236" s="69" t="s">
        <v>147</v>
      </c>
      <c r="B236" s="60" t="s">
        <v>13</v>
      </c>
      <c r="C236" s="60" t="s">
        <v>8</v>
      </c>
      <c r="D236" s="60">
        <v>0</v>
      </c>
      <c r="E236" s="61">
        <v>1508.62</v>
      </c>
      <c r="F236" s="62">
        <f t="shared" si="13"/>
        <v>0</v>
      </c>
    </row>
    <row r="237" spans="1:6" hidden="1">
      <c r="A237" s="69" t="s">
        <v>148</v>
      </c>
      <c r="B237" s="60" t="s">
        <v>13</v>
      </c>
      <c r="C237" s="60" t="s">
        <v>9</v>
      </c>
      <c r="D237" s="60">
        <v>0</v>
      </c>
      <c r="E237" s="61">
        <v>1508.62</v>
      </c>
      <c r="F237" s="62">
        <f t="shared" si="13"/>
        <v>0</v>
      </c>
    </row>
    <row r="238" spans="1:6" hidden="1">
      <c r="A238" s="69" t="s">
        <v>149</v>
      </c>
      <c r="B238" s="60" t="s">
        <v>13</v>
      </c>
      <c r="C238" s="60" t="s">
        <v>10</v>
      </c>
      <c r="D238" s="60">
        <v>0</v>
      </c>
      <c r="E238" s="61">
        <v>1508.62</v>
      </c>
      <c r="F238" s="62">
        <f t="shared" si="13"/>
        <v>0</v>
      </c>
    </row>
    <row r="239" spans="1:6" hidden="1">
      <c r="A239" s="69" t="s">
        <v>150</v>
      </c>
      <c r="B239" s="60" t="s">
        <v>13</v>
      </c>
      <c r="C239" s="60" t="s">
        <v>11</v>
      </c>
      <c r="D239" s="60">
        <v>0</v>
      </c>
      <c r="E239" s="61">
        <v>1508.62</v>
      </c>
      <c r="F239" s="62">
        <f t="shared" si="13"/>
        <v>0</v>
      </c>
    </row>
    <row r="240" spans="1:6" hidden="1">
      <c r="A240" s="69" t="s">
        <v>151</v>
      </c>
      <c r="B240" s="60" t="s">
        <v>15</v>
      </c>
      <c r="C240" s="60" t="s">
        <v>6</v>
      </c>
      <c r="D240" s="60">
        <v>0</v>
      </c>
      <c r="E240" s="61">
        <v>1508.62</v>
      </c>
      <c r="F240" s="62">
        <f t="shared" si="13"/>
        <v>0</v>
      </c>
    </row>
    <row r="241" spans="1:7" hidden="1">
      <c r="A241" s="69" t="s">
        <v>152</v>
      </c>
      <c r="B241" s="60" t="s">
        <v>15</v>
      </c>
      <c r="C241" s="60" t="s">
        <v>7</v>
      </c>
      <c r="D241" s="60">
        <v>0</v>
      </c>
      <c r="E241" s="61">
        <v>1508.62</v>
      </c>
      <c r="F241" s="62">
        <f t="shared" si="13"/>
        <v>0</v>
      </c>
    </row>
    <row r="242" spans="1:7" hidden="1">
      <c r="A242" s="69" t="s">
        <v>153</v>
      </c>
      <c r="B242" s="60" t="s">
        <v>15</v>
      </c>
      <c r="C242" s="60" t="s">
        <v>8</v>
      </c>
      <c r="D242" s="60">
        <v>0</v>
      </c>
      <c r="E242" s="61">
        <v>1508.62</v>
      </c>
      <c r="F242" s="62">
        <f t="shared" si="13"/>
        <v>0</v>
      </c>
    </row>
    <row r="243" spans="1:7">
      <c r="A243" s="64" t="s">
        <v>154</v>
      </c>
      <c r="B243" s="65" t="s">
        <v>15</v>
      </c>
      <c r="C243" s="65" t="s">
        <v>9</v>
      </c>
      <c r="D243" s="65">
        <v>0</v>
      </c>
      <c r="E243" s="66">
        <v>1508.62</v>
      </c>
      <c r="F243" s="67">
        <f t="shared" si="13"/>
        <v>0</v>
      </c>
    </row>
    <row r="244" spans="1:7" hidden="1">
      <c r="A244" s="64" t="s">
        <v>155</v>
      </c>
      <c r="B244" s="65" t="s">
        <v>15</v>
      </c>
      <c r="C244" s="65" t="s">
        <v>10</v>
      </c>
      <c r="D244" s="65">
        <v>0</v>
      </c>
      <c r="E244" s="66">
        <v>1508.62</v>
      </c>
      <c r="F244" s="67">
        <f t="shared" si="13"/>
        <v>0</v>
      </c>
    </row>
    <row r="245" spans="1:7" s="31" customFormat="1" hidden="1">
      <c r="A245" s="64" t="s">
        <v>156</v>
      </c>
      <c r="B245" s="65" t="s">
        <v>15</v>
      </c>
      <c r="C245" s="65" t="s">
        <v>11</v>
      </c>
      <c r="D245" s="65">
        <v>0</v>
      </c>
      <c r="E245" s="66">
        <v>1508.62</v>
      </c>
      <c r="F245" s="67">
        <f t="shared" si="13"/>
        <v>0</v>
      </c>
    </row>
    <row r="246" spans="1:7">
      <c r="B246" s="4" t="s">
        <v>18</v>
      </c>
      <c r="C246" s="2"/>
      <c r="D246" s="2">
        <f>SUM(D222:D245)</f>
        <v>0</v>
      </c>
      <c r="F246" s="23">
        <f>SUM(F222:F245)</f>
        <v>0</v>
      </c>
    </row>
    <row r="247" spans="1:7">
      <c r="B247" s="2"/>
      <c r="C247" s="2"/>
    </row>
    <row r="248" spans="1:7">
      <c r="B248" s="4" t="s">
        <v>20</v>
      </c>
      <c r="C248" s="2"/>
    </row>
    <row r="249" spans="1:7">
      <c r="A249" s="30" t="s">
        <v>60</v>
      </c>
      <c r="B249" s="5" t="s">
        <v>1</v>
      </c>
      <c r="C249" s="5" t="s">
        <v>2</v>
      </c>
      <c r="D249" s="5" t="s">
        <v>3</v>
      </c>
      <c r="E249" s="16" t="s">
        <v>4</v>
      </c>
      <c r="F249" s="17" t="s">
        <v>16</v>
      </c>
    </row>
    <row r="250" spans="1:7">
      <c r="A250" s="46" t="s">
        <v>157</v>
      </c>
      <c r="B250" s="2" t="s">
        <v>5</v>
      </c>
      <c r="C250" s="2" t="s">
        <v>6</v>
      </c>
      <c r="D250" s="2">
        <v>0</v>
      </c>
      <c r="E250" s="29">
        <v>2412.9299999999998</v>
      </c>
      <c r="F250" s="21">
        <f>D250*E250</f>
        <v>0</v>
      </c>
      <c r="G250"/>
    </row>
    <row r="251" spans="1:7" hidden="1">
      <c r="A251" s="47" t="s">
        <v>158</v>
      </c>
      <c r="B251" s="2" t="s">
        <v>5</v>
      </c>
      <c r="C251" s="2" t="s">
        <v>7</v>
      </c>
      <c r="D251" s="2">
        <v>0</v>
      </c>
      <c r="E251" s="29">
        <v>2412.9299999999998</v>
      </c>
      <c r="F251" s="21">
        <f t="shared" ref="F251:F296" si="14">D251*E251</f>
        <v>0</v>
      </c>
    </row>
    <row r="252" spans="1:7" hidden="1">
      <c r="A252" s="47" t="s">
        <v>159</v>
      </c>
      <c r="B252" s="2" t="s">
        <v>5</v>
      </c>
      <c r="C252" s="2" t="s">
        <v>8</v>
      </c>
      <c r="D252" s="2">
        <v>0</v>
      </c>
      <c r="E252" s="29">
        <v>2412.9299999999998</v>
      </c>
      <c r="F252" s="21">
        <f t="shared" si="14"/>
        <v>0</v>
      </c>
    </row>
    <row r="253" spans="1:7" hidden="1">
      <c r="A253" s="47" t="s">
        <v>160</v>
      </c>
      <c r="B253" s="2" t="s">
        <v>5</v>
      </c>
      <c r="C253" s="2" t="s">
        <v>9</v>
      </c>
      <c r="D253" s="2">
        <v>0</v>
      </c>
      <c r="E253" s="29">
        <v>2412.9299999999998</v>
      </c>
      <c r="F253" s="21">
        <f t="shared" si="14"/>
        <v>0</v>
      </c>
    </row>
    <row r="254" spans="1:7" hidden="1">
      <c r="A254" s="47" t="s">
        <v>161</v>
      </c>
      <c r="B254" s="2" t="s">
        <v>5</v>
      </c>
      <c r="C254" s="2" t="s">
        <v>10</v>
      </c>
      <c r="D254" s="2">
        <v>0</v>
      </c>
      <c r="E254" s="29">
        <v>2412.9299999999998</v>
      </c>
      <c r="F254" s="21">
        <f t="shared" si="14"/>
        <v>0</v>
      </c>
    </row>
    <row r="255" spans="1:7" hidden="1">
      <c r="A255" s="47" t="s">
        <v>162</v>
      </c>
      <c r="B255" s="2" t="s">
        <v>5</v>
      </c>
      <c r="C255" s="2" t="s">
        <v>11</v>
      </c>
      <c r="D255" s="2">
        <v>0</v>
      </c>
      <c r="E255" s="29">
        <v>2412.9299999999998</v>
      </c>
      <c r="F255" s="21">
        <f t="shared" si="14"/>
        <v>0</v>
      </c>
    </row>
    <row r="256" spans="1:7">
      <c r="A256" s="47" t="s">
        <v>158</v>
      </c>
      <c r="B256" s="2" t="s">
        <v>5</v>
      </c>
      <c r="C256" s="2" t="s">
        <v>7</v>
      </c>
      <c r="D256" s="2">
        <v>0</v>
      </c>
      <c r="E256" s="29">
        <v>2412.9299999999998</v>
      </c>
      <c r="F256" s="21">
        <f t="shared" ref="F256:F259" si="15">D256*E256</f>
        <v>0</v>
      </c>
    </row>
    <row r="257" spans="1:6">
      <c r="A257" s="47" t="s">
        <v>159</v>
      </c>
      <c r="B257" s="2" t="s">
        <v>5</v>
      </c>
      <c r="C257" s="2" t="s">
        <v>8</v>
      </c>
      <c r="D257" s="2">
        <v>0</v>
      </c>
      <c r="E257" s="29">
        <v>2412.9299999999998</v>
      </c>
      <c r="F257" s="21">
        <f t="shared" si="15"/>
        <v>0</v>
      </c>
    </row>
    <row r="258" spans="1:6">
      <c r="A258" s="47" t="s">
        <v>160</v>
      </c>
      <c r="B258" s="2" t="s">
        <v>5</v>
      </c>
      <c r="C258" s="2" t="s">
        <v>9</v>
      </c>
      <c r="D258" s="2">
        <v>0</v>
      </c>
      <c r="E258" s="29">
        <v>2412.9299999999998</v>
      </c>
      <c r="F258" s="21">
        <f t="shared" si="15"/>
        <v>0</v>
      </c>
    </row>
    <row r="259" spans="1:6">
      <c r="A259" s="47" t="s">
        <v>161</v>
      </c>
      <c r="B259" s="2" t="s">
        <v>5</v>
      </c>
      <c r="C259" s="2" t="s">
        <v>10</v>
      </c>
      <c r="D259" s="2">
        <v>0</v>
      </c>
      <c r="E259" s="29">
        <v>2412.9299999999998</v>
      </c>
      <c r="F259" s="21">
        <f t="shared" si="15"/>
        <v>0</v>
      </c>
    </row>
    <row r="260" spans="1:6">
      <c r="A260" s="47" t="s">
        <v>163</v>
      </c>
      <c r="B260" s="2" t="s">
        <v>12</v>
      </c>
      <c r="C260" s="2" t="s">
        <v>6</v>
      </c>
      <c r="D260" s="2">
        <v>0</v>
      </c>
      <c r="E260" s="29">
        <v>2412.9299999999998</v>
      </c>
      <c r="F260" s="21">
        <f t="shared" si="14"/>
        <v>0</v>
      </c>
    </row>
    <row r="261" spans="1:6">
      <c r="A261" s="47" t="s">
        <v>164</v>
      </c>
      <c r="B261" s="2" t="s">
        <v>12</v>
      </c>
      <c r="C261" s="2" t="s">
        <v>7</v>
      </c>
      <c r="D261" s="2">
        <v>0</v>
      </c>
      <c r="E261" s="29">
        <v>2412.9299999999998</v>
      </c>
      <c r="F261" s="21">
        <f t="shared" si="14"/>
        <v>0</v>
      </c>
    </row>
    <row r="262" spans="1:6">
      <c r="A262" s="47" t="s">
        <v>165</v>
      </c>
      <c r="B262" s="2" t="s">
        <v>12</v>
      </c>
      <c r="C262" s="2" t="s">
        <v>8</v>
      </c>
      <c r="D262" s="2">
        <v>0</v>
      </c>
      <c r="E262" s="29">
        <v>2412.9299999999998</v>
      </c>
      <c r="F262" s="21">
        <f t="shared" si="14"/>
        <v>0</v>
      </c>
    </row>
    <row r="263" spans="1:6">
      <c r="A263" s="47" t="s">
        <v>166</v>
      </c>
      <c r="B263" s="2" t="s">
        <v>12</v>
      </c>
      <c r="C263" s="2" t="s">
        <v>9</v>
      </c>
      <c r="D263" s="2">
        <v>0</v>
      </c>
      <c r="E263" s="29">
        <v>2412.9299999999998</v>
      </c>
      <c r="F263" s="21">
        <f t="shared" si="14"/>
        <v>0</v>
      </c>
    </row>
    <row r="264" spans="1:6">
      <c r="A264" s="47" t="s">
        <v>167</v>
      </c>
      <c r="B264" s="2" t="s">
        <v>12</v>
      </c>
      <c r="C264" s="2" t="s">
        <v>10</v>
      </c>
      <c r="D264" s="2">
        <v>0</v>
      </c>
      <c r="E264" s="29">
        <v>2412.9299999999998</v>
      </c>
      <c r="F264" s="21">
        <f t="shared" si="14"/>
        <v>0</v>
      </c>
    </row>
    <row r="265" spans="1:6">
      <c r="A265" s="47" t="s">
        <v>168</v>
      </c>
      <c r="B265" s="7" t="s">
        <v>12</v>
      </c>
      <c r="C265" s="7" t="s">
        <v>11</v>
      </c>
      <c r="D265" s="7">
        <v>0</v>
      </c>
      <c r="E265" s="29">
        <v>2412.9299999999998</v>
      </c>
      <c r="F265" s="94">
        <f t="shared" si="14"/>
        <v>0</v>
      </c>
    </row>
    <row r="266" spans="1:6">
      <c r="A266" s="47" t="s">
        <v>538</v>
      </c>
      <c r="B266" s="2" t="s">
        <v>14</v>
      </c>
      <c r="C266" s="2" t="s">
        <v>6</v>
      </c>
      <c r="D266" s="2">
        <v>0</v>
      </c>
      <c r="E266" s="29">
        <v>2412.9299999999998</v>
      </c>
      <c r="F266" s="21">
        <f t="shared" ref="F266:F275" si="16">D266*E266</f>
        <v>0</v>
      </c>
    </row>
    <row r="267" spans="1:6" hidden="1">
      <c r="A267" s="47" t="s">
        <v>539</v>
      </c>
      <c r="B267" s="2" t="s">
        <v>14</v>
      </c>
      <c r="C267" s="2" t="s">
        <v>7</v>
      </c>
      <c r="D267" s="2">
        <v>0</v>
      </c>
      <c r="E267" s="29">
        <v>2412.9299999999998</v>
      </c>
      <c r="F267" s="21">
        <f t="shared" ref="F267:F274" si="17">D267*E267</f>
        <v>0</v>
      </c>
    </row>
    <row r="268" spans="1:6" hidden="1">
      <c r="A268" s="47" t="s">
        <v>540</v>
      </c>
      <c r="B268" s="2" t="s">
        <v>14</v>
      </c>
      <c r="C268" s="2" t="s">
        <v>8</v>
      </c>
      <c r="D268" s="2">
        <v>0</v>
      </c>
      <c r="E268" s="29">
        <v>2412.9299999999998</v>
      </c>
      <c r="F268" s="21">
        <f t="shared" si="17"/>
        <v>0</v>
      </c>
    </row>
    <row r="269" spans="1:6" hidden="1">
      <c r="A269" s="47" t="s">
        <v>541</v>
      </c>
      <c r="B269" s="2" t="s">
        <v>14</v>
      </c>
      <c r="C269" s="2" t="s">
        <v>9</v>
      </c>
      <c r="D269" s="2">
        <v>0</v>
      </c>
      <c r="E269" s="29">
        <v>2412.9299999999998</v>
      </c>
      <c r="F269" s="21">
        <f t="shared" si="17"/>
        <v>0</v>
      </c>
    </row>
    <row r="270" spans="1:6" hidden="1">
      <c r="A270" s="47" t="s">
        <v>542</v>
      </c>
      <c r="B270" s="2" t="s">
        <v>14</v>
      </c>
      <c r="C270" s="2" t="s">
        <v>10</v>
      </c>
      <c r="D270" s="2">
        <v>0</v>
      </c>
      <c r="E270" s="29">
        <v>2412.9299999999998</v>
      </c>
      <c r="F270" s="21">
        <f t="shared" si="17"/>
        <v>0</v>
      </c>
    </row>
    <row r="271" spans="1:6">
      <c r="A271" s="47" t="s">
        <v>539</v>
      </c>
      <c r="B271" s="2" t="s">
        <v>14</v>
      </c>
      <c r="C271" s="2" t="s">
        <v>7</v>
      </c>
      <c r="D271" s="2">
        <v>0</v>
      </c>
      <c r="E271" s="29">
        <v>2412.9299999999998</v>
      </c>
      <c r="F271" s="21">
        <f t="shared" si="17"/>
        <v>0</v>
      </c>
    </row>
    <row r="272" spans="1:6">
      <c r="A272" s="47" t="s">
        <v>540</v>
      </c>
      <c r="B272" s="2" t="s">
        <v>14</v>
      </c>
      <c r="C272" s="2" t="s">
        <v>8</v>
      </c>
      <c r="D272" s="2">
        <v>0</v>
      </c>
      <c r="E272" s="29">
        <v>2412.9299999999998</v>
      </c>
      <c r="F272" s="21">
        <f t="shared" si="17"/>
        <v>0</v>
      </c>
    </row>
    <row r="273" spans="1:6">
      <c r="A273" s="47" t="s">
        <v>541</v>
      </c>
      <c r="B273" s="2" t="s">
        <v>14</v>
      </c>
      <c r="C273" s="2" t="s">
        <v>9</v>
      </c>
      <c r="D273" s="2">
        <v>0</v>
      </c>
      <c r="E273" s="29">
        <v>2412.9299999999998</v>
      </c>
      <c r="F273" s="21">
        <f t="shared" si="17"/>
        <v>0</v>
      </c>
    </row>
    <row r="274" spans="1:6">
      <c r="A274" s="47" t="s">
        <v>542</v>
      </c>
      <c r="B274" s="2" t="s">
        <v>14</v>
      </c>
      <c r="C274" s="2" t="s">
        <v>10</v>
      </c>
      <c r="D274" s="2">
        <v>0</v>
      </c>
      <c r="E274" s="29">
        <v>2412.9299999999998</v>
      </c>
      <c r="F274" s="21">
        <f t="shared" si="17"/>
        <v>0</v>
      </c>
    </row>
    <row r="275" spans="1:6">
      <c r="A275" s="31" t="s">
        <v>543</v>
      </c>
      <c r="B275" s="6" t="s">
        <v>14</v>
      </c>
      <c r="C275" s="6" t="s">
        <v>11</v>
      </c>
      <c r="D275" s="6">
        <v>0</v>
      </c>
      <c r="E275" s="29">
        <v>2412.9299999999998</v>
      </c>
      <c r="F275" s="22">
        <f t="shared" si="16"/>
        <v>0</v>
      </c>
    </row>
    <row r="276" spans="1:6" hidden="1">
      <c r="A276" s="69" t="s">
        <v>169</v>
      </c>
      <c r="B276" s="60" t="s">
        <v>13</v>
      </c>
      <c r="C276" s="60" t="s">
        <v>6</v>
      </c>
      <c r="D276" s="60">
        <v>0</v>
      </c>
      <c r="E276" s="61">
        <v>1551.72</v>
      </c>
      <c r="F276" s="62">
        <f t="shared" si="14"/>
        <v>0</v>
      </c>
    </row>
    <row r="277" spans="1:6" s="103" customFormat="1">
      <c r="A277" s="99"/>
      <c r="B277" s="104" t="s">
        <v>551</v>
      </c>
      <c r="C277" s="100"/>
      <c r="D277" s="100"/>
      <c r="E277" s="290"/>
      <c r="F277" s="102">
        <f>SUM(F250:F275)</f>
        <v>0</v>
      </c>
    </row>
    <row r="278" spans="1:6" s="103" customFormat="1">
      <c r="A278" s="99"/>
      <c r="B278" s="100"/>
      <c r="C278" s="100"/>
      <c r="D278" s="100"/>
      <c r="E278" s="101"/>
      <c r="F278" s="102"/>
    </row>
    <row r="279" spans="1:6" s="103" customFormat="1">
      <c r="A279" s="30" t="s">
        <v>60</v>
      </c>
      <c r="B279" s="5" t="s">
        <v>1</v>
      </c>
      <c r="C279" s="5" t="s">
        <v>2</v>
      </c>
      <c r="D279" s="5" t="s">
        <v>3</v>
      </c>
      <c r="E279" s="39" t="s">
        <v>4</v>
      </c>
      <c r="F279" s="17" t="s">
        <v>16</v>
      </c>
    </row>
    <row r="280" spans="1:6">
      <c r="A280" s="69" t="s">
        <v>170</v>
      </c>
      <c r="B280" s="60" t="s">
        <v>13</v>
      </c>
      <c r="C280" s="60" t="s">
        <v>7</v>
      </c>
      <c r="D280" s="60">
        <v>0</v>
      </c>
      <c r="E280" s="115">
        <v>1293.0999999999999</v>
      </c>
      <c r="F280" s="62">
        <f t="shared" si="14"/>
        <v>0</v>
      </c>
    </row>
    <row r="281" spans="1:6" hidden="1">
      <c r="A281" s="69" t="s">
        <v>171</v>
      </c>
      <c r="B281" s="60" t="s">
        <v>13</v>
      </c>
      <c r="C281" s="60" t="s">
        <v>8</v>
      </c>
      <c r="D281" s="60">
        <v>0</v>
      </c>
      <c r="E281" s="116">
        <v>1293.0999999999999</v>
      </c>
      <c r="F281" s="62">
        <f t="shared" si="14"/>
        <v>0</v>
      </c>
    </row>
    <row r="282" spans="1:6">
      <c r="A282" s="69" t="s">
        <v>172</v>
      </c>
      <c r="B282" s="60" t="s">
        <v>13</v>
      </c>
      <c r="C282" s="60" t="s">
        <v>9</v>
      </c>
      <c r="D282" s="60">
        <v>0</v>
      </c>
      <c r="E282" s="116">
        <v>1293.0999999999999</v>
      </c>
      <c r="F282" s="62">
        <f t="shared" si="14"/>
        <v>0</v>
      </c>
    </row>
    <row r="283" spans="1:6">
      <c r="A283" s="69" t="s">
        <v>173</v>
      </c>
      <c r="B283" s="60" t="s">
        <v>13</v>
      </c>
      <c r="C283" s="60" t="s">
        <v>10</v>
      </c>
      <c r="D283" s="60">
        <v>0</v>
      </c>
      <c r="E283" s="116">
        <v>1293.0999999999999</v>
      </c>
      <c r="F283" s="62">
        <f t="shared" si="14"/>
        <v>0</v>
      </c>
    </row>
    <row r="284" spans="1:6">
      <c r="A284" s="69" t="s">
        <v>174</v>
      </c>
      <c r="B284" s="60" t="s">
        <v>13</v>
      </c>
      <c r="C284" s="60" t="s">
        <v>11</v>
      </c>
      <c r="D284" s="60">
        <v>0</v>
      </c>
      <c r="E284" s="116">
        <v>1293.0999999999999</v>
      </c>
      <c r="F284" s="62">
        <f t="shared" si="14"/>
        <v>0</v>
      </c>
    </row>
    <row r="285" spans="1:6" hidden="1">
      <c r="A285" s="69" t="s">
        <v>175</v>
      </c>
      <c r="B285" s="60" t="s">
        <v>15</v>
      </c>
      <c r="C285" s="60" t="s">
        <v>6</v>
      </c>
      <c r="D285" s="60">
        <v>0</v>
      </c>
      <c r="E285" s="116">
        <v>1293.0999999999999</v>
      </c>
      <c r="F285" s="62">
        <f t="shared" si="14"/>
        <v>0</v>
      </c>
    </row>
    <row r="286" spans="1:6" hidden="1">
      <c r="A286" s="69" t="s">
        <v>176</v>
      </c>
      <c r="B286" s="60" t="s">
        <v>15</v>
      </c>
      <c r="C286" s="60" t="s">
        <v>7</v>
      </c>
      <c r="D286" s="60">
        <v>0</v>
      </c>
      <c r="E286" s="116">
        <v>1293.0999999999999</v>
      </c>
      <c r="F286" s="62">
        <f t="shared" si="14"/>
        <v>0</v>
      </c>
    </row>
    <row r="287" spans="1:6" hidden="1">
      <c r="A287" s="69" t="s">
        <v>177</v>
      </c>
      <c r="B287" s="60" t="s">
        <v>15</v>
      </c>
      <c r="C287" s="60" t="s">
        <v>8</v>
      </c>
      <c r="D287" s="60">
        <v>0</v>
      </c>
      <c r="E287" s="116">
        <v>1293.0999999999999</v>
      </c>
      <c r="F287" s="62">
        <f t="shared" si="14"/>
        <v>0</v>
      </c>
    </row>
    <row r="288" spans="1:6" hidden="1">
      <c r="A288" s="69" t="s">
        <v>178</v>
      </c>
      <c r="B288" s="60" t="s">
        <v>15</v>
      </c>
      <c r="C288" s="60" t="s">
        <v>9</v>
      </c>
      <c r="D288" s="60">
        <v>0</v>
      </c>
      <c r="E288" s="116">
        <v>1293.0999999999999</v>
      </c>
      <c r="F288" s="62">
        <f t="shared" si="14"/>
        <v>0</v>
      </c>
    </row>
    <row r="289" spans="1:6" hidden="1">
      <c r="A289" s="69" t="s">
        <v>179</v>
      </c>
      <c r="B289" s="60" t="s">
        <v>15</v>
      </c>
      <c r="C289" s="60" t="s">
        <v>10</v>
      </c>
      <c r="D289" s="60">
        <v>0</v>
      </c>
      <c r="E289" s="116">
        <v>1293.0999999999999</v>
      </c>
      <c r="F289" s="62">
        <f t="shared" si="14"/>
        <v>0</v>
      </c>
    </row>
    <row r="290" spans="1:6" hidden="1">
      <c r="A290" s="69" t="s">
        <v>180</v>
      </c>
      <c r="B290" s="70" t="s">
        <v>15</v>
      </c>
      <c r="C290" s="70" t="s">
        <v>11</v>
      </c>
      <c r="D290" s="70">
        <v>0</v>
      </c>
      <c r="E290" s="116">
        <v>1293.0999999999999</v>
      </c>
      <c r="F290" s="71">
        <f t="shared" si="14"/>
        <v>0</v>
      </c>
    </row>
    <row r="291" spans="1:6" hidden="1">
      <c r="A291" s="69" t="s">
        <v>181</v>
      </c>
      <c r="B291" s="70" t="s">
        <v>21</v>
      </c>
      <c r="C291" s="70" t="s">
        <v>6</v>
      </c>
      <c r="D291" s="70">
        <v>0</v>
      </c>
      <c r="E291" s="116">
        <v>1293.0999999999999</v>
      </c>
      <c r="F291" s="71">
        <f t="shared" si="14"/>
        <v>0</v>
      </c>
    </row>
    <row r="292" spans="1:6">
      <c r="A292" s="69" t="s">
        <v>182</v>
      </c>
      <c r="B292" s="70" t="s">
        <v>21</v>
      </c>
      <c r="C292" s="70" t="s">
        <v>7</v>
      </c>
      <c r="D292" s="70">
        <v>0</v>
      </c>
      <c r="E292" s="116">
        <v>1293.0999999999999</v>
      </c>
      <c r="F292" s="71">
        <f t="shared" si="14"/>
        <v>0</v>
      </c>
    </row>
    <row r="293" spans="1:6">
      <c r="A293" s="69" t="s">
        <v>183</v>
      </c>
      <c r="B293" s="70" t="s">
        <v>21</v>
      </c>
      <c r="C293" s="70" t="s">
        <v>8</v>
      </c>
      <c r="D293" s="70">
        <v>0</v>
      </c>
      <c r="E293" s="116">
        <v>1293.0999999999999</v>
      </c>
      <c r="F293" s="71">
        <f t="shared" si="14"/>
        <v>0</v>
      </c>
    </row>
    <row r="294" spans="1:6">
      <c r="A294" s="69" t="s">
        <v>184</v>
      </c>
      <c r="B294" s="70" t="s">
        <v>21</v>
      </c>
      <c r="C294" s="70" t="s">
        <v>9</v>
      </c>
      <c r="D294" s="70">
        <v>0</v>
      </c>
      <c r="E294" s="116">
        <v>1293.0999999999999</v>
      </c>
      <c r="F294" s="71">
        <f t="shared" si="14"/>
        <v>0</v>
      </c>
    </row>
    <row r="295" spans="1:6">
      <c r="A295" s="69" t="s">
        <v>185</v>
      </c>
      <c r="B295" s="70" t="s">
        <v>21</v>
      </c>
      <c r="C295" s="70" t="s">
        <v>10</v>
      </c>
      <c r="D295" s="70">
        <v>0</v>
      </c>
      <c r="E295" s="116">
        <v>1293.0999999999999</v>
      </c>
      <c r="F295" s="71">
        <f t="shared" si="14"/>
        <v>0</v>
      </c>
    </row>
    <row r="296" spans="1:6">
      <c r="A296" s="64" t="s">
        <v>186</v>
      </c>
      <c r="B296" s="65" t="s">
        <v>21</v>
      </c>
      <c r="C296" s="65" t="s">
        <v>11</v>
      </c>
      <c r="D296" s="65">
        <v>0</v>
      </c>
      <c r="E296" s="117">
        <v>1293.0999999999999</v>
      </c>
      <c r="F296" s="67">
        <f t="shared" si="14"/>
        <v>0</v>
      </c>
    </row>
    <row r="297" spans="1:6">
      <c r="B297" s="48" t="s">
        <v>552</v>
      </c>
      <c r="C297" s="7"/>
      <c r="D297" s="7">
        <f>SUM(D250:D296)</f>
        <v>0</v>
      </c>
      <c r="E297" s="15"/>
      <c r="F297" s="24">
        <f>SUM(F280:F296)</f>
        <v>0</v>
      </c>
    </row>
    <row r="298" spans="1:6">
      <c r="B298" s="2"/>
      <c r="C298" s="2"/>
    </row>
    <row r="299" spans="1:6">
      <c r="B299" s="4" t="s">
        <v>40</v>
      </c>
      <c r="C299" s="2"/>
    </row>
    <row r="300" spans="1:6">
      <c r="A300" s="30" t="s">
        <v>60</v>
      </c>
      <c r="B300" s="5" t="s">
        <v>1</v>
      </c>
      <c r="C300" s="5" t="s">
        <v>2</v>
      </c>
      <c r="D300" s="5" t="s">
        <v>3</v>
      </c>
      <c r="E300" s="16" t="s">
        <v>4</v>
      </c>
      <c r="F300" s="17" t="s">
        <v>16</v>
      </c>
    </row>
    <row r="301" spans="1:6" hidden="1">
      <c r="A301" s="68" t="s">
        <v>187</v>
      </c>
      <c r="B301" s="60" t="s">
        <v>5</v>
      </c>
      <c r="C301" s="60" t="s">
        <v>6</v>
      </c>
      <c r="D301" s="60">
        <v>0</v>
      </c>
      <c r="E301" s="63">
        <v>2155.17</v>
      </c>
      <c r="F301" s="62">
        <f>D301*E301</f>
        <v>0</v>
      </c>
    </row>
    <row r="302" spans="1:6" hidden="1">
      <c r="A302" s="69" t="s">
        <v>188</v>
      </c>
      <c r="B302" s="60" t="s">
        <v>5</v>
      </c>
      <c r="C302" s="60" t="s">
        <v>7</v>
      </c>
      <c r="D302" s="60">
        <v>0</v>
      </c>
      <c r="E302" s="61">
        <v>2068.96</v>
      </c>
      <c r="F302" s="62">
        <f t="shared" ref="F302:F318" si="18">D302*E302</f>
        <v>0</v>
      </c>
    </row>
    <row r="303" spans="1:6">
      <c r="A303" s="69" t="s">
        <v>189</v>
      </c>
      <c r="B303" s="60" t="s">
        <v>5</v>
      </c>
      <c r="C303" s="60" t="s">
        <v>8</v>
      </c>
      <c r="D303" s="60">
        <v>0</v>
      </c>
      <c r="E303" s="61">
        <v>2068.96</v>
      </c>
      <c r="F303" s="62">
        <f t="shared" si="18"/>
        <v>0</v>
      </c>
    </row>
    <row r="304" spans="1:6" hidden="1">
      <c r="A304" s="69" t="s">
        <v>190</v>
      </c>
      <c r="B304" s="60" t="s">
        <v>5</v>
      </c>
      <c r="C304" s="60" t="s">
        <v>9</v>
      </c>
      <c r="D304" s="60">
        <v>0</v>
      </c>
      <c r="E304" s="61">
        <v>2155.17</v>
      </c>
      <c r="F304" s="62">
        <f t="shared" si="18"/>
        <v>0</v>
      </c>
    </row>
    <row r="305" spans="1:6" hidden="1">
      <c r="A305" s="69" t="s">
        <v>191</v>
      </c>
      <c r="B305" s="60" t="s">
        <v>5</v>
      </c>
      <c r="C305" s="60" t="s">
        <v>10</v>
      </c>
      <c r="D305" s="60">
        <v>0</v>
      </c>
      <c r="E305" s="61">
        <v>2155.17</v>
      </c>
      <c r="F305" s="62">
        <f t="shared" si="18"/>
        <v>0</v>
      </c>
    </row>
    <row r="306" spans="1:6" hidden="1">
      <c r="A306" s="69" t="s">
        <v>192</v>
      </c>
      <c r="B306" s="60" t="s">
        <v>5</v>
      </c>
      <c r="C306" s="60" t="s">
        <v>11</v>
      </c>
      <c r="D306" s="60">
        <v>0</v>
      </c>
      <c r="E306" s="61">
        <v>2155.17</v>
      </c>
      <c r="F306" s="62">
        <f t="shared" si="18"/>
        <v>0</v>
      </c>
    </row>
    <row r="307" spans="1:6">
      <c r="A307" s="69" t="s">
        <v>193</v>
      </c>
      <c r="B307" s="60" t="s">
        <v>12</v>
      </c>
      <c r="C307" s="60" t="s">
        <v>6</v>
      </c>
      <c r="D307" s="60">
        <v>0</v>
      </c>
      <c r="E307" s="61">
        <v>2068.96</v>
      </c>
      <c r="F307" s="62">
        <f t="shared" si="18"/>
        <v>0</v>
      </c>
    </row>
    <row r="308" spans="1:6">
      <c r="A308" s="69" t="s">
        <v>194</v>
      </c>
      <c r="B308" s="60" t="s">
        <v>12</v>
      </c>
      <c r="C308" s="60" t="s">
        <v>7</v>
      </c>
      <c r="D308" s="60">
        <v>0</v>
      </c>
      <c r="E308" s="61">
        <v>2068.96</v>
      </c>
      <c r="F308" s="62">
        <f t="shared" si="18"/>
        <v>0</v>
      </c>
    </row>
    <row r="309" spans="1:6">
      <c r="A309" s="69" t="s">
        <v>195</v>
      </c>
      <c r="B309" s="60" t="s">
        <v>12</v>
      </c>
      <c r="C309" s="60" t="s">
        <v>8</v>
      </c>
      <c r="D309" s="60">
        <v>0</v>
      </c>
      <c r="E309" s="61">
        <v>2068.96</v>
      </c>
      <c r="F309" s="62">
        <f t="shared" si="18"/>
        <v>0</v>
      </c>
    </row>
    <row r="310" spans="1:6">
      <c r="A310" s="69" t="s">
        <v>196</v>
      </c>
      <c r="B310" s="60" t="s">
        <v>12</v>
      </c>
      <c r="C310" s="60" t="s">
        <v>9</v>
      </c>
      <c r="D310" s="60">
        <v>0</v>
      </c>
      <c r="E310" s="61">
        <v>2068.96</v>
      </c>
      <c r="F310" s="62">
        <f t="shared" si="18"/>
        <v>0</v>
      </c>
    </row>
    <row r="311" spans="1:6" hidden="1">
      <c r="A311" s="69" t="s">
        <v>197</v>
      </c>
      <c r="B311" s="60" t="s">
        <v>12</v>
      </c>
      <c r="C311" s="60" t="s">
        <v>10</v>
      </c>
      <c r="D311" s="60">
        <v>0</v>
      </c>
      <c r="E311" s="61">
        <v>2155.17</v>
      </c>
      <c r="F311" s="62">
        <f t="shared" si="18"/>
        <v>0</v>
      </c>
    </row>
    <row r="312" spans="1:6" hidden="1">
      <c r="A312" s="69" t="s">
        <v>198</v>
      </c>
      <c r="B312" s="60" t="s">
        <v>12</v>
      </c>
      <c r="C312" s="60" t="s">
        <v>11</v>
      </c>
      <c r="D312" s="60">
        <v>0</v>
      </c>
      <c r="E312" s="61">
        <v>2155.17</v>
      </c>
      <c r="F312" s="62">
        <f t="shared" si="18"/>
        <v>0</v>
      </c>
    </row>
    <row r="313" spans="1:6">
      <c r="A313" s="69" t="s">
        <v>199</v>
      </c>
      <c r="B313" s="60" t="s">
        <v>41</v>
      </c>
      <c r="C313" s="60" t="s">
        <v>6</v>
      </c>
      <c r="D313" s="60">
        <v>0</v>
      </c>
      <c r="E313" s="61">
        <v>2068.96</v>
      </c>
      <c r="F313" s="62">
        <f t="shared" si="18"/>
        <v>0</v>
      </c>
    </row>
    <row r="314" spans="1:6">
      <c r="A314" s="69" t="s">
        <v>200</v>
      </c>
      <c r="B314" s="60" t="s">
        <v>41</v>
      </c>
      <c r="C314" s="60" t="s">
        <v>7</v>
      </c>
      <c r="D314" s="60">
        <v>0</v>
      </c>
      <c r="E314" s="61">
        <v>2068.96</v>
      </c>
      <c r="F314" s="62">
        <f t="shared" si="18"/>
        <v>0</v>
      </c>
    </row>
    <row r="315" spans="1:6">
      <c r="A315" s="69" t="s">
        <v>201</v>
      </c>
      <c r="B315" s="60" t="s">
        <v>41</v>
      </c>
      <c r="C315" s="60" t="s">
        <v>8</v>
      </c>
      <c r="D315" s="60">
        <v>0</v>
      </c>
      <c r="E315" s="61">
        <v>2068.96</v>
      </c>
      <c r="F315" s="62">
        <f t="shared" si="18"/>
        <v>0</v>
      </c>
    </row>
    <row r="316" spans="1:6">
      <c r="A316" s="69" t="s">
        <v>202</v>
      </c>
      <c r="B316" s="60" t="s">
        <v>41</v>
      </c>
      <c r="C316" s="60" t="s">
        <v>9</v>
      </c>
      <c r="D316" s="60">
        <v>0</v>
      </c>
      <c r="E316" s="61">
        <v>2068.96</v>
      </c>
      <c r="F316" s="62">
        <f t="shared" si="18"/>
        <v>0</v>
      </c>
    </row>
    <row r="317" spans="1:6">
      <c r="A317" s="69" t="s">
        <v>203</v>
      </c>
      <c r="B317" s="60" t="s">
        <v>41</v>
      </c>
      <c r="C317" s="60" t="s">
        <v>10</v>
      </c>
      <c r="D317" s="60">
        <v>0</v>
      </c>
      <c r="E317" s="61">
        <v>2068.96</v>
      </c>
      <c r="F317" s="62">
        <f t="shared" si="18"/>
        <v>0</v>
      </c>
    </row>
    <row r="318" spans="1:6">
      <c r="A318" s="64" t="s">
        <v>204</v>
      </c>
      <c r="B318" s="65" t="s">
        <v>41</v>
      </c>
      <c r="C318" s="65" t="s">
        <v>11</v>
      </c>
      <c r="D318" s="65">
        <v>0</v>
      </c>
      <c r="E318" s="66">
        <v>2068.96</v>
      </c>
      <c r="F318" s="67">
        <f t="shared" si="18"/>
        <v>0</v>
      </c>
    </row>
    <row r="319" spans="1:6">
      <c r="B319" s="4" t="s">
        <v>42</v>
      </c>
      <c r="C319" s="2"/>
      <c r="D319" s="2">
        <f>SUM(D301:D318)</f>
        <v>0</v>
      </c>
      <c r="F319" s="23">
        <f>SUM(F301:F318)</f>
        <v>0</v>
      </c>
    </row>
    <row r="320" spans="1:6">
      <c r="B320" s="2"/>
      <c r="C320" s="2"/>
    </row>
    <row r="321" spans="1:6">
      <c r="B321" s="4" t="s">
        <v>43</v>
      </c>
      <c r="C321" s="2"/>
    </row>
    <row r="322" spans="1:6">
      <c r="A322" s="30" t="s">
        <v>60</v>
      </c>
      <c r="B322" s="5" t="s">
        <v>1</v>
      </c>
      <c r="C322" s="5" t="s">
        <v>2</v>
      </c>
      <c r="D322" s="5" t="s">
        <v>3</v>
      </c>
      <c r="E322" s="16" t="s">
        <v>4</v>
      </c>
      <c r="F322" s="17" t="s">
        <v>16</v>
      </c>
    </row>
    <row r="323" spans="1:6" hidden="1">
      <c r="A323" s="68" t="s">
        <v>205</v>
      </c>
      <c r="B323" s="60" t="s">
        <v>5</v>
      </c>
      <c r="C323" s="60" t="s">
        <v>6</v>
      </c>
      <c r="D323" s="60">
        <v>0</v>
      </c>
      <c r="E323" s="72">
        <v>1724.1379310344828</v>
      </c>
      <c r="F323" s="62">
        <f>D323*E323</f>
        <v>0</v>
      </c>
    </row>
    <row r="324" spans="1:6">
      <c r="A324" s="69" t="s">
        <v>206</v>
      </c>
      <c r="B324" s="60" t="s">
        <v>5</v>
      </c>
      <c r="C324" s="60" t="s">
        <v>7</v>
      </c>
      <c r="D324" s="60">
        <v>0</v>
      </c>
      <c r="E324" s="73">
        <v>1724.1379310344828</v>
      </c>
      <c r="F324" s="62">
        <f t="shared" ref="F324:F340" si="19">D324*E324</f>
        <v>0</v>
      </c>
    </row>
    <row r="325" spans="1:6">
      <c r="A325" s="69" t="s">
        <v>207</v>
      </c>
      <c r="B325" s="60" t="s">
        <v>5</v>
      </c>
      <c r="C325" s="60" t="s">
        <v>8</v>
      </c>
      <c r="D325" s="60">
        <v>0</v>
      </c>
      <c r="E325" s="73">
        <v>1724.1379310344828</v>
      </c>
      <c r="F325" s="62">
        <f t="shared" si="19"/>
        <v>0</v>
      </c>
    </row>
    <row r="326" spans="1:6">
      <c r="A326" s="69" t="s">
        <v>208</v>
      </c>
      <c r="B326" s="60" t="s">
        <v>5</v>
      </c>
      <c r="C326" s="60" t="s">
        <v>9</v>
      </c>
      <c r="D326" s="60">
        <v>0</v>
      </c>
      <c r="E326" s="73">
        <v>1724.1379310344828</v>
      </c>
      <c r="F326" s="62">
        <f t="shared" si="19"/>
        <v>0</v>
      </c>
    </row>
    <row r="327" spans="1:6">
      <c r="A327" s="69" t="s">
        <v>209</v>
      </c>
      <c r="B327" s="60" t="s">
        <v>5</v>
      </c>
      <c r="C327" s="60" t="s">
        <v>10</v>
      </c>
      <c r="D327" s="60">
        <v>0</v>
      </c>
      <c r="E327" s="73">
        <v>1724.1379310344828</v>
      </c>
      <c r="F327" s="62">
        <f t="shared" si="19"/>
        <v>0</v>
      </c>
    </row>
    <row r="328" spans="1:6" hidden="1">
      <c r="A328" s="69" t="s">
        <v>210</v>
      </c>
      <c r="B328" s="60" t="s">
        <v>5</v>
      </c>
      <c r="C328" s="60" t="s">
        <v>11</v>
      </c>
      <c r="D328" s="60">
        <v>0</v>
      </c>
      <c r="E328" s="73">
        <v>1724.1379310344828</v>
      </c>
      <c r="F328" s="62">
        <f t="shared" si="19"/>
        <v>0</v>
      </c>
    </row>
    <row r="329" spans="1:6">
      <c r="A329" s="69" t="s">
        <v>211</v>
      </c>
      <c r="B329" s="60" t="s">
        <v>12</v>
      </c>
      <c r="C329" s="60" t="s">
        <v>6</v>
      </c>
      <c r="D329" s="60">
        <v>0</v>
      </c>
      <c r="E329" s="73">
        <v>1724.1379310344828</v>
      </c>
      <c r="F329" s="62">
        <f t="shared" si="19"/>
        <v>0</v>
      </c>
    </row>
    <row r="330" spans="1:6">
      <c r="A330" s="69" t="s">
        <v>212</v>
      </c>
      <c r="B330" s="60" t="s">
        <v>12</v>
      </c>
      <c r="C330" s="60" t="s">
        <v>7</v>
      </c>
      <c r="D330" s="60">
        <v>0</v>
      </c>
      <c r="E330" s="73">
        <v>1724.1379310344828</v>
      </c>
      <c r="F330" s="62">
        <f t="shared" si="19"/>
        <v>0</v>
      </c>
    </row>
    <row r="331" spans="1:6">
      <c r="A331" s="69" t="s">
        <v>213</v>
      </c>
      <c r="B331" s="60" t="s">
        <v>12</v>
      </c>
      <c r="C331" s="60" t="s">
        <v>8</v>
      </c>
      <c r="D331" s="60">
        <v>0</v>
      </c>
      <c r="E331" s="73">
        <v>1724.1379310344828</v>
      </c>
      <c r="F331" s="62">
        <f t="shared" si="19"/>
        <v>0</v>
      </c>
    </row>
    <row r="332" spans="1:6">
      <c r="A332" s="69" t="s">
        <v>214</v>
      </c>
      <c r="B332" s="60" t="s">
        <v>12</v>
      </c>
      <c r="C332" s="60" t="s">
        <v>9</v>
      </c>
      <c r="D332" s="60">
        <v>0</v>
      </c>
      <c r="E332" s="73">
        <v>1724.1379310344828</v>
      </c>
      <c r="F332" s="62">
        <f t="shared" si="19"/>
        <v>0</v>
      </c>
    </row>
    <row r="333" spans="1:6">
      <c r="A333" s="69" t="s">
        <v>215</v>
      </c>
      <c r="B333" s="60" t="s">
        <v>12</v>
      </c>
      <c r="C333" s="60" t="s">
        <v>10</v>
      </c>
      <c r="D333" s="60">
        <v>0</v>
      </c>
      <c r="E333" s="73">
        <v>1724.1379310344828</v>
      </c>
      <c r="F333" s="62">
        <f t="shared" si="19"/>
        <v>0</v>
      </c>
    </row>
    <row r="334" spans="1:6">
      <c r="A334" s="69" t="s">
        <v>216</v>
      </c>
      <c r="B334" s="60" t="s">
        <v>12</v>
      </c>
      <c r="C334" s="60" t="s">
        <v>11</v>
      </c>
      <c r="D334" s="60">
        <v>0</v>
      </c>
      <c r="E334" s="73">
        <v>1724.1379310344828</v>
      </c>
      <c r="F334" s="62">
        <f t="shared" si="19"/>
        <v>0</v>
      </c>
    </row>
    <row r="335" spans="1:6">
      <c r="A335" s="69" t="s">
        <v>217</v>
      </c>
      <c r="B335" s="60" t="s">
        <v>15</v>
      </c>
      <c r="C335" s="60" t="s">
        <v>6</v>
      </c>
      <c r="D335" s="60">
        <v>0</v>
      </c>
      <c r="E335" s="73">
        <v>1724.1379310344828</v>
      </c>
      <c r="F335" s="62">
        <f t="shared" si="19"/>
        <v>0</v>
      </c>
    </row>
    <row r="336" spans="1:6">
      <c r="A336" s="69" t="s">
        <v>218</v>
      </c>
      <c r="B336" s="60" t="s">
        <v>15</v>
      </c>
      <c r="C336" s="60" t="s">
        <v>7</v>
      </c>
      <c r="D336" s="60">
        <v>0</v>
      </c>
      <c r="E336" s="73">
        <v>1724.1379310344828</v>
      </c>
      <c r="F336" s="62">
        <f t="shared" si="19"/>
        <v>0</v>
      </c>
    </row>
    <row r="337" spans="1:6">
      <c r="A337" s="69" t="s">
        <v>219</v>
      </c>
      <c r="B337" s="60" t="s">
        <v>15</v>
      </c>
      <c r="C337" s="60" t="s">
        <v>8</v>
      </c>
      <c r="D337" s="60">
        <v>0</v>
      </c>
      <c r="E337" s="73">
        <v>1724.1379310344828</v>
      </c>
      <c r="F337" s="62">
        <f t="shared" si="19"/>
        <v>0</v>
      </c>
    </row>
    <row r="338" spans="1:6">
      <c r="A338" s="69" t="s">
        <v>220</v>
      </c>
      <c r="B338" s="60" t="s">
        <v>15</v>
      </c>
      <c r="C338" s="60" t="s">
        <v>9</v>
      </c>
      <c r="D338" s="60">
        <v>0</v>
      </c>
      <c r="E338" s="73">
        <v>1724.1379310344828</v>
      </c>
      <c r="F338" s="62">
        <f t="shared" si="19"/>
        <v>0</v>
      </c>
    </row>
    <row r="339" spans="1:6">
      <c r="A339" s="69" t="s">
        <v>221</v>
      </c>
      <c r="B339" s="60" t="s">
        <v>15</v>
      </c>
      <c r="C339" s="60" t="s">
        <v>10</v>
      </c>
      <c r="D339" s="60">
        <v>0</v>
      </c>
      <c r="E339" s="73">
        <v>1724.1379310344828</v>
      </c>
      <c r="F339" s="62">
        <f t="shared" si="19"/>
        <v>0</v>
      </c>
    </row>
    <row r="340" spans="1:6">
      <c r="A340" s="64" t="s">
        <v>222</v>
      </c>
      <c r="B340" s="65" t="s">
        <v>15</v>
      </c>
      <c r="C340" s="65" t="s">
        <v>11</v>
      </c>
      <c r="D340" s="65">
        <v>0</v>
      </c>
      <c r="E340" s="74">
        <v>1724.1379310344828</v>
      </c>
      <c r="F340" s="67">
        <f t="shared" si="19"/>
        <v>0</v>
      </c>
    </row>
    <row r="341" spans="1:6">
      <c r="B341" s="4" t="s">
        <v>44</v>
      </c>
      <c r="C341" s="2"/>
      <c r="D341" s="2">
        <f>SUM(D323:D340)</f>
        <v>0</v>
      </c>
      <c r="F341" s="23">
        <f>SUM(F323:F340)</f>
        <v>0</v>
      </c>
    </row>
    <row r="342" spans="1:6">
      <c r="B342" s="2"/>
      <c r="C342" s="2"/>
    </row>
    <row r="343" spans="1:6">
      <c r="B343" s="4" t="s">
        <v>553</v>
      </c>
      <c r="C343" s="4"/>
      <c r="D343" s="4"/>
      <c r="E343" s="12"/>
      <c r="F343" s="23">
        <f>(F156+F246+F297+F319+F341+F194+F277+F218)</f>
        <v>0</v>
      </c>
    </row>
    <row r="344" spans="1:6">
      <c r="B344" s="2"/>
      <c r="C344" s="2"/>
    </row>
    <row r="345" spans="1:6" ht="20">
      <c r="B345" s="43" t="s">
        <v>51</v>
      </c>
      <c r="C345" s="2"/>
    </row>
    <row r="346" spans="1:6">
      <c r="B346" s="4" t="s">
        <v>0</v>
      </c>
      <c r="C346" s="2"/>
    </row>
    <row r="347" spans="1:6">
      <c r="A347" s="30" t="s">
        <v>60</v>
      </c>
      <c r="B347" s="5" t="s">
        <v>1</v>
      </c>
      <c r="C347" s="5" t="s">
        <v>2</v>
      </c>
      <c r="D347" s="5" t="s">
        <v>3</v>
      </c>
      <c r="E347" s="16" t="s">
        <v>4</v>
      </c>
      <c r="F347" s="17" t="s">
        <v>16</v>
      </c>
    </row>
    <row r="348" spans="1:6" s="92" customFormat="1">
      <c r="A348" s="89" t="s">
        <v>544</v>
      </c>
      <c r="B348" s="90" t="s">
        <v>5</v>
      </c>
      <c r="C348" s="90" t="s">
        <v>377</v>
      </c>
      <c r="D348" s="90">
        <v>0</v>
      </c>
      <c r="E348" s="91">
        <v>2843.97</v>
      </c>
      <c r="F348" s="93">
        <f>D348*E348</f>
        <v>0</v>
      </c>
    </row>
    <row r="349" spans="1:6" hidden="1">
      <c r="A349" s="3" t="s">
        <v>223</v>
      </c>
      <c r="B349" s="2" t="s">
        <v>5</v>
      </c>
      <c r="C349" s="2" t="s">
        <v>6</v>
      </c>
      <c r="D349" s="90">
        <v>0</v>
      </c>
      <c r="E349" s="91">
        <v>2843.97</v>
      </c>
      <c r="F349" s="94">
        <f t="shared" ref="F349:F386" si="20">D349*E349</f>
        <v>0</v>
      </c>
    </row>
    <row r="350" spans="1:6">
      <c r="A350" s="3" t="s">
        <v>223</v>
      </c>
      <c r="B350" s="2" t="s">
        <v>5</v>
      </c>
      <c r="C350" s="2" t="s">
        <v>6</v>
      </c>
      <c r="D350" s="90">
        <v>0</v>
      </c>
      <c r="E350" s="91">
        <v>2843.97</v>
      </c>
      <c r="F350" s="94">
        <f t="shared" ref="F350" si="21">D350*E350</f>
        <v>0</v>
      </c>
    </row>
    <row r="351" spans="1:6">
      <c r="A351" s="3" t="s">
        <v>224</v>
      </c>
      <c r="B351" s="2" t="s">
        <v>5</v>
      </c>
      <c r="C351" s="2" t="s">
        <v>7</v>
      </c>
      <c r="D351" s="90">
        <v>0</v>
      </c>
      <c r="E351" s="91">
        <v>2843.97</v>
      </c>
      <c r="F351" s="94">
        <f t="shared" si="20"/>
        <v>0</v>
      </c>
    </row>
    <row r="352" spans="1:6">
      <c r="A352" s="3" t="s">
        <v>225</v>
      </c>
      <c r="B352" s="2" t="s">
        <v>5</v>
      </c>
      <c r="C352" s="2" t="s">
        <v>8</v>
      </c>
      <c r="D352" s="90">
        <v>0</v>
      </c>
      <c r="E352" s="91">
        <v>2843.97</v>
      </c>
      <c r="F352" s="94">
        <f t="shared" si="20"/>
        <v>0</v>
      </c>
    </row>
    <row r="353" spans="1:6">
      <c r="A353" s="3" t="s">
        <v>226</v>
      </c>
      <c r="B353" s="2" t="s">
        <v>5</v>
      </c>
      <c r="C353" s="2" t="s">
        <v>9</v>
      </c>
      <c r="D353" s="90">
        <v>0</v>
      </c>
      <c r="E353" s="91">
        <v>2843.97</v>
      </c>
      <c r="F353" s="94">
        <f t="shared" ref="F353:F361" si="22">D353*E353</f>
        <v>0</v>
      </c>
    </row>
    <row r="354" spans="1:6">
      <c r="A354" s="3" t="s">
        <v>227</v>
      </c>
      <c r="B354" s="2" t="s">
        <v>5</v>
      </c>
      <c r="C354" s="2" t="s">
        <v>10</v>
      </c>
      <c r="D354" s="90">
        <v>0</v>
      </c>
      <c r="E354" s="91">
        <v>2843.97</v>
      </c>
      <c r="F354" s="94">
        <f t="shared" si="22"/>
        <v>0</v>
      </c>
    </row>
    <row r="355" spans="1:6">
      <c r="A355" s="3" t="s">
        <v>545</v>
      </c>
      <c r="B355" s="2" t="s">
        <v>14</v>
      </c>
      <c r="C355" s="2" t="s">
        <v>377</v>
      </c>
      <c r="D355" s="90">
        <v>0</v>
      </c>
      <c r="E355" s="91">
        <v>2843.97</v>
      </c>
      <c r="F355" s="94">
        <f t="shared" si="22"/>
        <v>0</v>
      </c>
    </row>
    <row r="356" spans="1:6" hidden="1">
      <c r="A356" s="3" t="s">
        <v>380</v>
      </c>
      <c r="B356" s="2" t="s">
        <v>14</v>
      </c>
      <c r="C356" s="2" t="s">
        <v>6</v>
      </c>
      <c r="D356" s="90">
        <v>0</v>
      </c>
      <c r="E356" s="91">
        <v>2843.97</v>
      </c>
      <c r="F356" s="94">
        <f t="shared" si="22"/>
        <v>0</v>
      </c>
    </row>
    <row r="357" spans="1:6" hidden="1">
      <c r="A357" s="3" t="s">
        <v>381</v>
      </c>
      <c r="B357" s="2" t="s">
        <v>14</v>
      </c>
      <c r="C357" s="2" t="s">
        <v>7</v>
      </c>
      <c r="D357" s="90">
        <v>0</v>
      </c>
      <c r="E357" s="91">
        <v>2843.97</v>
      </c>
      <c r="F357" s="94">
        <f t="shared" si="22"/>
        <v>0</v>
      </c>
    </row>
    <row r="358" spans="1:6" hidden="1">
      <c r="A358" s="3" t="s">
        <v>382</v>
      </c>
      <c r="B358" s="2" t="s">
        <v>14</v>
      </c>
      <c r="C358" s="2" t="s">
        <v>8</v>
      </c>
      <c r="D358" s="90">
        <v>0</v>
      </c>
      <c r="E358" s="91">
        <v>2843.97</v>
      </c>
      <c r="F358" s="94">
        <f t="shared" si="22"/>
        <v>0</v>
      </c>
    </row>
    <row r="359" spans="1:6">
      <c r="A359" s="3" t="s">
        <v>380</v>
      </c>
      <c r="B359" s="2" t="s">
        <v>14</v>
      </c>
      <c r="C359" s="2" t="s">
        <v>6</v>
      </c>
      <c r="D359" s="90">
        <v>0</v>
      </c>
      <c r="E359" s="91">
        <v>2843.97</v>
      </c>
      <c r="F359" s="94">
        <f t="shared" si="22"/>
        <v>0</v>
      </c>
    </row>
    <row r="360" spans="1:6">
      <c r="A360" s="3" t="s">
        <v>381</v>
      </c>
      <c r="B360" s="2" t="s">
        <v>14</v>
      </c>
      <c r="C360" s="2" t="s">
        <v>7</v>
      </c>
      <c r="D360" s="90">
        <v>0</v>
      </c>
      <c r="E360" s="91">
        <v>2843.97</v>
      </c>
      <c r="F360" s="94">
        <f t="shared" si="22"/>
        <v>0</v>
      </c>
    </row>
    <row r="361" spans="1:6">
      <c r="A361" s="3" t="s">
        <v>382</v>
      </c>
      <c r="B361" s="2" t="s">
        <v>14</v>
      </c>
      <c r="C361" s="2" t="s">
        <v>8</v>
      </c>
      <c r="D361" s="90">
        <v>0</v>
      </c>
      <c r="E361" s="91">
        <v>2843.97</v>
      </c>
      <c r="F361" s="94">
        <f t="shared" si="22"/>
        <v>0</v>
      </c>
    </row>
    <row r="362" spans="1:6">
      <c r="A362" s="3" t="s">
        <v>383</v>
      </c>
      <c r="B362" s="2" t="s">
        <v>14</v>
      </c>
      <c r="C362" s="2" t="s">
        <v>9</v>
      </c>
      <c r="D362" s="90">
        <v>0</v>
      </c>
      <c r="E362" s="91">
        <v>2843.97</v>
      </c>
      <c r="F362" s="94">
        <f t="shared" si="20"/>
        <v>0</v>
      </c>
    </row>
    <row r="363" spans="1:6" hidden="1">
      <c r="A363" s="3" t="s">
        <v>384</v>
      </c>
      <c r="B363" s="2" t="s">
        <v>14</v>
      </c>
      <c r="C363" s="2" t="s">
        <v>10</v>
      </c>
      <c r="D363" s="90">
        <v>0</v>
      </c>
      <c r="E363" s="91">
        <v>2843.97</v>
      </c>
      <c r="F363" s="94">
        <f t="shared" ref="F363:F380" si="23">D363*E363</f>
        <v>0</v>
      </c>
    </row>
    <row r="364" spans="1:6" hidden="1">
      <c r="A364" s="3" t="s">
        <v>546</v>
      </c>
      <c r="B364" s="2" t="s">
        <v>52</v>
      </c>
      <c r="C364" s="2" t="s">
        <v>377</v>
      </c>
      <c r="D364" s="90">
        <v>0</v>
      </c>
      <c r="E364" s="91">
        <v>2843.97</v>
      </c>
      <c r="F364" s="94">
        <f t="shared" si="23"/>
        <v>0</v>
      </c>
    </row>
    <row r="365" spans="1:6">
      <c r="A365" s="3" t="s">
        <v>546</v>
      </c>
      <c r="B365" s="2" t="s">
        <v>52</v>
      </c>
      <c r="C365" s="2" t="s">
        <v>377</v>
      </c>
      <c r="D365" s="90">
        <v>0</v>
      </c>
      <c r="E365" s="91">
        <v>2843.97</v>
      </c>
      <c r="F365" s="94">
        <f t="shared" si="23"/>
        <v>0</v>
      </c>
    </row>
    <row r="366" spans="1:6">
      <c r="A366" s="3" t="s">
        <v>228</v>
      </c>
      <c r="B366" s="2" t="s">
        <v>52</v>
      </c>
      <c r="C366" s="2" t="s">
        <v>6</v>
      </c>
      <c r="D366" s="90">
        <v>0</v>
      </c>
      <c r="E366" s="91">
        <v>2843.97</v>
      </c>
      <c r="F366" s="94">
        <f t="shared" si="23"/>
        <v>0</v>
      </c>
    </row>
    <row r="367" spans="1:6" hidden="1">
      <c r="A367" s="3" t="s">
        <v>229</v>
      </c>
      <c r="B367" s="2" t="s">
        <v>52</v>
      </c>
      <c r="C367" s="2" t="s">
        <v>7</v>
      </c>
      <c r="D367" s="90">
        <v>0</v>
      </c>
      <c r="E367" s="91">
        <v>2843.97</v>
      </c>
      <c r="F367" s="94">
        <f t="shared" si="23"/>
        <v>0</v>
      </c>
    </row>
    <row r="368" spans="1:6">
      <c r="A368" s="3" t="s">
        <v>229</v>
      </c>
      <c r="B368" s="2" t="s">
        <v>52</v>
      </c>
      <c r="C368" s="2" t="s">
        <v>7</v>
      </c>
      <c r="D368" s="90">
        <v>0</v>
      </c>
      <c r="E368" s="91">
        <v>2843.97</v>
      </c>
      <c r="F368" s="94">
        <f t="shared" si="23"/>
        <v>0</v>
      </c>
    </row>
    <row r="369" spans="1:6">
      <c r="A369" s="3" t="s">
        <v>230</v>
      </c>
      <c r="B369" s="2" t="s">
        <v>52</v>
      </c>
      <c r="C369" s="2" t="s">
        <v>8</v>
      </c>
      <c r="D369" s="90">
        <v>0</v>
      </c>
      <c r="E369" s="91">
        <v>2843.97</v>
      </c>
      <c r="F369" s="94">
        <f t="shared" si="23"/>
        <v>0</v>
      </c>
    </row>
    <row r="370" spans="1:6">
      <c r="A370" s="3" t="s">
        <v>231</v>
      </c>
      <c r="B370" s="2" t="s">
        <v>52</v>
      </c>
      <c r="C370" s="2" t="s">
        <v>9</v>
      </c>
      <c r="D370" s="90">
        <v>0</v>
      </c>
      <c r="E370" s="91">
        <v>2843.97</v>
      </c>
      <c r="F370" s="94">
        <f t="shared" si="23"/>
        <v>0</v>
      </c>
    </row>
    <row r="371" spans="1:6">
      <c r="A371" s="3" t="s">
        <v>232</v>
      </c>
      <c r="B371" s="2" t="s">
        <v>52</v>
      </c>
      <c r="C371" s="2" t="s">
        <v>10</v>
      </c>
      <c r="D371" s="90">
        <v>0</v>
      </c>
      <c r="E371" s="91">
        <v>2843.97</v>
      </c>
      <c r="F371" s="94">
        <f t="shared" si="23"/>
        <v>0</v>
      </c>
    </row>
    <row r="372" spans="1:6">
      <c r="A372" s="3" t="s">
        <v>547</v>
      </c>
      <c r="B372" s="2" t="s">
        <v>53</v>
      </c>
      <c r="C372" s="2" t="s">
        <v>377</v>
      </c>
      <c r="D372" s="90">
        <v>0</v>
      </c>
      <c r="E372" s="91">
        <v>2843.97</v>
      </c>
      <c r="F372" s="94">
        <f t="shared" si="23"/>
        <v>0</v>
      </c>
    </row>
    <row r="373" spans="1:6" hidden="1">
      <c r="A373" s="3" t="s">
        <v>233</v>
      </c>
      <c r="B373" s="2" t="s">
        <v>53</v>
      </c>
      <c r="C373" s="2" t="s">
        <v>6</v>
      </c>
      <c r="D373" s="90">
        <v>0</v>
      </c>
      <c r="E373" s="91">
        <v>2843.97</v>
      </c>
      <c r="F373" s="94">
        <f t="shared" si="23"/>
        <v>0</v>
      </c>
    </row>
    <row r="374" spans="1:6" hidden="1">
      <c r="A374" s="3" t="s">
        <v>234</v>
      </c>
      <c r="B374" s="2" t="s">
        <v>53</v>
      </c>
      <c r="C374" s="2" t="s">
        <v>7</v>
      </c>
      <c r="D374" s="90">
        <v>0</v>
      </c>
      <c r="E374" s="91">
        <v>2843.97</v>
      </c>
      <c r="F374" s="94">
        <f t="shared" si="23"/>
        <v>0</v>
      </c>
    </row>
    <row r="375" spans="1:6" hidden="1">
      <c r="A375" s="3" t="s">
        <v>235</v>
      </c>
      <c r="B375" s="2" t="s">
        <v>53</v>
      </c>
      <c r="C375" s="2" t="s">
        <v>8</v>
      </c>
      <c r="D375" s="90">
        <v>0</v>
      </c>
      <c r="E375" s="91">
        <v>2843.97</v>
      </c>
      <c r="F375" s="94">
        <f t="shared" si="23"/>
        <v>0</v>
      </c>
    </row>
    <row r="376" spans="1:6">
      <c r="A376" s="3" t="s">
        <v>233</v>
      </c>
      <c r="B376" s="2" t="s">
        <v>53</v>
      </c>
      <c r="C376" s="2" t="s">
        <v>6</v>
      </c>
      <c r="D376" s="90">
        <v>0</v>
      </c>
      <c r="E376" s="91">
        <v>2843.97</v>
      </c>
      <c r="F376" s="94">
        <f t="shared" si="23"/>
        <v>0</v>
      </c>
    </row>
    <row r="377" spans="1:6">
      <c r="A377" s="3" t="s">
        <v>234</v>
      </c>
      <c r="B377" s="2" t="s">
        <v>53</v>
      </c>
      <c r="C377" s="2" t="s">
        <v>7</v>
      </c>
      <c r="D377" s="90">
        <v>0</v>
      </c>
      <c r="E377" s="91">
        <v>2843.97</v>
      </c>
      <c r="F377" s="94">
        <f t="shared" si="23"/>
        <v>0</v>
      </c>
    </row>
    <row r="378" spans="1:6">
      <c r="A378" s="3" t="s">
        <v>235</v>
      </c>
      <c r="B378" s="2" t="s">
        <v>53</v>
      </c>
      <c r="C378" s="2" t="s">
        <v>8</v>
      </c>
      <c r="D378" s="90">
        <v>0</v>
      </c>
      <c r="E378" s="91">
        <v>2843.97</v>
      </c>
      <c r="F378" s="94">
        <f t="shared" si="23"/>
        <v>0</v>
      </c>
    </row>
    <row r="379" spans="1:6">
      <c r="A379" s="3" t="s">
        <v>236</v>
      </c>
      <c r="B379" s="2" t="s">
        <v>53</v>
      </c>
      <c r="C379" s="2" t="s">
        <v>9</v>
      </c>
      <c r="D379" s="90">
        <v>0</v>
      </c>
      <c r="E379" s="91">
        <v>2843.97</v>
      </c>
      <c r="F379" s="94">
        <f t="shared" si="23"/>
        <v>0</v>
      </c>
    </row>
    <row r="380" spans="1:6">
      <c r="A380" s="3" t="s">
        <v>237</v>
      </c>
      <c r="B380" s="2" t="s">
        <v>53</v>
      </c>
      <c r="C380" s="2" t="s">
        <v>10</v>
      </c>
      <c r="D380" s="90">
        <v>0</v>
      </c>
      <c r="E380" s="91">
        <v>2843.97</v>
      </c>
      <c r="F380" s="94">
        <f t="shared" si="23"/>
        <v>0</v>
      </c>
    </row>
    <row r="381" spans="1:6">
      <c r="A381" s="3" t="s">
        <v>548</v>
      </c>
      <c r="B381" s="2" t="s">
        <v>15</v>
      </c>
      <c r="C381" s="2" t="s">
        <v>377</v>
      </c>
      <c r="D381" s="90">
        <v>0</v>
      </c>
      <c r="E381" s="91">
        <v>2843.97</v>
      </c>
      <c r="F381" s="94">
        <f t="shared" si="20"/>
        <v>0</v>
      </c>
    </row>
    <row r="382" spans="1:6">
      <c r="A382" s="3" t="s">
        <v>238</v>
      </c>
      <c r="B382" s="2" t="s">
        <v>15</v>
      </c>
      <c r="C382" s="2" t="s">
        <v>6</v>
      </c>
      <c r="D382" s="90">
        <v>0</v>
      </c>
      <c r="E382" s="91">
        <v>2843.97</v>
      </c>
      <c r="F382" s="94">
        <f t="shared" si="20"/>
        <v>0</v>
      </c>
    </row>
    <row r="383" spans="1:6">
      <c r="A383" s="3" t="s">
        <v>239</v>
      </c>
      <c r="B383" s="2" t="s">
        <v>15</v>
      </c>
      <c r="C383" s="2" t="s">
        <v>7</v>
      </c>
      <c r="D383" s="2">
        <v>0</v>
      </c>
      <c r="E383" s="91">
        <v>2843.97</v>
      </c>
      <c r="F383" s="94">
        <f t="shared" si="20"/>
        <v>0</v>
      </c>
    </row>
    <row r="384" spans="1:6">
      <c r="A384" s="3" t="s">
        <v>240</v>
      </c>
      <c r="B384" s="2" t="s">
        <v>15</v>
      </c>
      <c r="C384" s="2" t="s">
        <v>8</v>
      </c>
      <c r="D384" s="2">
        <v>0</v>
      </c>
      <c r="E384" s="91">
        <v>2843.97</v>
      </c>
      <c r="F384" s="94">
        <f t="shared" si="20"/>
        <v>0</v>
      </c>
    </row>
    <row r="385" spans="1:7">
      <c r="A385" s="3" t="s">
        <v>241</v>
      </c>
      <c r="B385" s="2" t="s">
        <v>15</v>
      </c>
      <c r="C385" s="2" t="s">
        <v>9</v>
      </c>
      <c r="D385" s="2">
        <v>0</v>
      </c>
      <c r="E385" s="91">
        <v>2843.97</v>
      </c>
      <c r="F385" s="94">
        <f t="shared" si="20"/>
        <v>0</v>
      </c>
    </row>
    <row r="386" spans="1:7">
      <c r="A386" s="31" t="s">
        <v>242</v>
      </c>
      <c r="B386" s="6" t="s">
        <v>15</v>
      </c>
      <c r="C386" s="6" t="s">
        <v>10</v>
      </c>
      <c r="D386" s="6">
        <v>0</v>
      </c>
      <c r="E386" s="91">
        <v>2843.97</v>
      </c>
      <c r="F386" s="22">
        <f t="shared" si="20"/>
        <v>0</v>
      </c>
    </row>
    <row r="387" spans="1:7">
      <c r="B387" s="4" t="s">
        <v>50</v>
      </c>
      <c r="C387" s="2"/>
      <c r="D387" s="2">
        <f>SUM(D349:D386)</f>
        <v>0</v>
      </c>
      <c r="E387" s="289"/>
      <c r="F387" s="23">
        <f>SUM(F348:F386)</f>
        <v>0</v>
      </c>
    </row>
    <row r="388" spans="1:7">
      <c r="B388" s="4"/>
      <c r="C388" s="2"/>
      <c r="F388" s="23"/>
    </row>
    <row r="389" spans="1:7">
      <c r="B389" s="4" t="s">
        <v>759</v>
      </c>
      <c r="C389" s="2"/>
    </row>
    <row r="390" spans="1:7">
      <c r="A390" s="30" t="s">
        <v>60</v>
      </c>
      <c r="B390" s="5" t="s">
        <v>1</v>
      </c>
      <c r="C390" s="5" t="s">
        <v>2</v>
      </c>
      <c r="D390" s="5" t="s">
        <v>3</v>
      </c>
      <c r="E390" s="39" t="s">
        <v>4</v>
      </c>
      <c r="F390" s="17" t="s">
        <v>16</v>
      </c>
      <c r="G390"/>
    </row>
    <row r="391" spans="1:7">
      <c r="A391" s="89" t="s">
        <v>763</v>
      </c>
      <c r="B391" s="90" t="s">
        <v>760</v>
      </c>
      <c r="C391" s="90" t="s">
        <v>377</v>
      </c>
      <c r="D391" s="90">
        <v>0</v>
      </c>
      <c r="E391" s="247">
        <v>3016.38</v>
      </c>
      <c r="F391" s="93">
        <f>D391*E391</f>
        <v>0</v>
      </c>
    </row>
    <row r="392" spans="1:7">
      <c r="A392" s="89" t="s">
        <v>766</v>
      </c>
      <c r="B392" s="90" t="s">
        <v>760</v>
      </c>
      <c r="C392" s="2" t="s">
        <v>6</v>
      </c>
      <c r="D392" s="90">
        <v>0</v>
      </c>
      <c r="E392" s="248">
        <v>3016.38</v>
      </c>
      <c r="F392" s="94">
        <f t="shared" ref="F392:F405" si="24">D392*E392</f>
        <v>0</v>
      </c>
    </row>
    <row r="393" spans="1:7">
      <c r="A393" s="89" t="s">
        <v>767</v>
      </c>
      <c r="B393" s="90" t="s">
        <v>760</v>
      </c>
      <c r="C393" s="2" t="s">
        <v>7</v>
      </c>
      <c r="D393" s="90">
        <v>0</v>
      </c>
      <c r="E393" s="248">
        <v>3016.38</v>
      </c>
      <c r="F393" s="94">
        <f t="shared" si="24"/>
        <v>0</v>
      </c>
    </row>
    <row r="394" spans="1:7">
      <c r="A394" s="89" t="s">
        <v>768</v>
      </c>
      <c r="B394" s="90" t="s">
        <v>760</v>
      </c>
      <c r="C394" s="2" t="s">
        <v>8</v>
      </c>
      <c r="D394" s="90">
        <v>0</v>
      </c>
      <c r="E394" s="248">
        <v>3016.38</v>
      </c>
      <c r="F394" s="94">
        <f t="shared" si="24"/>
        <v>0</v>
      </c>
    </row>
    <row r="395" spans="1:7">
      <c r="A395" s="89" t="s">
        <v>769</v>
      </c>
      <c r="B395" s="90" t="s">
        <v>760</v>
      </c>
      <c r="C395" s="2" t="s">
        <v>9</v>
      </c>
      <c r="D395" s="90">
        <v>0</v>
      </c>
      <c r="E395" s="248">
        <v>3016.38</v>
      </c>
      <c r="F395" s="94">
        <f t="shared" si="24"/>
        <v>0</v>
      </c>
    </row>
    <row r="396" spans="1:7">
      <c r="A396" s="89" t="s">
        <v>764</v>
      </c>
      <c r="B396" s="2" t="s">
        <v>761</v>
      </c>
      <c r="C396" s="2" t="s">
        <v>377</v>
      </c>
      <c r="D396" s="90">
        <v>0</v>
      </c>
      <c r="E396" s="248">
        <v>3016.38</v>
      </c>
      <c r="F396" s="94">
        <f t="shared" si="24"/>
        <v>0</v>
      </c>
    </row>
    <row r="397" spans="1:7">
      <c r="A397" s="89" t="s">
        <v>770</v>
      </c>
      <c r="B397" s="2" t="s">
        <v>761</v>
      </c>
      <c r="C397" s="2" t="s">
        <v>6</v>
      </c>
      <c r="D397" s="90">
        <v>0</v>
      </c>
      <c r="E397" s="248">
        <v>3016.38</v>
      </c>
      <c r="F397" s="94">
        <f t="shared" si="24"/>
        <v>0</v>
      </c>
    </row>
    <row r="398" spans="1:7">
      <c r="A398" s="89" t="s">
        <v>771</v>
      </c>
      <c r="B398" s="2" t="s">
        <v>761</v>
      </c>
      <c r="C398" s="2" t="s">
        <v>7</v>
      </c>
      <c r="D398" s="90">
        <v>0</v>
      </c>
      <c r="E398" s="248">
        <v>3016.38</v>
      </c>
      <c r="F398" s="94">
        <f t="shared" si="24"/>
        <v>0</v>
      </c>
    </row>
    <row r="399" spans="1:7">
      <c r="A399" s="89" t="s">
        <v>772</v>
      </c>
      <c r="B399" s="2" t="s">
        <v>761</v>
      </c>
      <c r="C399" s="2" t="s">
        <v>8</v>
      </c>
      <c r="D399" s="90">
        <v>0</v>
      </c>
      <c r="E399" s="248">
        <v>3016.38</v>
      </c>
      <c r="F399" s="94">
        <f t="shared" si="24"/>
        <v>0</v>
      </c>
    </row>
    <row r="400" spans="1:7">
      <c r="A400" s="89" t="s">
        <v>773</v>
      </c>
      <c r="B400" s="2" t="s">
        <v>761</v>
      </c>
      <c r="C400" s="2" t="s">
        <v>9</v>
      </c>
      <c r="D400" s="90">
        <v>0</v>
      </c>
      <c r="E400" s="248">
        <v>3016.38</v>
      </c>
      <c r="F400" s="94">
        <f t="shared" si="24"/>
        <v>0</v>
      </c>
    </row>
    <row r="401" spans="1:7">
      <c r="A401" s="3" t="s">
        <v>765</v>
      </c>
      <c r="B401" s="2" t="s">
        <v>762</v>
      </c>
      <c r="C401" s="2" t="s">
        <v>377</v>
      </c>
      <c r="D401" s="90">
        <v>0</v>
      </c>
      <c r="E401" s="248">
        <v>3016.38</v>
      </c>
      <c r="F401" s="94">
        <f t="shared" si="24"/>
        <v>0</v>
      </c>
    </row>
    <row r="402" spans="1:7">
      <c r="A402" s="3" t="s">
        <v>774</v>
      </c>
      <c r="B402" s="2" t="s">
        <v>762</v>
      </c>
      <c r="C402" s="2" t="s">
        <v>6</v>
      </c>
      <c r="D402" s="90">
        <v>0</v>
      </c>
      <c r="E402" s="248">
        <v>3016.38</v>
      </c>
      <c r="F402" s="94">
        <f t="shared" si="24"/>
        <v>0</v>
      </c>
    </row>
    <row r="403" spans="1:7">
      <c r="A403" s="3" t="s">
        <v>775</v>
      </c>
      <c r="B403" s="2" t="s">
        <v>762</v>
      </c>
      <c r="C403" s="2" t="s">
        <v>7</v>
      </c>
      <c r="D403" s="90">
        <v>0</v>
      </c>
      <c r="E403" s="248">
        <v>3016.38</v>
      </c>
      <c r="F403" s="94">
        <f t="shared" si="24"/>
        <v>0</v>
      </c>
    </row>
    <row r="404" spans="1:7">
      <c r="A404" s="3" t="s">
        <v>776</v>
      </c>
      <c r="B404" s="2" t="s">
        <v>762</v>
      </c>
      <c r="C404" s="2" t="s">
        <v>8</v>
      </c>
      <c r="D404" s="90">
        <v>0</v>
      </c>
      <c r="E404" s="248">
        <v>3016.38</v>
      </c>
      <c r="F404" s="94">
        <f t="shared" si="24"/>
        <v>0</v>
      </c>
    </row>
    <row r="405" spans="1:7">
      <c r="A405" s="31" t="s">
        <v>777</v>
      </c>
      <c r="B405" s="6" t="s">
        <v>762</v>
      </c>
      <c r="C405" s="6" t="s">
        <v>9</v>
      </c>
      <c r="D405" s="246">
        <v>0</v>
      </c>
      <c r="E405" s="248">
        <v>3016.38</v>
      </c>
      <c r="F405" s="22">
        <f t="shared" si="24"/>
        <v>0</v>
      </c>
    </row>
    <row r="406" spans="1:7">
      <c r="B406" s="4"/>
      <c r="C406" s="2"/>
      <c r="E406" s="289"/>
      <c r="F406" s="23">
        <f>SUM(F391:F405)</f>
        <v>0</v>
      </c>
    </row>
    <row r="407" spans="1:7">
      <c r="B407" s="2"/>
      <c r="C407" s="2"/>
    </row>
    <row r="408" spans="1:7">
      <c r="B408" s="4" t="s">
        <v>554</v>
      </c>
      <c r="C408" s="2"/>
      <c r="F408" s="21">
        <f>F387+F406</f>
        <v>0</v>
      </c>
    </row>
    <row r="409" spans="1:7">
      <c r="B409" s="2"/>
      <c r="C409" s="2"/>
    </row>
    <row r="410" spans="1:7" ht="20">
      <c r="B410" s="43" t="s">
        <v>22</v>
      </c>
      <c r="C410" s="2"/>
    </row>
    <row r="411" spans="1:7">
      <c r="B411" s="4" t="s">
        <v>785</v>
      </c>
      <c r="C411" s="2"/>
    </row>
    <row r="412" spans="1:7">
      <c r="A412" s="30" t="s">
        <v>60</v>
      </c>
      <c r="B412" s="5" t="s">
        <v>1</v>
      </c>
      <c r="C412" s="5" t="s">
        <v>2</v>
      </c>
      <c r="D412" s="5" t="s">
        <v>3</v>
      </c>
      <c r="E412" s="16" t="s">
        <v>4</v>
      </c>
      <c r="F412" s="17" t="s">
        <v>16</v>
      </c>
      <c r="G412"/>
    </row>
    <row r="413" spans="1:7">
      <c r="A413" s="3" t="s">
        <v>786</v>
      </c>
      <c r="B413" s="33" t="s">
        <v>5</v>
      </c>
      <c r="C413" s="2" t="s">
        <v>6</v>
      </c>
      <c r="D413" s="2">
        <v>0</v>
      </c>
      <c r="E413" s="245">
        <v>2930.17</v>
      </c>
      <c r="F413" s="58">
        <f>D413*E413</f>
        <v>0</v>
      </c>
    </row>
    <row r="414" spans="1:7">
      <c r="A414" s="3" t="s">
        <v>788</v>
      </c>
      <c r="B414" s="33" t="s">
        <v>5</v>
      </c>
      <c r="C414" s="2" t="s">
        <v>7</v>
      </c>
      <c r="D414" s="2">
        <v>0</v>
      </c>
      <c r="E414" s="245">
        <v>2930.17</v>
      </c>
      <c r="F414" s="58">
        <f t="shared" ref="F414:F422" si="25">D414*E414</f>
        <v>0</v>
      </c>
    </row>
    <row r="415" spans="1:7">
      <c r="A415" s="3" t="s">
        <v>789</v>
      </c>
      <c r="B415" s="33" t="s">
        <v>5</v>
      </c>
      <c r="C415" s="2" t="s">
        <v>8</v>
      </c>
      <c r="D415" s="2">
        <v>0</v>
      </c>
      <c r="E415" s="245">
        <v>2930.17</v>
      </c>
      <c r="F415" s="58">
        <f t="shared" si="25"/>
        <v>0</v>
      </c>
    </row>
    <row r="416" spans="1:7">
      <c r="A416" s="3" t="s">
        <v>790</v>
      </c>
      <c r="B416" s="33" t="s">
        <v>5</v>
      </c>
      <c r="C416" s="2" t="s">
        <v>9</v>
      </c>
      <c r="D416" s="2">
        <v>0</v>
      </c>
      <c r="E416" s="245">
        <v>2930.17</v>
      </c>
      <c r="F416" s="58">
        <f t="shared" si="25"/>
        <v>0</v>
      </c>
    </row>
    <row r="417" spans="1:6">
      <c r="A417" s="3" t="s">
        <v>791</v>
      </c>
      <c r="B417" s="33" t="s">
        <v>5</v>
      </c>
      <c r="C417" s="2" t="s">
        <v>10</v>
      </c>
      <c r="D417" s="2">
        <v>0</v>
      </c>
      <c r="E417" s="245">
        <v>2930.17</v>
      </c>
      <c r="F417" s="58">
        <f t="shared" si="25"/>
        <v>0</v>
      </c>
    </row>
    <row r="418" spans="1:6">
      <c r="A418" s="3" t="s">
        <v>787</v>
      </c>
      <c r="B418" s="33" t="s">
        <v>15</v>
      </c>
      <c r="C418" s="2" t="s">
        <v>6</v>
      </c>
      <c r="D418" s="2">
        <v>0</v>
      </c>
      <c r="E418" s="245">
        <v>2930.17</v>
      </c>
      <c r="F418" s="58">
        <f t="shared" si="25"/>
        <v>0</v>
      </c>
    </row>
    <row r="419" spans="1:6">
      <c r="A419" s="3" t="s">
        <v>792</v>
      </c>
      <c r="B419" s="33" t="s">
        <v>15</v>
      </c>
      <c r="C419" s="2" t="s">
        <v>7</v>
      </c>
      <c r="D419" s="2">
        <v>0</v>
      </c>
      <c r="E419" s="245">
        <v>2930.17</v>
      </c>
      <c r="F419" s="58">
        <f t="shared" si="25"/>
        <v>0</v>
      </c>
    </row>
    <row r="420" spans="1:6">
      <c r="A420" s="3" t="s">
        <v>793</v>
      </c>
      <c r="B420" s="33" t="s">
        <v>15</v>
      </c>
      <c r="C420" s="2" t="s">
        <v>8</v>
      </c>
      <c r="D420" s="2">
        <v>0</v>
      </c>
      <c r="E420" s="245">
        <v>2930.17</v>
      </c>
      <c r="F420" s="58">
        <f t="shared" si="25"/>
        <v>0</v>
      </c>
    </row>
    <row r="421" spans="1:6">
      <c r="A421" s="3" t="s">
        <v>794</v>
      </c>
      <c r="B421" s="33" t="s">
        <v>15</v>
      </c>
      <c r="C421" s="2" t="s">
        <v>9</v>
      </c>
      <c r="D421" s="2">
        <v>0</v>
      </c>
      <c r="E421" s="245">
        <v>2930.17</v>
      </c>
      <c r="F421" s="58">
        <f t="shared" si="25"/>
        <v>0</v>
      </c>
    </row>
    <row r="422" spans="1:6">
      <c r="A422" s="31" t="s">
        <v>795</v>
      </c>
      <c r="B422" s="35" t="s">
        <v>15</v>
      </c>
      <c r="C422" s="6" t="s">
        <v>10</v>
      </c>
      <c r="D422" s="6">
        <v>0</v>
      </c>
      <c r="E422" s="245">
        <v>2930.17</v>
      </c>
      <c r="F422" s="57">
        <f t="shared" si="25"/>
        <v>0</v>
      </c>
    </row>
    <row r="423" spans="1:6" ht="20">
      <c r="B423" s="43"/>
      <c r="C423" s="2"/>
      <c r="D423" s="2">
        <f>SUM(D413:D422)</f>
        <v>0</v>
      </c>
      <c r="E423" s="289"/>
      <c r="F423" s="58">
        <f>SUM(F413:F422)</f>
        <v>0</v>
      </c>
    </row>
    <row r="424" spans="1:6" ht="20">
      <c r="B424" s="43"/>
      <c r="C424" s="2"/>
    </row>
    <row r="425" spans="1:6">
      <c r="B425" s="4" t="s">
        <v>796</v>
      </c>
      <c r="C425" s="2"/>
    </row>
    <row r="426" spans="1:6">
      <c r="A426" s="30" t="s">
        <v>60</v>
      </c>
      <c r="B426" s="5" t="s">
        <v>1</v>
      </c>
      <c r="C426" s="5" t="s">
        <v>2</v>
      </c>
      <c r="D426" s="5" t="s">
        <v>3</v>
      </c>
      <c r="E426" s="16" t="s">
        <v>4</v>
      </c>
      <c r="F426" s="17" t="s">
        <v>16</v>
      </c>
    </row>
    <row r="427" spans="1:6">
      <c r="A427" s="3" t="s">
        <v>797</v>
      </c>
      <c r="B427" s="33" t="s">
        <v>5</v>
      </c>
      <c r="C427" s="2" t="s">
        <v>6</v>
      </c>
      <c r="D427" s="2">
        <v>0</v>
      </c>
      <c r="E427" s="245">
        <v>2930.17</v>
      </c>
      <c r="F427" s="58">
        <f>D427*E427</f>
        <v>0</v>
      </c>
    </row>
    <row r="428" spans="1:6">
      <c r="A428" s="3" t="s">
        <v>798</v>
      </c>
      <c r="B428" s="33" t="s">
        <v>5</v>
      </c>
      <c r="C428" s="2" t="s">
        <v>7</v>
      </c>
      <c r="D428" s="2">
        <v>0</v>
      </c>
      <c r="E428" s="245">
        <v>2930.17</v>
      </c>
      <c r="F428" s="58">
        <f t="shared" ref="F428:F436" si="26">D428*E428</f>
        <v>0</v>
      </c>
    </row>
    <row r="429" spans="1:6">
      <c r="A429" s="3" t="s">
        <v>799</v>
      </c>
      <c r="B429" s="33" t="s">
        <v>5</v>
      </c>
      <c r="C429" s="2" t="s">
        <v>8</v>
      </c>
      <c r="D429" s="2">
        <v>0</v>
      </c>
      <c r="E429" s="245">
        <v>2930.17</v>
      </c>
      <c r="F429" s="58">
        <f t="shared" si="26"/>
        <v>0</v>
      </c>
    </row>
    <row r="430" spans="1:6">
      <c r="A430" s="3" t="s">
        <v>800</v>
      </c>
      <c r="B430" s="33" t="s">
        <v>5</v>
      </c>
      <c r="C430" s="2" t="s">
        <v>9</v>
      </c>
      <c r="D430" s="2">
        <v>0</v>
      </c>
      <c r="E430" s="245">
        <v>2930.17</v>
      </c>
      <c r="F430" s="58">
        <f t="shared" si="26"/>
        <v>0</v>
      </c>
    </row>
    <row r="431" spans="1:6">
      <c r="A431" s="3" t="s">
        <v>801</v>
      </c>
      <c r="B431" s="33" t="s">
        <v>5</v>
      </c>
      <c r="C431" s="2" t="s">
        <v>10</v>
      </c>
      <c r="D431" s="2">
        <v>0</v>
      </c>
      <c r="E431" s="245">
        <v>2930.17</v>
      </c>
      <c r="F431" s="58">
        <f t="shared" si="26"/>
        <v>0</v>
      </c>
    </row>
    <row r="432" spans="1:6">
      <c r="A432" s="3" t="s">
        <v>802</v>
      </c>
      <c r="B432" s="33" t="s">
        <v>15</v>
      </c>
      <c r="C432" s="2" t="s">
        <v>6</v>
      </c>
      <c r="D432" s="2">
        <v>0</v>
      </c>
      <c r="E432" s="245">
        <v>2930.17</v>
      </c>
      <c r="F432" s="58">
        <f t="shared" si="26"/>
        <v>0</v>
      </c>
    </row>
    <row r="433" spans="1:6">
      <c r="A433" s="3" t="s">
        <v>803</v>
      </c>
      <c r="B433" s="33" t="s">
        <v>15</v>
      </c>
      <c r="C433" s="2" t="s">
        <v>7</v>
      </c>
      <c r="D433" s="2">
        <v>0</v>
      </c>
      <c r="E433" s="245">
        <v>2930.17</v>
      </c>
      <c r="F433" s="58">
        <f t="shared" si="26"/>
        <v>0</v>
      </c>
    </row>
    <row r="434" spans="1:6">
      <c r="A434" s="3" t="s">
        <v>804</v>
      </c>
      <c r="B434" s="33" t="s">
        <v>15</v>
      </c>
      <c r="C434" s="2" t="s">
        <v>8</v>
      </c>
      <c r="D434" s="2">
        <v>0</v>
      </c>
      <c r="E434" s="245">
        <v>2930.17</v>
      </c>
      <c r="F434" s="58">
        <f t="shared" si="26"/>
        <v>0</v>
      </c>
    </row>
    <row r="435" spans="1:6">
      <c r="A435" s="3" t="s">
        <v>805</v>
      </c>
      <c r="B435" s="33" t="s">
        <v>15</v>
      </c>
      <c r="C435" s="2" t="s">
        <v>9</v>
      </c>
      <c r="D435" s="2">
        <v>0</v>
      </c>
      <c r="E435" s="245">
        <v>2930.17</v>
      </c>
      <c r="F435" s="58">
        <f t="shared" si="26"/>
        <v>0</v>
      </c>
    </row>
    <row r="436" spans="1:6">
      <c r="A436" s="31" t="s">
        <v>806</v>
      </c>
      <c r="B436" s="35" t="s">
        <v>15</v>
      </c>
      <c r="C436" s="6" t="s">
        <v>10</v>
      </c>
      <c r="D436" s="6">
        <v>0</v>
      </c>
      <c r="E436" s="245">
        <v>2930.17</v>
      </c>
      <c r="F436" s="57">
        <f t="shared" si="26"/>
        <v>0</v>
      </c>
    </row>
    <row r="437" spans="1:6" ht="20">
      <c r="B437" s="43"/>
      <c r="C437" s="2"/>
      <c r="D437" s="2">
        <f>SUM(D427:D436)</f>
        <v>0</v>
      </c>
      <c r="E437" s="289"/>
      <c r="F437" s="58">
        <f>SUM(F427:F436)</f>
        <v>0</v>
      </c>
    </row>
    <row r="438" spans="1:6" ht="20">
      <c r="B438" s="43"/>
      <c r="C438" s="2"/>
    </row>
    <row r="439" spans="1:6">
      <c r="B439" s="4" t="s">
        <v>439</v>
      </c>
      <c r="C439" s="2"/>
    </row>
    <row r="440" spans="1:6">
      <c r="A440" s="30" t="s">
        <v>60</v>
      </c>
      <c r="B440" s="5" t="s">
        <v>1</v>
      </c>
      <c r="C440" s="5" t="s">
        <v>2</v>
      </c>
      <c r="D440" s="5" t="s">
        <v>3</v>
      </c>
      <c r="E440" s="16" t="s">
        <v>4</v>
      </c>
      <c r="F440" s="17" t="s">
        <v>16</v>
      </c>
    </row>
    <row r="441" spans="1:6" hidden="1">
      <c r="A441" s="49" t="s">
        <v>462</v>
      </c>
      <c r="B441" s="2" t="s">
        <v>5</v>
      </c>
      <c r="C441" s="2" t="s">
        <v>6</v>
      </c>
      <c r="D441" s="2">
        <v>0</v>
      </c>
      <c r="E441" s="28">
        <v>1508.62069</v>
      </c>
      <c r="F441" s="21">
        <f t="shared" ref="F441:F449" si="27">D441*E441</f>
        <v>0</v>
      </c>
    </row>
    <row r="442" spans="1:6" hidden="1">
      <c r="A442" s="50" t="s">
        <v>461</v>
      </c>
      <c r="B442" s="2" t="s">
        <v>5</v>
      </c>
      <c r="C442" s="2" t="s">
        <v>7</v>
      </c>
      <c r="D442" s="2">
        <v>0</v>
      </c>
      <c r="E442" s="29">
        <v>1508.62069</v>
      </c>
      <c r="F442" s="21">
        <f t="shared" si="27"/>
        <v>0</v>
      </c>
    </row>
    <row r="443" spans="1:6" hidden="1">
      <c r="A443" s="50" t="s">
        <v>463</v>
      </c>
      <c r="B443" s="2" t="s">
        <v>5</v>
      </c>
      <c r="C443" s="2" t="s">
        <v>8</v>
      </c>
      <c r="D443" s="2">
        <v>0</v>
      </c>
      <c r="E443" s="29">
        <v>1508.62069</v>
      </c>
      <c r="F443" s="21">
        <f t="shared" si="27"/>
        <v>0</v>
      </c>
    </row>
    <row r="444" spans="1:6">
      <c r="A444" s="50" t="s">
        <v>462</v>
      </c>
      <c r="B444" s="2" t="s">
        <v>5</v>
      </c>
      <c r="C444" s="2" t="s">
        <v>6</v>
      </c>
      <c r="D444" s="2">
        <v>0</v>
      </c>
      <c r="E444" s="29">
        <v>2757.76</v>
      </c>
      <c r="F444" s="21">
        <f t="shared" ref="F444:F446" si="28">D444*E444</f>
        <v>0</v>
      </c>
    </row>
    <row r="445" spans="1:6">
      <c r="A445" s="50" t="s">
        <v>461</v>
      </c>
      <c r="B445" s="2" t="s">
        <v>5</v>
      </c>
      <c r="C445" s="2" t="s">
        <v>7</v>
      </c>
      <c r="D445" s="2">
        <v>0</v>
      </c>
      <c r="E445" s="29">
        <v>2757.76</v>
      </c>
      <c r="F445" s="21">
        <f t="shared" si="28"/>
        <v>0</v>
      </c>
    </row>
    <row r="446" spans="1:6">
      <c r="A446" s="50" t="s">
        <v>463</v>
      </c>
      <c r="B446" s="2" t="s">
        <v>5</v>
      </c>
      <c r="C446" s="2" t="s">
        <v>8</v>
      </c>
      <c r="D446" s="2">
        <v>0</v>
      </c>
      <c r="E446" s="29">
        <v>2757.76</v>
      </c>
      <c r="F446" s="21">
        <f t="shared" si="28"/>
        <v>0</v>
      </c>
    </row>
    <row r="447" spans="1:6">
      <c r="A447" s="50" t="s">
        <v>464</v>
      </c>
      <c r="B447" s="2" t="s">
        <v>5</v>
      </c>
      <c r="C447" s="2" t="s">
        <v>9</v>
      </c>
      <c r="D447" s="2">
        <v>0</v>
      </c>
      <c r="E447" s="29">
        <v>2757.76</v>
      </c>
      <c r="F447" s="21">
        <f t="shared" si="27"/>
        <v>0</v>
      </c>
    </row>
    <row r="448" spans="1:6">
      <c r="A448" s="50" t="s">
        <v>465</v>
      </c>
      <c r="B448" s="2" t="s">
        <v>5</v>
      </c>
      <c r="C448" s="2" t="s">
        <v>10</v>
      </c>
      <c r="D448" s="2">
        <v>0</v>
      </c>
      <c r="E448" s="29">
        <v>2757.76</v>
      </c>
      <c r="F448" s="21">
        <f t="shared" si="27"/>
        <v>0</v>
      </c>
    </row>
    <row r="449" spans="1:6">
      <c r="A449" s="51" t="s">
        <v>466</v>
      </c>
      <c r="B449" s="6" t="s">
        <v>5</v>
      </c>
      <c r="C449" s="6" t="s">
        <v>11</v>
      </c>
      <c r="D449" s="6">
        <v>0</v>
      </c>
      <c r="E449" s="29">
        <v>2757.76</v>
      </c>
      <c r="F449" s="22">
        <f t="shared" si="27"/>
        <v>0</v>
      </c>
    </row>
    <row r="450" spans="1:6">
      <c r="A450" s="47"/>
      <c r="B450" s="4" t="s">
        <v>440</v>
      </c>
      <c r="C450" s="4"/>
      <c r="D450" s="33">
        <f>SUM(D441:D449)</f>
        <v>0</v>
      </c>
      <c r="E450" s="288"/>
      <c r="F450" s="23">
        <f>SUM(F441:F449)</f>
        <v>0</v>
      </c>
    </row>
    <row r="451" spans="1:6">
      <c r="A451" s="47"/>
      <c r="B451" s="4"/>
      <c r="C451" s="4"/>
      <c r="D451" s="33"/>
      <c r="E451" s="12"/>
      <c r="F451" s="23"/>
    </row>
    <row r="452" spans="1:6">
      <c r="B452" s="4" t="s">
        <v>532</v>
      </c>
      <c r="C452" s="2"/>
    </row>
    <row r="453" spans="1:6">
      <c r="A453" s="30" t="s">
        <v>60</v>
      </c>
      <c r="B453" s="5" t="s">
        <v>1</v>
      </c>
      <c r="C453" s="5" t="s">
        <v>2</v>
      </c>
      <c r="D453" s="5" t="s">
        <v>3</v>
      </c>
      <c r="E453" s="16" t="s">
        <v>4</v>
      </c>
      <c r="F453" s="17" t="s">
        <v>16</v>
      </c>
    </row>
    <row r="454" spans="1:6" hidden="1">
      <c r="A454" s="49" t="s">
        <v>533</v>
      </c>
      <c r="B454" s="2" t="s">
        <v>5</v>
      </c>
      <c r="C454" s="2" t="s">
        <v>7</v>
      </c>
      <c r="D454" s="2">
        <v>0</v>
      </c>
      <c r="E454" s="28">
        <v>1508.62069</v>
      </c>
      <c r="F454" s="21">
        <f>D454*E454</f>
        <v>0</v>
      </c>
    </row>
    <row r="455" spans="1:6">
      <c r="A455" s="50" t="s">
        <v>758</v>
      </c>
      <c r="B455" s="2" t="s">
        <v>5</v>
      </c>
      <c r="C455" s="2" t="s">
        <v>6</v>
      </c>
      <c r="D455" s="2">
        <v>0</v>
      </c>
      <c r="E455" s="29">
        <v>2757.76</v>
      </c>
      <c r="F455" s="21">
        <f t="shared" ref="F455:F456" si="29">D455*E455</f>
        <v>0</v>
      </c>
    </row>
    <row r="456" spans="1:6">
      <c r="A456" s="50" t="s">
        <v>533</v>
      </c>
      <c r="B456" s="2" t="s">
        <v>5</v>
      </c>
      <c r="C456" s="2" t="s">
        <v>7</v>
      </c>
      <c r="D456" s="2">
        <v>0</v>
      </c>
      <c r="E456" s="29">
        <v>2757.76</v>
      </c>
      <c r="F456" s="21">
        <f t="shared" si="29"/>
        <v>0</v>
      </c>
    </row>
    <row r="457" spans="1:6">
      <c r="A457" s="50" t="s">
        <v>534</v>
      </c>
      <c r="B457" s="2" t="s">
        <v>5</v>
      </c>
      <c r="C457" s="2" t="s">
        <v>8</v>
      </c>
      <c r="D457" s="2">
        <v>0</v>
      </c>
      <c r="E457" s="29">
        <v>2757.76</v>
      </c>
      <c r="F457" s="21">
        <f>D457*E457</f>
        <v>0</v>
      </c>
    </row>
    <row r="458" spans="1:6">
      <c r="A458" s="50" t="s">
        <v>535</v>
      </c>
      <c r="B458" s="2" t="s">
        <v>5</v>
      </c>
      <c r="C458" s="2" t="s">
        <v>9</v>
      </c>
      <c r="D458" s="2">
        <v>0</v>
      </c>
      <c r="E458" s="29">
        <v>2757.76</v>
      </c>
      <c r="F458" s="21">
        <f>D458*E458</f>
        <v>0</v>
      </c>
    </row>
    <row r="459" spans="1:6">
      <c r="A459" s="50" t="s">
        <v>536</v>
      </c>
      <c r="B459" s="2" t="s">
        <v>5</v>
      </c>
      <c r="C459" s="2" t="s">
        <v>10</v>
      </c>
      <c r="D459" s="2">
        <v>0</v>
      </c>
      <c r="E459" s="29">
        <v>2757.76</v>
      </c>
      <c r="F459" s="21">
        <f>D459*E459</f>
        <v>0</v>
      </c>
    </row>
    <row r="460" spans="1:6">
      <c r="A460" s="51" t="s">
        <v>537</v>
      </c>
      <c r="B460" s="6" t="s">
        <v>5</v>
      </c>
      <c r="C460" s="6" t="s">
        <v>11</v>
      </c>
      <c r="D460" s="6">
        <v>0</v>
      </c>
      <c r="E460" s="29">
        <v>2757.76</v>
      </c>
      <c r="F460" s="22">
        <f>D460*E460</f>
        <v>0</v>
      </c>
    </row>
    <row r="461" spans="1:6">
      <c r="A461" s="47"/>
      <c r="B461" s="4" t="s">
        <v>440</v>
      </c>
      <c r="C461" s="4"/>
      <c r="D461" s="33">
        <f>SUM(D454:D460)</f>
        <v>0</v>
      </c>
      <c r="E461" s="288"/>
      <c r="F461" s="23">
        <f>SUM(F454:F460)</f>
        <v>0</v>
      </c>
    </row>
    <row r="462" spans="1:6">
      <c r="B462" s="3"/>
      <c r="C462" s="3"/>
      <c r="D462" s="3"/>
      <c r="E462" s="3"/>
      <c r="F462" s="3"/>
    </row>
    <row r="463" spans="1:6">
      <c r="B463" s="4" t="s">
        <v>23</v>
      </c>
      <c r="C463" s="2"/>
    </row>
    <row r="464" spans="1:6">
      <c r="A464" s="30" t="s">
        <v>60</v>
      </c>
      <c r="B464" s="5" t="s">
        <v>1</v>
      </c>
      <c r="C464" s="5" t="s">
        <v>2</v>
      </c>
      <c r="D464" s="5" t="s">
        <v>3</v>
      </c>
      <c r="E464" s="16" t="s">
        <v>4</v>
      </c>
      <c r="F464" s="17" t="s">
        <v>16</v>
      </c>
    </row>
    <row r="465" spans="1:6" hidden="1">
      <c r="A465" s="46" t="s">
        <v>243</v>
      </c>
      <c r="B465" s="2" t="s">
        <v>5</v>
      </c>
      <c r="C465" s="2" t="s">
        <v>6</v>
      </c>
      <c r="D465" s="2">
        <v>0</v>
      </c>
      <c r="E465" s="28">
        <v>1508.62069</v>
      </c>
      <c r="F465" s="21">
        <f t="shared" ref="F465:F474" si="30">D465*E465</f>
        <v>0</v>
      </c>
    </row>
    <row r="466" spans="1:6" hidden="1">
      <c r="A466" s="47" t="s">
        <v>243</v>
      </c>
      <c r="B466" s="2" t="s">
        <v>5</v>
      </c>
      <c r="C466" s="2" t="s">
        <v>6</v>
      </c>
      <c r="D466" s="2">
        <v>0</v>
      </c>
      <c r="E466" s="29">
        <v>1508.62069</v>
      </c>
      <c r="F466" s="21">
        <f t="shared" si="30"/>
        <v>0</v>
      </c>
    </row>
    <row r="467" spans="1:6" hidden="1">
      <c r="A467" s="47" t="s">
        <v>244</v>
      </c>
      <c r="B467" s="2" t="s">
        <v>5</v>
      </c>
      <c r="C467" s="2" t="s">
        <v>7</v>
      </c>
      <c r="D467" s="2">
        <v>0</v>
      </c>
      <c r="E467" s="29">
        <v>1508.62069</v>
      </c>
      <c r="F467" s="21">
        <f t="shared" si="30"/>
        <v>0</v>
      </c>
    </row>
    <row r="468" spans="1:6" hidden="1">
      <c r="A468" s="47" t="s">
        <v>245</v>
      </c>
      <c r="B468" s="2" t="s">
        <v>5</v>
      </c>
      <c r="C468" s="2" t="s">
        <v>8</v>
      </c>
      <c r="D468" s="2">
        <v>0</v>
      </c>
      <c r="E468" s="29">
        <v>1508.62069</v>
      </c>
      <c r="F468" s="21">
        <f t="shared" si="30"/>
        <v>0</v>
      </c>
    </row>
    <row r="469" spans="1:6">
      <c r="A469" s="47" t="s">
        <v>243</v>
      </c>
      <c r="B469" s="2" t="s">
        <v>5</v>
      </c>
      <c r="C469" s="2" t="s">
        <v>6</v>
      </c>
      <c r="D469" s="2">
        <v>0</v>
      </c>
      <c r="E469" s="29">
        <v>2757.76</v>
      </c>
      <c r="F469" s="21">
        <f t="shared" ref="F469:F471" si="31">D469*E469</f>
        <v>0</v>
      </c>
    </row>
    <row r="470" spans="1:6">
      <c r="A470" s="47" t="s">
        <v>244</v>
      </c>
      <c r="B470" s="2" t="s">
        <v>5</v>
      </c>
      <c r="C470" s="2" t="s">
        <v>7</v>
      </c>
      <c r="D470" s="2">
        <v>0</v>
      </c>
      <c r="E470" s="29">
        <v>2757.76</v>
      </c>
      <c r="F470" s="21">
        <f t="shared" si="31"/>
        <v>0</v>
      </c>
    </row>
    <row r="471" spans="1:6">
      <c r="A471" s="47" t="s">
        <v>245</v>
      </c>
      <c r="B471" s="2" t="s">
        <v>5</v>
      </c>
      <c r="C471" s="2" t="s">
        <v>8</v>
      </c>
      <c r="D471" s="2">
        <v>0</v>
      </c>
      <c r="E471" s="29">
        <v>2757.76</v>
      </c>
      <c r="F471" s="21">
        <f t="shared" si="31"/>
        <v>0</v>
      </c>
    </row>
    <row r="472" spans="1:6">
      <c r="A472" s="47" t="s">
        <v>246</v>
      </c>
      <c r="B472" s="2" t="s">
        <v>5</v>
      </c>
      <c r="C472" s="2" t="s">
        <v>9</v>
      </c>
      <c r="D472" s="2">
        <v>0</v>
      </c>
      <c r="E472" s="29">
        <v>2757.76</v>
      </c>
      <c r="F472" s="21">
        <f t="shared" si="30"/>
        <v>0</v>
      </c>
    </row>
    <row r="473" spans="1:6">
      <c r="A473" s="47" t="s">
        <v>247</v>
      </c>
      <c r="B473" s="2" t="s">
        <v>5</v>
      </c>
      <c r="C473" s="2" t="s">
        <v>10</v>
      </c>
      <c r="D473" s="2">
        <v>0</v>
      </c>
      <c r="E473" s="29">
        <v>2757.76</v>
      </c>
      <c r="F473" s="21">
        <f t="shared" si="30"/>
        <v>0</v>
      </c>
    </row>
    <row r="474" spans="1:6">
      <c r="A474" s="31" t="s">
        <v>248</v>
      </c>
      <c r="B474" s="6" t="s">
        <v>5</v>
      </c>
      <c r="C474" s="6" t="s">
        <v>11</v>
      </c>
      <c r="D474" s="6">
        <v>0</v>
      </c>
      <c r="E474" s="29">
        <v>2757.76</v>
      </c>
      <c r="F474" s="22">
        <f t="shared" si="30"/>
        <v>0</v>
      </c>
    </row>
    <row r="475" spans="1:6">
      <c r="A475" s="47"/>
      <c r="B475" s="4" t="s">
        <v>24</v>
      </c>
      <c r="C475" s="4"/>
      <c r="D475" s="33">
        <f>SUM(D465:D474)</f>
        <v>0</v>
      </c>
      <c r="E475" s="288"/>
      <c r="F475" s="23">
        <f>SUM(F465:F474)</f>
        <v>0</v>
      </c>
    </row>
    <row r="476" spans="1:6">
      <c r="A476" s="47"/>
      <c r="B476" s="4"/>
      <c r="C476" s="4"/>
      <c r="D476" s="33"/>
      <c r="E476" s="222"/>
      <c r="F476" s="23"/>
    </row>
    <row r="477" spans="1:6">
      <c r="A477" s="47"/>
      <c r="B477" s="4" t="s">
        <v>779</v>
      </c>
      <c r="C477" s="4"/>
      <c r="D477" s="33"/>
      <c r="E477" s="222"/>
      <c r="F477" s="23"/>
    </row>
    <row r="478" spans="1:6">
      <c r="A478" s="40" t="s">
        <v>60</v>
      </c>
      <c r="B478" s="5" t="s">
        <v>1</v>
      </c>
      <c r="C478" s="5" t="s">
        <v>2</v>
      </c>
      <c r="D478" s="5" t="s">
        <v>3</v>
      </c>
      <c r="E478" s="16" t="s">
        <v>4</v>
      </c>
      <c r="F478" s="17" t="s">
        <v>16</v>
      </c>
    </row>
    <row r="479" spans="1:6">
      <c r="A479" s="49" t="s">
        <v>780</v>
      </c>
      <c r="B479" s="2" t="s">
        <v>5</v>
      </c>
      <c r="C479" s="2" t="s">
        <v>6</v>
      </c>
      <c r="D479" s="2">
        <v>0</v>
      </c>
      <c r="E479" s="28">
        <v>2757.76</v>
      </c>
      <c r="F479" s="21">
        <f>D479*E479</f>
        <v>0</v>
      </c>
    </row>
    <row r="480" spans="1:6">
      <c r="A480" s="50" t="s">
        <v>781</v>
      </c>
      <c r="B480" s="2" t="s">
        <v>5</v>
      </c>
      <c r="C480" s="2" t="s">
        <v>7</v>
      </c>
      <c r="D480" s="2">
        <v>0</v>
      </c>
      <c r="E480" s="29">
        <v>2757.76</v>
      </c>
      <c r="F480" s="21">
        <f t="shared" ref="F480:F481" si="32">D480*E480</f>
        <v>0</v>
      </c>
    </row>
    <row r="481" spans="1:6">
      <c r="A481" s="50" t="s">
        <v>782</v>
      </c>
      <c r="B481" s="2" t="s">
        <v>5</v>
      </c>
      <c r="C481" s="2" t="s">
        <v>8</v>
      </c>
      <c r="D481" s="2">
        <v>0</v>
      </c>
      <c r="E481" s="29">
        <v>2757.76</v>
      </c>
      <c r="F481" s="21">
        <f t="shared" si="32"/>
        <v>0</v>
      </c>
    </row>
    <row r="482" spans="1:6">
      <c r="A482" s="50" t="s">
        <v>783</v>
      </c>
      <c r="B482" s="2" t="s">
        <v>5</v>
      </c>
      <c r="C482" s="2" t="s">
        <v>9</v>
      </c>
      <c r="D482" s="2">
        <v>0</v>
      </c>
      <c r="E482" s="29">
        <v>2757.76</v>
      </c>
      <c r="F482" s="21">
        <f>D482*E482</f>
        <v>0</v>
      </c>
    </row>
    <row r="483" spans="1:6">
      <c r="A483" s="51" t="s">
        <v>784</v>
      </c>
      <c r="B483" s="6" t="s">
        <v>5</v>
      </c>
      <c r="C483" s="6" t="s">
        <v>10</v>
      </c>
      <c r="D483" s="6">
        <v>0</v>
      </c>
      <c r="E483" s="29">
        <v>2757.76</v>
      </c>
      <c r="F483" s="22">
        <f>D483*E483</f>
        <v>0</v>
      </c>
    </row>
    <row r="484" spans="1:6">
      <c r="A484" s="47"/>
      <c r="B484" s="4" t="s">
        <v>440</v>
      </c>
      <c r="C484" s="4"/>
      <c r="D484" s="33">
        <f>SUM(D479:D483)</f>
        <v>0</v>
      </c>
      <c r="E484" s="288"/>
      <c r="F484" s="23">
        <f>SUM(F479:F483)</f>
        <v>0</v>
      </c>
    </row>
    <row r="485" spans="1:6">
      <c r="A485" s="47"/>
      <c r="B485" s="4"/>
      <c r="C485" s="4"/>
      <c r="D485" s="33"/>
      <c r="E485" s="222"/>
      <c r="F485" s="23"/>
    </row>
    <row r="486" spans="1:6">
      <c r="A486" s="47"/>
      <c r="B486" s="4"/>
      <c r="C486" s="4"/>
      <c r="D486" s="4"/>
      <c r="E486" s="12"/>
      <c r="F486" s="23"/>
    </row>
    <row r="487" spans="1:6">
      <c r="A487" s="32" t="s">
        <v>372</v>
      </c>
      <c r="B487" s="4" t="s">
        <v>371</v>
      </c>
      <c r="C487" s="2"/>
    </row>
    <row r="488" spans="1:6">
      <c r="A488" s="30" t="s">
        <v>60</v>
      </c>
      <c r="B488" s="5" t="s">
        <v>1</v>
      </c>
      <c r="C488" s="5" t="s">
        <v>2</v>
      </c>
      <c r="D488" s="5" t="s">
        <v>3</v>
      </c>
      <c r="E488" s="16" t="s">
        <v>4</v>
      </c>
      <c r="F488" s="17" t="s">
        <v>16</v>
      </c>
    </row>
    <row r="489" spans="1:6" s="120" customFormat="1">
      <c r="A489" s="3" t="s">
        <v>615</v>
      </c>
      <c r="B489" s="121" t="s">
        <v>5</v>
      </c>
      <c r="C489" s="121" t="s">
        <v>377</v>
      </c>
      <c r="D489" s="121">
        <v>0</v>
      </c>
      <c r="E489" s="29">
        <v>2757.76</v>
      </c>
      <c r="F489" s="122">
        <f t="shared" ref="F489:F494" si="33">D489*E489</f>
        <v>0</v>
      </c>
    </row>
    <row r="490" spans="1:6">
      <c r="A490" s="3" t="s">
        <v>385</v>
      </c>
      <c r="B490" s="2" t="s">
        <v>5</v>
      </c>
      <c r="C490" s="2" t="s">
        <v>6</v>
      </c>
      <c r="D490" s="2">
        <v>0</v>
      </c>
      <c r="E490" s="29">
        <v>2757.76</v>
      </c>
      <c r="F490" s="21">
        <f t="shared" si="33"/>
        <v>0</v>
      </c>
    </row>
    <row r="491" spans="1:6">
      <c r="A491" s="3" t="s">
        <v>386</v>
      </c>
      <c r="B491" s="2" t="s">
        <v>5</v>
      </c>
      <c r="C491" s="2" t="s">
        <v>7</v>
      </c>
      <c r="D491" s="2">
        <v>0</v>
      </c>
      <c r="E491" s="29">
        <v>2757.76</v>
      </c>
      <c r="F491" s="21">
        <f t="shared" si="33"/>
        <v>0</v>
      </c>
    </row>
    <row r="492" spans="1:6">
      <c r="A492" s="3" t="s">
        <v>387</v>
      </c>
      <c r="B492" s="2" t="s">
        <v>5</v>
      </c>
      <c r="C492" s="2" t="s">
        <v>8</v>
      </c>
      <c r="D492" s="2">
        <v>0</v>
      </c>
      <c r="E492" s="29">
        <v>2757.76</v>
      </c>
      <c r="F492" s="21">
        <f t="shared" si="33"/>
        <v>0</v>
      </c>
    </row>
    <row r="493" spans="1:6">
      <c r="A493" s="31" t="s">
        <v>388</v>
      </c>
      <c r="B493" s="6" t="s">
        <v>5</v>
      </c>
      <c r="C493" s="6" t="s">
        <v>9</v>
      </c>
      <c r="D493" s="6">
        <v>0</v>
      </c>
      <c r="E493" s="29">
        <v>2757.76</v>
      </c>
      <c r="F493" s="22">
        <f t="shared" si="33"/>
        <v>0</v>
      </c>
    </row>
    <row r="494" spans="1:6" hidden="1">
      <c r="A494" s="31" t="s">
        <v>389</v>
      </c>
      <c r="B494" s="6" t="s">
        <v>5</v>
      </c>
      <c r="C494" s="6" t="s">
        <v>10</v>
      </c>
      <c r="D494" s="6">
        <v>0</v>
      </c>
      <c r="E494" s="18">
        <v>1508.62069</v>
      </c>
      <c r="F494" s="22">
        <f t="shared" si="33"/>
        <v>0</v>
      </c>
    </row>
    <row r="495" spans="1:6">
      <c r="A495" s="47"/>
      <c r="B495" s="4" t="s">
        <v>441</v>
      </c>
      <c r="C495" s="4"/>
      <c r="D495" s="33">
        <f>SUM(D490:D494)</f>
        <v>0</v>
      </c>
      <c r="E495" s="288"/>
      <c r="F495" s="23">
        <f>SUM(F489:F494)</f>
        <v>0</v>
      </c>
    </row>
    <row r="496" spans="1:6">
      <c r="A496" s="47"/>
      <c r="B496" s="4"/>
      <c r="C496" s="4"/>
      <c r="D496" s="4"/>
      <c r="E496" s="12"/>
      <c r="F496" s="23"/>
    </row>
    <row r="497" spans="1:6">
      <c r="B497" s="4" t="s">
        <v>555</v>
      </c>
      <c r="C497" s="4"/>
      <c r="D497" s="4"/>
      <c r="E497" s="12"/>
      <c r="F497" s="23">
        <f>F475+F495+F450+F461+F423+F437+F484</f>
        <v>0</v>
      </c>
    </row>
    <row r="498" spans="1:6">
      <c r="B498" s="2"/>
      <c r="C498" s="2"/>
    </row>
    <row r="499" spans="1:6" ht="20">
      <c r="B499" s="43" t="s">
        <v>25</v>
      </c>
      <c r="C499" s="2"/>
    </row>
    <row r="500" spans="1:6">
      <c r="B500" s="4" t="s">
        <v>26</v>
      </c>
      <c r="C500" s="2"/>
    </row>
    <row r="501" spans="1:6">
      <c r="A501" s="30" t="s">
        <v>60</v>
      </c>
      <c r="B501" s="5" t="s">
        <v>1</v>
      </c>
      <c r="C501" s="5" t="s">
        <v>2</v>
      </c>
      <c r="D501" s="5" t="s">
        <v>3</v>
      </c>
      <c r="E501" s="16" t="s">
        <v>4</v>
      </c>
      <c r="F501" s="17" t="s">
        <v>16</v>
      </c>
    </row>
    <row r="502" spans="1:6" hidden="1">
      <c r="A502" s="68" t="s">
        <v>249</v>
      </c>
      <c r="B502" s="60" t="s">
        <v>12</v>
      </c>
      <c r="C502" s="75" t="s">
        <v>6</v>
      </c>
      <c r="D502" s="75">
        <v>0</v>
      </c>
      <c r="E502" s="76">
        <v>646.55172413793105</v>
      </c>
      <c r="F502" s="77">
        <f>E502*D502</f>
        <v>0</v>
      </c>
    </row>
    <row r="503" spans="1:6" hidden="1">
      <c r="A503" s="69" t="s">
        <v>250</v>
      </c>
      <c r="B503" s="60" t="s">
        <v>12</v>
      </c>
      <c r="C503" s="75" t="s">
        <v>7</v>
      </c>
      <c r="D503" s="75">
        <v>0</v>
      </c>
      <c r="E503" s="78">
        <v>646.55172413793105</v>
      </c>
      <c r="F503" s="77">
        <f t="shared" ref="F503:F516" si="34">E503*D503</f>
        <v>0</v>
      </c>
    </row>
    <row r="504" spans="1:6" hidden="1">
      <c r="A504" s="69" t="s">
        <v>251</v>
      </c>
      <c r="B504" s="60" t="s">
        <v>12</v>
      </c>
      <c r="C504" s="75" t="s">
        <v>8</v>
      </c>
      <c r="D504" s="75">
        <v>0</v>
      </c>
      <c r="E504" s="78">
        <v>646.55172413793105</v>
      </c>
      <c r="F504" s="77">
        <f t="shared" si="34"/>
        <v>0</v>
      </c>
    </row>
    <row r="505" spans="1:6">
      <c r="A505" s="69" t="s">
        <v>252</v>
      </c>
      <c r="B505" s="60" t="s">
        <v>12</v>
      </c>
      <c r="C505" s="75" t="s">
        <v>9</v>
      </c>
      <c r="D505" s="75">
        <v>0</v>
      </c>
      <c r="E505" s="78">
        <v>646.55172413793105</v>
      </c>
      <c r="F505" s="77">
        <f t="shared" si="34"/>
        <v>0</v>
      </c>
    </row>
    <row r="506" spans="1:6">
      <c r="A506" s="69" t="s">
        <v>253</v>
      </c>
      <c r="B506" s="60" t="s">
        <v>12</v>
      </c>
      <c r="C506" s="75" t="s">
        <v>10</v>
      </c>
      <c r="D506" s="75">
        <v>0</v>
      </c>
      <c r="E506" s="78">
        <v>646.55172413793105</v>
      </c>
      <c r="F506" s="77">
        <f t="shared" si="34"/>
        <v>0</v>
      </c>
    </row>
    <row r="507" spans="1:6" hidden="1">
      <c r="A507" s="69" t="s">
        <v>254</v>
      </c>
      <c r="B507" s="60" t="s">
        <v>13</v>
      </c>
      <c r="C507" s="75" t="s">
        <v>6</v>
      </c>
      <c r="D507" s="75">
        <v>0</v>
      </c>
      <c r="E507" s="78">
        <v>646.55172413793105</v>
      </c>
      <c r="F507" s="77">
        <f t="shared" si="34"/>
        <v>0</v>
      </c>
    </row>
    <row r="508" spans="1:6" hidden="1">
      <c r="A508" s="69" t="s">
        <v>255</v>
      </c>
      <c r="B508" s="60" t="s">
        <v>13</v>
      </c>
      <c r="C508" s="75" t="s">
        <v>7</v>
      </c>
      <c r="D508" s="75">
        <v>0</v>
      </c>
      <c r="E508" s="78">
        <v>646.55172413793105</v>
      </c>
      <c r="F508" s="77">
        <f t="shared" si="34"/>
        <v>0</v>
      </c>
    </row>
    <row r="509" spans="1:6" hidden="1">
      <c r="A509" s="69" t="s">
        <v>256</v>
      </c>
      <c r="B509" s="60" t="s">
        <v>13</v>
      </c>
      <c r="C509" s="75" t="s">
        <v>8</v>
      </c>
      <c r="D509" s="75">
        <v>0</v>
      </c>
      <c r="E509" s="78">
        <v>646.55172413793105</v>
      </c>
      <c r="F509" s="77">
        <f t="shared" si="34"/>
        <v>0</v>
      </c>
    </row>
    <row r="510" spans="1:6" hidden="1">
      <c r="A510" s="69" t="s">
        <v>257</v>
      </c>
      <c r="B510" s="60" t="s">
        <v>13</v>
      </c>
      <c r="C510" s="75" t="s">
        <v>9</v>
      </c>
      <c r="D510" s="75">
        <v>0</v>
      </c>
      <c r="E510" s="78">
        <v>646.55172413793105</v>
      </c>
      <c r="F510" s="77">
        <f t="shared" si="34"/>
        <v>0</v>
      </c>
    </row>
    <row r="511" spans="1:6">
      <c r="A511" s="69" t="s">
        <v>258</v>
      </c>
      <c r="B511" s="60" t="s">
        <v>13</v>
      </c>
      <c r="C511" s="75" t="s">
        <v>10</v>
      </c>
      <c r="D511" s="75">
        <v>0</v>
      </c>
      <c r="E511" s="78">
        <v>646.55172413793105</v>
      </c>
      <c r="F511" s="77">
        <f t="shared" si="34"/>
        <v>0</v>
      </c>
    </row>
    <row r="512" spans="1:6" hidden="1">
      <c r="A512" s="69" t="s">
        <v>259</v>
      </c>
      <c r="B512" s="75" t="s">
        <v>15</v>
      </c>
      <c r="C512" s="75" t="s">
        <v>6</v>
      </c>
      <c r="D512" s="75">
        <v>0</v>
      </c>
      <c r="E512" s="78">
        <v>646.55172413793105</v>
      </c>
      <c r="F512" s="77">
        <f t="shared" si="34"/>
        <v>0</v>
      </c>
    </row>
    <row r="513" spans="1:6" hidden="1">
      <c r="A513" s="69" t="s">
        <v>260</v>
      </c>
      <c r="B513" s="75" t="s">
        <v>15</v>
      </c>
      <c r="C513" s="75" t="s">
        <v>7</v>
      </c>
      <c r="D513" s="75">
        <v>0</v>
      </c>
      <c r="E513" s="78">
        <v>646.55172413793105</v>
      </c>
      <c r="F513" s="77">
        <f t="shared" si="34"/>
        <v>0</v>
      </c>
    </row>
    <row r="514" spans="1:6" hidden="1">
      <c r="A514" s="69" t="s">
        <v>261</v>
      </c>
      <c r="B514" s="75" t="s">
        <v>15</v>
      </c>
      <c r="C514" s="75" t="s">
        <v>8</v>
      </c>
      <c r="D514" s="75">
        <v>0</v>
      </c>
      <c r="E514" s="78">
        <v>646.55172413793105</v>
      </c>
      <c r="F514" s="77">
        <f t="shared" si="34"/>
        <v>0</v>
      </c>
    </row>
    <row r="515" spans="1:6" hidden="1">
      <c r="A515" s="64" t="s">
        <v>262</v>
      </c>
      <c r="B515" s="79" t="s">
        <v>15</v>
      </c>
      <c r="C515" s="79" t="s">
        <v>9</v>
      </c>
      <c r="D515" s="79">
        <v>0</v>
      </c>
      <c r="E515" s="80">
        <v>646.55172413793105</v>
      </c>
      <c r="F515" s="81">
        <f t="shared" si="34"/>
        <v>0</v>
      </c>
    </row>
    <row r="516" spans="1:6" hidden="1">
      <c r="A516" s="64" t="s">
        <v>263</v>
      </c>
      <c r="B516" s="79" t="s">
        <v>15</v>
      </c>
      <c r="C516" s="79" t="s">
        <v>10</v>
      </c>
      <c r="D516" s="79">
        <v>0</v>
      </c>
      <c r="E516" s="80">
        <v>646.55172413793105</v>
      </c>
      <c r="F516" s="81">
        <f t="shared" si="34"/>
        <v>0</v>
      </c>
    </row>
    <row r="517" spans="1:6">
      <c r="B517" s="4" t="s">
        <v>27</v>
      </c>
      <c r="C517" s="4"/>
      <c r="D517" s="33">
        <f>SUM(D502:D516)</f>
        <v>0</v>
      </c>
      <c r="E517" s="12"/>
      <c r="F517" s="23">
        <f>SUM(F502:F516)</f>
        <v>0</v>
      </c>
    </row>
    <row r="518" spans="1:6">
      <c r="B518" s="2"/>
      <c r="C518" s="2"/>
    </row>
    <row r="519" spans="1:6">
      <c r="B519" s="4" t="s">
        <v>28</v>
      </c>
      <c r="C519" s="2"/>
    </row>
    <row r="520" spans="1:6">
      <c r="A520" s="30" t="s">
        <v>60</v>
      </c>
      <c r="B520" s="5" t="s">
        <v>1</v>
      </c>
      <c r="C520" s="5" t="s">
        <v>2</v>
      </c>
      <c r="D520" s="5" t="s">
        <v>3</v>
      </c>
      <c r="E520" s="16" t="s">
        <v>4</v>
      </c>
      <c r="F520" s="17" t="s">
        <v>16</v>
      </c>
    </row>
    <row r="521" spans="1:6" hidden="1">
      <c r="A521" s="68" t="s">
        <v>264</v>
      </c>
      <c r="B521" s="60" t="s">
        <v>5</v>
      </c>
      <c r="C521" s="75" t="s">
        <v>6</v>
      </c>
      <c r="D521" s="60">
        <v>0</v>
      </c>
      <c r="E521" s="63">
        <v>193.96551724137933</v>
      </c>
      <c r="F521" s="62">
        <f>D521*E521</f>
        <v>0</v>
      </c>
    </row>
    <row r="522" spans="1:6">
      <c r="A522" s="69" t="s">
        <v>265</v>
      </c>
      <c r="B522" s="60" t="s">
        <v>5</v>
      </c>
      <c r="C522" s="75" t="s">
        <v>7</v>
      </c>
      <c r="D522" s="60">
        <v>0</v>
      </c>
      <c r="E522" s="61">
        <v>193.96551724137933</v>
      </c>
      <c r="F522" s="62">
        <f t="shared" ref="F522:F540" si="35">D522*E522</f>
        <v>0</v>
      </c>
    </row>
    <row r="523" spans="1:6">
      <c r="A523" s="69" t="s">
        <v>266</v>
      </c>
      <c r="B523" s="60" t="s">
        <v>5</v>
      </c>
      <c r="C523" s="75" t="s">
        <v>8</v>
      </c>
      <c r="D523" s="60">
        <v>0</v>
      </c>
      <c r="E523" s="61">
        <v>193.96551724137933</v>
      </c>
      <c r="F523" s="62">
        <f t="shared" si="35"/>
        <v>0</v>
      </c>
    </row>
    <row r="524" spans="1:6">
      <c r="A524" s="69" t="s">
        <v>267</v>
      </c>
      <c r="B524" s="60" t="s">
        <v>5</v>
      </c>
      <c r="C524" s="75" t="s">
        <v>9</v>
      </c>
      <c r="D524" s="60">
        <v>0</v>
      </c>
      <c r="E524" s="61">
        <v>193.96551724137933</v>
      </c>
      <c r="F524" s="62">
        <f t="shared" si="35"/>
        <v>0</v>
      </c>
    </row>
    <row r="525" spans="1:6">
      <c r="A525" s="69" t="s">
        <v>268</v>
      </c>
      <c r="B525" s="60" t="s">
        <v>5</v>
      </c>
      <c r="C525" s="75" t="s">
        <v>10</v>
      </c>
      <c r="D525" s="60">
        <v>0</v>
      </c>
      <c r="E525" s="61">
        <v>193.96551724137933</v>
      </c>
      <c r="F525" s="62">
        <f t="shared" si="35"/>
        <v>0</v>
      </c>
    </row>
    <row r="526" spans="1:6" hidden="1">
      <c r="A526" s="69" t="s">
        <v>269</v>
      </c>
      <c r="B526" s="60" t="s">
        <v>12</v>
      </c>
      <c r="C526" s="75" t="s">
        <v>6</v>
      </c>
      <c r="D526" s="75">
        <v>0</v>
      </c>
      <c r="E526" s="61">
        <v>193.96551724137933</v>
      </c>
      <c r="F526" s="62">
        <f t="shared" si="35"/>
        <v>0</v>
      </c>
    </row>
    <row r="527" spans="1:6">
      <c r="A527" s="69" t="s">
        <v>270</v>
      </c>
      <c r="B527" s="60" t="s">
        <v>12</v>
      </c>
      <c r="C527" s="75" t="s">
        <v>7</v>
      </c>
      <c r="D527" s="75">
        <v>0</v>
      </c>
      <c r="E527" s="61">
        <v>193.96551724137933</v>
      </c>
      <c r="F527" s="62">
        <f t="shared" si="35"/>
        <v>0</v>
      </c>
    </row>
    <row r="528" spans="1:6">
      <c r="A528" s="69" t="s">
        <v>271</v>
      </c>
      <c r="B528" s="60" t="s">
        <v>12</v>
      </c>
      <c r="C528" s="75" t="s">
        <v>8</v>
      </c>
      <c r="D528" s="75">
        <v>0</v>
      </c>
      <c r="E528" s="61">
        <v>193.96551724137933</v>
      </c>
      <c r="F528" s="62">
        <f t="shared" si="35"/>
        <v>0</v>
      </c>
    </row>
    <row r="529" spans="1:7" hidden="1">
      <c r="A529" s="69" t="s">
        <v>272</v>
      </c>
      <c r="B529" s="60" t="s">
        <v>12</v>
      </c>
      <c r="C529" s="75" t="s">
        <v>9</v>
      </c>
      <c r="D529" s="75">
        <v>0</v>
      </c>
      <c r="E529" s="61">
        <v>193.96551724137933</v>
      </c>
      <c r="F529" s="62">
        <f t="shared" si="35"/>
        <v>0</v>
      </c>
    </row>
    <row r="530" spans="1:7">
      <c r="A530" s="69" t="s">
        <v>273</v>
      </c>
      <c r="B530" s="60" t="s">
        <v>12</v>
      </c>
      <c r="C530" s="75" t="s">
        <v>10</v>
      </c>
      <c r="D530" s="75">
        <v>0</v>
      </c>
      <c r="E530" s="61">
        <v>193.96551724137933</v>
      </c>
      <c r="F530" s="62">
        <f t="shared" si="35"/>
        <v>0</v>
      </c>
    </row>
    <row r="531" spans="1:7" hidden="1">
      <c r="A531" s="69" t="s">
        <v>274</v>
      </c>
      <c r="B531" s="60" t="s">
        <v>13</v>
      </c>
      <c r="C531" s="75" t="s">
        <v>6</v>
      </c>
      <c r="D531" s="75">
        <v>0</v>
      </c>
      <c r="E531" s="61">
        <v>193.96551724137933</v>
      </c>
      <c r="F531" s="62">
        <f t="shared" si="35"/>
        <v>0</v>
      </c>
    </row>
    <row r="532" spans="1:7">
      <c r="A532" s="69" t="s">
        <v>275</v>
      </c>
      <c r="B532" s="60" t="s">
        <v>13</v>
      </c>
      <c r="C532" s="75" t="s">
        <v>7</v>
      </c>
      <c r="D532" s="75">
        <v>0</v>
      </c>
      <c r="E532" s="61">
        <v>193.96551724137933</v>
      </c>
      <c r="F532" s="62">
        <f t="shared" si="35"/>
        <v>0</v>
      </c>
    </row>
    <row r="533" spans="1:7">
      <c r="A533" s="69" t="s">
        <v>276</v>
      </c>
      <c r="B533" s="60" t="s">
        <v>13</v>
      </c>
      <c r="C533" s="75" t="s">
        <v>8</v>
      </c>
      <c r="D533" s="75">
        <v>0</v>
      </c>
      <c r="E533" s="61">
        <v>193.96551724137933</v>
      </c>
      <c r="F533" s="62">
        <f t="shared" si="35"/>
        <v>0</v>
      </c>
    </row>
    <row r="534" spans="1:7">
      <c r="A534" s="69" t="s">
        <v>277</v>
      </c>
      <c r="B534" s="60" t="s">
        <v>13</v>
      </c>
      <c r="C534" s="75" t="s">
        <v>9</v>
      </c>
      <c r="D534" s="75">
        <v>0</v>
      </c>
      <c r="E534" s="61">
        <v>193.96551724137933</v>
      </c>
      <c r="F534" s="62">
        <f t="shared" si="35"/>
        <v>0</v>
      </c>
    </row>
    <row r="535" spans="1:7">
      <c r="A535" s="69" t="s">
        <v>278</v>
      </c>
      <c r="B535" s="60" t="s">
        <v>13</v>
      </c>
      <c r="C535" s="75" t="s">
        <v>10</v>
      </c>
      <c r="D535" s="75">
        <v>0</v>
      </c>
      <c r="E535" s="61">
        <v>193.96551724137933</v>
      </c>
      <c r="F535" s="62">
        <f t="shared" si="35"/>
        <v>0</v>
      </c>
    </row>
    <row r="536" spans="1:7" hidden="1">
      <c r="A536" s="69" t="s">
        <v>279</v>
      </c>
      <c r="B536" s="75" t="s">
        <v>15</v>
      </c>
      <c r="C536" s="75" t="s">
        <v>6</v>
      </c>
      <c r="D536" s="75">
        <v>0</v>
      </c>
      <c r="E536" s="61">
        <v>193.96551724137933</v>
      </c>
      <c r="F536" s="62">
        <f t="shared" si="35"/>
        <v>0</v>
      </c>
    </row>
    <row r="537" spans="1:7">
      <c r="A537" s="69" t="s">
        <v>280</v>
      </c>
      <c r="B537" s="75" t="s">
        <v>15</v>
      </c>
      <c r="C537" s="75" t="s">
        <v>7</v>
      </c>
      <c r="D537" s="75">
        <v>0</v>
      </c>
      <c r="E537" s="61">
        <v>193.96551724137933</v>
      </c>
      <c r="F537" s="62">
        <f t="shared" si="35"/>
        <v>0</v>
      </c>
    </row>
    <row r="538" spans="1:7">
      <c r="A538" s="69" t="s">
        <v>281</v>
      </c>
      <c r="B538" s="75" t="s">
        <v>15</v>
      </c>
      <c r="C538" s="75" t="s">
        <v>8</v>
      </c>
      <c r="D538" s="75">
        <v>0</v>
      </c>
      <c r="E538" s="61">
        <v>193.96551724137933</v>
      </c>
      <c r="F538" s="62">
        <f t="shared" si="35"/>
        <v>0</v>
      </c>
    </row>
    <row r="539" spans="1:7">
      <c r="A539" s="69" t="s">
        <v>282</v>
      </c>
      <c r="B539" s="75" t="s">
        <v>15</v>
      </c>
      <c r="C539" s="75" t="s">
        <v>9</v>
      </c>
      <c r="D539" s="75">
        <v>0</v>
      </c>
      <c r="E539" s="61">
        <v>193.96551724137933</v>
      </c>
      <c r="F539" s="62">
        <f t="shared" si="35"/>
        <v>0</v>
      </c>
    </row>
    <row r="540" spans="1:7">
      <c r="A540" s="64" t="s">
        <v>283</v>
      </c>
      <c r="B540" s="79" t="s">
        <v>15</v>
      </c>
      <c r="C540" s="79" t="s">
        <v>10</v>
      </c>
      <c r="D540" s="79">
        <v>0</v>
      </c>
      <c r="E540" s="66">
        <v>193.96551724137933</v>
      </c>
      <c r="F540" s="67">
        <f t="shared" si="35"/>
        <v>0</v>
      </c>
    </row>
    <row r="541" spans="1:7">
      <c r="B541" s="4" t="s">
        <v>29</v>
      </c>
      <c r="C541" s="4"/>
      <c r="D541" s="33">
        <f>SUM(D521:D540)</f>
        <v>0</v>
      </c>
      <c r="E541" s="12"/>
      <c r="F541" s="23">
        <f>SUM(F521:F540)</f>
        <v>0</v>
      </c>
    </row>
    <row r="542" spans="1:7">
      <c r="B542" s="4"/>
      <c r="C542" s="4"/>
      <c r="D542" s="33"/>
      <c r="E542" s="12"/>
      <c r="F542" s="23"/>
    </row>
    <row r="543" spans="1:7">
      <c r="B543" s="4" t="s">
        <v>587</v>
      </c>
      <c r="C543" s="4"/>
      <c r="D543" s="33"/>
      <c r="E543" s="12"/>
      <c r="F543" s="23"/>
    </row>
    <row r="544" spans="1:7">
      <c r="A544" s="30" t="s">
        <v>60</v>
      </c>
      <c r="B544" s="5" t="s">
        <v>1</v>
      </c>
      <c r="C544" s="5" t="s">
        <v>2</v>
      </c>
      <c r="D544" s="5" t="s">
        <v>3</v>
      </c>
      <c r="E544" s="16" t="s">
        <v>4</v>
      </c>
      <c r="F544" s="17" t="s">
        <v>16</v>
      </c>
      <c r="G544"/>
    </row>
    <row r="545" spans="1:7">
      <c r="A545" t="s">
        <v>582</v>
      </c>
      <c r="B545" s="109" t="s">
        <v>5</v>
      </c>
      <c r="C545" s="110" t="s">
        <v>6</v>
      </c>
      <c r="D545" s="33">
        <v>0</v>
      </c>
      <c r="E545" s="197">
        <v>1033.6199999999999</v>
      </c>
      <c r="F545" s="34">
        <f>D545*E545</f>
        <v>0</v>
      </c>
    </row>
    <row r="546" spans="1:7">
      <c r="A546" t="s">
        <v>583</v>
      </c>
      <c r="B546" s="109" t="s">
        <v>5</v>
      </c>
      <c r="C546" s="110" t="s">
        <v>7</v>
      </c>
      <c r="D546" s="33">
        <v>0</v>
      </c>
      <c r="E546" s="197">
        <v>1033.6199999999999</v>
      </c>
      <c r="F546" s="34">
        <f>D546*E546</f>
        <v>0</v>
      </c>
    </row>
    <row r="547" spans="1:7">
      <c r="A547" t="s">
        <v>584</v>
      </c>
      <c r="B547" s="109" t="s">
        <v>5</v>
      </c>
      <c r="C547" s="110" t="s">
        <v>8</v>
      </c>
      <c r="D547" s="33">
        <v>0</v>
      </c>
      <c r="E547" s="197">
        <v>1033.6199999999999</v>
      </c>
      <c r="F547" s="34">
        <f>D547*E547</f>
        <v>0</v>
      </c>
    </row>
    <row r="548" spans="1:7">
      <c r="A548" t="s">
        <v>585</v>
      </c>
      <c r="B548" s="109" t="s">
        <v>5</v>
      </c>
      <c r="C548" s="110" t="s">
        <v>9</v>
      </c>
      <c r="D548" s="33">
        <v>0</v>
      </c>
      <c r="E548" s="197">
        <v>1033.6199999999999</v>
      </c>
      <c r="F548" s="34">
        <f>D548*E548</f>
        <v>0</v>
      </c>
    </row>
    <row r="549" spans="1:7">
      <c r="A549" s="111" t="s">
        <v>586</v>
      </c>
      <c r="B549" s="112" t="s">
        <v>5</v>
      </c>
      <c r="C549" s="113" t="s">
        <v>10</v>
      </c>
      <c r="D549" s="35">
        <v>0</v>
      </c>
      <c r="E549" s="197">
        <v>1033.6199999999999</v>
      </c>
      <c r="F549" s="36">
        <f>D549*E549</f>
        <v>0</v>
      </c>
    </row>
    <row r="550" spans="1:7">
      <c r="B550" s="4" t="s">
        <v>588</v>
      </c>
      <c r="C550" s="4"/>
      <c r="D550" s="33"/>
      <c r="E550" s="291"/>
      <c r="F550" s="34">
        <f>SUM(F545:F549)</f>
        <v>0</v>
      </c>
    </row>
    <row r="552" spans="1:7">
      <c r="B552" s="4" t="s">
        <v>439</v>
      </c>
      <c r="C552" s="3"/>
      <c r="D552" s="3"/>
      <c r="E552" s="3"/>
      <c r="F552" s="3"/>
    </row>
    <row r="553" spans="1:7">
      <c r="A553" s="30" t="s">
        <v>60</v>
      </c>
      <c r="B553" s="5" t="s">
        <v>1</v>
      </c>
      <c r="C553" s="5" t="s">
        <v>2</v>
      </c>
      <c r="D553" s="5" t="s">
        <v>3</v>
      </c>
      <c r="E553" s="39" t="s">
        <v>4</v>
      </c>
      <c r="F553" s="17" t="s">
        <v>16</v>
      </c>
      <c r="G553"/>
    </row>
    <row r="554" spans="1:7">
      <c r="A554" t="s">
        <v>589</v>
      </c>
      <c r="B554" s="109" t="s">
        <v>5</v>
      </c>
      <c r="C554" s="110" t="s">
        <v>6</v>
      </c>
      <c r="D554" s="33">
        <v>0</v>
      </c>
      <c r="E554" s="55">
        <v>818.97</v>
      </c>
      <c r="F554" s="34">
        <f>D554*E554</f>
        <v>0</v>
      </c>
    </row>
    <row r="555" spans="1:7">
      <c r="A555" t="s">
        <v>590</v>
      </c>
      <c r="B555" s="109" t="s">
        <v>5</v>
      </c>
      <c r="C555" s="110" t="s">
        <v>7</v>
      </c>
      <c r="D555" s="33">
        <v>0</v>
      </c>
      <c r="E555" s="56">
        <v>818.97</v>
      </c>
      <c r="F555" s="34">
        <f>D555*E555</f>
        <v>0</v>
      </c>
    </row>
    <row r="556" spans="1:7">
      <c r="A556" t="s">
        <v>591</v>
      </c>
      <c r="B556" s="109" t="s">
        <v>5</v>
      </c>
      <c r="C556" s="110" t="s">
        <v>8</v>
      </c>
      <c r="D556" s="33">
        <v>0</v>
      </c>
      <c r="E556" s="56">
        <v>818.97</v>
      </c>
      <c r="F556" s="34">
        <f>D556*E556</f>
        <v>0</v>
      </c>
    </row>
    <row r="557" spans="1:7">
      <c r="A557" t="s">
        <v>592</v>
      </c>
      <c r="B557" s="109" t="s">
        <v>5</v>
      </c>
      <c r="C557" s="110" t="s">
        <v>9</v>
      </c>
      <c r="D557" s="33">
        <v>0</v>
      </c>
      <c r="E557" s="56">
        <v>818.97</v>
      </c>
      <c r="F557" s="34">
        <f>D557*E557</f>
        <v>0</v>
      </c>
    </row>
    <row r="558" spans="1:7">
      <c r="A558" s="111" t="s">
        <v>593</v>
      </c>
      <c r="B558" s="112" t="s">
        <v>5</v>
      </c>
      <c r="C558" s="113" t="s">
        <v>10</v>
      </c>
      <c r="D558" s="35">
        <v>0</v>
      </c>
      <c r="E558" s="57">
        <v>818.97</v>
      </c>
      <c r="F558" s="36">
        <f>D558*E558</f>
        <v>0</v>
      </c>
    </row>
    <row r="559" spans="1:7">
      <c r="A559"/>
      <c r="B559" s="12" t="s">
        <v>440</v>
      </c>
      <c r="C559" s="110"/>
      <c r="D559" s="33"/>
      <c r="E559" s="181"/>
      <c r="F559" s="34">
        <f>SUM(F554:F558)</f>
        <v>0</v>
      </c>
    </row>
    <row r="560" spans="1:7">
      <c r="A560"/>
      <c r="B560" s="109"/>
      <c r="C560" s="110"/>
      <c r="D560" s="33"/>
      <c r="E560" s="12"/>
      <c r="F560" s="23"/>
    </row>
    <row r="561" spans="1:6">
      <c r="B561" s="4" t="s">
        <v>30</v>
      </c>
      <c r="C561" s="2"/>
    </row>
    <row r="562" spans="1:6">
      <c r="A562" s="30" t="s">
        <v>60</v>
      </c>
      <c r="B562" s="5" t="s">
        <v>1</v>
      </c>
      <c r="C562" s="5" t="s">
        <v>2</v>
      </c>
      <c r="D562" s="5" t="s">
        <v>3</v>
      </c>
      <c r="E562" s="39" t="s">
        <v>4</v>
      </c>
      <c r="F562" s="17" t="s">
        <v>16</v>
      </c>
    </row>
    <row r="563" spans="1:6">
      <c r="A563" s="46" t="s">
        <v>284</v>
      </c>
      <c r="B563" s="2" t="s">
        <v>5</v>
      </c>
      <c r="C563" s="8" t="s">
        <v>6</v>
      </c>
      <c r="D563" s="2">
        <v>0</v>
      </c>
      <c r="E563" s="55">
        <v>861.21</v>
      </c>
      <c r="F563" s="21">
        <f>D563*E563</f>
        <v>0</v>
      </c>
    </row>
    <row r="564" spans="1:6">
      <c r="A564" s="47" t="s">
        <v>285</v>
      </c>
      <c r="B564" s="2" t="s">
        <v>5</v>
      </c>
      <c r="C564" s="8" t="s">
        <v>7</v>
      </c>
      <c r="D564" s="2">
        <v>0</v>
      </c>
      <c r="E564" s="56">
        <v>861.21</v>
      </c>
      <c r="F564" s="21">
        <f t="shared" ref="F564:F597" si="36">D564*E564</f>
        <v>0</v>
      </c>
    </row>
    <row r="565" spans="1:6">
      <c r="A565" s="47" t="s">
        <v>286</v>
      </c>
      <c r="B565" s="2" t="s">
        <v>5</v>
      </c>
      <c r="C565" s="8" t="s">
        <v>8</v>
      </c>
      <c r="D565" s="2">
        <v>0</v>
      </c>
      <c r="E565" s="56">
        <v>861.21</v>
      </c>
      <c r="F565" s="21">
        <f t="shared" si="36"/>
        <v>0</v>
      </c>
    </row>
    <row r="566" spans="1:6">
      <c r="A566" s="47" t="s">
        <v>287</v>
      </c>
      <c r="B566" s="2" t="s">
        <v>5</v>
      </c>
      <c r="C566" s="8" t="s">
        <v>9</v>
      </c>
      <c r="D566" s="2">
        <v>0</v>
      </c>
      <c r="E566" s="56">
        <v>861.21</v>
      </c>
      <c r="F566" s="21">
        <f t="shared" si="36"/>
        <v>0</v>
      </c>
    </row>
    <row r="567" spans="1:6">
      <c r="A567" s="47" t="s">
        <v>288</v>
      </c>
      <c r="B567" s="2" t="s">
        <v>5</v>
      </c>
      <c r="C567" s="8" t="s">
        <v>10</v>
      </c>
      <c r="D567" s="2">
        <v>0</v>
      </c>
      <c r="E567" s="56">
        <v>861.21</v>
      </c>
      <c r="F567" s="21">
        <f t="shared" si="36"/>
        <v>0</v>
      </c>
    </row>
    <row r="568" spans="1:6">
      <c r="A568" s="47" t="s">
        <v>289</v>
      </c>
      <c r="B568" s="2" t="s">
        <v>12</v>
      </c>
      <c r="C568" s="8" t="s">
        <v>6</v>
      </c>
      <c r="D568" s="8">
        <v>0</v>
      </c>
      <c r="E568" s="56">
        <v>861.21</v>
      </c>
      <c r="F568" s="21">
        <f t="shared" si="36"/>
        <v>0</v>
      </c>
    </row>
    <row r="569" spans="1:6">
      <c r="A569" s="47" t="s">
        <v>290</v>
      </c>
      <c r="B569" s="2" t="s">
        <v>12</v>
      </c>
      <c r="C569" s="8" t="s">
        <v>7</v>
      </c>
      <c r="D569" s="8">
        <v>0</v>
      </c>
      <c r="E569" s="56">
        <v>861.21</v>
      </c>
      <c r="F569" s="21">
        <f t="shared" si="36"/>
        <v>0</v>
      </c>
    </row>
    <row r="570" spans="1:6">
      <c r="A570" s="47" t="s">
        <v>291</v>
      </c>
      <c r="B570" s="2" t="s">
        <v>12</v>
      </c>
      <c r="C570" s="8" t="s">
        <v>8</v>
      </c>
      <c r="D570" s="8">
        <v>0</v>
      </c>
      <c r="E570" s="56">
        <v>861.21</v>
      </c>
      <c r="F570" s="21">
        <f t="shared" si="36"/>
        <v>0</v>
      </c>
    </row>
    <row r="571" spans="1:6">
      <c r="A571" s="47" t="s">
        <v>292</v>
      </c>
      <c r="B571" s="2" t="s">
        <v>12</v>
      </c>
      <c r="C571" s="8" t="s">
        <v>9</v>
      </c>
      <c r="D571" s="8">
        <v>0</v>
      </c>
      <c r="E571" s="56">
        <v>861.21</v>
      </c>
      <c r="F571" s="21">
        <f t="shared" si="36"/>
        <v>0</v>
      </c>
    </row>
    <row r="572" spans="1:6">
      <c r="A572" s="47" t="s">
        <v>293</v>
      </c>
      <c r="B572" s="2" t="s">
        <v>12</v>
      </c>
      <c r="C572" s="8" t="s">
        <v>10</v>
      </c>
      <c r="D572" s="8">
        <v>0</v>
      </c>
      <c r="E572" s="56">
        <v>861.21</v>
      </c>
      <c r="F572" s="21">
        <f t="shared" si="36"/>
        <v>0</v>
      </c>
    </row>
    <row r="573" spans="1:6">
      <c r="A573" s="47" t="s">
        <v>294</v>
      </c>
      <c r="B573" s="2" t="s">
        <v>13</v>
      </c>
      <c r="C573" s="8" t="s">
        <v>6</v>
      </c>
      <c r="D573" s="8">
        <v>0</v>
      </c>
      <c r="E573" s="56">
        <v>861.21</v>
      </c>
      <c r="F573" s="21">
        <f t="shared" si="36"/>
        <v>0</v>
      </c>
    </row>
    <row r="574" spans="1:6">
      <c r="A574" s="47" t="s">
        <v>295</v>
      </c>
      <c r="B574" s="2" t="s">
        <v>13</v>
      </c>
      <c r="C574" s="8" t="s">
        <v>7</v>
      </c>
      <c r="D574" s="8">
        <v>0</v>
      </c>
      <c r="E574" s="56">
        <v>861.21</v>
      </c>
      <c r="F574" s="21">
        <f t="shared" si="36"/>
        <v>0</v>
      </c>
    </row>
    <row r="575" spans="1:6">
      <c r="A575" s="47" t="s">
        <v>296</v>
      </c>
      <c r="B575" s="2" t="s">
        <v>13</v>
      </c>
      <c r="C575" s="8" t="s">
        <v>8</v>
      </c>
      <c r="D575" s="8">
        <v>0</v>
      </c>
      <c r="E575" s="56">
        <v>861.21</v>
      </c>
      <c r="F575" s="21">
        <f t="shared" si="36"/>
        <v>0</v>
      </c>
    </row>
    <row r="576" spans="1:6">
      <c r="A576" s="47" t="s">
        <v>297</v>
      </c>
      <c r="B576" s="2" t="s">
        <v>13</v>
      </c>
      <c r="C576" s="8" t="s">
        <v>9</v>
      </c>
      <c r="D576" s="8">
        <v>0</v>
      </c>
      <c r="E576" s="56">
        <v>861.21</v>
      </c>
      <c r="F576" s="21">
        <f t="shared" si="36"/>
        <v>0</v>
      </c>
    </row>
    <row r="577" spans="1:8">
      <c r="A577" s="31" t="s">
        <v>298</v>
      </c>
      <c r="B577" s="6" t="s">
        <v>13</v>
      </c>
      <c r="C577" s="9" t="s">
        <v>10</v>
      </c>
      <c r="D577" s="9">
        <v>0</v>
      </c>
      <c r="E577" s="57">
        <v>861.21</v>
      </c>
      <c r="F577" s="22">
        <f t="shared" si="36"/>
        <v>0</v>
      </c>
    </row>
    <row r="578" spans="1:8" hidden="1">
      <c r="A578" s="47" t="s">
        <v>299</v>
      </c>
      <c r="B578" s="8" t="s">
        <v>15</v>
      </c>
      <c r="C578" s="8" t="s">
        <v>6</v>
      </c>
      <c r="D578" s="8">
        <v>0</v>
      </c>
      <c r="E578" s="56">
        <v>577.58620699999994</v>
      </c>
      <c r="F578" s="21">
        <f t="shared" si="36"/>
        <v>0</v>
      </c>
    </row>
    <row r="579" spans="1:8">
      <c r="A579" s="47"/>
      <c r="B579" s="8"/>
      <c r="C579" s="8"/>
      <c r="D579" s="8"/>
      <c r="E579" s="56"/>
      <c r="F579" s="21">
        <f>SUM(F563:F577)</f>
        <v>0</v>
      </c>
    </row>
    <row r="580" spans="1:8">
      <c r="A580" s="47"/>
      <c r="B580" s="8"/>
      <c r="C580" s="8"/>
      <c r="D580" s="8"/>
      <c r="E580" s="56"/>
      <c r="F580" s="21"/>
    </row>
    <row r="581" spans="1:8">
      <c r="A581" s="47"/>
      <c r="B581" s="8"/>
      <c r="C581" s="8"/>
      <c r="D581" s="8"/>
      <c r="E581" s="56"/>
      <c r="F581" s="21"/>
    </row>
    <row r="582" spans="1:8">
      <c r="A582" s="299" t="s">
        <v>863</v>
      </c>
      <c r="B582" s="300" t="s">
        <v>862</v>
      </c>
      <c r="C582" s="301"/>
    </row>
    <row r="583" spans="1:8">
      <c r="A583" s="30" t="s">
        <v>60</v>
      </c>
      <c r="B583" s="5" t="s">
        <v>1</v>
      </c>
      <c r="C583" s="5" t="s">
        <v>2</v>
      </c>
      <c r="D583" s="5" t="s">
        <v>3</v>
      </c>
      <c r="E583" s="39" t="s">
        <v>4</v>
      </c>
      <c r="F583" s="17" t="s">
        <v>16</v>
      </c>
      <c r="H583"/>
    </row>
    <row r="584" spans="1:8">
      <c r="A584" s="47" t="s">
        <v>300</v>
      </c>
      <c r="B584" s="8" t="s">
        <v>15</v>
      </c>
      <c r="C584" s="8" t="s">
        <v>7</v>
      </c>
      <c r="D584" s="8">
        <v>0</v>
      </c>
      <c r="E584" s="55">
        <v>577.58620699999994</v>
      </c>
      <c r="F584" s="21">
        <f t="shared" si="36"/>
        <v>0</v>
      </c>
    </row>
    <row r="585" spans="1:8">
      <c r="A585" s="47" t="s">
        <v>301</v>
      </c>
      <c r="B585" s="8" t="s">
        <v>15</v>
      </c>
      <c r="C585" s="8" t="s">
        <v>8</v>
      </c>
      <c r="D585" s="8">
        <v>0</v>
      </c>
      <c r="E585" s="56">
        <v>577.58620699999994</v>
      </c>
      <c r="F585" s="21">
        <f t="shared" si="36"/>
        <v>0</v>
      </c>
    </row>
    <row r="586" spans="1:8" hidden="1">
      <c r="A586" s="47" t="s">
        <v>302</v>
      </c>
      <c r="B586" s="10" t="s">
        <v>15</v>
      </c>
      <c r="C586" s="10" t="s">
        <v>9</v>
      </c>
      <c r="D586" s="10">
        <v>0</v>
      </c>
      <c r="E586" s="56">
        <v>577.58620699999994</v>
      </c>
      <c r="F586" s="21">
        <f t="shared" si="36"/>
        <v>0</v>
      </c>
    </row>
    <row r="587" spans="1:8">
      <c r="A587" s="47" t="s">
        <v>303</v>
      </c>
      <c r="B587" s="10" t="s">
        <v>15</v>
      </c>
      <c r="C587" s="10" t="s">
        <v>10</v>
      </c>
      <c r="D587" s="10">
        <v>0</v>
      </c>
      <c r="E587" s="56">
        <v>577.58620699999994</v>
      </c>
      <c r="F587" s="21">
        <f t="shared" si="36"/>
        <v>0</v>
      </c>
    </row>
    <row r="588" spans="1:8">
      <c r="A588" s="47" t="s">
        <v>304</v>
      </c>
      <c r="B588" s="7" t="s">
        <v>31</v>
      </c>
      <c r="C588" s="10" t="s">
        <v>6</v>
      </c>
      <c r="D588" s="10">
        <v>0</v>
      </c>
      <c r="E588" s="56">
        <v>577.58620699999994</v>
      </c>
      <c r="F588" s="21">
        <f t="shared" si="36"/>
        <v>0</v>
      </c>
    </row>
    <row r="589" spans="1:8">
      <c r="A589" s="47" t="s">
        <v>305</v>
      </c>
      <c r="B589" s="2" t="s">
        <v>31</v>
      </c>
      <c r="C589" s="10" t="s">
        <v>7</v>
      </c>
      <c r="D589" s="10">
        <v>0</v>
      </c>
      <c r="E589" s="56">
        <v>577.58620699999994</v>
      </c>
      <c r="F589" s="21">
        <f t="shared" si="36"/>
        <v>0</v>
      </c>
    </row>
    <row r="590" spans="1:8">
      <c r="A590" s="47" t="s">
        <v>306</v>
      </c>
      <c r="B590" s="2" t="s">
        <v>31</v>
      </c>
      <c r="C590" s="10" t="s">
        <v>8</v>
      </c>
      <c r="D590" s="10">
        <v>0</v>
      </c>
      <c r="E590" s="56">
        <v>577.58620699999994</v>
      </c>
      <c r="F590" s="21">
        <f t="shared" si="36"/>
        <v>0</v>
      </c>
    </row>
    <row r="591" spans="1:8" hidden="1">
      <c r="A591" s="47" t="s">
        <v>307</v>
      </c>
      <c r="B591" s="2" t="s">
        <v>31</v>
      </c>
      <c r="C591" s="10" t="s">
        <v>9</v>
      </c>
      <c r="D591" s="10">
        <v>0</v>
      </c>
      <c r="E591" s="56">
        <v>577.58620699999994</v>
      </c>
      <c r="F591" s="21">
        <f t="shared" si="36"/>
        <v>0</v>
      </c>
    </row>
    <row r="592" spans="1:8">
      <c r="A592" s="47" t="s">
        <v>308</v>
      </c>
      <c r="B592" s="2" t="s">
        <v>31</v>
      </c>
      <c r="C592" s="10" t="s">
        <v>10</v>
      </c>
      <c r="D592" s="10">
        <v>0</v>
      </c>
      <c r="E592" s="56">
        <v>577.58620699999994</v>
      </c>
      <c r="F592" s="21">
        <f t="shared" si="36"/>
        <v>0</v>
      </c>
    </row>
    <row r="593" spans="1:6">
      <c r="A593" s="47" t="s">
        <v>309</v>
      </c>
      <c r="B593" s="2" t="s">
        <v>21</v>
      </c>
      <c r="C593" s="10" t="s">
        <v>6</v>
      </c>
      <c r="D593" s="10">
        <v>0</v>
      </c>
      <c r="E593" s="56">
        <v>577.58620699999994</v>
      </c>
      <c r="F593" s="21">
        <f t="shared" si="36"/>
        <v>0</v>
      </c>
    </row>
    <row r="594" spans="1:6">
      <c r="A594" s="47" t="s">
        <v>310</v>
      </c>
      <c r="B594" s="2" t="s">
        <v>21</v>
      </c>
      <c r="C594" s="10" t="s">
        <v>7</v>
      </c>
      <c r="D594" s="10">
        <v>0</v>
      </c>
      <c r="E594" s="56">
        <v>577.58620699999994</v>
      </c>
      <c r="F594" s="21">
        <f t="shared" si="36"/>
        <v>0</v>
      </c>
    </row>
    <row r="595" spans="1:6">
      <c r="A595" s="47" t="s">
        <v>311</v>
      </c>
      <c r="B595" s="2" t="s">
        <v>21</v>
      </c>
      <c r="C595" s="10" t="s">
        <v>8</v>
      </c>
      <c r="D595" s="10">
        <v>0</v>
      </c>
      <c r="E595" s="56">
        <v>577.58620699999994</v>
      </c>
      <c r="F595" s="21">
        <f t="shared" si="36"/>
        <v>0</v>
      </c>
    </row>
    <row r="596" spans="1:6">
      <c r="A596" s="47" t="s">
        <v>312</v>
      </c>
      <c r="B596" s="2" t="s">
        <v>21</v>
      </c>
      <c r="C596" s="10" t="s">
        <v>9</v>
      </c>
      <c r="D596" s="10">
        <v>0</v>
      </c>
      <c r="E596" s="56">
        <v>577.58620699999994</v>
      </c>
      <c r="F596" s="21">
        <f t="shared" si="36"/>
        <v>0</v>
      </c>
    </row>
    <row r="597" spans="1:6">
      <c r="A597" s="31" t="s">
        <v>313</v>
      </c>
      <c r="B597" s="6" t="s">
        <v>21</v>
      </c>
      <c r="C597" s="9" t="s">
        <v>10</v>
      </c>
      <c r="D597" s="9">
        <v>0</v>
      </c>
      <c r="E597" s="57">
        <v>577.58620699999994</v>
      </c>
      <c r="F597" s="22">
        <f t="shared" si="36"/>
        <v>0</v>
      </c>
    </row>
    <row r="598" spans="1:6">
      <c r="B598" s="4" t="s">
        <v>59</v>
      </c>
      <c r="C598" s="48"/>
      <c r="D598" s="33">
        <f>SUM(D563:D597)</f>
        <v>0</v>
      </c>
      <c r="E598" s="12"/>
      <c r="F598" s="23">
        <f>SUM(F584:F597)</f>
        <v>0</v>
      </c>
    </row>
    <row r="599" spans="1:6">
      <c r="B599" s="2"/>
      <c r="C599" s="2"/>
    </row>
    <row r="600" spans="1:6">
      <c r="B600" s="4" t="s">
        <v>32</v>
      </c>
      <c r="C600" s="2"/>
    </row>
    <row r="601" spans="1:6">
      <c r="A601" s="30" t="s">
        <v>60</v>
      </c>
      <c r="B601" s="5" t="s">
        <v>1</v>
      </c>
      <c r="C601" s="5" t="s">
        <v>2</v>
      </c>
      <c r="D601" s="5" t="s">
        <v>3</v>
      </c>
      <c r="E601" s="16" t="s">
        <v>4</v>
      </c>
      <c r="F601" s="17" t="s">
        <v>16</v>
      </c>
    </row>
    <row r="602" spans="1:6">
      <c r="A602" s="3" t="s">
        <v>314</v>
      </c>
      <c r="B602" s="8" t="s">
        <v>5</v>
      </c>
      <c r="C602" s="8" t="s">
        <v>6</v>
      </c>
      <c r="D602" s="8">
        <v>0</v>
      </c>
      <c r="E602" s="37">
        <v>818.97</v>
      </c>
      <c r="F602" s="25">
        <f>E602*D602</f>
        <v>0</v>
      </c>
    </row>
    <row r="603" spans="1:6">
      <c r="A603" s="3" t="s">
        <v>315</v>
      </c>
      <c r="B603" s="8" t="s">
        <v>5</v>
      </c>
      <c r="C603" s="8" t="s">
        <v>7</v>
      </c>
      <c r="D603" s="8">
        <v>0</v>
      </c>
      <c r="E603" s="38">
        <v>818.97</v>
      </c>
      <c r="F603" s="25">
        <f t="shared" ref="F603:F621" si="37">E603*D603</f>
        <v>0</v>
      </c>
    </row>
    <row r="604" spans="1:6">
      <c r="A604" s="3" t="s">
        <v>316</v>
      </c>
      <c r="B604" s="8" t="s">
        <v>5</v>
      </c>
      <c r="C604" s="8" t="s">
        <v>8</v>
      </c>
      <c r="D604" s="8">
        <v>0</v>
      </c>
      <c r="E604" s="38">
        <v>818.97</v>
      </c>
      <c r="F604" s="25">
        <f t="shared" si="37"/>
        <v>0</v>
      </c>
    </row>
    <row r="605" spans="1:6">
      <c r="A605" s="3" t="s">
        <v>317</v>
      </c>
      <c r="B605" s="8" t="s">
        <v>5</v>
      </c>
      <c r="C605" s="8" t="s">
        <v>9</v>
      </c>
      <c r="D605" s="8">
        <v>0</v>
      </c>
      <c r="E605" s="38">
        <v>818.97</v>
      </c>
      <c r="F605" s="25">
        <f t="shared" si="37"/>
        <v>0</v>
      </c>
    </row>
    <row r="606" spans="1:6">
      <c r="A606" s="3" t="s">
        <v>318</v>
      </c>
      <c r="B606" s="8" t="s">
        <v>5</v>
      </c>
      <c r="C606" s="8" t="s">
        <v>10</v>
      </c>
      <c r="D606" s="8">
        <v>0</v>
      </c>
      <c r="E606" s="38">
        <v>818.97</v>
      </c>
      <c r="F606" s="25">
        <f t="shared" si="37"/>
        <v>0</v>
      </c>
    </row>
    <row r="607" spans="1:6">
      <c r="A607" s="3" t="s">
        <v>319</v>
      </c>
      <c r="B607" s="8" t="s">
        <v>12</v>
      </c>
      <c r="C607" s="8" t="s">
        <v>6</v>
      </c>
      <c r="D607" s="8">
        <v>0</v>
      </c>
      <c r="E607" s="38">
        <v>818.97</v>
      </c>
      <c r="F607" s="25">
        <f t="shared" si="37"/>
        <v>0</v>
      </c>
    </row>
    <row r="608" spans="1:6">
      <c r="A608" s="3" t="s">
        <v>320</v>
      </c>
      <c r="B608" s="8" t="s">
        <v>12</v>
      </c>
      <c r="C608" s="8" t="s">
        <v>7</v>
      </c>
      <c r="D608" s="8">
        <v>0</v>
      </c>
      <c r="E608" s="38">
        <v>818.97</v>
      </c>
      <c r="F608" s="25">
        <f t="shared" si="37"/>
        <v>0</v>
      </c>
    </row>
    <row r="609" spans="1:6">
      <c r="A609" s="3" t="s">
        <v>321</v>
      </c>
      <c r="B609" s="8" t="s">
        <v>12</v>
      </c>
      <c r="C609" s="8" t="s">
        <v>8</v>
      </c>
      <c r="D609" s="8">
        <v>0</v>
      </c>
      <c r="E609" s="38">
        <v>818.97</v>
      </c>
      <c r="F609" s="25">
        <f t="shared" si="37"/>
        <v>0</v>
      </c>
    </row>
    <row r="610" spans="1:6">
      <c r="A610" s="3" t="s">
        <v>322</v>
      </c>
      <c r="B610" s="8" t="s">
        <v>12</v>
      </c>
      <c r="C610" s="8" t="s">
        <v>9</v>
      </c>
      <c r="D610" s="8">
        <v>0</v>
      </c>
      <c r="E610" s="38">
        <v>818.97</v>
      </c>
      <c r="F610" s="25">
        <f t="shared" si="37"/>
        <v>0</v>
      </c>
    </row>
    <row r="611" spans="1:6">
      <c r="A611" s="3" t="s">
        <v>323</v>
      </c>
      <c r="B611" s="8" t="s">
        <v>12</v>
      </c>
      <c r="C611" s="8" t="s">
        <v>10</v>
      </c>
      <c r="D611" s="8">
        <v>0</v>
      </c>
      <c r="E611" s="38">
        <v>818.97</v>
      </c>
      <c r="F611" s="25">
        <f t="shared" si="37"/>
        <v>0</v>
      </c>
    </row>
    <row r="612" spans="1:6">
      <c r="A612" s="3" t="s">
        <v>324</v>
      </c>
      <c r="B612" s="8" t="s">
        <v>13</v>
      </c>
      <c r="C612" s="8" t="s">
        <v>6</v>
      </c>
      <c r="D612" s="8">
        <v>0</v>
      </c>
      <c r="E612" s="38">
        <v>818.97</v>
      </c>
      <c r="F612" s="25">
        <f t="shared" si="37"/>
        <v>0</v>
      </c>
    </row>
    <row r="613" spans="1:6">
      <c r="A613" s="3" t="s">
        <v>325</v>
      </c>
      <c r="B613" s="8" t="s">
        <v>13</v>
      </c>
      <c r="C613" s="8" t="s">
        <v>7</v>
      </c>
      <c r="D613" s="8">
        <v>0</v>
      </c>
      <c r="E613" s="38">
        <v>818.97</v>
      </c>
      <c r="F613" s="25">
        <f t="shared" si="37"/>
        <v>0</v>
      </c>
    </row>
    <row r="614" spans="1:6">
      <c r="A614" s="3" t="s">
        <v>326</v>
      </c>
      <c r="B614" s="8" t="s">
        <v>13</v>
      </c>
      <c r="C614" s="8" t="s">
        <v>8</v>
      </c>
      <c r="D614" s="8">
        <v>0</v>
      </c>
      <c r="E614" s="38">
        <v>818.97</v>
      </c>
      <c r="F614" s="25">
        <f t="shared" si="37"/>
        <v>0</v>
      </c>
    </row>
    <row r="615" spans="1:6" hidden="1">
      <c r="A615" s="47" t="s">
        <v>327</v>
      </c>
      <c r="B615" s="10" t="s">
        <v>13</v>
      </c>
      <c r="C615" s="10" t="s">
        <v>9</v>
      </c>
      <c r="D615" s="10">
        <v>0</v>
      </c>
      <c r="E615" s="38">
        <v>818.97</v>
      </c>
      <c r="F615" s="98">
        <f t="shared" si="37"/>
        <v>0</v>
      </c>
    </row>
    <row r="616" spans="1:6" hidden="1">
      <c r="A616" s="31" t="s">
        <v>328</v>
      </c>
      <c r="B616" s="9" t="s">
        <v>13</v>
      </c>
      <c r="C616" s="9" t="s">
        <v>10</v>
      </c>
      <c r="D616" s="9">
        <v>0</v>
      </c>
      <c r="E616" s="38">
        <v>818.97</v>
      </c>
      <c r="F616" s="26">
        <f t="shared" si="37"/>
        <v>0</v>
      </c>
    </row>
    <row r="617" spans="1:6" hidden="1">
      <c r="A617" s="3" t="s">
        <v>329</v>
      </c>
      <c r="B617" s="8" t="s">
        <v>15</v>
      </c>
      <c r="C617" s="8" t="s">
        <v>6</v>
      </c>
      <c r="D617" s="8">
        <v>0</v>
      </c>
      <c r="E617" s="38">
        <v>568.96551699999998</v>
      </c>
      <c r="F617" s="25">
        <f t="shared" si="37"/>
        <v>0</v>
      </c>
    </row>
    <row r="618" spans="1:6" hidden="1">
      <c r="A618" s="3" t="s">
        <v>330</v>
      </c>
      <c r="B618" s="8" t="s">
        <v>15</v>
      </c>
      <c r="C618" s="8" t="s">
        <v>7</v>
      </c>
      <c r="D618" s="8">
        <v>0</v>
      </c>
      <c r="E618" s="38">
        <v>568.96551699999998</v>
      </c>
      <c r="F618" s="25">
        <f t="shared" si="37"/>
        <v>0</v>
      </c>
    </row>
    <row r="619" spans="1:6" hidden="1">
      <c r="A619" s="3" t="s">
        <v>331</v>
      </c>
      <c r="B619" s="8" t="s">
        <v>15</v>
      </c>
      <c r="C619" s="8" t="s">
        <v>8</v>
      </c>
      <c r="D619" s="8">
        <v>0</v>
      </c>
      <c r="E619" s="38">
        <v>568.96551699999998</v>
      </c>
      <c r="F619" s="25">
        <f t="shared" si="37"/>
        <v>0</v>
      </c>
    </row>
    <row r="620" spans="1:6">
      <c r="A620" s="3" t="s">
        <v>332</v>
      </c>
      <c r="B620" s="8" t="s">
        <v>15</v>
      </c>
      <c r="C620" s="8" t="s">
        <v>9</v>
      </c>
      <c r="D620" s="8">
        <v>0</v>
      </c>
      <c r="E620" s="38">
        <v>568.96551699999998</v>
      </c>
      <c r="F620" s="25">
        <f t="shared" si="37"/>
        <v>0</v>
      </c>
    </row>
    <row r="621" spans="1:6">
      <c r="A621" s="31" t="s">
        <v>333</v>
      </c>
      <c r="B621" s="9" t="s">
        <v>15</v>
      </c>
      <c r="C621" s="9" t="s">
        <v>10</v>
      </c>
      <c r="D621" s="9">
        <v>0</v>
      </c>
      <c r="E621" s="19">
        <v>568.96551699999998</v>
      </c>
      <c r="F621" s="25">
        <f t="shared" si="37"/>
        <v>0</v>
      </c>
    </row>
    <row r="622" spans="1:6">
      <c r="B622" s="11" t="s">
        <v>58</v>
      </c>
      <c r="C622" s="11"/>
      <c r="D622" s="8">
        <f>SUM(D602:D621)</f>
        <v>0</v>
      </c>
      <c r="E622" s="292"/>
      <c r="F622" s="27">
        <f>SUM(F602:F621)</f>
        <v>0</v>
      </c>
    </row>
    <row r="623" spans="1:6">
      <c r="B623" s="2"/>
      <c r="C623" s="2"/>
    </row>
    <row r="624" spans="1:6">
      <c r="B624" s="4" t="s">
        <v>47</v>
      </c>
      <c r="C624" s="2"/>
    </row>
    <row r="625" spans="1:6">
      <c r="A625" s="30" t="s">
        <v>60</v>
      </c>
      <c r="B625" s="5" t="s">
        <v>1</v>
      </c>
      <c r="C625" s="5" t="s">
        <v>2</v>
      </c>
      <c r="D625" s="5" t="s">
        <v>3</v>
      </c>
      <c r="E625" s="39" t="s">
        <v>4</v>
      </c>
      <c r="F625" s="17" t="s">
        <v>16</v>
      </c>
    </row>
    <row r="626" spans="1:6">
      <c r="A626" s="52" t="s">
        <v>346</v>
      </c>
      <c r="B626" s="2" t="s">
        <v>5</v>
      </c>
      <c r="C626" s="8" t="s">
        <v>6</v>
      </c>
      <c r="D626" s="2">
        <v>0</v>
      </c>
      <c r="E626" s="28">
        <v>474.14</v>
      </c>
      <c r="F626" s="21">
        <f>D626*E626</f>
        <v>0</v>
      </c>
    </row>
    <row r="627" spans="1:6">
      <c r="A627" s="52" t="s">
        <v>347</v>
      </c>
      <c r="B627" s="2" t="s">
        <v>5</v>
      </c>
      <c r="C627" s="8" t="s">
        <v>7</v>
      </c>
      <c r="D627" s="2">
        <v>0</v>
      </c>
      <c r="E627" s="29">
        <v>474.14</v>
      </c>
      <c r="F627" s="21">
        <f t="shared" ref="F627:F650" si="38">D627*E627</f>
        <v>0</v>
      </c>
    </row>
    <row r="628" spans="1:6">
      <c r="A628" s="52" t="s">
        <v>348</v>
      </c>
      <c r="B628" s="2" t="s">
        <v>5</v>
      </c>
      <c r="C628" s="8" t="s">
        <v>8</v>
      </c>
      <c r="D628" s="2">
        <v>0</v>
      </c>
      <c r="E628" s="29">
        <v>474.14</v>
      </c>
      <c r="F628" s="21">
        <f t="shared" si="38"/>
        <v>0</v>
      </c>
    </row>
    <row r="629" spans="1:6">
      <c r="A629" s="52" t="s">
        <v>349</v>
      </c>
      <c r="B629" s="2" t="s">
        <v>5</v>
      </c>
      <c r="C629" s="8" t="s">
        <v>9</v>
      </c>
      <c r="D629" s="2">
        <v>0</v>
      </c>
      <c r="E629" s="29">
        <v>474.14</v>
      </c>
      <c r="F629" s="21">
        <f t="shared" si="38"/>
        <v>0</v>
      </c>
    </row>
    <row r="630" spans="1:6">
      <c r="A630" s="52" t="s">
        <v>350</v>
      </c>
      <c r="B630" s="2" t="s">
        <v>5</v>
      </c>
      <c r="C630" s="8" t="s">
        <v>10</v>
      </c>
      <c r="D630" s="2">
        <v>0</v>
      </c>
      <c r="E630" s="29">
        <v>474.14</v>
      </c>
      <c r="F630" s="21">
        <f t="shared" si="38"/>
        <v>0</v>
      </c>
    </row>
    <row r="631" spans="1:6">
      <c r="A631" s="52" t="s">
        <v>351</v>
      </c>
      <c r="B631" s="2" t="s">
        <v>12</v>
      </c>
      <c r="C631" s="8" t="s">
        <v>6</v>
      </c>
      <c r="D631" s="8">
        <v>0</v>
      </c>
      <c r="E631" s="29">
        <v>474.14</v>
      </c>
      <c r="F631" s="21">
        <f t="shared" si="38"/>
        <v>0</v>
      </c>
    </row>
    <row r="632" spans="1:6">
      <c r="A632" s="52" t="s">
        <v>352</v>
      </c>
      <c r="B632" s="2" t="s">
        <v>12</v>
      </c>
      <c r="C632" s="8" t="s">
        <v>7</v>
      </c>
      <c r="D632" s="8">
        <v>0</v>
      </c>
      <c r="E632" s="29">
        <v>474.14</v>
      </c>
      <c r="F632" s="21">
        <f t="shared" si="38"/>
        <v>0</v>
      </c>
    </row>
    <row r="633" spans="1:6">
      <c r="A633" s="52" t="s">
        <v>353</v>
      </c>
      <c r="B633" s="2" t="s">
        <v>12</v>
      </c>
      <c r="C633" s="8" t="s">
        <v>8</v>
      </c>
      <c r="D633" s="8">
        <v>0</v>
      </c>
      <c r="E633" s="29">
        <v>474.14</v>
      </c>
      <c r="F633" s="21">
        <f t="shared" si="38"/>
        <v>0</v>
      </c>
    </row>
    <row r="634" spans="1:6">
      <c r="A634" s="52" t="s">
        <v>354</v>
      </c>
      <c r="B634" s="2" t="s">
        <v>12</v>
      </c>
      <c r="C634" s="8" t="s">
        <v>9</v>
      </c>
      <c r="D634" s="8">
        <v>0</v>
      </c>
      <c r="E634" s="29">
        <v>474.14</v>
      </c>
      <c r="F634" s="21">
        <f t="shared" si="38"/>
        <v>0</v>
      </c>
    </row>
    <row r="635" spans="1:6">
      <c r="A635" s="52" t="s">
        <v>355</v>
      </c>
      <c r="B635" s="2" t="s">
        <v>12</v>
      </c>
      <c r="C635" s="8" t="s">
        <v>10</v>
      </c>
      <c r="D635" s="8">
        <v>0</v>
      </c>
      <c r="E635" s="29">
        <v>474.14</v>
      </c>
      <c r="F635" s="21">
        <f t="shared" si="38"/>
        <v>0</v>
      </c>
    </row>
    <row r="636" spans="1:6">
      <c r="A636" s="52" t="s">
        <v>356</v>
      </c>
      <c r="B636" s="2" t="s">
        <v>13</v>
      </c>
      <c r="C636" s="8" t="s">
        <v>6</v>
      </c>
      <c r="D636" s="8">
        <v>0</v>
      </c>
      <c r="E636" s="29">
        <v>474.14</v>
      </c>
      <c r="F636" s="21">
        <f t="shared" si="38"/>
        <v>0</v>
      </c>
    </row>
    <row r="637" spans="1:6">
      <c r="A637" s="52" t="s">
        <v>357</v>
      </c>
      <c r="B637" s="2" t="s">
        <v>13</v>
      </c>
      <c r="C637" s="8" t="s">
        <v>7</v>
      </c>
      <c r="D637" s="8">
        <v>0</v>
      </c>
      <c r="E637" s="29">
        <v>474.14</v>
      </c>
      <c r="F637" s="21">
        <f t="shared" si="38"/>
        <v>0</v>
      </c>
    </row>
    <row r="638" spans="1:6">
      <c r="A638" s="52" t="s">
        <v>358</v>
      </c>
      <c r="B638" s="2" t="s">
        <v>13</v>
      </c>
      <c r="C638" s="8" t="s">
        <v>8</v>
      </c>
      <c r="D638" s="8">
        <v>0</v>
      </c>
      <c r="E638" s="29">
        <v>474.14</v>
      </c>
      <c r="F638" s="21">
        <f t="shared" si="38"/>
        <v>0</v>
      </c>
    </row>
    <row r="639" spans="1:6">
      <c r="A639" s="52" t="s">
        <v>359</v>
      </c>
      <c r="B639" s="2" t="s">
        <v>13</v>
      </c>
      <c r="C639" s="8" t="s">
        <v>9</v>
      </c>
      <c r="D639" s="8">
        <v>0</v>
      </c>
      <c r="E639" s="29">
        <v>474.14</v>
      </c>
      <c r="F639" s="21">
        <f t="shared" si="38"/>
        <v>0</v>
      </c>
    </row>
    <row r="640" spans="1:6">
      <c r="A640" s="52" t="s">
        <v>360</v>
      </c>
      <c r="B640" s="2" t="s">
        <v>13</v>
      </c>
      <c r="C640" s="8" t="s">
        <v>10</v>
      </c>
      <c r="D640" s="8">
        <v>0</v>
      </c>
      <c r="E640" s="29">
        <v>474.14</v>
      </c>
      <c r="F640" s="21">
        <f t="shared" si="38"/>
        <v>0</v>
      </c>
    </row>
    <row r="641" spans="1:6">
      <c r="A641" s="52" t="s">
        <v>361</v>
      </c>
      <c r="B641" s="8" t="s">
        <v>21</v>
      </c>
      <c r="C641" s="8" t="s">
        <v>6</v>
      </c>
      <c r="D641" s="8">
        <v>0</v>
      </c>
      <c r="E641" s="29">
        <v>474.14</v>
      </c>
      <c r="F641" s="21">
        <f t="shared" si="38"/>
        <v>0</v>
      </c>
    </row>
    <row r="642" spans="1:6">
      <c r="A642" s="52" t="s">
        <v>362</v>
      </c>
      <c r="B642" s="8" t="s">
        <v>21</v>
      </c>
      <c r="C642" s="8" t="s">
        <v>7</v>
      </c>
      <c r="D642" s="8">
        <v>0</v>
      </c>
      <c r="E642" s="29">
        <v>474.14</v>
      </c>
      <c r="F642" s="21">
        <f t="shared" si="38"/>
        <v>0</v>
      </c>
    </row>
    <row r="643" spans="1:6">
      <c r="A643" s="52" t="s">
        <v>363</v>
      </c>
      <c r="B643" s="8" t="s">
        <v>21</v>
      </c>
      <c r="C643" s="8" t="s">
        <v>8</v>
      </c>
      <c r="D643" s="8">
        <v>0</v>
      </c>
      <c r="E643" s="29">
        <v>474.14</v>
      </c>
      <c r="F643" s="21">
        <f t="shared" si="38"/>
        <v>0</v>
      </c>
    </row>
    <row r="644" spans="1:6">
      <c r="A644" s="52" t="s">
        <v>364</v>
      </c>
      <c r="B644" s="8" t="s">
        <v>21</v>
      </c>
      <c r="C644" s="10" t="s">
        <v>9</v>
      </c>
      <c r="D644" s="10">
        <v>0</v>
      </c>
      <c r="E644" s="29">
        <v>474.14</v>
      </c>
      <c r="F644" s="21">
        <f t="shared" si="38"/>
        <v>0</v>
      </c>
    </row>
    <row r="645" spans="1:6">
      <c r="A645" s="52" t="s">
        <v>365</v>
      </c>
      <c r="B645" s="8" t="s">
        <v>21</v>
      </c>
      <c r="C645" s="10" t="s">
        <v>10</v>
      </c>
      <c r="D645" s="10">
        <v>0</v>
      </c>
      <c r="E645" s="29">
        <v>474.14</v>
      </c>
      <c r="F645" s="21">
        <f t="shared" si="38"/>
        <v>0</v>
      </c>
    </row>
    <row r="646" spans="1:6">
      <c r="A646" s="52" t="s">
        <v>366</v>
      </c>
      <c r="B646" s="7" t="s">
        <v>14</v>
      </c>
      <c r="C646" s="10" t="s">
        <v>6</v>
      </c>
      <c r="D646" s="10">
        <v>0</v>
      </c>
      <c r="E646" s="29">
        <v>474.14</v>
      </c>
      <c r="F646" s="21">
        <f t="shared" si="38"/>
        <v>0</v>
      </c>
    </row>
    <row r="647" spans="1:6">
      <c r="A647" s="52" t="s">
        <v>367</v>
      </c>
      <c r="B647" s="7" t="s">
        <v>14</v>
      </c>
      <c r="C647" s="10" t="s">
        <v>7</v>
      </c>
      <c r="D647" s="10">
        <v>0</v>
      </c>
      <c r="E647" s="29">
        <v>474.14</v>
      </c>
      <c r="F647" s="21">
        <f t="shared" si="38"/>
        <v>0</v>
      </c>
    </row>
    <row r="648" spans="1:6">
      <c r="A648" s="52" t="s">
        <v>368</v>
      </c>
      <c r="B648" s="7" t="s">
        <v>14</v>
      </c>
      <c r="C648" s="10" t="s">
        <v>8</v>
      </c>
      <c r="D648" s="10">
        <v>0</v>
      </c>
      <c r="E648" s="29">
        <v>474.14</v>
      </c>
      <c r="F648" s="21">
        <f t="shared" si="38"/>
        <v>0</v>
      </c>
    </row>
    <row r="649" spans="1:6">
      <c r="A649" s="52" t="s">
        <v>369</v>
      </c>
      <c r="B649" s="7" t="s">
        <v>14</v>
      </c>
      <c r="C649" s="10" t="s">
        <v>9</v>
      </c>
      <c r="D649" s="10">
        <v>0</v>
      </c>
      <c r="E649" s="29">
        <v>474.14</v>
      </c>
      <c r="F649" s="21">
        <f t="shared" si="38"/>
        <v>0</v>
      </c>
    </row>
    <row r="650" spans="1:6">
      <c r="A650" s="53" t="s">
        <v>370</v>
      </c>
      <c r="B650" s="6" t="s">
        <v>14</v>
      </c>
      <c r="C650" s="9" t="s">
        <v>10</v>
      </c>
      <c r="D650" s="9">
        <v>0</v>
      </c>
      <c r="E650" s="29">
        <v>474.14</v>
      </c>
      <c r="F650" s="22">
        <f t="shared" si="38"/>
        <v>0</v>
      </c>
    </row>
    <row r="651" spans="1:6">
      <c r="B651" s="4" t="s">
        <v>48</v>
      </c>
      <c r="C651" s="48"/>
      <c r="D651" s="33">
        <f>SUM(D626:D650)</f>
        <v>0</v>
      </c>
      <c r="E651" s="288"/>
      <c r="F651" s="23">
        <f>SUM(F626:F650)</f>
        <v>0</v>
      </c>
    </row>
    <row r="652" spans="1:6">
      <c r="B652" s="2"/>
      <c r="C652" s="2"/>
    </row>
    <row r="653" spans="1:6" hidden="1">
      <c r="A653" s="32" t="s">
        <v>375</v>
      </c>
      <c r="B653" s="4" t="s">
        <v>376</v>
      </c>
      <c r="C653" s="2"/>
    </row>
    <row r="654" spans="1:6" hidden="1">
      <c r="A654" s="30" t="s">
        <v>60</v>
      </c>
      <c r="B654" s="5" t="s">
        <v>1</v>
      </c>
      <c r="C654" s="5" t="s">
        <v>2</v>
      </c>
      <c r="D654" s="5" t="s">
        <v>3</v>
      </c>
      <c r="E654" s="16" t="s">
        <v>4</v>
      </c>
      <c r="F654" s="17" t="s">
        <v>16</v>
      </c>
    </row>
    <row r="655" spans="1:6">
      <c r="A655" s="3" t="s">
        <v>406</v>
      </c>
      <c r="B655" s="2" t="s">
        <v>5</v>
      </c>
      <c r="C655" s="8" t="s">
        <v>377</v>
      </c>
      <c r="D655" s="2">
        <v>0</v>
      </c>
      <c r="E655" s="28">
        <v>314.65517199999999</v>
      </c>
      <c r="F655" s="21">
        <f>D655*E655</f>
        <v>0</v>
      </c>
    </row>
    <row r="656" spans="1:6">
      <c r="A656" s="3" t="s">
        <v>390</v>
      </c>
      <c r="B656" s="2" t="s">
        <v>5</v>
      </c>
      <c r="C656" s="8" t="s">
        <v>6</v>
      </c>
      <c r="D656" s="2">
        <v>0</v>
      </c>
      <c r="E656" s="29">
        <v>314.65517199999999</v>
      </c>
      <c r="F656" s="21">
        <f t="shared" ref="F656:F674" si="39">D656*E656</f>
        <v>0</v>
      </c>
    </row>
    <row r="657" spans="1:6">
      <c r="A657" s="3" t="s">
        <v>391</v>
      </c>
      <c r="B657" s="2" t="s">
        <v>5</v>
      </c>
      <c r="C657" s="8" t="s">
        <v>7</v>
      </c>
      <c r="D657" s="2">
        <v>0</v>
      </c>
      <c r="E657" s="29">
        <v>474.14</v>
      </c>
      <c r="F657" s="21">
        <f t="shared" si="39"/>
        <v>0</v>
      </c>
    </row>
    <row r="658" spans="1:6">
      <c r="A658" s="3" t="s">
        <v>392</v>
      </c>
      <c r="B658" s="2" t="s">
        <v>5</v>
      </c>
      <c r="C658" s="8" t="s">
        <v>8</v>
      </c>
      <c r="D658" s="2">
        <v>0</v>
      </c>
      <c r="E658" s="29">
        <v>474.14</v>
      </c>
      <c r="F658" s="21">
        <f t="shared" si="39"/>
        <v>0</v>
      </c>
    </row>
    <row r="659" spans="1:6">
      <c r="A659" s="3" t="s">
        <v>393</v>
      </c>
      <c r="B659" s="2" t="s">
        <v>5</v>
      </c>
      <c r="C659" s="8" t="s">
        <v>9</v>
      </c>
      <c r="D659" s="2">
        <v>0</v>
      </c>
      <c r="E659" s="29">
        <v>474.14</v>
      </c>
      <c r="F659" s="21">
        <f t="shared" si="39"/>
        <v>0</v>
      </c>
    </row>
    <row r="660" spans="1:6">
      <c r="A660" s="3" t="s">
        <v>407</v>
      </c>
      <c r="B660" s="2" t="s">
        <v>14</v>
      </c>
      <c r="C660" s="8" t="s">
        <v>377</v>
      </c>
      <c r="D660" s="8">
        <v>0</v>
      </c>
      <c r="E660" s="29">
        <v>474.14</v>
      </c>
      <c r="F660" s="21">
        <f t="shared" si="39"/>
        <v>0</v>
      </c>
    </row>
    <row r="661" spans="1:6">
      <c r="A661" s="3" t="s">
        <v>402</v>
      </c>
      <c r="B661" s="2" t="s">
        <v>14</v>
      </c>
      <c r="C661" s="8" t="s">
        <v>6</v>
      </c>
      <c r="D661" s="8">
        <v>0</v>
      </c>
      <c r="E661" s="29">
        <v>474.14</v>
      </c>
      <c r="F661" s="21">
        <f t="shared" si="39"/>
        <v>0</v>
      </c>
    </row>
    <row r="662" spans="1:6">
      <c r="A662" s="3" t="s">
        <v>403</v>
      </c>
      <c r="B662" s="2" t="s">
        <v>14</v>
      </c>
      <c r="C662" s="8" t="s">
        <v>7</v>
      </c>
      <c r="D662" s="8">
        <v>0</v>
      </c>
      <c r="E662" s="29">
        <v>474.14</v>
      </c>
      <c r="F662" s="21">
        <f t="shared" si="39"/>
        <v>0</v>
      </c>
    </row>
    <row r="663" spans="1:6" hidden="1">
      <c r="A663" s="3" t="s">
        <v>404</v>
      </c>
      <c r="B663" s="2" t="s">
        <v>14</v>
      </c>
      <c r="C663" s="8" t="s">
        <v>8</v>
      </c>
      <c r="D663" s="8">
        <v>0</v>
      </c>
      <c r="E663" s="29">
        <v>474.14</v>
      </c>
      <c r="F663" s="21">
        <f t="shared" si="39"/>
        <v>0</v>
      </c>
    </row>
    <row r="664" spans="1:6">
      <c r="A664" s="3" t="s">
        <v>405</v>
      </c>
      <c r="B664" s="2" t="s">
        <v>14</v>
      </c>
      <c r="C664" s="8" t="s">
        <v>9</v>
      </c>
      <c r="D664" s="8">
        <v>0</v>
      </c>
      <c r="E664" s="29">
        <v>474.14</v>
      </c>
      <c r="F664" s="21">
        <f t="shared" si="39"/>
        <v>0</v>
      </c>
    </row>
    <row r="665" spans="1:6">
      <c r="A665" s="3" t="s">
        <v>408</v>
      </c>
      <c r="B665" s="2" t="s">
        <v>52</v>
      </c>
      <c r="C665" s="8" t="s">
        <v>377</v>
      </c>
      <c r="D665" s="8">
        <v>0</v>
      </c>
      <c r="E665" s="29">
        <v>474.14</v>
      </c>
      <c r="F665" s="21">
        <f t="shared" si="39"/>
        <v>0</v>
      </c>
    </row>
    <row r="666" spans="1:6">
      <c r="A666" s="3" t="s">
        <v>394</v>
      </c>
      <c r="B666" s="2" t="s">
        <v>52</v>
      </c>
      <c r="C666" s="8" t="s">
        <v>6</v>
      </c>
      <c r="D666" s="8">
        <v>0</v>
      </c>
      <c r="E666" s="29">
        <v>474.14</v>
      </c>
      <c r="F666" s="21">
        <f t="shared" si="39"/>
        <v>0</v>
      </c>
    </row>
    <row r="667" spans="1:6">
      <c r="A667" s="3" t="s">
        <v>395</v>
      </c>
      <c r="B667" s="2" t="s">
        <v>52</v>
      </c>
      <c r="C667" s="8" t="s">
        <v>7</v>
      </c>
      <c r="D667" s="8">
        <v>0</v>
      </c>
      <c r="E667" s="29">
        <v>474.14</v>
      </c>
      <c r="F667" s="21">
        <f t="shared" si="39"/>
        <v>0</v>
      </c>
    </row>
    <row r="668" spans="1:6">
      <c r="A668" s="3" t="s">
        <v>396</v>
      </c>
      <c r="B668" s="2" t="s">
        <v>52</v>
      </c>
      <c r="C668" s="8" t="s">
        <v>8</v>
      </c>
      <c r="D668" s="8">
        <v>0</v>
      </c>
      <c r="E668" s="29">
        <v>474.14</v>
      </c>
      <c r="F668" s="21">
        <f t="shared" si="39"/>
        <v>0</v>
      </c>
    </row>
    <row r="669" spans="1:6">
      <c r="A669" s="3" t="s">
        <v>397</v>
      </c>
      <c r="B669" s="2" t="s">
        <v>52</v>
      </c>
      <c r="C669" s="8" t="s">
        <v>9</v>
      </c>
      <c r="D669" s="8">
        <v>0</v>
      </c>
      <c r="E669" s="29">
        <v>474.14</v>
      </c>
      <c r="F669" s="21">
        <f t="shared" si="39"/>
        <v>0</v>
      </c>
    </row>
    <row r="670" spans="1:6">
      <c r="A670" s="3" t="s">
        <v>409</v>
      </c>
      <c r="B670" s="2" t="s">
        <v>53</v>
      </c>
      <c r="C670" s="8" t="s">
        <v>377</v>
      </c>
      <c r="D670" s="2">
        <v>0</v>
      </c>
      <c r="E670" s="29">
        <v>474.14</v>
      </c>
      <c r="F670" s="21">
        <f t="shared" si="39"/>
        <v>0</v>
      </c>
    </row>
    <row r="671" spans="1:6">
      <c r="A671" s="3" t="s">
        <v>398</v>
      </c>
      <c r="B671" s="2" t="s">
        <v>53</v>
      </c>
      <c r="C671" s="8" t="s">
        <v>6</v>
      </c>
      <c r="D671" s="2">
        <v>0</v>
      </c>
      <c r="E671" s="29">
        <v>474.14</v>
      </c>
      <c r="F671" s="21">
        <f t="shared" si="39"/>
        <v>0</v>
      </c>
    </row>
    <row r="672" spans="1:6">
      <c r="A672" s="3" t="s">
        <v>399</v>
      </c>
      <c r="B672" s="2" t="s">
        <v>53</v>
      </c>
      <c r="C672" s="8" t="s">
        <v>7</v>
      </c>
      <c r="D672" s="2">
        <v>0</v>
      </c>
      <c r="E672" s="29">
        <v>474.14</v>
      </c>
      <c r="F672" s="21">
        <f t="shared" si="39"/>
        <v>0</v>
      </c>
    </row>
    <row r="673" spans="1:6">
      <c r="A673" s="3" t="s">
        <v>400</v>
      </c>
      <c r="B673" s="2" t="s">
        <v>53</v>
      </c>
      <c r="C673" s="8" t="s">
        <v>8</v>
      </c>
      <c r="D673" s="2">
        <v>0</v>
      </c>
      <c r="E673" s="29">
        <v>474.14</v>
      </c>
      <c r="F673" s="21">
        <f t="shared" si="39"/>
        <v>0</v>
      </c>
    </row>
    <row r="674" spans="1:6">
      <c r="A674" s="31" t="s">
        <v>401</v>
      </c>
      <c r="B674" s="6" t="s">
        <v>53</v>
      </c>
      <c r="C674" s="9" t="s">
        <v>9</v>
      </c>
      <c r="D674" s="6">
        <v>0</v>
      </c>
      <c r="E674" s="29">
        <v>474.14</v>
      </c>
      <c r="F674" s="22">
        <f t="shared" si="39"/>
        <v>0</v>
      </c>
    </row>
    <row r="675" spans="1:6">
      <c r="B675" s="4" t="s">
        <v>613</v>
      </c>
      <c r="C675" s="2"/>
      <c r="D675" s="2">
        <f>SUM(D655:D674)</f>
        <v>0</v>
      </c>
      <c r="E675" s="289"/>
      <c r="F675" s="21">
        <f>SUM(F655:F674)</f>
        <v>0</v>
      </c>
    </row>
    <row r="676" spans="1:6">
      <c r="B676" s="2"/>
      <c r="C676" s="2"/>
    </row>
    <row r="677" spans="1:6">
      <c r="B677" s="4" t="s">
        <v>556</v>
      </c>
      <c r="C677" s="4"/>
      <c r="D677" s="4"/>
      <c r="E677" s="12"/>
      <c r="F677" s="23">
        <f>(F517+F541+F598+F622+F651+F675+F559+F550)</f>
        <v>0</v>
      </c>
    </row>
    <row r="678" spans="1:6">
      <c r="B678" s="2"/>
      <c r="C678" s="2"/>
    </row>
    <row r="679" spans="1:6" ht="20">
      <c r="B679" s="43" t="s">
        <v>33</v>
      </c>
      <c r="C679" s="2"/>
    </row>
    <row r="680" spans="1:6" hidden="1">
      <c r="B680" s="4" t="s">
        <v>34</v>
      </c>
      <c r="C680" s="2"/>
    </row>
    <row r="681" spans="1:6" hidden="1">
      <c r="A681" s="30" t="s">
        <v>60</v>
      </c>
      <c r="B681" s="5" t="s">
        <v>1</v>
      </c>
      <c r="C681" s="5" t="s">
        <v>2</v>
      </c>
      <c r="D681" s="5" t="s">
        <v>3</v>
      </c>
      <c r="E681" s="16" t="s">
        <v>4</v>
      </c>
      <c r="F681" s="17" t="s">
        <v>16</v>
      </c>
    </row>
    <row r="682" spans="1:6" hidden="1">
      <c r="A682" s="68" t="s">
        <v>334</v>
      </c>
      <c r="B682" s="75" t="s">
        <v>5</v>
      </c>
      <c r="C682" s="75">
        <v>6</v>
      </c>
      <c r="D682" s="75">
        <v>0</v>
      </c>
      <c r="E682" s="76">
        <v>969.83</v>
      </c>
      <c r="F682" s="77">
        <f t="shared" ref="F682:F687" si="40">E682*D682</f>
        <v>0</v>
      </c>
    </row>
    <row r="683" spans="1:6">
      <c r="A683" s="69" t="s">
        <v>335</v>
      </c>
      <c r="B683" s="75" t="s">
        <v>5</v>
      </c>
      <c r="C683" s="75">
        <v>7</v>
      </c>
      <c r="D683" s="75">
        <v>0</v>
      </c>
      <c r="E683" s="78">
        <v>969.83</v>
      </c>
      <c r="F683" s="77">
        <f t="shared" si="40"/>
        <v>0</v>
      </c>
    </row>
    <row r="684" spans="1:6">
      <c r="A684" s="69" t="s">
        <v>336</v>
      </c>
      <c r="B684" s="75" t="s">
        <v>5</v>
      </c>
      <c r="C684" s="75">
        <v>8</v>
      </c>
      <c r="D684" s="75">
        <v>0</v>
      </c>
      <c r="E684" s="78">
        <v>969.83</v>
      </c>
      <c r="F684" s="77">
        <f t="shared" si="40"/>
        <v>0</v>
      </c>
    </row>
    <row r="685" spans="1:6">
      <c r="A685" s="69" t="s">
        <v>337</v>
      </c>
      <c r="B685" s="75" t="s">
        <v>5</v>
      </c>
      <c r="C685" s="75">
        <v>9</v>
      </c>
      <c r="D685" s="75">
        <v>0</v>
      </c>
      <c r="E685" s="78">
        <v>969.83</v>
      </c>
      <c r="F685" s="77">
        <f t="shared" si="40"/>
        <v>0</v>
      </c>
    </row>
    <row r="686" spans="1:6">
      <c r="A686" s="69" t="s">
        <v>338</v>
      </c>
      <c r="B686" s="75" t="s">
        <v>5</v>
      </c>
      <c r="C686" s="75">
        <v>10</v>
      </c>
      <c r="D686" s="75">
        <v>0</v>
      </c>
      <c r="E686" s="78">
        <v>969.83</v>
      </c>
      <c r="F686" s="77">
        <f t="shared" si="40"/>
        <v>0</v>
      </c>
    </row>
    <row r="687" spans="1:6">
      <c r="A687" s="64" t="s">
        <v>339</v>
      </c>
      <c r="B687" s="65" t="s">
        <v>5</v>
      </c>
      <c r="C687" s="65">
        <v>11</v>
      </c>
      <c r="D687" s="65">
        <v>0</v>
      </c>
      <c r="E687" s="80">
        <v>969.83</v>
      </c>
      <c r="F687" s="81">
        <f t="shared" si="40"/>
        <v>0</v>
      </c>
    </row>
    <row r="688" spans="1:6">
      <c r="B688" s="4" t="s">
        <v>35</v>
      </c>
      <c r="C688" s="4"/>
      <c r="D688" s="33">
        <f>SUM(D682:D687)</f>
        <v>0</v>
      </c>
      <c r="E688" s="12"/>
      <c r="F688" s="23">
        <f>SUM(F682:F687)</f>
        <v>0</v>
      </c>
    </row>
    <row r="689" spans="1:6">
      <c r="B689" s="2"/>
      <c r="C689" s="2"/>
    </row>
    <row r="690" spans="1:6" hidden="1">
      <c r="B690" s="4" t="s">
        <v>45</v>
      </c>
      <c r="C690" s="2"/>
    </row>
    <row r="691" spans="1:6" hidden="1">
      <c r="A691" s="30" t="s">
        <v>60</v>
      </c>
      <c r="B691" s="5" t="s">
        <v>1</v>
      </c>
      <c r="C691" s="5" t="s">
        <v>2</v>
      </c>
      <c r="D691" s="5" t="s">
        <v>3</v>
      </c>
      <c r="E691" s="16" t="s">
        <v>4</v>
      </c>
      <c r="F691" s="17" t="s">
        <v>16</v>
      </c>
    </row>
    <row r="692" spans="1:6">
      <c r="A692" s="68" t="s">
        <v>340</v>
      </c>
      <c r="B692" s="75" t="s">
        <v>5</v>
      </c>
      <c r="C692" s="75">
        <v>6</v>
      </c>
      <c r="D692" s="75">
        <v>0</v>
      </c>
      <c r="E692" s="76">
        <v>2370.69</v>
      </c>
      <c r="F692" s="77">
        <f t="shared" ref="F692:F697" si="41">E692*D692</f>
        <v>0</v>
      </c>
    </row>
    <row r="693" spans="1:6">
      <c r="A693" s="69" t="s">
        <v>341</v>
      </c>
      <c r="B693" s="75" t="s">
        <v>5</v>
      </c>
      <c r="C693" s="75">
        <v>7</v>
      </c>
      <c r="D693" s="75">
        <v>0</v>
      </c>
      <c r="E693" s="78">
        <v>2370.69</v>
      </c>
      <c r="F693" s="77">
        <f t="shared" si="41"/>
        <v>0</v>
      </c>
    </row>
    <row r="694" spans="1:6">
      <c r="A694" s="69" t="s">
        <v>342</v>
      </c>
      <c r="B694" s="75" t="s">
        <v>5</v>
      </c>
      <c r="C694" s="75">
        <v>8</v>
      </c>
      <c r="D694" s="75">
        <v>0</v>
      </c>
      <c r="E694" s="78">
        <v>2370.69</v>
      </c>
      <c r="F694" s="77">
        <f t="shared" si="41"/>
        <v>0</v>
      </c>
    </row>
    <row r="695" spans="1:6">
      <c r="A695" s="69" t="s">
        <v>343</v>
      </c>
      <c r="B695" s="75" t="s">
        <v>5</v>
      </c>
      <c r="C695" s="75">
        <v>9</v>
      </c>
      <c r="D695" s="75">
        <v>0</v>
      </c>
      <c r="E695" s="78">
        <v>2370.69</v>
      </c>
      <c r="F695" s="77">
        <f t="shared" si="41"/>
        <v>0</v>
      </c>
    </row>
    <row r="696" spans="1:6">
      <c r="A696" s="69" t="s">
        <v>344</v>
      </c>
      <c r="B696" s="75" t="s">
        <v>5</v>
      </c>
      <c r="C696" s="75">
        <v>10</v>
      </c>
      <c r="D696" s="75">
        <v>0</v>
      </c>
      <c r="E696" s="78">
        <v>2370.69</v>
      </c>
      <c r="F696" s="77">
        <f t="shared" si="41"/>
        <v>0</v>
      </c>
    </row>
    <row r="697" spans="1:6">
      <c r="A697" s="64" t="s">
        <v>345</v>
      </c>
      <c r="B697" s="65" t="s">
        <v>5</v>
      </c>
      <c r="C697" s="65">
        <v>11</v>
      </c>
      <c r="D697" s="65">
        <v>0</v>
      </c>
      <c r="E697" s="80">
        <v>2370.69</v>
      </c>
      <c r="F697" s="81">
        <f t="shared" si="41"/>
        <v>0</v>
      </c>
    </row>
    <row r="698" spans="1:6">
      <c r="B698" s="4" t="s">
        <v>46</v>
      </c>
      <c r="C698" s="4"/>
      <c r="D698" s="33">
        <f>SUM(D692:D697)</f>
        <v>0</v>
      </c>
      <c r="E698" s="12"/>
      <c r="F698" s="23">
        <f>SUM(F692:F697)</f>
        <v>0</v>
      </c>
    </row>
    <row r="699" spans="1:6">
      <c r="B699" s="2"/>
      <c r="C699" s="2"/>
    </row>
    <row r="700" spans="1:6" hidden="1">
      <c r="B700" s="4" t="s">
        <v>373</v>
      </c>
      <c r="C700" s="2"/>
    </row>
    <row r="701" spans="1:6" hidden="1">
      <c r="A701" s="30" t="s">
        <v>60</v>
      </c>
      <c r="B701" s="5" t="s">
        <v>1</v>
      </c>
      <c r="C701" s="5" t="s">
        <v>2</v>
      </c>
      <c r="D701" s="5" t="s">
        <v>3</v>
      </c>
      <c r="E701" s="16" t="s">
        <v>4</v>
      </c>
      <c r="F701" s="17" t="s">
        <v>16</v>
      </c>
    </row>
    <row r="702" spans="1:6" hidden="1">
      <c r="A702" s="47" t="s">
        <v>619</v>
      </c>
      <c r="B702" s="8" t="s">
        <v>5</v>
      </c>
      <c r="C702" s="8">
        <v>5</v>
      </c>
      <c r="D702" s="8">
        <v>0</v>
      </c>
      <c r="E702" s="38">
        <v>1034.4827600000001</v>
      </c>
      <c r="F702" s="25">
        <f t="shared" ref="F702" si="42">E702*D702</f>
        <v>0</v>
      </c>
    </row>
    <row r="703" spans="1:6">
      <c r="A703" s="47" t="s">
        <v>416</v>
      </c>
      <c r="B703" s="8" t="s">
        <v>5</v>
      </c>
      <c r="C703" s="8">
        <v>6</v>
      </c>
      <c r="D703" s="8">
        <v>0</v>
      </c>
      <c r="E703" s="38">
        <v>1034.4827600000001</v>
      </c>
      <c r="F703" s="25">
        <f t="shared" ref="F703:F708" si="43">E703*D703</f>
        <v>0</v>
      </c>
    </row>
    <row r="704" spans="1:6">
      <c r="A704" s="47" t="s">
        <v>417</v>
      </c>
      <c r="B704" s="8" t="s">
        <v>5</v>
      </c>
      <c r="C704" s="8">
        <v>7</v>
      </c>
      <c r="D704" s="8">
        <v>0</v>
      </c>
      <c r="E704" s="38">
        <v>1034.4827600000001</v>
      </c>
      <c r="F704" s="25">
        <f t="shared" si="43"/>
        <v>0</v>
      </c>
    </row>
    <row r="705" spans="1:6">
      <c r="A705" s="47" t="s">
        <v>418</v>
      </c>
      <c r="B705" s="8" t="s">
        <v>5</v>
      </c>
      <c r="C705" s="8">
        <v>8</v>
      </c>
      <c r="D705" s="8">
        <v>0</v>
      </c>
      <c r="E705" s="38">
        <v>1637.07</v>
      </c>
      <c r="F705" s="25">
        <f t="shared" si="43"/>
        <v>0</v>
      </c>
    </row>
    <row r="706" spans="1:6">
      <c r="A706" s="47" t="s">
        <v>419</v>
      </c>
      <c r="B706" s="8" t="s">
        <v>5</v>
      </c>
      <c r="C706" s="8">
        <v>9</v>
      </c>
      <c r="D706" s="8">
        <v>0</v>
      </c>
      <c r="E706" s="38">
        <v>1637.07</v>
      </c>
      <c r="F706" s="25">
        <f t="shared" si="43"/>
        <v>0</v>
      </c>
    </row>
    <row r="707" spans="1:6">
      <c r="A707" s="47" t="s">
        <v>420</v>
      </c>
      <c r="B707" s="8" t="s">
        <v>5</v>
      </c>
      <c r="C707" s="8">
        <v>10</v>
      </c>
      <c r="D707" s="8">
        <v>0</v>
      </c>
      <c r="E707" s="38">
        <v>1637.07</v>
      </c>
      <c r="F707" s="25">
        <f t="shared" si="43"/>
        <v>0</v>
      </c>
    </row>
    <row r="708" spans="1:6">
      <c r="A708" s="31" t="s">
        <v>421</v>
      </c>
      <c r="B708" s="6" t="s">
        <v>5</v>
      </c>
      <c r="C708" s="6">
        <v>11</v>
      </c>
      <c r="D708" s="6">
        <v>0</v>
      </c>
      <c r="E708" s="38">
        <v>1637.07</v>
      </c>
      <c r="F708" s="26">
        <f t="shared" si="43"/>
        <v>0</v>
      </c>
    </row>
    <row r="709" spans="1:6">
      <c r="B709" s="4" t="s">
        <v>35</v>
      </c>
      <c r="C709" s="4"/>
      <c r="D709" s="33">
        <f>SUM(D703:D708)</f>
        <v>0</v>
      </c>
      <c r="E709" s="288"/>
      <c r="F709" s="23">
        <f>SUM(F702:F708)</f>
        <v>0</v>
      </c>
    </row>
    <row r="710" spans="1:6">
      <c r="B710" s="2"/>
      <c r="C710" s="2"/>
    </row>
    <row r="711" spans="1:6" s="120" customFormat="1">
      <c r="A711" s="3"/>
      <c r="B711" s="4" t="s">
        <v>374</v>
      </c>
      <c r="C711" s="2"/>
      <c r="D711" s="2"/>
      <c r="E711" s="13"/>
      <c r="F711" s="20"/>
    </row>
    <row r="712" spans="1:6">
      <c r="A712" s="30" t="s">
        <v>60</v>
      </c>
      <c r="B712" s="5" t="s">
        <v>1</v>
      </c>
      <c r="C712" s="5" t="s">
        <v>2</v>
      </c>
      <c r="D712" s="5" t="s">
        <v>3</v>
      </c>
      <c r="E712" s="16" t="s">
        <v>4</v>
      </c>
      <c r="F712" s="17" t="s">
        <v>16</v>
      </c>
    </row>
    <row r="713" spans="1:6">
      <c r="A713" s="3" t="s">
        <v>617</v>
      </c>
      <c r="B713" s="8" t="s">
        <v>5</v>
      </c>
      <c r="C713" s="8">
        <v>5</v>
      </c>
      <c r="D713" s="8">
        <v>0</v>
      </c>
      <c r="E713" s="38">
        <v>1723.28</v>
      </c>
      <c r="F713" s="25">
        <f t="shared" ref="F713:F719" si="44">E713*D713</f>
        <v>0</v>
      </c>
    </row>
    <row r="714" spans="1:6">
      <c r="A714" s="3" t="s">
        <v>410</v>
      </c>
      <c r="B714" s="8" t="s">
        <v>5</v>
      </c>
      <c r="C714" s="8">
        <v>6</v>
      </c>
      <c r="D714" s="8">
        <v>0</v>
      </c>
      <c r="E714" s="38">
        <v>1723.28</v>
      </c>
      <c r="F714" s="25">
        <f t="shared" si="44"/>
        <v>0</v>
      </c>
    </row>
    <row r="715" spans="1:6">
      <c r="A715" s="3" t="s">
        <v>411</v>
      </c>
      <c r="B715" s="8" t="s">
        <v>5</v>
      </c>
      <c r="C715" s="8">
        <v>7</v>
      </c>
      <c r="D715" s="8">
        <v>0</v>
      </c>
      <c r="E715" s="38">
        <v>1723.28</v>
      </c>
      <c r="F715" s="25">
        <f t="shared" si="44"/>
        <v>0</v>
      </c>
    </row>
    <row r="716" spans="1:6">
      <c r="A716" s="3" t="s">
        <v>412</v>
      </c>
      <c r="B716" s="8" t="s">
        <v>5</v>
      </c>
      <c r="C716" s="8">
        <v>8</v>
      </c>
      <c r="D716" s="8">
        <v>0</v>
      </c>
      <c r="E716" s="38">
        <v>1723.28</v>
      </c>
      <c r="F716" s="25">
        <f t="shared" si="44"/>
        <v>0</v>
      </c>
    </row>
    <row r="717" spans="1:6">
      <c r="A717" s="3" t="s">
        <v>413</v>
      </c>
      <c r="B717" s="8" t="s">
        <v>5</v>
      </c>
      <c r="C717" s="8">
        <v>9</v>
      </c>
      <c r="D717" s="8">
        <v>0</v>
      </c>
      <c r="E717" s="38">
        <v>1723.28</v>
      </c>
      <c r="F717" s="25">
        <f t="shared" si="44"/>
        <v>0</v>
      </c>
    </row>
    <row r="718" spans="1:6">
      <c r="A718" s="3" t="s">
        <v>414</v>
      </c>
      <c r="B718" s="8" t="s">
        <v>5</v>
      </c>
      <c r="C718" s="8">
        <v>10</v>
      </c>
      <c r="D718" s="8">
        <v>0</v>
      </c>
      <c r="E718" s="38">
        <v>1723.28</v>
      </c>
      <c r="F718" s="25">
        <f t="shared" si="44"/>
        <v>0</v>
      </c>
    </row>
    <row r="719" spans="1:6">
      <c r="A719" s="31" t="s">
        <v>415</v>
      </c>
      <c r="B719" s="6" t="s">
        <v>5</v>
      </c>
      <c r="C719" s="6">
        <v>11</v>
      </c>
      <c r="D719" s="6">
        <v>0</v>
      </c>
      <c r="E719" s="38">
        <v>1723.28</v>
      </c>
      <c r="F719" s="26">
        <f t="shared" si="44"/>
        <v>0</v>
      </c>
    </row>
    <row r="720" spans="1:6">
      <c r="B720" s="4" t="s">
        <v>518</v>
      </c>
      <c r="C720" s="4"/>
      <c r="D720" s="33">
        <f>SUM(D713:D719)</f>
        <v>0</v>
      </c>
      <c r="E720" s="288"/>
      <c r="F720" s="23">
        <f>SUM(F713:F719)</f>
        <v>0</v>
      </c>
    </row>
    <row r="721" spans="1:9">
      <c r="B721" s="2"/>
      <c r="C721" s="2"/>
    </row>
    <row r="722" spans="1:9" s="120" customFormat="1">
      <c r="A722" s="3"/>
      <c r="B722" s="4" t="s">
        <v>374</v>
      </c>
      <c r="C722" s="2"/>
      <c r="D722" s="2"/>
      <c r="E722" s="13"/>
      <c r="F722" s="20"/>
    </row>
    <row r="723" spans="1:9">
      <c r="A723" s="30" t="s">
        <v>60</v>
      </c>
      <c r="B723" s="5" t="s">
        <v>1</v>
      </c>
      <c r="C723" s="5" t="s">
        <v>2</v>
      </c>
      <c r="D723" s="5" t="s">
        <v>3</v>
      </c>
      <c r="E723" s="16" t="s">
        <v>4</v>
      </c>
      <c r="F723" s="17" t="s">
        <v>16</v>
      </c>
      <c r="G723"/>
    </row>
    <row r="724" spans="1:9">
      <c r="A724" s="3" t="s">
        <v>618</v>
      </c>
      <c r="B724" s="8" t="s">
        <v>15</v>
      </c>
      <c r="C724" s="8">
        <v>5</v>
      </c>
      <c r="D724" s="8">
        <v>0</v>
      </c>
      <c r="E724" s="38">
        <v>1723.28</v>
      </c>
      <c r="F724" s="25">
        <f t="shared" ref="F724" si="45">E724*D724</f>
        <v>0</v>
      </c>
    </row>
    <row r="725" spans="1:9">
      <c r="A725" s="3" t="s">
        <v>526</v>
      </c>
      <c r="B725" s="8" t="s">
        <v>15</v>
      </c>
      <c r="C725" s="8">
        <v>6</v>
      </c>
      <c r="D725" s="8">
        <v>0</v>
      </c>
      <c r="E725" s="38">
        <v>1723.28</v>
      </c>
      <c r="F725" s="25">
        <f t="shared" ref="F725:F730" si="46">E725*D725</f>
        <v>0</v>
      </c>
    </row>
    <row r="726" spans="1:9">
      <c r="A726" s="3" t="s">
        <v>527</v>
      </c>
      <c r="B726" s="8" t="s">
        <v>15</v>
      </c>
      <c r="C726" s="8">
        <v>7</v>
      </c>
      <c r="D726" s="8">
        <v>0</v>
      </c>
      <c r="E726" s="38">
        <v>1723.28</v>
      </c>
      <c r="F726" s="25">
        <f t="shared" si="46"/>
        <v>0</v>
      </c>
    </row>
    <row r="727" spans="1:9">
      <c r="A727" s="3" t="s">
        <v>528</v>
      </c>
      <c r="B727" s="8" t="s">
        <v>15</v>
      </c>
      <c r="C727" s="8">
        <v>8</v>
      </c>
      <c r="D727" s="8">
        <v>0</v>
      </c>
      <c r="E727" s="38">
        <v>1723.28</v>
      </c>
      <c r="F727" s="25">
        <f t="shared" si="46"/>
        <v>0</v>
      </c>
    </row>
    <row r="728" spans="1:9">
      <c r="A728" s="3" t="s">
        <v>529</v>
      </c>
      <c r="B728" s="8" t="s">
        <v>15</v>
      </c>
      <c r="C728" s="8">
        <v>9</v>
      </c>
      <c r="D728" s="8">
        <v>0</v>
      </c>
      <c r="E728" s="38">
        <v>1723.28</v>
      </c>
      <c r="F728" s="25">
        <f t="shared" si="46"/>
        <v>0</v>
      </c>
    </row>
    <row r="729" spans="1:9">
      <c r="A729" s="3" t="s">
        <v>530</v>
      </c>
      <c r="B729" s="8" t="s">
        <v>15</v>
      </c>
      <c r="C729" s="8">
        <v>10</v>
      </c>
      <c r="D729" s="8">
        <v>0</v>
      </c>
      <c r="E729" s="38">
        <v>1723.28</v>
      </c>
      <c r="F729" s="25">
        <f t="shared" si="46"/>
        <v>0</v>
      </c>
    </row>
    <row r="730" spans="1:9">
      <c r="A730" s="31" t="s">
        <v>531</v>
      </c>
      <c r="B730" s="6" t="s">
        <v>15</v>
      </c>
      <c r="C730" s="6">
        <v>11</v>
      </c>
      <c r="D730" s="6">
        <v>0</v>
      </c>
      <c r="E730" s="38">
        <v>1723.28</v>
      </c>
      <c r="F730" s="26">
        <f t="shared" si="46"/>
        <v>0</v>
      </c>
    </row>
    <row r="731" spans="1:9">
      <c r="B731" s="4" t="s">
        <v>519</v>
      </c>
      <c r="C731" s="4"/>
      <c r="D731" s="33">
        <f>SUM(D724:D730)</f>
        <v>0</v>
      </c>
      <c r="E731" s="288"/>
      <c r="F731" s="23">
        <f>SUM(F724:F730)</f>
        <v>0</v>
      </c>
    </row>
    <row r="732" spans="1:9">
      <c r="B732" s="2"/>
      <c r="C732" s="2"/>
    </row>
    <row r="733" spans="1:9">
      <c r="B733" s="4" t="s">
        <v>557</v>
      </c>
      <c r="C733" s="4"/>
      <c r="D733" s="54"/>
      <c r="E733" s="23"/>
      <c r="F733" s="23">
        <f>(F688+F698+F709+F720+F731)</f>
        <v>0</v>
      </c>
    </row>
    <row r="734" spans="1:9">
      <c r="B734" s="4"/>
      <c r="C734" s="4"/>
      <c r="D734" s="4"/>
      <c r="E734" s="12"/>
      <c r="F734" s="23"/>
      <c r="H734" s="20"/>
      <c r="I734" s="20"/>
    </row>
    <row r="735" spans="1:9" ht="20">
      <c r="B735" s="43" t="s">
        <v>378</v>
      </c>
      <c r="C735" s="4"/>
      <c r="D735" s="4"/>
      <c r="E735" s="12"/>
      <c r="F735" s="23"/>
      <c r="G735"/>
      <c r="H735" s="20"/>
      <c r="I735" s="20"/>
    </row>
    <row r="736" spans="1:9">
      <c r="B736" s="4" t="s">
        <v>738</v>
      </c>
      <c r="C736" s="303" t="s">
        <v>731</v>
      </c>
      <c r="D736" s="303"/>
      <c r="E736" s="303"/>
      <c r="F736" s="303"/>
      <c r="H736" s="20"/>
      <c r="I736" s="20"/>
    </row>
    <row r="737" spans="1:9">
      <c r="A737" s="30" t="s">
        <v>60</v>
      </c>
      <c r="B737" s="5" t="s">
        <v>1</v>
      </c>
      <c r="C737" s="5" t="s">
        <v>2</v>
      </c>
      <c r="D737" s="5" t="s">
        <v>3</v>
      </c>
      <c r="E737" s="242" t="s">
        <v>4</v>
      </c>
      <c r="F737" s="17" t="s">
        <v>16</v>
      </c>
      <c r="H737" s="20"/>
      <c r="I737" s="20"/>
    </row>
    <row r="738" spans="1:9">
      <c r="A738" s="3" t="s">
        <v>739</v>
      </c>
      <c r="B738" s="2" t="s">
        <v>5</v>
      </c>
      <c r="C738" s="2" t="s">
        <v>6</v>
      </c>
      <c r="D738" s="33">
        <v>0</v>
      </c>
      <c r="E738" s="243">
        <v>12499.14</v>
      </c>
      <c r="F738" s="34">
        <f>D738*E738</f>
        <v>0</v>
      </c>
      <c r="H738" s="20"/>
      <c r="I738" s="20"/>
    </row>
    <row r="739" spans="1:9">
      <c r="A739" s="3" t="s">
        <v>740</v>
      </c>
      <c r="B739" s="2" t="s">
        <v>5</v>
      </c>
      <c r="C739" s="2" t="s">
        <v>7</v>
      </c>
      <c r="D739" s="33">
        <v>0</v>
      </c>
      <c r="E739" s="244">
        <v>12499.14</v>
      </c>
      <c r="F739" s="34">
        <f t="shared" ref="F739:F755" si="47">D739*E739</f>
        <v>0</v>
      </c>
      <c r="H739" s="20"/>
      <c r="I739" s="20"/>
    </row>
    <row r="740" spans="1:9">
      <c r="A740" s="3" t="s">
        <v>741</v>
      </c>
      <c r="B740" s="2" t="s">
        <v>5</v>
      </c>
      <c r="C740" s="2" t="s">
        <v>8</v>
      </c>
      <c r="D740" s="33">
        <v>0</v>
      </c>
      <c r="E740" s="244">
        <v>12499.14</v>
      </c>
      <c r="F740" s="34">
        <f t="shared" si="47"/>
        <v>0</v>
      </c>
      <c r="H740" s="20"/>
      <c r="I740" s="20"/>
    </row>
    <row r="741" spans="1:9">
      <c r="A741" s="3" t="s">
        <v>742</v>
      </c>
      <c r="B741" s="2" t="s">
        <v>5</v>
      </c>
      <c r="C741" s="2" t="s">
        <v>9</v>
      </c>
      <c r="D741" s="33">
        <v>0</v>
      </c>
      <c r="E741" s="244">
        <v>12499.14</v>
      </c>
      <c r="F741" s="34">
        <f t="shared" si="47"/>
        <v>0</v>
      </c>
      <c r="H741" s="20"/>
      <c r="I741" s="20"/>
    </row>
    <row r="742" spans="1:9">
      <c r="A742" s="3" t="s">
        <v>743</v>
      </c>
      <c r="B742" s="2" t="s">
        <v>5</v>
      </c>
      <c r="C742" s="2" t="s">
        <v>10</v>
      </c>
      <c r="D742" s="33">
        <v>0</v>
      </c>
      <c r="E742" s="244">
        <v>12499.14</v>
      </c>
      <c r="F742" s="34">
        <f t="shared" si="47"/>
        <v>0</v>
      </c>
      <c r="H742" s="20"/>
      <c r="I742" s="20"/>
    </row>
    <row r="743" spans="1:9">
      <c r="A743" s="3" t="s">
        <v>744</v>
      </c>
      <c r="B743" s="2" t="s">
        <v>5</v>
      </c>
      <c r="C743" s="2" t="s">
        <v>11</v>
      </c>
      <c r="D743" s="33">
        <v>0</v>
      </c>
      <c r="E743" s="244">
        <v>12499.14</v>
      </c>
      <c r="F743" s="34">
        <f t="shared" si="47"/>
        <v>0</v>
      </c>
      <c r="H743" s="20"/>
      <c r="I743" s="20"/>
    </row>
    <row r="744" spans="1:9">
      <c r="A744" s="3" t="s">
        <v>745</v>
      </c>
      <c r="B744" s="2" t="s">
        <v>12</v>
      </c>
      <c r="C744" s="2" t="s">
        <v>6</v>
      </c>
      <c r="D744" s="33">
        <v>0</v>
      </c>
      <c r="E744" s="244">
        <v>12499.14</v>
      </c>
      <c r="F744" s="34">
        <f t="shared" si="47"/>
        <v>0</v>
      </c>
      <c r="H744" s="20"/>
      <c r="I744" s="20"/>
    </row>
    <row r="745" spans="1:9">
      <c r="A745" s="3" t="s">
        <v>746</v>
      </c>
      <c r="B745" s="2" t="s">
        <v>12</v>
      </c>
      <c r="C745" s="2" t="s">
        <v>7</v>
      </c>
      <c r="D745" s="33">
        <v>0</v>
      </c>
      <c r="E745" s="244">
        <v>12499.14</v>
      </c>
      <c r="F745" s="34">
        <f t="shared" si="47"/>
        <v>0</v>
      </c>
      <c r="H745" s="20"/>
      <c r="I745" s="20"/>
    </row>
    <row r="746" spans="1:9">
      <c r="A746" s="3" t="s">
        <v>747</v>
      </c>
      <c r="B746" s="2" t="s">
        <v>12</v>
      </c>
      <c r="C746" s="2" t="s">
        <v>8</v>
      </c>
      <c r="D746" s="33">
        <v>0</v>
      </c>
      <c r="E746" s="244">
        <v>12499.14</v>
      </c>
      <c r="F746" s="34">
        <f t="shared" si="47"/>
        <v>0</v>
      </c>
      <c r="H746" s="20"/>
      <c r="I746" s="20"/>
    </row>
    <row r="747" spans="1:9">
      <c r="A747" s="3" t="s">
        <v>748</v>
      </c>
      <c r="B747" s="2" t="s">
        <v>12</v>
      </c>
      <c r="C747" s="2" t="s">
        <v>9</v>
      </c>
      <c r="D747" s="33">
        <v>0</v>
      </c>
      <c r="E747" s="244">
        <v>12499.14</v>
      </c>
      <c r="F747" s="34">
        <f t="shared" si="47"/>
        <v>0</v>
      </c>
      <c r="H747" s="20"/>
      <c r="I747" s="20"/>
    </row>
    <row r="748" spans="1:9">
      <c r="A748" s="3" t="s">
        <v>749</v>
      </c>
      <c r="B748" s="2" t="s">
        <v>12</v>
      </c>
      <c r="C748" s="2" t="s">
        <v>10</v>
      </c>
      <c r="D748" s="33">
        <v>0</v>
      </c>
      <c r="E748" s="244">
        <v>12499.14</v>
      </c>
      <c r="F748" s="34">
        <f t="shared" si="47"/>
        <v>0</v>
      </c>
      <c r="H748" s="20"/>
      <c r="I748" s="20"/>
    </row>
    <row r="749" spans="1:9">
      <c r="A749" s="3" t="s">
        <v>750</v>
      </c>
      <c r="B749" s="2" t="s">
        <v>12</v>
      </c>
      <c r="C749" s="2" t="s">
        <v>11</v>
      </c>
      <c r="D749" s="33">
        <v>0</v>
      </c>
      <c r="E749" s="244">
        <v>12499.14</v>
      </c>
      <c r="F749" s="34">
        <f t="shared" si="47"/>
        <v>0</v>
      </c>
      <c r="H749" s="20"/>
      <c r="I749" s="20"/>
    </row>
    <row r="750" spans="1:9">
      <c r="A750" s="3" t="s">
        <v>751</v>
      </c>
      <c r="B750" s="2" t="s">
        <v>13</v>
      </c>
      <c r="C750" s="2" t="s">
        <v>6</v>
      </c>
      <c r="D750" s="33">
        <v>0</v>
      </c>
      <c r="E750" s="244">
        <v>12499.14</v>
      </c>
      <c r="F750" s="34">
        <f t="shared" si="47"/>
        <v>0</v>
      </c>
      <c r="H750" s="20"/>
      <c r="I750" s="20"/>
    </row>
    <row r="751" spans="1:9">
      <c r="A751" s="3" t="s">
        <v>752</v>
      </c>
      <c r="B751" s="2" t="s">
        <v>13</v>
      </c>
      <c r="C751" s="2" t="s">
        <v>7</v>
      </c>
      <c r="D751" s="33">
        <v>0</v>
      </c>
      <c r="E751" s="244">
        <v>12499.14</v>
      </c>
      <c r="F751" s="34">
        <f t="shared" si="47"/>
        <v>0</v>
      </c>
      <c r="H751" s="20"/>
      <c r="I751" s="20"/>
    </row>
    <row r="752" spans="1:9">
      <c r="A752" s="3" t="s">
        <v>753</v>
      </c>
      <c r="B752" s="2" t="s">
        <v>13</v>
      </c>
      <c r="C752" s="2" t="s">
        <v>8</v>
      </c>
      <c r="D752" s="33">
        <v>0</v>
      </c>
      <c r="E752" s="244">
        <v>12499.14</v>
      </c>
      <c r="F752" s="34">
        <f t="shared" si="47"/>
        <v>0</v>
      </c>
      <c r="H752" s="20"/>
      <c r="I752" s="20"/>
    </row>
    <row r="753" spans="1:9">
      <c r="A753" s="3" t="s">
        <v>754</v>
      </c>
      <c r="B753" s="2" t="s">
        <v>13</v>
      </c>
      <c r="C753" s="2" t="s">
        <v>9</v>
      </c>
      <c r="D753" s="33">
        <v>0</v>
      </c>
      <c r="E753" s="244">
        <v>12499.14</v>
      </c>
      <c r="F753" s="34">
        <f t="shared" si="47"/>
        <v>0</v>
      </c>
      <c r="H753" s="20"/>
      <c r="I753" s="20"/>
    </row>
    <row r="754" spans="1:9">
      <c r="A754" s="3" t="s">
        <v>755</v>
      </c>
      <c r="B754" s="2" t="s">
        <v>13</v>
      </c>
      <c r="C754" s="2" t="s">
        <v>10</v>
      </c>
      <c r="D754" s="33">
        <v>0</v>
      </c>
      <c r="E754" s="244">
        <v>12499.14</v>
      </c>
      <c r="F754" s="34">
        <f t="shared" si="47"/>
        <v>0</v>
      </c>
      <c r="H754" s="20"/>
      <c r="I754" s="20"/>
    </row>
    <row r="755" spans="1:9">
      <c r="A755" s="31" t="s">
        <v>756</v>
      </c>
      <c r="B755" s="6" t="s">
        <v>13</v>
      </c>
      <c r="C755" s="6" t="s">
        <v>11</v>
      </c>
      <c r="D755" s="35">
        <v>0</v>
      </c>
      <c r="E755" s="244">
        <v>12499.14</v>
      </c>
      <c r="F755" s="36">
        <f t="shared" si="47"/>
        <v>0</v>
      </c>
    </row>
    <row r="756" spans="1:9">
      <c r="A756" s="20"/>
      <c r="B756" s="221" t="s">
        <v>757</v>
      </c>
      <c r="D756" s="13">
        <f>SUM(D738:D755)</f>
        <v>0</v>
      </c>
      <c r="E756" s="293"/>
      <c r="F756" s="21">
        <f>SUM(F738:F755)</f>
        <v>0</v>
      </c>
    </row>
    <row r="757" spans="1:9" ht="20">
      <c r="B757" s="43"/>
      <c r="C757" s="4"/>
      <c r="D757" s="4"/>
      <c r="E757" s="221"/>
      <c r="F757" s="23"/>
    </row>
    <row r="758" spans="1:9">
      <c r="B758" s="4" t="s">
        <v>379</v>
      </c>
      <c r="C758" s="4"/>
      <c r="D758" s="4"/>
      <c r="E758" s="12"/>
      <c r="F758" s="23"/>
    </row>
    <row r="759" spans="1:9">
      <c r="A759" s="30" t="s">
        <v>60</v>
      </c>
      <c r="B759" s="5" t="s">
        <v>1</v>
      </c>
      <c r="C759" s="5" t="s">
        <v>2</v>
      </c>
      <c r="D759" s="5" t="s">
        <v>3</v>
      </c>
      <c r="E759" s="39" t="s">
        <v>4</v>
      </c>
      <c r="F759" s="17" t="s">
        <v>16</v>
      </c>
    </row>
    <row r="760" spans="1:9">
      <c r="A760" s="3" t="s">
        <v>422</v>
      </c>
      <c r="B760" s="2" t="s">
        <v>5</v>
      </c>
      <c r="C760" s="2" t="s">
        <v>6</v>
      </c>
      <c r="D760" s="33">
        <v>0</v>
      </c>
      <c r="E760" s="28">
        <v>12499.14</v>
      </c>
      <c r="F760" s="34">
        <f>D760*E760</f>
        <v>0</v>
      </c>
    </row>
    <row r="761" spans="1:9">
      <c r="A761" s="3" t="s">
        <v>423</v>
      </c>
      <c r="B761" s="2" t="s">
        <v>5</v>
      </c>
      <c r="C761" s="2" t="s">
        <v>7</v>
      </c>
      <c r="D761" s="33">
        <v>0</v>
      </c>
      <c r="E761" s="29">
        <v>12499.14</v>
      </c>
      <c r="F761" s="34">
        <f t="shared" ref="F761:F781" si="48">D761*E761</f>
        <v>0</v>
      </c>
    </row>
    <row r="762" spans="1:9">
      <c r="A762" s="3" t="s">
        <v>424</v>
      </c>
      <c r="B762" s="2" t="s">
        <v>5</v>
      </c>
      <c r="C762" s="2" t="s">
        <v>8</v>
      </c>
      <c r="D762" s="33">
        <v>0</v>
      </c>
      <c r="E762" s="29">
        <v>12499.14</v>
      </c>
      <c r="F762" s="34">
        <f t="shared" si="48"/>
        <v>0</v>
      </c>
    </row>
    <row r="763" spans="1:9">
      <c r="A763" s="3" t="s">
        <v>425</v>
      </c>
      <c r="B763" s="2" t="s">
        <v>5</v>
      </c>
      <c r="C763" s="2" t="s">
        <v>9</v>
      </c>
      <c r="D763" s="33">
        <v>0</v>
      </c>
      <c r="E763" s="29">
        <v>12499.14</v>
      </c>
      <c r="F763" s="34">
        <f t="shared" si="48"/>
        <v>0</v>
      </c>
    </row>
    <row r="764" spans="1:9">
      <c r="A764" s="3" t="s">
        <v>426</v>
      </c>
      <c r="B764" s="2" t="s">
        <v>5</v>
      </c>
      <c r="C764" s="2" t="s">
        <v>10</v>
      </c>
      <c r="D764" s="33">
        <v>0</v>
      </c>
      <c r="E764" s="29">
        <v>12499.14</v>
      </c>
      <c r="F764" s="34">
        <f t="shared" si="48"/>
        <v>0</v>
      </c>
    </row>
    <row r="765" spans="1:9" hidden="1">
      <c r="A765" s="3" t="s">
        <v>427</v>
      </c>
      <c r="B765" s="2" t="s">
        <v>5</v>
      </c>
      <c r="C765" s="2" t="s">
        <v>11</v>
      </c>
      <c r="D765" s="33">
        <v>0</v>
      </c>
      <c r="E765" s="29">
        <v>12499.14</v>
      </c>
      <c r="F765" s="34">
        <f t="shared" si="48"/>
        <v>0</v>
      </c>
    </row>
    <row r="766" spans="1:9">
      <c r="A766" s="3" t="s">
        <v>428</v>
      </c>
      <c r="B766" s="2" t="s">
        <v>12</v>
      </c>
      <c r="C766" s="2" t="s">
        <v>6</v>
      </c>
      <c r="D766" s="33">
        <v>0</v>
      </c>
      <c r="E766" s="29">
        <v>12499.14</v>
      </c>
      <c r="F766" s="34">
        <f t="shared" si="48"/>
        <v>0</v>
      </c>
    </row>
    <row r="767" spans="1:9">
      <c r="A767" s="3" t="s">
        <v>429</v>
      </c>
      <c r="B767" s="2" t="s">
        <v>12</v>
      </c>
      <c r="C767" s="2" t="s">
        <v>7</v>
      </c>
      <c r="D767" s="33">
        <v>0</v>
      </c>
      <c r="E767" s="29">
        <v>12499.14</v>
      </c>
      <c r="F767" s="34">
        <f t="shared" ref="F767:F777" si="49">D767*E767</f>
        <v>0</v>
      </c>
    </row>
    <row r="768" spans="1:9">
      <c r="A768" s="3" t="s">
        <v>429</v>
      </c>
      <c r="B768" s="2" t="s">
        <v>12</v>
      </c>
      <c r="C768" s="2" t="s">
        <v>7</v>
      </c>
      <c r="D768" s="33">
        <v>0</v>
      </c>
      <c r="E768" s="29">
        <v>12499.14</v>
      </c>
      <c r="F768" s="34">
        <f t="shared" si="49"/>
        <v>0</v>
      </c>
    </row>
    <row r="769" spans="1:6" hidden="1">
      <c r="A769" s="3" t="s">
        <v>430</v>
      </c>
      <c r="B769" s="2" t="s">
        <v>12</v>
      </c>
      <c r="C769" s="2" t="s">
        <v>8</v>
      </c>
      <c r="D769" s="33">
        <v>0</v>
      </c>
      <c r="E769" s="29">
        <v>12499.14</v>
      </c>
      <c r="F769" s="34">
        <f t="shared" si="49"/>
        <v>0</v>
      </c>
    </row>
    <row r="770" spans="1:6" hidden="1">
      <c r="A770" s="3" t="s">
        <v>431</v>
      </c>
      <c r="B770" s="2" t="s">
        <v>12</v>
      </c>
      <c r="C770" s="2" t="s">
        <v>9</v>
      </c>
      <c r="D770" s="33">
        <v>0</v>
      </c>
      <c r="E770" s="29">
        <v>12499.14</v>
      </c>
      <c r="F770" s="34">
        <f t="shared" si="49"/>
        <v>0</v>
      </c>
    </row>
    <row r="771" spans="1:6" hidden="1">
      <c r="A771" s="3" t="s">
        <v>432</v>
      </c>
      <c r="B771" s="2" t="s">
        <v>12</v>
      </c>
      <c r="C771" s="2" t="s">
        <v>10</v>
      </c>
      <c r="D771" s="33">
        <v>0</v>
      </c>
      <c r="E771" s="29">
        <v>12499.14</v>
      </c>
      <c r="F771" s="34">
        <f t="shared" si="49"/>
        <v>0</v>
      </c>
    </row>
    <row r="772" spans="1:6">
      <c r="A772" s="3" t="s">
        <v>433</v>
      </c>
      <c r="B772" s="2" t="s">
        <v>12</v>
      </c>
      <c r="C772" s="2" t="s">
        <v>11</v>
      </c>
      <c r="D772" s="33">
        <v>0</v>
      </c>
      <c r="E772" s="29">
        <v>12499.14</v>
      </c>
      <c r="F772" s="34">
        <f t="shared" si="49"/>
        <v>0</v>
      </c>
    </row>
    <row r="773" spans="1:6">
      <c r="A773" s="3" t="s">
        <v>434</v>
      </c>
      <c r="B773" s="2" t="s">
        <v>13</v>
      </c>
      <c r="C773" s="2" t="s">
        <v>6</v>
      </c>
      <c r="D773" s="33">
        <v>0</v>
      </c>
      <c r="E773" s="29">
        <v>12499.14</v>
      </c>
      <c r="F773" s="34">
        <f t="shared" si="49"/>
        <v>0</v>
      </c>
    </row>
    <row r="774" spans="1:6">
      <c r="A774" s="3" t="s">
        <v>432</v>
      </c>
      <c r="B774" s="2" t="s">
        <v>12</v>
      </c>
      <c r="C774" s="2" t="s">
        <v>10</v>
      </c>
      <c r="D774" s="33">
        <v>0</v>
      </c>
      <c r="E774" s="29">
        <v>12499.14</v>
      </c>
      <c r="F774" s="34">
        <f t="shared" si="49"/>
        <v>0</v>
      </c>
    </row>
    <row r="775" spans="1:6">
      <c r="A775" s="3" t="s">
        <v>433</v>
      </c>
      <c r="B775" s="2" t="s">
        <v>12</v>
      </c>
      <c r="C775" s="2" t="s">
        <v>11</v>
      </c>
      <c r="D775" s="33">
        <v>0</v>
      </c>
      <c r="E775" s="29">
        <v>12499.14</v>
      </c>
      <c r="F775" s="34">
        <f t="shared" si="49"/>
        <v>0</v>
      </c>
    </row>
    <row r="776" spans="1:6">
      <c r="A776" s="3" t="s">
        <v>434</v>
      </c>
      <c r="B776" s="2" t="s">
        <v>13</v>
      </c>
      <c r="C776" s="2" t="s">
        <v>6</v>
      </c>
      <c r="D776" s="33">
        <v>0</v>
      </c>
      <c r="E776" s="29">
        <v>12499.14</v>
      </c>
      <c r="F776" s="34">
        <f t="shared" si="49"/>
        <v>0</v>
      </c>
    </row>
    <row r="777" spans="1:6">
      <c r="A777" s="3" t="s">
        <v>435</v>
      </c>
      <c r="B777" s="2" t="s">
        <v>13</v>
      </c>
      <c r="C777" s="2" t="s">
        <v>7</v>
      </c>
      <c r="D777" s="33">
        <v>0</v>
      </c>
      <c r="E777" s="29">
        <v>12499.14</v>
      </c>
      <c r="F777" s="34">
        <f t="shared" si="49"/>
        <v>0</v>
      </c>
    </row>
    <row r="778" spans="1:6">
      <c r="A778" s="3" t="s">
        <v>436</v>
      </c>
      <c r="B778" s="2" t="s">
        <v>13</v>
      </c>
      <c r="C778" s="2" t="s">
        <v>8</v>
      </c>
      <c r="D778" s="33">
        <v>0</v>
      </c>
      <c r="E778" s="29">
        <v>12499.14</v>
      </c>
      <c r="F778" s="34">
        <f t="shared" si="48"/>
        <v>0</v>
      </c>
    </row>
    <row r="779" spans="1:6">
      <c r="A779" s="3" t="s">
        <v>437</v>
      </c>
      <c r="B779" s="2" t="s">
        <v>13</v>
      </c>
      <c r="C779" s="2" t="s">
        <v>9</v>
      </c>
      <c r="D779" s="33">
        <v>0</v>
      </c>
      <c r="E779" s="29">
        <v>12499.14</v>
      </c>
      <c r="F779" s="34">
        <f t="shared" si="48"/>
        <v>0</v>
      </c>
    </row>
    <row r="780" spans="1:6">
      <c r="A780" s="3" t="s">
        <v>438</v>
      </c>
      <c r="B780" s="2" t="s">
        <v>13</v>
      </c>
      <c r="C780" s="2" t="s">
        <v>10</v>
      </c>
      <c r="D780" s="33">
        <v>0</v>
      </c>
      <c r="E780" s="29">
        <v>12499.14</v>
      </c>
      <c r="F780" s="34">
        <f t="shared" si="48"/>
        <v>0</v>
      </c>
    </row>
    <row r="781" spans="1:6">
      <c r="A781" s="31" t="s">
        <v>616</v>
      </c>
      <c r="B781" s="6" t="s">
        <v>13</v>
      </c>
      <c r="C781" s="6" t="s">
        <v>11</v>
      </c>
      <c r="D781" s="35">
        <v>0</v>
      </c>
      <c r="E781" s="29">
        <v>12499.14</v>
      </c>
      <c r="F781" s="36">
        <f t="shared" si="48"/>
        <v>0</v>
      </c>
    </row>
    <row r="782" spans="1:6">
      <c r="B782" s="4" t="s">
        <v>614</v>
      </c>
      <c r="C782" s="2"/>
      <c r="D782" s="2">
        <f>SUM(D760:D781)</f>
        <v>0</v>
      </c>
      <c r="E782" s="289"/>
      <c r="F782" s="21">
        <f>SUM(F760:F781)</f>
        <v>0</v>
      </c>
    </row>
    <row r="783" spans="1:6">
      <c r="B783" s="2"/>
      <c r="C783" s="2"/>
    </row>
    <row r="784" spans="1:6">
      <c r="B784" s="4" t="s">
        <v>558</v>
      </c>
      <c r="C784" s="2"/>
      <c r="F784" s="21">
        <f>F782+F756</f>
        <v>0</v>
      </c>
    </row>
    <row r="785" spans="1:7">
      <c r="B785" s="4"/>
      <c r="C785" s="2"/>
      <c r="F785" s="21"/>
    </row>
    <row r="786" spans="1:7" ht="20">
      <c r="A786" s="287" t="s">
        <v>861</v>
      </c>
      <c r="B786" s="286" t="s">
        <v>460</v>
      </c>
      <c r="C786" s="2"/>
      <c r="G786"/>
    </row>
    <row r="787" spans="1:7">
      <c r="B787" s="12" t="s">
        <v>609</v>
      </c>
    </row>
    <row r="788" spans="1:7">
      <c r="A788" s="30" t="s">
        <v>60</v>
      </c>
      <c r="B788" s="5" t="s">
        <v>1</v>
      </c>
      <c r="C788" s="5" t="s">
        <v>2</v>
      </c>
      <c r="D788" s="5" t="s">
        <v>3</v>
      </c>
      <c r="E788" s="16" t="s">
        <v>4</v>
      </c>
      <c r="F788" s="17" t="s">
        <v>16</v>
      </c>
    </row>
    <row r="789" spans="1:7">
      <c r="A789" t="s">
        <v>594</v>
      </c>
      <c r="B789" s="110" t="s">
        <v>5</v>
      </c>
      <c r="C789" s="114" t="s">
        <v>6</v>
      </c>
      <c r="D789" s="2">
        <v>0</v>
      </c>
      <c r="E789" s="13">
        <v>861.21</v>
      </c>
      <c r="F789" s="118">
        <f>D789*E789</f>
        <v>0</v>
      </c>
    </row>
    <row r="790" spans="1:7">
      <c r="A790" t="s">
        <v>595</v>
      </c>
      <c r="B790" s="110" t="s">
        <v>5</v>
      </c>
      <c r="C790" s="114" t="s">
        <v>7</v>
      </c>
      <c r="D790" s="2">
        <v>0</v>
      </c>
      <c r="E790" s="13">
        <v>861.21</v>
      </c>
      <c r="F790" s="118">
        <f t="shared" ref="F790:F803" si="50">D790*E790</f>
        <v>0</v>
      </c>
    </row>
    <row r="791" spans="1:7">
      <c r="A791" t="s">
        <v>596</v>
      </c>
      <c r="B791" s="15" t="s">
        <v>5</v>
      </c>
      <c r="C791" s="114" t="s">
        <v>8</v>
      </c>
      <c r="D791" s="2">
        <v>0</v>
      </c>
      <c r="E791" s="13">
        <v>861.21</v>
      </c>
      <c r="F791" s="118">
        <f t="shared" si="50"/>
        <v>0</v>
      </c>
    </row>
    <row r="792" spans="1:7">
      <c r="A792" t="s">
        <v>597</v>
      </c>
      <c r="B792" s="15" t="s">
        <v>5</v>
      </c>
      <c r="C792" s="114" t="s">
        <v>9</v>
      </c>
      <c r="D792" s="2">
        <v>0</v>
      </c>
      <c r="E792" s="13">
        <v>861.21</v>
      </c>
      <c r="F792" s="118">
        <f t="shared" si="50"/>
        <v>0</v>
      </c>
    </row>
    <row r="793" spans="1:7">
      <c r="A793" t="s">
        <v>598</v>
      </c>
      <c r="B793" s="15" t="s">
        <v>5</v>
      </c>
      <c r="C793" s="114" t="s">
        <v>10</v>
      </c>
      <c r="D793" s="2">
        <v>0</v>
      </c>
      <c r="E793" s="13">
        <v>861.21</v>
      </c>
      <c r="F793" s="118">
        <f t="shared" si="50"/>
        <v>0</v>
      </c>
    </row>
    <row r="794" spans="1:7">
      <c r="A794" t="s">
        <v>599</v>
      </c>
      <c r="B794" s="15" t="s">
        <v>12</v>
      </c>
      <c r="C794" s="114" t="s">
        <v>6</v>
      </c>
      <c r="D794" s="2">
        <v>0</v>
      </c>
      <c r="E794" s="13">
        <v>861.21</v>
      </c>
      <c r="F794" s="118">
        <f t="shared" si="50"/>
        <v>0</v>
      </c>
    </row>
    <row r="795" spans="1:7">
      <c r="A795" t="s">
        <v>600</v>
      </c>
      <c r="B795" s="15" t="s">
        <v>12</v>
      </c>
      <c r="C795" s="114" t="s">
        <v>7</v>
      </c>
      <c r="D795" s="2">
        <v>0</v>
      </c>
      <c r="E795" s="13">
        <v>861.21</v>
      </c>
      <c r="F795" s="118">
        <f t="shared" si="50"/>
        <v>0</v>
      </c>
    </row>
    <row r="796" spans="1:7">
      <c r="A796" t="s">
        <v>601</v>
      </c>
      <c r="B796" s="15" t="s">
        <v>12</v>
      </c>
      <c r="C796" s="114" t="s">
        <v>8</v>
      </c>
      <c r="D796" s="2">
        <v>0</v>
      </c>
      <c r="E796" s="13">
        <v>861.21</v>
      </c>
      <c r="F796" s="118">
        <f t="shared" si="50"/>
        <v>0</v>
      </c>
    </row>
    <row r="797" spans="1:7">
      <c r="A797" t="s">
        <v>602</v>
      </c>
      <c r="B797" s="15" t="s">
        <v>12</v>
      </c>
      <c r="C797" s="114" t="s">
        <v>9</v>
      </c>
      <c r="D797" s="2">
        <v>0</v>
      </c>
      <c r="E797" s="13">
        <v>861.21</v>
      </c>
      <c r="F797" s="118">
        <f t="shared" si="50"/>
        <v>0</v>
      </c>
    </row>
    <row r="798" spans="1:7">
      <c r="A798" t="s">
        <v>603</v>
      </c>
      <c r="B798" s="15" t="s">
        <v>12</v>
      </c>
      <c r="C798" s="114" t="s">
        <v>10</v>
      </c>
      <c r="D798" s="2">
        <v>0</v>
      </c>
      <c r="E798" s="13">
        <v>861.21</v>
      </c>
      <c r="F798" s="118">
        <f t="shared" si="50"/>
        <v>0</v>
      </c>
    </row>
    <row r="799" spans="1:7">
      <c r="A799" t="s">
        <v>604</v>
      </c>
      <c r="B799" s="110" t="s">
        <v>576</v>
      </c>
      <c r="C799" s="114" t="s">
        <v>6</v>
      </c>
      <c r="D799" s="2">
        <v>0</v>
      </c>
      <c r="E799" s="13">
        <v>861.21</v>
      </c>
      <c r="F799" s="118">
        <f t="shared" si="50"/>
        <v>0</v>
      </c>
    </row>
    <row r="800" spans="1:7">
      <c r="A800" t="s">
        <v>605</v>
      </c>
      <c r="B800" s="110" t="s">
        <v>576</v>
      </c>
      <c r="C800" s="114" t="s">
        <v>7</v>
      </c>
      <c r="D800" s="2">
        <v>0</v>
      </c>
      <c r="E800" s="13">
        <v>861.21</v>
      </c>
      <c r="F800" s="118">
        <f t="shared" si="50"/>
        <v>0</v>
      </c>
    </row>
    <row r="801" spans="1:6">
      <c r="A801" t="s">
        <v>606</v>
      </c>
      <c r="B801" s="110" t="s">
        <v>576</v>
      </c>
      <c r="C801" s="114" t="s">
        <v>8</v>
      </c>
      <c r="D801" s="2">
        <v>0</v>
      </c>
      <c r="E801" s="13">
        <v>861.21</v>
      </c>
      <c r="F801" s="118">
        <f t="shared" si="50"/>
        <v>0</v>
      </c>
    </row>
    <row r="802" spans="1:6">
      <c r="A802" t="s">
        <v>607</v>
      </c>
      <c r="B802" s="110" t="s">
        <v>576</v>
      </c>
      <c r="C802" s="114" t="s">
        <v>9</v>
      </c>
      <c r="D802" s="2">
        <v>0</v>
      </c>
      <c r="E802" s="13">
        <v>861.21</v>
      </c>
      <c r="F802" s="118">
        <f t="shared" si="50"/>
        <v>0</v>
      </c>
    </row>
    <row r="803" spans="1:6">
      <c r="A803" s="111" t="s">
        <v>608</v>
      </c>
      <c r="B803" s="113" t="s">
        <v>576</v>
      </c>
      <c r="C803" s="113" t="s">
        <v>10</v>
      </c>
      <c r="D803" s="6">
        <v>0</v>
      </c>
      <c r="E803" s="14">
        <v>861.21</v>
      </c>
      <c r="F803" s="119">
        <f t="shared" si="50"/>
        <v>0</v>
      </c>
    </row>
    <row r="804" spans="1:6">
      <c r="B804" s="4" t="s">
        <v>610</v>
      </c>
      <c r="C804" s="2"/>
      <c r="F804" s="118">
        <f>SUM(F789:F803)</f>
        <v>0</v>
      </c>
    </row>
    <row r="805" spans="1:6" ht="20">
      <c r="B805" s="43"/>
      <c r="C805" s="2"/>
    </row>
    <row r="806" spans="1:6" hidden="1">
      <c r="B806" s="4" t="s">
        <v>442</v>
      </c>
      <c r="C806" s="4"/>
      <c r="D806" s="4"/>
      <c r="E806" s="12"/>
      <c r="F806" s="23"/>
    </row>
    <row r="807" spans="1:6" hidden="1">
      <c r="A807" s="30" t="s">
        <v>60</v>
      </c>
      <c r="B807" s="5" t="s">
        <v>1</v>
      </c>
      <c r="C807" s="5" t="s">
        <v>2</v>
      </c>
      <c r="D807" s="5" t="s">
        <v>3</v>
      </c>
      <c r="E807" s="16" t="s">
        <v>4</v>
      </c>
      <c r="F807" s="17" t="s">
        <v>16</v>
      </c>
    </row>
    <row r="808" spans="1:6" hidden="1">
      <c r="A808" s="82" t="s">
        <v>457</v>
      </c>
      <c r="B808" s="60" t="s">
        <v>5</v>
      </c>
      <c r="C808" s="60" t="s">
        <v>6</v>
      </c>
      <c r="D808" s="83">
        <v>0</v>
      </c>
      <c r="E808" s="63">
        <v>603.44000000000005</v>
      </c>
      <c r="F808" s="84">
        <f>D808*E808</f>
        <v>0</v>
      </c>
    </row>
    <row r="809" spans="1:6" hidden="1">
      <c r="A809" s="85" t="s">
        <v>449</v>
      </c>
      <c r="B809" s="60" t="s">
        <v>5</v>
      </c>
      <c r="C809" s="60" t="s">
        <v>7</v>
      </c>
      <c r="D809" s="83">
        <v>0</v>
      </c>
      <c r="E809" s="61">
        <v>603.44000000000005</v>
      </c>
      <c r="F809" s="84">
        <f t="shared" ref="F809:F822" si="51">D809*E809</f>
        <v>0</v>
      </c>
    </row>
    <row r="810" spans="1:6" hidden="1">
      <c r="A810" s="85" t="s">
        <v>448</v>
      </c>
      <c r="B810" s="60" t="s">
        <v>5</v>
      </c>
      <c r="C810" s="60" t="s">
        <v>8</v>
      </c>
      <c r="D810" s="83">
        <v>0</v>
      </c>
      <c r="E810" s="61">
        <v>603.44000000000005</v>
      </c>
      <c r="F810" s="84">
        <f t="shared" si="51"/>
        <v>0</v>
      </c>
    </row>
    <row r="811" spans="1:6" hidden="1">
      <c r="A811" s="85" t="s">
        <v>450</v>
      </c>
      <c r="B811" s="60" t="s">
        <v>5</v>
      </c>
      <c r="C811" s="60" t="s">
        <v>9</v>
      </c>
      <c r="D811" s="83">
        <v>0</v>
      </c>
      <c r="E811" s="61">
        <v>603.44000000000005</v>
      </c>
      <c r="F811" s="84">
        <f t="shared" si="51"/>
        <v>0</v>
      </c>
    </row>
    <row r="812" spans="1:6" hidden="1">
      <c r="A812" s="85" t="s">
        <v>451</v>
      </c>
      <c r="B812" s="60" t="s">
        <v>5</v>
      </c>
      <c r="C812" s="60" t="s">
        <v>10</v>
      </c>
      <c r="D812" s="83">
        <v>0</v>
      </c>
      <c r="E812" s="61">
        <v>603.44000000000005</v>
      </c>
      <c r="F812" s="84">
        <f t="shared" si="51"/>
        <v>0</v>
      </c>
    </row>
    <row r="813" spans="1:6" hidden="1">
      <c r="A813" s="85" t="s">
        <v>454</v>
      </c>
      <c r="B813" s="60" t="s">
        <v>12</v>
      </c>
      <c r="C813" s="60" t="s">
        <v>6</v>
      </c>
      <c r="D813" s="83">
        <v>0</v>
      </c>
      <c r="E813" s="61">
        <v>603.44000000000005</v>
      </c>
      <c r="F813" s="84">
        <f t="shared" si="51"/>
        <v>0</v>
      </c>
    </row>
    <row r="814" spans="1:6" hidden="1">
      <c r="A814" s="85" t="s">
        <v>453</v>
      </c>
      <c r="B814" s="60" t="s">
        <v>12</v>
      </c>
      <c r="C814" s="60" t="s">
        <v>7</v>
      </c>
      <c r="D814" s="83">
        <v>0</v>
      </c>
      <c r="E814" s="61">
        <v>603.44000000000005</v>
      </c>
      <c r="F814" s="84">
        <f t="shared" si="51"/>
        <v>0</v>
      </c>
    </row>
    <row r="815" spans="1:6" hidden="1">
      <c r="A815" s="85" t="s">
        <v>452</v>
      </c>
      <c r="B815" s="60" t="s">
        <v>12</v>
      </c>
      <c r="C815" s="60" t="s">
        <v>8</v>
      </c>
      <c r="D815" s="83">
        <v>0</v>
      </c>
      <c r="E815" s="61">
        <v>603.44000000000005</v>
      </c>
      <c r="F815" s="84">
        <f t="shared" si="51"/>
        <v>0</v>
      </c>
    </row>
    <row r="816" spans="1:6" hidden="1">
      <c r="A816" s="85" t="s">
        <v>455</v>
      </c>
      <c r="B816" s="60" t="s">
        <v>12</v>
      </c>
      <c r="C816" s="60" t="s">
        <v>9</v>
      </c>
      <c r="D816" s="83">
        <v>0</v>
      </c>
      <c r="E816" s="61">
        <v>603.44000000000005</v>
      </c>
      <c r="F816" s="84">
        <f t="shared" si="51"/>
        <v>0</v>
      </c>
    </row>
    <row r="817" spans="1:6" hidden="1">
      <c r="A817" s="85" t="s">
        <v>456</v>
      </c>
      <c r="B817" s="60" t="s">
        <v>12</v>
      </c>
      <c r="C817" s="60" t="s">
        <v>10</v>
      </c>
      <c r="D817" s="83">
        <v>0</v>
      </c>
      <c r="E817" s="61">
        <v>603.44000000000005</v>
      </c>
      <c r="F817" s="84">
        <f t="shared" si="51"/>
        <v>0</v>
      </c>
    </row>
    <row r="818" spans="1:6">
      <c r="A818" s="85" t="s">
        <v>445</v>
      </c>
      <c r="B818" s="60" t="s">
        <v>31</v>
      </c>
      <c r="C818" s="60" t="s">
        <v>6</v>
      </c>
      <c r="D818" s="83">
        <v>0</v>
      </c>
      <c r="E818" s="61">
        <v>603.44000000000005</v>
      </c>
      <c r="F818" s="84">
        <f t="shared" si="51"/>
        <v>0</v>
      </c>
    </row>
    <row r="819" spans="1:6">
      <c r="A819" s="85" t="s">
        <v>444</v>
      </c>
      <c r="B819" s="60" t="s">
        <v>31</v>
      </c>
      <c r="C819" s="60" t="s">
        <v>7</v>
      </c>
      <c r="D819" s="83">
        <v>0</v>
      </c>
      <c r="E819" s="61">
        <v>603.44000000000005</v>
      </c>
      <c r="F819" s="84">
        <f t="shared" si="51"/>
        <v>0</v>
      </c>
    </row>
    <row r="820" spans="1:6" hidden="1">
      <c r="A820" s="85" t="s">
        <v>443</v>
      </c>
      <c r="B820" s="70" t="s">
        <v>31</v>
      </c>
      <c r="C820" s="70" t="s">
        <v>8</v>
      </c>
      <c r="D820" s="96">
        <v>0</v>
      </c>
      <c r="E820" s="61">
        <v>603.44000000000005</v>
      </c>
      <c r="F820" s="97">
        <f t="shared" si="51"/>
        <v>0</v>
      </c>
    </row>
    <row r="821" spans="1:6">
      <c r="A821" s="86" t="s">
        <v>446</v>
      </c>
      <c r="B821" s="65" t="s">
        <v>31</v>
      </c>
      <c r="C821" s="65" t="s">
        <v>9</v>
      </c>
      <c r="D821" s="87">
        <v>0</v>
      </c>
      <c r="E821" s="66">
        <v>603.44000000000005</v>
      </c>
      <c r="F821" s="88">
        <f t="shared" si="51"/>
        <v>0</v>
      </c>
    </row>
    <row r="822" spans="1:6">
      <c r="A822" s="86" t="s">
        <v>447</v>
      </c>
      <c r="B822" s="65" t="s">
        <v>31</v>
      </c>
      <c r="C822" s="65" t="s">
        <v>10</v>
      </c>
      <c r="D822" s="87">
        <v>0</v>
      </c>
      <c r="E822" s="66">
        <v>603.44000000000005</v>
      </c>
      <c r="F822" s="88">
        <f t="shared" si="51"/>
        <v>0</v>
      </c>
    </row>
    <row r="823" spans="1:6">
      <c r="B823" s="4" t="s">
        <v>458</v>
      </c>
      <c r="C823" s="2"/>
      <c r="D823" s="2">
        <f>SUM(D808:D822)</f>
        <v>0</v>
      </c>
      <c r="F823" s="21">
        <f>SUM(F808:F822)</f>
        <v>0</v>
      </c>
    </row>
    <row r="824" spans="1:6">
      <c r="B824" s="2"/>
      <c r="C824" s="2"/>
    </row>
    <row r="825" spans="1:6">
      <c r="B825" s="4" t="s">
        <v>459</v>
      </c>
      <c r="C825" s="2"/>
      <c r="F825" s="21">
        <f>F823+F804</f>
        <v>0</v>
      </c>
    </row>
    <row r="826" spans="1:6">
      <c r="B826" s="2"/>
      <c r="C826" s="2"/>
    </row>
    <row r="827" spans="1:6" ht="20">
      <c r="B827" s="43" t="s">
        <v>640</v>
      </c>
      <c r="C827" s="2"/>
    </row>
    <row r="828" spans="1:6">
      <c r="B828" s="198" t="s">
        <v>641</v>
      </c>
    </row>
    <row r="829" spans="1:6">
      <c r="A829" s="30" t="s">
        <v>60</v>
      </c>
      <c r="B829" s="5" t="s">
        <v>1</v>
      </c>
      <c r="C829" s="5" t="s">
        <v>2</v>
      </c>
      <c r="D829" s="5" t="s">
        <v>3</v>
      </c>
      <c r="E829" s="16" t="s">
        <v>4</v>
      </c>
      <c r="F829" s="17" t="s">
        <v>16</v>
      </c>
    </row>
    <row r="830" spans="1:6">
      <c r="A830" s="199" t="s">
        <v>642</v>
      </c>
      <c r="B830" s="199" t="s">
        <v>5</v>
      </c>
      <c r="C830" s="199" t="s">
        <v>643</v>
      </c>
      <c r="D830" s="121">
        <v>0</v>
      </c>
      <c r="E830" s="211">
        <v>1292.24</v>
      </c>
      <c r="F830" s="201">
        <f>D830*E830</f>
        <v>0</v>
      </c>
    </row>
    <row r="831" spans="1:6">
      <c r="A831" s="199" t="s">
        <v>644</v>
      </c>
      <c r="B831" s="199" t="s">
        <v>5</v>
      </c>
      <c r="C831" s="199" t="s">
        <v>645</v>
      </c>
      <c r="D831" s="121">
        <v>0</v>
      </c>
      <c r="E831" s="200">
        <v>1292.24</v>
      </c>
      <c r="F831" s="201">
        <f t="shared" ref="F831:F834" si="52">D831*E831</f>
        <v>0</v>
      </c>
    </row>
    <row r="832" spans="1:6">
      <c r="A832" s="199" t="s">
        <v>646</v>
      </c>
      <c r="B832" s="199" t="s">
        <v>5</v>
      </c>
      <c r="C832" s="199" t="s">
        <v>647</v>
      </c>
      <c r="D832" s="121">
        <v>0</v>
      </c>
      <c r="E832" s="200">
        <v>1292.24</v>
      </c>
      <c r="F832" s="201">
        <f t="shared" si="52"/>
        <v>0</v>
      </c>
    </row>
    <row r="833" spans="1:6">
      <c r="A833" s="199" t="s">
        <v>648</v>
      </c>
      <c r="B833" s="199" t="s">
        <v>5</v>
      </c>
      <c r="C833" s="199" t="s">
        <v>9</v>
      </c>
      <c r="D833" s="121">
        <v>0</v>
      </c>
      <c r="E833" s="200">
        <v>1292.24</v>
      </c>
      <c r="F833" s="201">
        <f t="shared" si="52"/>
        <v>0</v>
      </c>
    </row>
    <row r="834" spans="1:6">
      <c r="A834" s="202" t="s">
        <v>649</v>
      </c>
      <c r="B834" s="202" t="s">
        <v>5</v>
      </c>
      <c r="C834" s="202" t="s">
        <v>650</v>
      </c>
      <c r="D834" s="203">
        <v>0</v>
      </c>
      <c r="E834" s="298">
        <v>1292.24</v>
      </c>
      <c r="F834" s="204">
        <f t="shared" si="52"/>
        <v>0</v>
      </c>
    </row>
    <row r="835" spans="1:6">
      <c r="A835" s="52"/>
      <c r="B835" s="4" t="s">
        <v>651</v>
      </c>
      <c r="C835" s="4"/>
      <c r="D835" s="33">
        <f>SUM(D830:D834)</f>
        <v>0</v>
      </c>
      <c r="E835" s="288"/>
      <c r="F835" s="23">
        <f>SUM(F830:F834)</f>
        <v>0</v>
      </c>
    </row>
    <row r="836" spans="1:6">
      <c r="B836" s="2"/>
      <c r="C836" s="2"/>
    </row>
    <row r="837" spans="1:6">
      <c r="B837" s="198" t="s">
        <v>652</v>
      </c>
    </row>
    <row r="838" spans="1:6">
      <c r="A838" s="40" t="s">
        <v>60</v>
      </c>
      <c r="B838" s="205" t="s">
        <v>1</v>
      </c>
      <c r="C838" s="205" t="s">
        <v>2</v>
      </c>
      <c r="D838" s="205" t="s">
        <v>3</v>
      </c>
      <c r="E838" s="39" t="s">
        <v>4</v>
      </c>
      <c r="F838" s="206" t="s">
        <v>16</v>
      </c>
    </row>
    <row r="839" spans="1:6">
      <c r="A839" s="207" t="s">
        <v>653</v>
      </c>
      <c r="B839" s="207" t="s">
        <v>654</v>
      </c>
      <c r="C839" s="207" t="s">
        <v>643</v>
      </c>
      <c r="D839" s="208">
        <v>0</v>
      </c>
      <c r="E839" s="209">
        <v>1378.45</v>
      </c>
      <c r="F839" s="210">
        <f>D839*E839</f>
        <v>0</v>
      </c>
    </row>
    <row r="840" spans="1:6">
      <c r="A840" s="199" t="s">
        <v>655</v>
      </c>
      <c r="B840" s="199" t="s">
        <v>654</v>
      </c>
      <c r="C840" s="199" t="s">
        <v>645</v>
      </c>
      <c r="D840" s="121">
        <v>0</v>
      </c>
      <c r="E840" s="296">
        <v>1378.45</v>
      </c>
      <c r="F840" s="201">
        <f t="shared" ref="F840:F852" si="53">D840*E840</f>
        <v>0</v>
      </c>
    </row>
    <row r="841" spans="1:6">
      <c r="A841" s="199" t="s">
        <v>656</v>
      </c>
      <c r="B841" s="199" t="s">
        <v>654</v>
      </c>
      <c r="C841" s="199" t="s">
        <v>647</v>
      </c>
      <c r="D841" s="121">
        <v>0</v>
      </c>
      <c r="E841" s="296">
        <v>1378.45</v>
      </c>
      <c r="F841" s="201">
        <f t="shared" si="53"/>
        <v>0</v>
      </c>
    </row>
    <row r="842" spans="1:6">
      <c r="A842" s="199" t="s">
        <v>657</v>
      </c>
      <c r="B842" s="199" t="s">
        <v>654</v>
      </c>
      <c r="C842" s="199" t="s">
        <v>9</v>
      </c>
      <c r="D842" s="121">
        <v>0</v>
      </c>
      <c r="E842" s="296">
        <v>1378.45</v>
      </c>
      <c r="F842" s="201">
        <f t="shared" si="53"/>
        <v>0</v>
      </c>
    </row>
    <row r="843" spans="1:6">
      <c r="A843" s="199" t="s">
        <v>658</v>
      </c>
      <c r="B843" s="199" t="s">
        <v>654</v>
      </c>
      <c r="C843" s="199" t="s">
        <v>650</v>
      </c>
      <c r="D843" s="121">
        <v>0</v>
      </c>
      <c r="E843" s="296">
        <v>1378.45</v>
      </c>
      <c r="F843" s="201">
        <f t="shared" si="53"/>
        <v>0</v>
      </c>
    </row>
    <row r="844" spans="1:6">
      <c r="A844" s="199" t="s">
        <v>659</v>
      </c>
      <c r="B844" s="199" t="s">
        <v>660</v>
      </c>
      <c r="C844" s="199" t="s">
        <v>643</v>
      </c>
      <c r="D844" s="121">
        <v>0</v>
      </c>
      <c r="E844" s="296">
        <v>1378.45</v>
      </c>
      <c r="F844" s="201">
        <f t="shared" si="53"/>
        <v>0</v>
      </c>
    </row>
    <row r="845" spans="1:6">
      <c r="A845" s="199" t="s">
        <v>661</v>
      </c>
      <c r="B845" s="199" t="s">
        <v>660</v>
      </c>
      <c r="C845" s="199" t="s">
        <v>645</v>
      </c>
      <c r="D845" s="121">
        <v>0</v>
      </c>
      <c r="E845" s="296">
        <v>1378.45</v>
      </c>
      <c r="F845" s="201">
        <f t="shared" si="53"/>
        <v>0</v>
      </c>
    </row>
    <row r="846" spans="1:6">
      <c r="A846" s="199" t="s">
        <v>662</v>
      </c>
      <c r="B846" s="199" t="s">
        <v>660</v>
      </c>
      <c r="C846" s="199" t="s">
        <v>647</v>
      </c>
      <c r="D846" s="121">
        <v>0</v>
      </c>
      <c r="E846" s="296">
        <v>1378.45</v>
      </c>
      <c r="F846" s="201">
        <f t="shared" si="53"/>
        <v>0</v>
      </c>
    </row>
    <row r="847" spans="1:6">
      <c r="A847" s="199" t="s">
        <v>663</v>
      </c>
      <c r="B847" s="199" t="s">
        <v>660</v>
      </c>
      <c r="C847" s="199" t="s">
        <v>9</v>
      </c>
      <c r="D847" s="121">
        <v>0</v>
      </c>
      <c r="E847" s="296">
        <v>1378.45</v>
      </c>
      <c r="F847" s="201">
        <f t="shared" si="53"/>
        <v>0</v>
      </c>
    </row>
    <row r="848" spans="1:6">
      <c r="A848" s="199" t="s">
        <v>664</v>
      </c>
      <c r="B848" s="199" t="s">
        <v>660</v>
      </c>
      <c r="C848" s="199" t="s">
        <v>650</v>
      </c>
      <c r="D848" s="121">
        <v>0</v>
      </c>
      <c r="E848" s="296">
        <v>1378.45</v>
      </c>
      <c r="F848" s="201">
        <f t="shared" si="53"/>
        <v>0</v>
      </c>
    </row>
    <row r="849" spans="1:6">
      <c r="A849" s="199" t="s">
        <v>665</v>
      </c>
      <c r="B849" s="199" t="s">
        <v>666</v>
      </c>
      <c r="C849" s="199" t="s">
        <v>643</v>
      </c>
      <c r="D849" s="121">
        <v>0</v>
      </c>
      <c r="E849" s="296">
        <v>1378.45</v>
      </c>
      <c r="F849" s="201">
        <f t="shared" si="53"/>
        <v>0</v>
      </c>
    </row>
    <row r="850" spans="1:6">
      <c r="A850" s="199" t="s">
        <v>667</v>
      </c>
      <c r="B850" s="199" t="s">
        <v>666</v>
      </c>
      <c r="C850" s="199" t="s">
        <v>645</v>
      </c>
      <c r="D850" s="121">
        <v>0</v>
      </c>
      <c r="E850" s="296">
        <v>1378.45</v>
      </c>
      <c r="F850" s="201">
        <f t="shared" si="53"/>
        <v>0</v>
      </c>
    </row>
    <row r="851" spans="1:6">
      <c r="A851" s="199" t="s">
        <v>668</v>
      </c>
      <c r="B851" s="199" t="s">
        <v>666</v>
      </c>
      <c r="C851" s="199" t="s">
        <v>647</v>
      </c>
      <c r="D851" s="121">
        <v>0</v>
      </c>
      <c r="E851" s="296">
        <v>1378.45</v>
      </c>
      <c r="F851" s="201">
        <f t="shared" si="53"/>
        <v>0</v>
      </c>
    </row>
    <row r="852" spans="1:6">
      <c r="A852" s="199" t="s">
        <v>669</v>
      </c>
      <c r="B852" s="199" t="s">
        <v>666</v>
      </c>
      <c r="C852" s="199" t="s">
        <v>9</v>
      </c>
      <c r="D852" s="121">
        <v>0</v>
      </c>
      <c r="E852" s="296">
        <v>1378.45</v>
      </c>
      <c r="F852" s="201">
        <f t="shared" si="53"/>
        <v>0</v>
      </c>
    </row>
    <row r="853" spans="1:6">
      <c r="A853" s="202" t="s">
        <v>670</v>
      </c>
      <c r="B853" s="202" t="s">
        <v>666</v>
      </c>
      <c r="C853" s="202" t="s">
        <v>650</v>
      </c>
      <c r="D853" s="203">
        <v>0</v>
      </c>
      <c r="E853" s="297">
        <v>1378.45</v>
      </c>
      <c r="F853" s="204">
        <f>D853*E853</f>
        <v>0</v>
      </c>
    </row>
    <row r="854" spans="1:6">
      <c r="A854" s="52"/>
      <c r="B854" s="4" t="s">
        <v>671</v>
      </c>
      <c r="C854" s="4"/>
      <c r="D854" s="33">
        <f>SUM(D839:D853)</f>
        <v>0</v>
      </c>
      <c r="E854" s="181"/>
      <c r="F854" s="23">
        <f>SUM(F839:F853)</f>
        <v>0</v>
      </c>
    </row>
    <row r="856" spans="1:6">
      <c r="B856" s="198" t="s">
        <v>672</v>
      </c>
    </row>
    <row r="857" spans="1:6">
      <c r="A857" s="40" t="s">
        <v>60</v>
      </c>
      <c r="B857" s="205" t="s">
        <v>1</v>
      </c>
      <c r="C857" s="205" t="s">
        <v>2</v>
      </c>
      <c r="D857" s="205" t="s">
        <v>3</v>
      </c>
      <c r="E857" s="39" t="s">
        <v>4</v>
      </c>
      <c r="F857" s="206" t="s">
        <v>16</v>
      </c>
    </row>
    <row r="858" spans="1:6">
      <c r="A858" s="207" t="s">
        <v>673</v>
      </c>
      <c r="B858" s="207" t="s">
        <v>674</v>
      </c>
      <c r="C858" s="207" t="s">
        <v>643</v>
      </c>
      <c r="D858" s="208">
        <v>0</v>
      </c>
      <c r="E858" s="211">
        <v>3016.38</v>
      </c>
      <c r="F858" s="210">
        <f>D858*E858</f>
        <v>0</v>
      </c>
    </row>
    <row r="859" spans="1:6">
      <c r="A859" s="199" t="s">
        <v>675</v>
      </c>
      <c r="B859" s="199" t="s">
        <v>674</v>
      </c>
      <c r="C859" s="199" t="s">
        <v>645</v>
      </c>
      <c r="D859" s="121">
        <v>0</v>
      </c>
      <c r="E859" s="200">
        <v>3016.38</v>
      </c>
      <c r="F859" s="201">
        <f t="shared" ref="F859:F871" si="54">D859*E859</f>
        <v>0</v>
      </c>
    </row>
    <row r="860" spans="1:6">
      <c r="A860" s="199" t="s">
        <v>676</v>
      </c>
      <c r="B860" s="199" t="s">
        <v>674</v>
      </c>
      <c r="C860" s="199" t="s">
        <v>647</v>
      </c>
      <c r="D860" s="121">
        <v>0</v>
      </c>
      <c r="E860" s="200">
        <v>3016.38</v>
      </c>
      <c r="F860" s="201">
        <f t="shared" si="54"/>
        <v>0</v>
      </c>
    </row>
    <row r="861" spans="1:6">
      <c r="A861" s="199" t="s">
        <v>677</v>
      </c>
      <c r="B861" s="199" t="s">
        <v>674</v>
      </c>
      <c r="C861" s="199" t="s">
        <v>9</v>
      </c>
      <c r="D861" s="121">
        <v>0</v>
      </c>
      <c r="E861" s="200">
        <v>3016.38</v>
      </c>
      <c r="F861" s="201">
        <f t="shared" si="54"/>
        <v>0</v>
      </c>
    </row>
    <row r="862" spans="1:6">
      <c r="A862" s="199" t="s">
        <v>678</v>
      </c>
      <c r="B862" s="199" t="s">
        <v>674</v>
      </c>
      <c r="C862" s="199" t="s">
        <v>650</v>
      </c>
      <c r="D862" s="121">
        <v>0</v>
      </c>
      <c r="E862" s="200">
        <v>3016.38</v>
      </c>
      <c r="F862" s="201">
        <f t="shared" si="54"/>
        <v>0</v>
      </c>
    </row>
    <row r="863" spans="1:6">
      <c r="A863" s="199" t="s">
        <v>679</v>
      </c>
      <c r="B863" s="199" t="s">
        <v>680</v>
      </c>
      <c r="C863" s="199" t="s">
        <v>643</v>
      </c>
      <c r="D863" s="121">
        <v>0</v>
      </c>
      <c r="E863" s="200">
        <v>3016.38</v>
      </c>
      <c r="F863" s="201">
        <f t="shared" si="54"/>
        <v>0</v>
      </c>
    </row>
    <row r="864" spans="1:6">
      <c r="A864" s="199" t="s">
        <v>681</v>
      </c>
      <c r="B864" s="199" t="s">
        <v>680</v>
      </c>
      <c r="C864" s="199" t="s">
        <v>645</v>
      </c>
      <c r="D864" s="121">
        <v>0</v>
      </c>
      <c r="E864" s="200">
        <v>3016.38</v>
      </c>
      <c r="F864" s="201">
        <f t="shared" si="54"/>
        <v>0</v>
      </c>
    </row>
    <row r="865" spans="1:6">
      <c r="A865" s="199" t="s">
        <v>682</v>
      </c>
      <c r="B865" s="199" t="s">
        <v>680</v>
      </c>
      <c r="C865" s="199" t="s">
        <v>647</v>
      </c>
      <c r="D865" s="121">
        <v>0</v>
      </c>
      <c r="E865" s="200">
        <v>3016.38</v>
      </c>
      <c r="F865" s="201">
        <f t="shared" si="54"/>
        <v>0</v>
      </c>
    </row>
    <row r="866" spans="1:6">
      <c r="A866" s="199" t="s">
        <v>683</v>
      </c>
      <c r="B866" s="199" t="s">
        <v>680</v>
      </c>
      <c r="C866" s="199" t="s">
        <v>9</v>
      </c>
      <c r="D866" s="121">
        <v>0</v>
      </c>
      <c r="E866" s="200">
        <v>3016.38</v>
      </c>
      <c r="F866" s="201">
        <f t="shared" si="54"/>
        <v>0</v>
      </c>
    </row>
    <row r="867" spans="1:6">
      <c r="A867" s="199" t="s">
        <v>684</v>
      </c>
      <c r="B867" s="199" t="s">
        <v>680</v>
      </c>
      <c r="C867" s="199" t="s">
        <v>650</v>
      </c>
      <c r="D867" s="121">
        <v>0</v>
      </c>
      <c r="E867" s="200">
        <v>3016.38</v>
      </c>
      <c r="F867" s="201">
        <f t="shared" si="54"/>
        <v>0</v>
      </c>
    </row>
    <row r="868" spans="1:6">
      <c r="A868" s="199" t="s">
        <v>685</v>
      </c>
      <c r="B868" s="199" t="s">
        <v>654</v>
      </c>
      <c r="C868" s="199" t="s">
        <v>643</v>
      </c>
      <c r="D868" s="121">
        <v>0</v>
      </c>
      <c r="E868" s="200">
        <v>3016.38</v>
      </c>
      <c r="F868" s="201">
        <f t="shared" si="54"/>
        <v>0</v>
      </c>
    </row>
    <row r="869" spans="1:6">
      <c r="A869" s="199" t="s">
        <v>686</v>
      </c>
      <c r="B869" s="199" t="s">
        <v>654</v>
      </c>
      <c r="C869" s="199" t="s">
        <v>645</v>
      </c>
      <c r="D869" s="121">
        <v>0</v>
      </c>
      <c r="E869" s="200">
        <v>3016.38</v>
      </c>
      <c r="F869" s="201">
        <f t="shared" si="54"/>
        <v>0</v>
      </c>
    </row>
    <row r="870" spans="1:6">
      <c r="A870" s="199" t="s">
        <v>687</v>
      </c>
      <c r="B870" s="199" t="s">
        <v>654</v>
      </c>
      <c r="C870" s="199" t="s">
        <v>647</v>
      </c>
      <c r="D870" s="121">
        <v>0</v>
      </c>
      <c r="E870" s="200">
        <v>3016.38</v>
      </c>
      <c r="F870" s="201">
        <f t="shared" si="54"/>
        <v>0</v>
      </c>
    </row>
    <row r="871" spans="1:6">
      <c r="A871" s="199" t="s">
        <v>688</v>
      </c>
      <c r="B871" s="199" t="s">
        <v>654</v>
      </c>
      <c r="C871" s="199" t="s">
        <v>9</v>
      </c>
      <c r="D871" s="121">
        <v>0</v>
      </c>
      <c r="E871" s="200">
        <v>3016.38</v>
      </c>
      <c r="F871" s="201">
        <f t="shared" si="54"/>
        <v>0</v>
      </c>
    </row>
    <row r="872" spans="1:6">
      <c r="A872" s="202" t="s">
        <v>689</v>
      </c>
      <c r="B872" s="202" t="s">
        <v>654</v>
      </c>
      <c r="C872" s="202" t="s">
        <v>650</v>
      </c>
      <c r="D872" s="203">
        <v>0</v>
      </c>
      <c r="E872" s="298">
        <v>3016.38</v>
      </c>
      <c r="F872" s="204">
        <f>D872*E872</f>
        <v>0</v>
      </c>
    </row>
    <row r="873" spans="1:6">
      <c r="B873" s="4" t="s">
        <v>690</v>
      </c>
      <c r="D873" s="33">
        <f>SUM(D858:D872)</f>
        <v>0</v>
      </c>
      <c r="E873" s="181"/>
      <c r="F873" s="23">
        <f>SUM(F858:F872)</f>
        <v>0</v>
      </c>
    </row>
    <row r="875" spans="1:6">
      <c r="B875" s="198" t="s">
        <v>691</v>
      </c>
    </row>
    <row r="876" spans="1:6">
      <c r="A876" s="40" t="s">
        <v>60</v>
      </c>
      <c r="B876" s="205" t="s">
        <v>1</v>
      </c>
      <c r="C876" s="205" t="s">
        <v>2</v>
      </c>
      <c r="D876" s="205" t="s">
        <v>3</v>
      </c>
      <c r="E876" s="39" t="s">
        <v>4</v>
      </c>
      <c r="F876" s="206" t="s">
        <v>16</v>
      </c>
    </row>
    <row r="877" spans="1:6">
      <c r="A877" s="207" t="s">
        <v>692</v>
      </c>
      <c r="B877" s="207" t="s">
        <v>654</v>
      </c>
      <c r="C877" s="207" t="s">
        <v>643</v>
      </c>
      <c r="D877" s="208">
        <v>0</v>
      </c>
      <c r="E877" s="211">
        <v>1378.45</v>
      </c>
      <c r="F877" s="210">
        <f t="shared" ref="F877:F884" si="55">D877*E877</f>
        <v>0</v>
      </c>
    </row>
    <row r="878" spans="1:6">
      <c r="A878" s="199" t="s">
        <v>693</v>
      </c>
      <c r="B878" s="199" t="s">
        <v>654</v>
      </c>
      <c r="C878" s="199" t="s">
        <v>645</v>
      </c>
      <c r="D878" s="121">
        <v>0</v>
      </c>
      <c r="E878" s="200">
        <v>1378.45</v>
      </c>
      <c r="F878" s="201">
        <f t="shared" si="55"/>
        <v>0</v>
      </c>
    </row>
    <row r="879" spans="1:6">
      <c r="A879" s="199" t="s">
        <v>694</v>
      </c>
      <c r="B879" s="199" t="s">
        <v>654</v>
      </c>
      <c r="C879" s="199" t="s">
        <v>647</v>
      </c>
      <c r="D879" s="121">
        <v>0</v>
      </c>
      <c r="E879" s="200">
        <v>1378.45</v>
      </c>
      <c r="F879" s="201">
        <f t="shared" si="55"/>
        <v>0</v>
      </c>
    </row>
    <row r="880" spans="1:6">
      <c r="A880" s="199" t="s">
        <v>695</v>
      </c>
      <c r="B880" s="199" t="s">
        <v>654</v>
      </c>
      <c r="C880" s="199" t="s">
        <v>9</v>
      </c>
      <c r="D880" s="121">
        <v>0</v>
      </c>
      <c r="E880" s="200">
        <v>1378.45</v>
      </c>
      <c r="F880" s="201">
        <f t="shared" si="55"/>
        <v>0</v>
      </c>
    </row>
    <row r="881" spans="1:6">
      <c r="A881" s="199" t="s">
        <v>696</v>
      </c>
      <c r="B881" s="199" t="s">
        <v>697</v>
      </c>
      <c r="C881" s="199" t="s">
        <v>643</v>
      </c>
      <c r="D881" s="121">
        <v>0</v>
      </c>
      <c r="E881" s="200">
        <v>1378.45</v>
      </c>
      <c r="F881" s="201">
        <f t="shared" si="55"/>
        <v>0</v>
      </c>
    </row>
    <row r="882" spans="1:6">
      <c r="A882" s="199" t="s">
        <v>698</v>
      </c>
      <c r="B882" s="199" t="s">
        <v>697</v>
      </c>
      <c r="C882" s="199" t="s">
        <v>645</v>
      </c>
      <c r="D882" s="121">
        <v>0</v>
      </c>
      <c r="E882" s="200">
        <v>1378.45</v>
      </c>
      <c r="F882" s="201">
        <f t="shared" si="55"/>
        <v>0</v>
      </c>
    </row>
    <row r="883" spans="1:6">
      <c r="A883" s="199" t="s">
        <v>699</v>
      </c>
      <c r="B883" s="199" t="s">
        <v>697</v>
      </c>
      <c r="C883" s="199" t="s">
        <v>647</v>
      </c>
      <c r="D883" s="121">
        <v>0</v>
      </c>
      <c r="E883" s="200">
        <v>1378.45</v>
      </c>
      <c r="F883" s="201">
        <f t="shared" si="55"/>
        <v>0</v>
      </c>
    </row>
    <row r="884" spans="1:6">
      <c r="A884" s="202" t="s">
        <v>700</v>
      </c>
      <c r="B884" s="202" t="s">
        <v>697</v>
      </c>
      <c r="C884" s="202" t="s">
        <v>9</v>
      </c>
      <c r="D884" s="203">
        <v>0</v>
      </c>
      <c r="E884" s="298">
        <v>1378.45</v>
      </c>
      <c r="F884" s="204">
        <f t="shared" si="55"/>
        <v>0</v>
      </c>
    </row>
    <row r="885" spans="1:6">
      <c r="B885" s="4" t="s">
        <v>701</v>
      </c>
      <c r="D885" s="33">
        <f>SUM(D877:D884)</f>
        <v>0</v>
      </c>
      <c r="E885" s="181"/>
      <c r="F885" s="23">
        <f>SUM(F877:F884)</f>
        <v>0</v>
      </c>
    </row>
    <row r="887" spans="1:6">
      <c r="B887" s="198" t="s">
        <v>702</v>
      </c>
    </row>
    <row r="888" spans="1:6">
      <c r="A888" s="40" t="s">
        <v>60</v>
      </c>
      <c r="B888" s="205" t="s">
        <v>1</v>
      </c>
      <c r="C888" s="205" t="s">
        <v>2</v>
      </c>
      <c r="D888" s="205" t="s">
        <v>3</v>
      </c>
      <c r="E888" s="39" t="s">
        <v>4</v>
      </c>
      <c r="F888" s="206" t="s">
        <v>16</v>
      </c>
    </row>
    <row r="889" spans="1:6">
      <c r="A889" s="207" t="s">
        <v>703</v>
      </c>
      <c r="B889" s="212" t="s">
        <v>5</v>
      </c>
      <c r="C889" s="207" t="s">
        <v>643</v>
      </c>
      <c r="D889" s="208">
        <v>0</v>
      </c>
      <c r="E889" s="211">
        <v>1206.04</v>
      </c>
      <c r="F889" s="210">
        <f t="shared" ref="F889:F892" si="56">D889*E889</f>
        <v>0</v>
      </c>
    </row>
    <row r="890" spans="1:6">
      <c r="A890" s="199" t="s">
        <v>704</v>
      </c>
      <c r="B890" s="213" t="s">
        <v>5</v>
      </c>
      <c r="C890" s="199" t="s">
        <v>645</v>
      </c>
      <c r="D890" s="121">
        <v>0</v>
      </c>
      <c r="E890" s="200">
        <v>1206.04</v>
      </c>
      <c r="F890" s="201">
        <f t="shared" si="56"/>
        <v>0</v>
      </c>
    </row>
    <row r="891" spans="1:6">
      <c r="A891" s="199" t="s">
        <v>705</v>
      </c>
      <c r="B891" s="213" t="s">
        <v>5</v>
      </c>
      <c r="C891" s="199" t="s">
        <v>647</v>
      </c>
      <c r="D891" s="121">
        <v>0</v>
      </c>
      <c r="E891" s="200">
        <v>1206.04</v>
      </c>
      <c r="F891" s="201">
        <f t="shared" si="56"/>
        <v>0</v>
      </c>
    </row>
    <row r="892" spans="1:6">
      <c r="A892" s="199" t="s">
        <v>706</v>
      </c>
      <c r="B892" s="213" t="s">
        <v>5</v>
      </c>
      <c r="C892" s="199" t="s">
        <v>9</v>
      </c>
      <c r="D892" s="121">
        <v>0</v>
      </c>
      <c r="E892" s="200">
        <v>1206.04</v>
      </c>
      <c r="F892" s="201">
        <f t="shared" si="56"/>
        <v>0</v>
      </c>
    </row>
    <row r="893" spans="1:6">
      <c r="A893" s="202" t="s">
        <v>707</v>
      </c>
      <c r="B893" s="214" t="s">
        <v>5</v>
      </c>
      <c r="C893" s="202" t="s">
        <v>650</v>
      </c>
      <c r="D893" s="203">
        <v>0</v>
      </c>
      <c r="E893" s="298">
        <v>1206.04</v>
      </c>
      <c r="F893" s="204">
        <f>D893*E893</f>
        <v>0</v>
      </c>
    </row>
    <row r="894" spans="1:6">
      <c r="B894" s="198" t="s">
        <v>708</v>
      </c>
      <c r="D894" s="33">
        <f>SUM(D889:D893)</f>
        <v>0</v>
      </c>
      <c r="E894" s="181"/>
      <c r="F894" s="23">
        <f>SUM(F889:F893)</f>
        <v>0</v>
      </c>
    </row>
    <row r="896" spans="1:6">
      <c r="B896" s="198" t="s">
        <v>709</v>
      </c>
    </row>
    <row r="897" spans="1:6">
      <c r="A897" s="40" t="s">
        <v>60</v>
      </c>
      <c r="B897" s="205" t="s">
        <v>1</v>
      </c>
      <c r="C897" s="205" t="s">
        <v>2</v>
      </c>
      <c r="D897" s="205" t="s">
        <v>3</v>
      </c>
      <c r="E897" s="39" t="s">
        <v>4</v>
      </c>
      <c r="F897" s="206" t="s">
        <v>16</v>
      </c>
    </row>
    <row r="898" spans="1:6">
      <c r="A898" s="207" t="s">
        <v>710</v>
      </c>
      <c r="B898" s="212" t="s">
        <v>711</v>
      </c>
      <c r="C898" s="207" t="s">
        <v>643</v>
      </c>
      <c r="D898" s="208">
        <v>0</v>
      </c>
      <c r="E898" s="209">
        <v>1292.24</v>
      </c>
      <c r="F898" s="210">
        <f>D898*E898</f>
        <v>0</v>
      </c>
    </row>
    <row r="899" spans="1:6">
      <c r="A899" s="199" t="s">
        <v>712</v>
      </c>
      <c r="B899" s="213" t="s">
        <v>711</v>
      </c>
      <c r="C899" s="199" t="s">
        <v>645</v>
      </c>
      <c r="D899" s="121">
        <v>0</v>
      </c>
      <c r="E899" s="296">
        <v>1292.24</v>
      </c>
      <c r="F899" s="201">
        <f t="shared" ref="F899:F911" si="57">D899*E899</f>
        <v>0</v>
      </c>
    </row>
    <row r="900" spans="1:6">
      <c r="A900" s="199" t="s">
        <v>713</v>
      </c>
      <c r="B900" s="213" t="s">
        <v>711</v>
      </c>
      <c r="C900" s="199" t="s">
        <v>647</v>
      </c>
      <c r="D900" s="121">
        <v>0</v>
      </c>
      <c r="E900" s="296">
        <v>1292.24</v>
      </c>
      <c r="F900" s="201">
        <f t="shared" si="57"/>
        <v>0</v>
      </c>
    </row>
    <row r="901" spans="1:6">
      <c r="A901" s="199" t="s">
        <v>714</v>
      </c>
      <c r="B901" s="213" t="s">
        <v>711</v>
      </c>
      <c r="C901" s="199" t="s">
        <v>9</v>
      </c>
      <c r="D901" s="121">
        <v>0</v>
      </c>
      <c r="E901" s="296">
        <v>1292.24</v>
      </c>
      <c r="F901" s="201">
        <f t="shared" si="57"/>
        <v>0</v>
      </c>
    </row>
    <row r="902" spans="1:6">
      <c r="A902" s="199" t="s">
        <v>715</v>
      </c>
      <c r="B902" s="213" t="s">
        <v>711</v>
      </c>
      <c r="C902" s="199" t="s">
        <v>650</v>
      </c>
      <c r="D902" s="121">
        <v>0</v>
      </c>
      <c r="E902" s="296">
        <v>1292.24</v>
      </c>
      <c r="F902" s="201">
        <f t="shared" si="57"/>
        <v>0</v>
      </c>
    </row>
    <row r="903" spans="1:6">
      <c r="A903" s="199" t="s">
        <v>716</v>
      </c>
      <c r="B903" s="213" t="s">
        <v>717</v>
      </c>
      <c r="C903" s="199" t="s">
        <v>643</v>
      </c>
      <c r="D903" s="121">
        <v>0</v>
      </c>
      <c r="E903" s="296">
        <v>1292.24</v>
      </c>
      <c r="F903" s="201">
        <f t="shared" si="57"/>
        <v>0</v>
      </c>
    </row>
    <row r="904" spans="1:6">
      <c r="A904" s="199" t="s">
        <v>718</v>
      </c>
      <c r="B904" s="213" t="s">
        <v>717</v>
      </c>
      <c r="C904" s="199" t="s">
        <v>645</v>
      </c>
      <c r="D904" s="121">
        <v>0</v>
      </c>
      <c r="E904" s="296">
        <v>1292.24</v>
      </c>
      <c r="F904" s="201">
        <f t="shared" si="57"/>
        <v>0</v>
      </c>
    </row>
    <row r="905" spans="1:6">
      <c r="A905" s="199" t="s">
        <v>719</v>
      </c>
      <c r="B905" s="213" t="s">
        <v>717</v>
      </c>
      <c r="C905" s="199" t="s">
        <v>647</v>
      </c>
      <c r="D905" s="121">
        <v>0</v>
      </c>
      <c r="E905" s="296">
        <v>1292.24</v>
      </c>
      <c r="F905" s="201">
        <f t="shared" si="57"/>
        <v>0</v>
      </c>
    </row>
    <row r="906" spans="1:6">
      <c r="A906" s="199" t="s">
        <v>720</v>
      </c>
      <c r="B906" s="213" t="s">
        <v>717</v>
      </c>
      <c r="C906" s="199" t="s">
        <v>9</v>
      </c>
      <c r="D906" s="121">
        <v>0</v>
      </c>
      <c r="E906" s="296">
        <v>1292.24</v>
      </c>
      <c r="F906" s="201">
        <f t="shared" si="57"/>
        <v>0</v>
      </c>
    </row>
    <row r="907" spans="1:6">
      <c r="A907" s="199" t="s">
        <v>721</v>
      </c>
      <c r="B907" s="213" t="s">
        <v>717</v>
      </c>
      <c r="C907" s="199" t="s">
        <v>650</v>
      </c>
      <c r="D907" s="121">
        <v>0</v>
      </c>
      <c r="E907" s="296">
        <v>1292.24</v>
      </c>
      <c r="F907" s="201">
        <f t="shared" si="57"/>
        <v>0</v>
      </c>
    </row>
    <row r="908" spans="1:6">
      <c r="A908" s="199" t="s">
        <v>722</v>
      </c>
      <c r="B908" s="213" t="s">
        <v>723</v>
      </c>
      <c r="C908" s="199" t="s">
        <v>643</v>
      </c>
      <c r="D908" s="121">
        <v>0</v>
      </c>
      <c r="E908" s="296">
        <v>1292.24</v>
      </c>
      <c r="F908" s="201">
        <f t="shared" si="57"/>
        <v>0</v>
      </c>
    </row>
    <row r="909" spans="1:6">
      <c r="A909" s="199" t="s">
        <v>724</v>
      </c>
      <c r="B909" s="213" t="s">
        <v>723</v>
      </c>
      <c r="C909" s="199" t="s">
        <v>645</v>
      </c>
      <c r="D909" s="121">
        <v>0</v>
      </c>
      <c r="E909" s="296">
        <v>1292.24</v>
      </c>
      <c r="F909" s="201">
        <f t="shared" si="57"/>
        <v>0</v>
      </c>
    </row>
    <row r="910" spans="1:6">
      <c r="A910" s="199" t="s">
        <v>725</v>
      </c>
      <c r="B910" s="213" t="s">
        <v>723</v>
      </c>
      <c r="C910" s="199" t="s">
        <v>647</v>
      </c>
      <c r="D910" s="121">
        <v>0</v>
      </c>
      <c r="E910" s="296">
        <v>1292.24</v>
      </c>
      <c r="F910" s="201">
        <f t="shared" si="57"/>
        <v>0</v>
      </c>
    </row>
    <row r="911" spans="1:6">
      <c r="A911" s="199" t="s">
        <v>726</v>
      </c>
      <c r="B911" s="213" t="s">
        <v>723</v>
      </c>
      <c r="C911" s="199" t="s">
        <v>9</v>
      </c>
      <c r="D911" s="121">
        <v>0</v>
      </c>
      <c r="E911" s="296">
        <v>1292.24</v>
      </c>
      <c r="F911" s="201">
        <f t="shared" si="57"/>
        <v>0</v>
      </c>
    </row>
    <row r="912" spans="1:6">
      <c r="A912" s="202" t="s">
        <v>727</v>
      </c>
      <c r="B912" s="214" t="s">
        <v>723</v>
      </c>
      <c r="C912" s="202" t="s">
        <v>650</v>
      </c>
      <c r="D912" s="203">
        <v>0</v>
      </c>
      <c r="E912" s="297">
        <v>1292.24</v>
      </c>
      <c r="F912" s="204">
        <f>D912*E912</f>
        <v>0</v>
      </c>
    </row>
    <row r="913" spans="2:6">
      <c r="B913" s="13" t="s">
        <v>728</v>
      </c>
      <c r="D913" s="33">
        <f>SUM(D898:D912)</f>
        <v>0</v>
      </c>
      <c r="E913" s="181"/>
      <c r="F913" s="23">
        <f>SUM(F898:F912)</f>
        <v>0</v>
      </c>
    </row>
    <row r="915" spans="2:6">
      <c r="B915" s="4" t="s">
        <v>729</v>
      </c>
      <c r="C915" s="2"/>
      <c r="F915" s="21">
        <f>F913+F894+F885+F873+F854+F835</f>
        <v>0</v>
      </c>
    </row>
  </sheetData>
  <sheetProtection password="E615" sheet="1" objects="1" scenarios="1"/>
  <mergeCells count="11">
    <mergeCell ref="A7:B7"/>
    <mergeCell ref="A2:B2"/>
    <mergeCell ref="A3:B3"/>
    <mergeCell ref="A4:B4"/>
    <mergeCell ref="A5:B5"/>
    <mergeCell ref="A6:B6"/>
    <mergeCell ref="C50:F50"/>
    <mergeCell ref="C736:F736"/>
    <mergeCell ref="A8:B8"/>
    <mergeCell ref="B10:E10"/>
    <mergeCell ref="B11:E1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22" workbookViewId="0">
      <selection activeCell="A44" sqref="A44"/>
    </sheetView>
  </sheetViews>
  <sheetFormatPr baseColWidth="10" defaultRowHeight="15" x14ac:dyDescent="0"/>
  <cols>
    <col min="2" max="2" width="33.83203125" bestFit="1" customWidth="1"/>
    <col min="3" max="3" width="6.6640625" bestFit="1" customWidth="1"/>
    <col min="4" max="4" width="15.5" style="20" bestFit="1" customWidth="1"/>
    <col min="5" max="5" width="13.5" style="3" customWidth="1"/>
    <col min="6" max="6" width="13.5" customWidth="1"/>
    <col min="7" max="7" width="12.83203125" bestFit="1" customWidth="1"/>
  </cols>
  <sheetData>
    <row r="1" spans="1:7" ht="16" thickBot="1">
      <c r="A1" s="249" t="s">
        <v>807</v>
      </c>
      <c r="B1" s="249" t="s">
        <v>808</v>
      </c>
      <c r="C1" s="249" t="s">
        <v>2</v>
      </c>
      <c r="D1" s="275" t="s">
        <v>809</v>
      </c>
      <c r="E1" s="279" t="s">
        <v>3</v>
      </c>
      <c r="F1" s="250" t="s">
        <v>16</v>
      </c>
      <c r="G1" s="250" t="s">
        <v>810</v>
      </c>
    </row>
    <row r="2" spans="1:7">
      <c r="A2" s="251"/>
      <c r="B2" s="252" t="s">
        <v>811</v>
      </c>
      <c r="C2" s="253" t="s">
        <v>812</v>
      </c>
      <c r="D2" s="276">
        <v>34.482758620689658</v>
      </c>
      <c r="E2" s="280">
        <v>0</v>
      </c>
      <c r="F2" s="254">
        <f>D2*E2</f>
        <v>0</v>
      </c>
      <c r="G2" s="255">
        <v>55</v>
      </c>
    </row>
    <row r="3" spans="1:7">
      <c r="A3" s="256" t="s">
        <v>813</v>
      </c>
      <c r="B3" s="257" t="s">
        <v>814</v>
      </c>
      <c r="C3" s="258"/>
      <c r="D3" s="277">
        <v>129.31034482758622</v>
      </c>
      <c r="E3" s="281">
        <v>0</v>
      </c>
      <c r="F3" s="259">
        <f t="shared" ref="F3:F40" si="0">D3*E3</f>
        <v>0</v>
      </c>
      <c r="G3" s="260">
        <v>210</v>
      </c>
    </row>
    <row r="4" spans="1:7">
      <c r="A4" s="256" t="s">
        <v>815</v>
      </c>
      <c r="B4" s="257" t="s">
        <v>816</v>
      </c>
      <c r="C4" s="258"/>
      <c r="D4" s="277">
        <v>224.13793103448276</v>
      </c>
      <c r="E4" s="281">
        <v>0</v>
      </c>
      <c r="F4" s="259">
        <f t="shared" si="0"/>
        <v>0</v>
      </c>
      <c r="G4" s="260">
        <v>365</v>
      </c>
    </row>
    <row r="5" spans="1:7">
      <c r="A5" s="256" t="s">
        <v>817</v>
      </c>
      <c r="B5" s="257" t="s">
        <v>818</v>
      </c>
      <c r="C5" s="258"/>
      <c r="D5" s="277">
        <v>146.55172413793105</v>
      </c>
      <c r="E5" s="281">
        <v>0</v>
      </c>
      <c r="F5" s="259">
        <f t="shared" si="0"/>
        <v>0</v>
      </c>
      <c r="G5" s="260">
        <v>240</v>
      </c>
    </row>
    <row r="6" spans="1:7">
      <c r="A6" s="256" t="s">
        <v>819</v>
      </c>
      <c r="B6" s="257" t="s">
        <v>820</v>
      </c>
      <c r="C6" s="258"/>
      <c r="D6" s="277">
        <v>34.482758620689701</v>
      </c>
      <c r="E6" s="281">
        <v>0</v>
      </c>
      <c r="F6" s="259">
        <f t="shared" si="0"/>
        <v>0</v>
      </c>
      <c r="G6" s="260">
        <v>55</v>
      </c>
    </row>
    <row r="7" spans="1:7">
      <c r="A7" s="256" t="s">
        <v>821</v>
      </c>
      <c r="B7" s="257" t="s">
        <v>822</v>
      </c>
      <c r="C7" s="258" t="s">
        <v>377</v>
      </c>
      <c r="D7" s="277">
        <v>120.68965517241381</v>
      </c>
      <c r="E7" s="281">
        <v>0</v>
      </c>
      <c r="F7" s="259">
        <f t="shared" si="0"/>
        <v>0</v>
      </c>
      <c r="G7" s="260">
        <v>195</v>
      </c>
    </row>
    <row r="8" spans="1:7">
      <c r="A8" s="256" t="s">
        <v>823</v>
      </c>
      <c r="B8" s="257" t="s">
        <v>822</v>
      </c>
      <c r="C8" s="258" t="s">
        <v>6</v>
      </c>
      <c r="D8" s="277">
        <v>120.68965517241381</v>
      </c>
      <c r="E8" s="281">
        <v>0</v>
      </c>
      <c r="F8" s="259">
        <f t="shared" si="0"/>
        <v>0</v>
      </c>
      <c r="G8" s="260">
        <v>195</v>
      </c>
    </row>
    <row r="9" spans="1:7">
      <c r="A9" s="256" t="s">
        <v>824</v>
      </c>
      <c r="B9" s="257" t="s">
        <v>822</v>
      </c>
      <c r="C9" s="258" t="s">
        <v>7</v>
      </c>
      <c r="D9" s="277">
        <v>120.68965517241381</v>
      </c>
      <c r="E9" s="281">
        <v>0</v>
      </c>
      <c r="F9" s="259">
        <f t="shared" si="0"/>
        <v>0</v>
      </c>
      <c r="G9" s="260">
        <v>195</v>
      </c>
    </row>
    <row r="10" spans="1:7">
      <c r="A10" s="256" t="s">
        <v>825</v>
      </c>
      <c r="B10" s="257" t="s">
        <v>822</v>
      </c>
      <c r="C10" s="258" t="s">
        <v>8</v>
      </c>
      <c r="D10" s="277">
        <v>120.68965517241381</v>
      </c>
      <c r="E10" s="281">
        <v>0</v>
      </c>
      <c r="F10" s="259">
        <f t="shared" si="0"/>
        <v>0</v>
      </c>
      <c r="G10" s="260">
        <v>195</v>
      </c>
    </row>
    <row r="11" spans="1:7">
      <c r="A11" s="256" t="s">
        <v>826</v>
      </c>
      <c r="B11" s="257" t="s">
        <v>822</v>
      </c>
      <c r="C11" s="258" t="s">
        <v>9</v>
      </c>
      <c r="D11" s="277">
        <v>120.68965517241381</v>
      </c>
      <c r="E11" s="281">
        <v>0</v>
      </c>
      <c r="F11" s="259">
        <f t="shared" si="0"/>
        <v>0</v>
      </c>
      <c r="G11" s="260">
        <v>195</v>
      </c>
    </row>
    <row r="12" spans="1:7">
      <c r="A12" s="256" t="s">
        <v>827</v>
      </c>
      <c r="B12" s="257" t="s">
        <v>828</v>
      </c>
      <c r="C12" s="258" t="s">
        <v>377</v>
      </c>
      <c r="D12" s="277">
        <v>137.93103448275863</v>
      </c>
      <c r="E12" s="281">
        <v>0</v>
      </c>
      <c r="F12" s="259">
        <f t="shared" si="0"/>
        <v>0</v>
      </c>
      <c r="G12" s="260">
        <v>225</v>
      </c>
    </row>
    <row r="13" spans="1:7">
      <c r="A13" s="256" t="s">
        <v>829</v>
      </c>
      <c r="B13" s="257" t="s">
        <v>828</v>
      </c>
      <c r="C13" s="258" t="s">
        <v>6</v>
      </c>
      <c r="D13" s="277">
        <v>137.93103448275863</v>
      </c>
      <c r="E13" s="281">
        <v>0</v>
      </c>
      <c r="F13" s="259">
        <f t="shared" si="0"/>
        <v>0</v>
      </c>
      <c r="G13" s="260">
        <v>225</v>
      </c>
    </row>
    <row r="14" spans="1:7">
      <c r="A14" s="256" t="s">
        <v>830</v>
      </c>
      <c r="B14" s="257" t="s">
        <v>828</v>
      </c>
      <c r="C14" s="258" t="s">
        <v>7</v>
      </c>
      <c r="D14" s="277">
        <v>137.93103448275863</v>
      </c>
      <c r="E14" s="281">
        <v>0</v>
      </c>
      <c r="F14" s="259">
        <f t="shared" si="0"/>
        <v>0</v>
      </c>
      <c r="G14" s="260">
        <v>225</v>
      </c>
    </row>
    <row r="15" spans="1:7">
      <c r="A15" s="256" t="s">
        <v>831</v>
      </c>
      <c r="B15" s="257" t="s">
        <v>828</v>
      </c>
      <c r="C15" s="258" t="s">
        <v>8</v>
      </c>
      <c r="D15" s="277">
        <v>137.93103448275863</v>
      </c>
      <c r="E15" s="281">
        <v>0</v>
      </c>
      <c r="F15" s="259">
        <f t="shared" si="0"/>
        <v>0</v>
      </c>
      <c r="G15" s="260">
        <v>225</v>
      </c>
    </row>
    <row r="16" spans="1:7">
      <c r="A16" s="256" t="s">
        <v>832</v>
      </c>
      <c r="B16" s="257" t="s">
        <v>828</v>
      </c>
      <c r="C16" s="258" t="s">
        <v>9</v>
      </c>
      <c r="D16" s="277">
        <v>137.93103448275863</v>
      </c>
      <c r="E16" s="281">
        <v>0</v>
      </c>
      <c r="F16" s="259">
        <f t="shared" si="0"/>
        <v>0</v>
      </c>
      <c r="G16" s="260">
        <v>225</v>
      </c>
    </row>
    <row r="17" spans="1:7">
      <c r="A17" s="256" t="s">
        <v>833</v>
      </c>
      <c r="B17" s="257" t="s">
        <v>834</v>
      </c>
      <c r="C17" s="258"/>
      <c r="D17" s="277">
        <v>237.06896551724139</v>
      </c>
      <c r="E17" s="281">
        <v>0</v>
      </c>
      <c r="F17" s="259">
        <f t="shared" si="0"/>
        <v>0</v>
      </c>
      <c r="G17" s="260">
        <v>385</v>
      </c>
    </row>
    <row r="18" spans="1:7">
      <c r="A18" s="256" t="s">
        <v>835</v>
      </c>
      <c r="B18" s="257" t="s">
        <v>836</v>
      </c>
      <c r="C18" s="258"/>
      <c r="D18" s="277">
        <v>258.62068965517244</v>
      </c>
      <c r="E18" s="281">
        <v>0</v>
      </c>
      <c r="F18" s="259">
        <f t="shared" si="0"/>
        <v>0</v>
      </c>
      <c r="G18" s="260">
        <v>420</v>
      </c>
    </row>
    <row r="19" spans="1:7">
      <c r="A19" s="256" t="s">
        <v>837</v>
      </c>
      <c r="B19" s="257" t="s">
        <v>838</v>
      </c>
      <c r="C19" s="258"/>
      <c r="D19" s="277">
        <v>168.10344827586209</v>
      </c>
      <c r="E19" s="281">
        <v>0</v>
      </c>
      <c r="F19" s="259">
        <f t="shared" si="0"/>
        <v>0</v>
      </c>
      <c r="G19" s="260">
        <v>275</v>
      </c>
    </row>
    <row r="20" spans="1:7">
      <c r="A20" s="256" t="s">
        <v>839</v>
      </c>
      <c r="B20" s="257" t="s">
        <v>840</v>
      </c>
      <c r="C20" s="258" t="s">
        <v>812</v>
      </c>
      <c r="D20" s="277">
        <v>51.724137931034484</v>
      </c>
      <c r="E20" s="281">
        <v>0</v>
      </c>
      <c r="F20" s="259">
        <f t="shared" si="0"/>
        <v>0</v>
      </c>
      <c r="G20" s="260">
        <v>85</v>
      </c>
    </row>
    <row r="21" spans="1:7">
      <c r="A21" s="256"/>
      <c r="B21" s="257" t="s">
        <v>841</v>
      </c>
      <c r="C21" s="258" t="s">
        <v>812</v>
      </c>
      <c r="D21" s="277">
        <v>34.482758620689658</v>
      </c>
      <c r="E21" s="281">
        <v>0</v>
      </c>
      <c r="F21" s="259">
        <f t="shared" si="0"/>
        <v>0</v>
      </c>
      <c r="G21" s="260">
        <v>55</v>
      </c>
    </row>
    <row r="22" spans="1:7">
      <c r="A22" s="256" t="s">
        <v>842</v>
      </c>
      <c r="B22" s="257" t="s">
        <v>843</v>
      </c>
      <c r="C22" s="258" t="s">
        <v>844</v>
      </c>
      <c r="D22" s="277">
        <v>34.482758620689658</v>
      </c>
      <c r="E22" s="281">
        <v>0</v>
      </c>
      <c r="F22" s="259">
        <f t="shared" si="0"/>
        <v>0</v>
      </c>
      <c r="G22" s="260">
        <v>55</v>
      </c>
    </row>
    <row r="23" spans="1:7">
      <c r="A23" s="256"/>
      <c r="B23" s="257" t="s">
        <v>845</v>
      </c>
      <c r="C23" s="258" t="s">
        <v>377</v>
      </c>
      <c r="D23" s="277">
        <v>168.10344827586209</v>
      </c>
      <c r="E23" s="281">
        <v>0</v>
      </c>
      <c r="F23" s="259">
        <f t="shared" si="0"/>
        <v>0</v>
      </c>
      <c r="G23" s="260">
        <v>275</v>
      </c>
    </row>
    <row r="24" spans="1:7">
      <c r="A24" s="256"/>
      <c r="B24" s="257" t="s">
        <v>845</v>
      </c>
      <c r="C24" s="258" t="s">
        <v>6</v>
      </c>
      <c r="D24" s="277">
        <v>168.10344827586209</v>
      </c>
      <c r="E24" s="281">
        <v>0</v>
      </c>
      <c r="F24" s="259">
        <f t="shared" si="0"/>
        <v>0</v>
      </c>
      <c r="G24" s="260">
        <v>275</v>
      </c>
    </row>
    <row r="25" spans="1:7">
      <c r="A25" s="256"/>
      <c r="B25" s="257" t="s">
        <v>845</v>
      </c>
      <c r="C25" s="258" t="s">
        <v>7</v>
      </c>
      <c r="D25" s="277">
        <v>168.10344827586209</v>
      </c>
      <c r="E25" s="281">
        <v>0</v>
      </c>
      <c r="F25" s="259">
        <f t="shared" si="0"/>
        <v>0</v>
      </c>
      <c r="G25" s="260">
        <v>275</v>
      </c>
    </row>
    <row r="26" spans="1:7">
      <c r="A26" s="256"/>
      <c r="B26" s="257" t="s">
        <v>845</v>
      </c>
      <c r="C26" s="258" t="s">
        <v>8</v>
      </c>
      <c r="D26" s="277">
        <v>168.10344827586209</v>
      </c>
      <c r="E26" s="281">
        <v>0</v>
      </c>
      <c r="F26" s="259">
        <f t="shared" si="0"/>
        <v>0</v>
      </c>
      <c r="G26" s="260">
        <v>275</v>
      </c>
    </row>
    <row r="27" spans="1:7">
      <c r="A27" s="256"/>
      <c r="B27" s="257" t="s">
        <v>845</v>
      </c>
      <c r="C27" s="258" t="s">
        <v>9</v>
      </c>
      <c r="D27" s="277">
        <v>168.10344827586209</v>
      </c>
      <c r="E27" s="281">
        <v>0</v>
      </c>
      <c r="F27" s="259">
        <f t="shared" si="0"/>
        <v>0</v>
      </c>
      <c r="G27" s="260">
        <v>275</v>
      </c>
    </row>
    <row r="28" spans="1:7">
      <c r="A28" s="256"/>
      <c r="B28" s="257" t="s">
        <v>845</v>
      </c>
      <c r="C28" s="258" t="s">
        <v>10</v>
      </c>
      <c r="D28" s="277">
        <v>168.10344827586209</v>
      </c>
      <c r="E28" s="281">
        <v>0</v>
      </c>
      <c r="F28" s="259">
        <f t="shared" si="0"/>
        <v>0</v>
      </c>
      <c r="G28" s="260">
        <v>275</v>
      </c>
    </row>
    <row r="29" spans="1:7">
      <c r="A29" s="256"/>
      <c r="B29" s="257" t="s">
        <v>846</v>
      </c>
      <c r="C29" s="258" t="s">
        <v>377</v>
      </c>
      <c r="D29" s="277">
        <v>137.93103448275863</v>
      </c>
      <c r="E29" s="281">
        <v>0</v>
      </c>
      <c r="F29" s="259">
        <f t="shared" si="0"/>
        <v>0</v>
      </c>
      <c r="G29" s="260">
        <v>225</v>
      </c>
    </row>
    <row r="30" spans="1:7">
      <c r="A30" s="256"/>
      <c r="B30" s="257" t="s">
        <v>846</v>
      </c>
      <c r="C30" s="258" t="s">
        <v>6</v>
      </c>
      <c r="D30" s="277">
        <v>137.93103448275863</v>
      </c>
      <c r="E30" s="281">
        <v>0</v>
      </c>
      <c r="F30" s="259">
        <f t="shared" si="0"/>
        <v>0</v>
      </c>
      <c r="G30" s="260">
        <v>225</v>
      </c>
    </row>
    <row r="31" spans="1:7">
      <c r="A31" s="256"/>
      <c r="B31" s="257" t="s">
        <v>846</v>
      </c>
      <c r="C31" s="258" t="s">
        <v>7</v>
      </c>
      <c r="D31" s="277">
        <v>137.93103448275863</v>
      </c>
      <c r="E31" s="281">
        <v>0</v>
      </c>
      <c r="F31" s="259">
        <f t="shared" si="0"/>
        <v>0</v>
      </c>
      <c r="G31" s="260">
        <v>225</v>
      </c>
    </row>
    <row r="32" spans="1:7">
      <c r="A32" s="256"/>
      <c r="B32" s="257" t="s">
        <v>846</v>
      </c>
      <c r="C32" s="258" t="s">
        <v>8</v>
      </c>
      <c r="D32" s="277">
        <v>137.93103448275863</v>
      </c>
      <c r="E32" s="281">
        <v>0</v>
      </c>
      <c r="F32" s="259">
        <f t="shared" si="0"/>
        <v>0</v>
      </c>
      <c r="G32" s="260">
        <v>225</v>
      </c>
    </row>
    <row r="33" spans="1:7">
      <c r="A33" s="256"/>
      <c r="B33" s="257" t="s">
        <v>846</v>
      </c>
      <c r="C33" s="258" t="s">
        <v>9</v>
      </c>
      <c r="D33" s="277">
        <v>137.93103448275863</v>
      </c>
      <c r="E33" s="281">
        <v>0</v>
      </c>
      <c r="F33" s="259">
        <f t="shared" si="0"/>
        <v>0</v>
      </c>
      <c r="G33" s="260">
        <v>225</v>
      </c>
    </row>
    <row r="34" spans="1:7">
      <c r="A34" s="256"/>
      <c r="B34" s="257" t="s">
        <v>846</v>
      </c>
      <c r="C34" s="258" t="s">
        <v>10</v>
      </c>
      <c r="D34" s="277">
        <v>137.93103448275863</v>
      </c>
      <c r="E34" s="281">
        <v>0</v>
      </c>
      <c r="F34" s="259">
        <f t="shared" si="0"/>
        <v>0</v>
      </c>
      <c r="G34" s="260">
        <v>225</v>
      </c>
    </row>
    <row r="35" spans="1:7">
      <c r="A35" s="256" t="s">
        <v>847</v>
      </c>
      <c r="B35" s="257" t="s">
        <v>848</v>
      </c>
      <c r="C35" s="258"/>
      <c r="D35" s="277">
        <v>34.482758620689658</v>
      </c>
      <c r="E35" s="281">
        <v>0</v>
      </c>
      <c r="F35" s="259">
        <f t="shared" si="0"/>
        <v>0</v>
      </c>
      <c r="G35" s="260">
        <v>55</v>
      </c>
    </row>
    <row r="36" spans="1:7">
      <c r="A36" s="261" t="s">
        <v>849</v>
      </c>
      <c r="B36" s="262" t="s">
        <v>850</v>
      </c>
      <c r="C36" s="262"/>
      <c r="D36" s="277">
        <v>271.55172413793105</v>
      </c>
      <c r="E36" s="281">
        <v>0</v>
      </c>
      <c r="F36" s="259">
        <f t="shared" si="0"/>
        <v>0</v>
      </c>
      <c r="G36" s="260">
        <v>440</v>
      </c>
    </row>
    <row r="37" spans="1:7">
      <c r="A37" s="261" t="s">
        <v>851</v>
      </c>
      <c r="B37" s="262" t="s">
        <v>852</v>
      </c>
      <c r="C37" s="263"/>
      <c r="D37" s="277">
        <v>318.96551724137936</v>
      </c>
      <c r="E37" s="281">
        <v>0</v>
      </c>
      <c r="F37" s="259">
        <f t="shared" si="0"/>
        <v>0</v>
      </c>
      <c r="G37" s="260">
        <v>520</v>
      </c>
    </row>
    <row r="38" spans="1:7">
      <c r="A38" s="261" t="s">
        <v>853</v>
      </c>
      <c r="B38" s="262" t="s">
        <v>854</v>
      </c>
      <c r="C38" s="263"/>
      <c r="D38" s="277">
        <v>362.06896551724139</v>
      </c>
      <c r="E38" s="281">
        <v>0</v>
      </c>
      <c r="F38" s="259">
        <f t="shared" si="0"/>
        <v>0</v>
      </c>
      <c r="G38" s="260">
        <v>585</v>
      </c>
    </row>
    <row r="39" spans="1:7">
      <c r="A39" s="261" t="s">
        <v>855</v>
      </c>
      <c r="B39" s="262" t="s">
        <v>856</v>
      </c>
      <c r="C39" s="263"/>
      <c r="D39" s="277">
        <v>318.96551724137936</v>
      </c>
      <c r="E39" s="281">
        <v>0</v>
      </c>
      <c r="F39" s="259">
        <f t="shared" si="0"/>
        <v>0</v>
      </c>
      <c r="G39" s="260">
        <v>520</v>
      </c>
    </row>
    <row r="40" spans="1:7" ht="16" thickBot="1">
      <c r="A40" s="264" t="s">
        <v>857</v>
      </c>
      <c r="B40" s="265" t="s">
        <v>858</v>
      </c>
      <c r="C40" s="266"/>
      <c r="D40" s="278">
        <v>318.96551724137936</v>
      </c>
      <c r="E40" s="282">
        <v>0</v>
      </c>
      <c r="F40" s="267">
        <f t="shared" si="0"/>
        <v>0</v>
      </c>
      <c r="G40" s="268">
        <v>520</v>
      </c>
    </row>
    <row r="41" spans="1:7">
      <c r="D41" s="13"/>
      <c r="E41" s="283" t="s">
        <v>859</v>
      </c>
      <c r="F41" s="269">
        <f>SUM(F2:F40)</f>
        <v>0</v>
      </c>
      <c r="G41" s="270"/>
    </row>
    <row r="42" spans="1:7">
      <c r="D42" s="13"/>
      <c r="E42" s="284" t="s">
        <v>37</v>
      </c>
      <c r="F42" s="271">
        <f>F41*0.16</f>
        <v>0</v>
      </c>
      <c r="G42" s="272"/>
    </row>
    <row r="43" spans="1:7">
      <c r="D43" s="13"/>
      <c r="E43" s="285" t="s">
        <v>860</v>
      </c>
      <c r="F43" s="273">
        <f>F42+F41</f>
        <v>0</v>
      </c>
      <c r="G43" s="274"/>
    </row>
  </sheetData>
  <sheetProtection password="E5D5" sheet="1" objects="1" scenarios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89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12" sqref="F12"/>
    </sheetView>
  </sheetViews>
  <sheetFormatPr baseColWidth="10" defaultColWidth="11" defaultRowHeight="28" x14ac:dyDescent="0"/>
  <cols>
    <col min="1" max="1" width="19.5" style="133" bestFit="1" customWidth="1"/>
    <col min="2" max="2" width="12.6640625" customWidth="1"/>
    <col min="3" max="3" width="20.6640625" customWidth="1"/>
    <col min="4" max="4" width="12.6640625" bestFit="1" customWidth="1"/>
    <col min="5" max="5" width="11.6640625" bestFit="1" customWidth="1"/>
    <col min="6" max="6" width="14.83203125" customWidth="1"/>
  </cols>
  <sheetData>
    <row r="1" spans="1:8">
      <c r="A1" s="132">
        <v>42194</v>
      </c>
      <c r="B1" s="310" t="s">
        <v>624</v>
      </c>
      <c r="C1" s="310"/>
      <c r="D1" s="309">
        <v>12543</v>
      </c>
      <c r="E1" s="309"/>
      <c r="F1" s="126"/>
      <c r="G1" s="126"/>
      <c r="H1" s="126"/>
    </row>
    <row r="2" spans="1:8" ht="15">
      <c r="A2" s="131"/>
      <c r="B2" s="128"/>
      <c r="C2" s="128"/>
      <c r="D2" s="128"/>
      <c r="E2" s="127"/>
      <c r="F2" s="126"/>
      <c r="G2" s="126"/>
      <c r="H2" s="126"/>
    </row>
    <row r="3" spans="1:8" ht="15.75" customHeight="1">
      <c r="A3" s="314" t="s">
        <v>625</v>
      </c>
      <c r="B3" s="314"/>
      <c r="C3" s="315" t="s">
        <v>639</v>
      </c>
      <c r="D3" s="315"/>
      <c r="E3" s="315"/>
      <c r="F3" s="126"/>
      <c r="G3" s="126"/>
      <c r="H3" s="126"/>
    </row>
    <row r="4" spans="1:8" ht="15.75" customHeight="1">
      <c r="A4" s="314" t="s">
        <v>626</v>
      </c>
      <c r="B4" s="314"/>
      <c r="C4" s="318" t="s">
        <v>637</v>
      </c>
      <c r="D4" s="318"/>
      <c r="E4" s="318"/>
      <c r="F4" s="126"/>
      <c r="G4" s="126"/>
      <c r="H4" s="126"/>
    </row>
    <row r="5" spans="1:8" ht="15">
      <c r="A5" s="316" t="s">
        <v>629</v>
      </c>
      <c r="B5" s="316"/>
      <c r="C5" s="317" t="s">
        <v>638</v>
      </c>
      <c r="D5" s="317"/>
      <c r="E5" s="317"/>
      <c r="F5" s="129"/>
      <c r="G5" s="126"/>
      <c r="H5" s="126"/>
    </row>
    <row r="6" spans="1:8" ht="15.75" customHeight="1" thickBot="1">
      <c r="A6" s="146"/>
      <c r="F6" s="130"/>
      <c r="G6" s="126"/>
      <c r="H6" s="126"/>
    </row>
    <row r="7" spans="1:8" s="142" customFormat="1">
      <c r="A7" s="191" t="s">
        <v>636</v>
      </c>
      <c r="B7" s="215" t="s">
        <v>3</v>
      </c>
      <c r="C7" s="216" t="s">
        <v>628</v>
      </c>
      <c r="D7" s="215" t="s">
        <v>627</v>
      </c>
      <c r="E7" s="215" t="s">
        <v>16</v>
      </c>
      <c r="F7" s="140"/>
      <c r="G7" s="141"/>
      <c r="H7" s="141"/>
    </row>
    <row r="8" spans="1:8" s="142" customFormat="1" ht="15" hidden="1">
      <c r="A8" s="139"/>
      <c r="B8" s="192">
        <f>+'FORMATO PEDIDOS'!D15</f>
        <v>0</v>
      </c>
      <c r="C8" s="147" t="str">
        <f>+'FORMATO PEDIDOS'!A15</f>
        <v>CHRD-NG-S</v>
      </c>
      <c r="D8" s="148">
        <f>+'FORMATO PEDIDOS'!E15</f>
        <v>5343.97</v>
      </c>
      <c r="E8" s="149">
        <f>+D8*B8</f>
        <v>0</v>
      </c>
      <c r="F8" s="140"/>
      <c r="G8" s="141"/>
      <c r="H8" s="141"/>
    </row>
    <row r="9" spans="1:8" s="142" customFormat="1" ht="15" hidden="1">
      <c r="A9" s="139"/>
      <c r="B9" s="193">
        <f>+'FORMATO PEDIDOS'!D16</f>
        <v>0</v>
      </c>
      <c r="C9" s="136" t="str">
        <f>+'FORMATO PEDIDOS'!A16</f>
        <v>CHRD-NG-M</v>
      </c>
      <c r="D9" s="137">
        <f>+'FORMATO PEDIDOS'!E16</f>
        <v>5343.97</v>
      </c>
      <c r="E9" s="138">
        <f t="shared" ref="E9:E10" si="0">+D9*B9</f>
        <v>0</v>
      </c>
      <c r="F9" s="140"/>
      <c r="G9" s="141"/>
      <c r="H9" s="141"/>
    </row>
    <row r="10" spans="1:8" s="142" customFormat="1" ht="15" hidden="1">
      <c r="A10" s="139"/>
      <c r="B10" s="193">
        <f>+'FORMATO PEDIDOS'!D17</f>
        <v>0</v>
      </c>
      <c r="C10" s="136" t="str">
        <f>+'FORMATO PEDIDOS'!A17</f>
        <v>CHRD-NG-L</v>
      </c>
      <c r="D10" s="137">
        <f>+'FORMATO PEDIDOS'!E17</f>
        <v>5343.97</v>
      </c>
      <c r="E10" s="138">
        <f t="shared" si="0"/>
        <v>0</v>
      </c>
      <c r="F10" s="140"/>
      <c r="G10" s="141"/>
      <c r="H10" s="141"/>
    </row>
    <row r="11" spans="1:8" s="142" customFormat="1" ht="15" hidden="1">
      <c r="A11" s="139"/>
      <c r="B11" s="193">
        <f>+'FORMATO PEDIDOS'!D18</f>
        <v>0</v>
      </c>
      <c r="C11" s="136" t="str">
        <f>+'FORMATO PEDIDOS'!A18</f>
        <v>CHRD-NG-XL</v>
      </c>
      <c r="D11" s="137">
        <f>+'FORMATO PEDIDOS'!E18</f>
        <v>5343.97</v>
      </c>
      <c r="E11" s="138">
        <f t="shared" ref="E11:E62" si="1">+D11*B11</f>
        <v>0</v>
      </c>
      <c r="F11" s="140"/>
      <c r="G11" s="141"/>
      <c r="H11" s="141"/>
    </row>
    <row r="12" spans="1:8" s="142" customFormat="1" ht="15" hidden="1">
      <c r="A12" s="134"/>
      <c r="B12" s="193">
        <f>+'FORMATO PEDIDOS'!D19</f>
        <v>0</v>
      </c>
      <c r="C12" s="136" t="str">
        <f>+'FORMATO PEDIDOS'!A19</f>
        <v>CHRD-NG-XXL</v>
      </c>
      <c r="D12" s="137">
        <f>+'FORMATO PEDIDOS'!E19</f>
        <v>5343.97</v>
      </c>
      <c r="E12" s="138">
        <f t="shared" si="1"/>
        <v>0</v>
      </c>
      <c r="F12" s="140"/>
      <c r="G12" s="141"/>
      <c r="H12" s="141"/>
    </row>
    <row r="13" spans="1:8" s="142" customFormat="1" ht="15" hidden="1">
      <c r="A13" s="134"/>
      <c r="B13" s="193">
        <f>+'FORMATO PEDIDOS'!D20</f>
        <v>0</v>
      </c>
      <c r="C13" s="136" t="str">
        <f>+'FORMATO PEDIDOS'!A20</f>
        <v>CHRD-NG-XXXL</v>
      </c>
      <c r="D13" s="137">
        <f>+'FORMATO PEDIDOS'!E20</f>
        <v>5343.97</v>
      </c>
      <c r="E13" s="138">
        <f t="shared" si="1"/>
        <v>0</v>
      </c>
      <c r="F13" s="140"/>
      <c r="G13" s="141"/>
      <c r="H13" s="141"/>
    </row>
    <row r="14" spans="1:8" s="142" customFormat="1" ht="15" hidden="1">
      <c r="A14" s="134"/>
      <c r="B14" s="193">
        <f>+'FORMATO PEDIDOS'!D21</f>
        <v>0</v>
      </c>
      <c r="C14" s="136" t="str">
        <f>+'FORMATO PEDIDOS'!A21</f>
        <v>CHRD-RO-S</v>
      </c>
      <c r="D14" s="137">
        <f>+'FORMATO PEDIDOS'!E21</f>
        <v>5343.97</v>
      </c>
      <c r="E14" s="138">
        <f t="shared" si="1"/>
        <v>0</v>
      </c>
      <c r="F14" s="140"/>
      <c r="G14" s="141"/>
      <c r="H14" s="141"/>
    </row>
    <row r="15" spans="1:8" s="142" customFormat="1" ht="15" hidden="1">
      <c r="A15" s="134"/>
      <c r="B15" s="193">
        <f>+'FORMATO PEDIDOS'!D23</f>
        <v>0</v>
      </c>
      <c r="C15" s="136" t="str">
        <f>+'FORMATO PEDIDOS'!A23</f>
        <v>CHRD-RO-M</v>
      </c>
      <c r="D15" s="137">
        <f>+'FORMATO PEDIDOS'!E23</f>
        <v>5343.97</v>
      </c>
      <c r="E15" s="138">
        <f t="shared" si="1"/>
        <v>0</v>
      </c>
      <c r="F15" s="140"/>
      <c r="G15" s="141"/>
      <c r="H15" s="141"/>
    </row>
    <row r="16" spans="1:8" s="142" customFormat="1" ht="15" hidden="1">
      <c r="A16" s="134"/>
      <c r="B16" s="193">
        <f>+'FORMATO PEDIDOS'!D24</f>
        <v>0</v>
      </c>
      <c r="C16" s="136" t="str">
        <f>+'FORMATO PEDIDOS'!A24</f>
        <v>CHRD-RO-L</v>
      </c>
      <c r="D16" s="137">
        <f>+'FORMATO PEDIDOS'!E24</f>
        <v>5343.97</v>
      </c>
      <c r="E16" s="138">
        <f t="shared" si="1"/>
        <v>0</v>
      </c>
      <c r="F16" s="140"/>
      <c r="G16" s="141"/>
      <c r="H16" s="141"/>
    </row>
    <row r="17" spans="1:8" s="142" customFormat="1" ht="15" hidden="1">
      <c r="A17" s="134"/>
      <c r="B17" s="193">
        <f>+'FORMATO PEDIDOS'!D25</f>
        <v>0</v>
      </c>
      <c r="C17" s="136" t="str">
        <f>+'FORMATO PEDIDOS'!A25</f>
        <v>CHRD-RO-XL</v>
      </c>
      <c r="D17" s="137">
        <f>+'FORMATO PEDIDOS'!E25</f>
        <v>5343.97</v>
      </c>
      <c r="E17" s="138">
        <f t="shared" si="1"/>
        <v>0</v>
      </c>
      <c r="F17" s="140"/>
      <c r="G17" s="141"/>
      <c r="H17" s="141"/>
    </row>
    <row r="18" spans="1:8" s="142" customFormat="1" ht="15" hidden="1">
      <c r="A18" s="139"/>
      <c r="B18" s="193">
        <f>+'FORMATO PEDIDOS'!D26</f>
        <v>0</v>
      </c>
      <c r="C18" s="136" t="str">
        <f>+'FORMATO PEDIDOS'!A26</f>
        <v>CHRD-RO-XXL</v>
      </c>
      <c r="D18" s="137">
        <f>+'FORMATO PEDIDOS'!E26</f>
        <v>5343.97</v>
      </c>
      <c r="E18" s="138">
        <f t="shared" si="1"/>
        <v>0</v>
      </c>
      <c r="F18" s="140"/>
      <c r="G18" s="141"/>
      <c r="H18" s="141"/>
    </row>
    <row r="19" spans="1:8" s="142" customFormat="1" ht="15" hidden="1">
      <c r="A19" s="139"/>
      <c r="B19" s="193">
        <f>+'FORMATO PEDIDOS'!D27</f>
        <v>0</v>
      </c>
      <c r="C19" s="136" t="str">
        <f>+'FORMATO PEDIDOS'!A27</f>
        <v>CHRD-RO-XXXL</v>
      </c>
      <c r="D19" s="137">
        <f>+'FORMATO PEDIDOS'!E27</f>
        <v>5343.97</v>
      </c>
      <c r="E19" s="138">
        <f t="shared" si="1"/>
        <v>0</v>
      </c>
      <c r="F19" s="140"/>
      <c r="G19" s="141"/>
      <c r="H19" s="141"/>
    </row>
    <row r="20" spans="1:8" s="142" customFormat="1" ht="15" hidden="1">
      <c r="A20" s="139"/>
      <c r="B20" s="193">
        <f>+'FORMATO PEDIDOS'!D28</f>
        <v>0</v>
      </c>
      <c r="C20" s="136" t="str">
        <f>+'FORMATO PEDIDOS'!A28</f>
        <v>CHRD-AZ-S</v>
      </c>
      <c r="D20" s="137">
        <f>+'FORMATO PEDIDOS'!E28</f>
        <v>5343.97</v>
      </c>
      <c r="E20" s="138">
        <f t="shared" si="1"/>
        <v>0</v>
      </c>
      <c r="F20" s="140"/>
      <c r="G20" s="141"/>
      <c r="H20" s="141"/>
    </row>
    <row r="21" spans="1:8" s="142" customFormat="1" ht="15" hidden="1">
      <c r="A21" s="139"/>
      <c r="B21" s="193">
        <f>+'FORMATO PEDIDOS'!D29</f>
        <v>0</v>
      </c>
      <c r="C21" s="136" t="str">
        <f>+'FORMATO PEDIDOS'!A29</f>
        <v>CHRD-AZ-M</v>
      </c>
      <c r="D21" s="137">
        <f>+'FORMATO PEDIDOS'!E29</f>
        <v>5343.97</v>
      </c>
      <c r="E21" s="138">
        <f t="shared" si="1"/>
        <v>0</v>
      </c>
      <c r="F21" s="140"/>
      <c r="G21" s="141"/>
      <c r="H21" s="141"/>
    </row>
    <row r="22" spans="1:8" s="142" customFormat="1" ht="15" hidden="1">
      <c r="A22" s="139"/>
      <c r="B22" s="193">
        <f>+'FORMATO PEDIDOS'!D30</f>
        <v>0</v>
      </c>
      <c r="C22" s="136" t="str">
        <f>+'FORMATO PEDIDOS'!A30</f>
        <v>CHRD-AZ-L</v>
      </c>
      <c r="D22" s="137">
        <f>+'FORMATO PEDIDOS'!E30</f>
        <v>5343.97</v>
      </c>
      <c r="E22" s="138">
        <f t="shared" si="1"/>
        <v>0</v>
      </c>
      <c r="F22" s="140"/>
      <c r="G22" s="141"/>
      <c r="H22" s="141"/>
    </row>
    <row r="23" spans="1:8" s="142" customFormat="1" ht="15" hidden="1">
      <c r="A23" s="139"/>
      <c r="B23" s="193">
        <f>+'FORMATO PEDIDOS'!D31</f>
        <v>0</v>
      </c>
      <c r="C23" s="136" t="str">
        <f>+'FORMATO PEDIDOS'!A31</f>
        <v>CHRD-BL-S</v>
      </c>
      <c r="D23" s="137">
        <f>+'FORMATO PEDIDOS'!E31</f>
        <v>5343.97</v>
      </c>
      <c r="E23" s="138">
        <f t="shared" si="1"/>
        <v>0</v>
      </c>
      <c r="F23" s="140"/>
      <c r="G23" s="141"/>
      <c r="H23" s="141"/>
    </row>
    <row r="24" spans="1:8" s="142" customFormat="1" ht="15" hidden="1">
      <c r="A24" s="139"/>
      <c r="B24" s="193">
        <f>+'FORMATO PEDIDOS'!D32</f>
        <v>0</v>
      </c>
      <c r="C24" s="136" t="str">
        <f>+'FORMATO PEDIDOS'!A32</f>
        <v>CHRD-BL-M</v>
      </c>
      <c r="D24" s="137">
        <f>+'FORMATO PEDIDOS'!E32</f>
        <v>5343.97</v>
      </c>
      <c r="E24" s="138">
        <f t="shared" si="1"/>
        <v>0</v>
      </c>
      <c r="F24" s="140"/>
      <c r="G24" s="141"/>
      <c r="H24" s="141"/>
    </row>
    <row r="25" spans="1:8" s="142" customFormat="1" ht="15" hidden="1">
      <c r="A25" s="134"/>
      <c r="B25" s="193">
        <f>+'FORMATO PEDIDOS'!D33</f>
        <v>0</v>
      </c>
      <c r="C25" s="136" t="str">
        <f>+'FORMATO PEDIDOS'!A33</f>
        <v>CHRD-BL-L</v>
      </c>
      <c r="D25" s="137">
        <f>+'FORMATO PEDIDOS'!E33</f>
        <v>5343.97</v>
      </c>
      <c r="E25" s="138">
        <f t="shared" si="1"/>
        <v>0</v>
      </c>
      <c r="F25" s="140"/>
      <c r="G25" s="141"/>
      <c r="H25" s="141"/>
    </row>
    <row r="26" spans="1:8" s="142" customFormat="1" ht="15" hidden="1">
      <c r="A26" s="134"/>
      <c r="B26" s="193">
        <f>+'FORMATO PEDIDOS'!D37</f>
        <v>0</v>
      </c>
      <c r="C26" s="136" t="str">
        <f>+'FORMATO PEDIDOS'!A37</f>
        <v>CHRD-BL-XL</v>
      </c>
      <c r="D26" s="137">
        <f>+'FORMATO PEDIDOS'!E37</f>
        <v>5343.97</v>
      </c>
      <c r="E26" s="138">
        <f t="shared" si="1"/>
        <v>0</v>
      </c>
      <c r="F26" s="140"/>
      <c r="G26" s="141"/>
      <c r="H26" s="141"/>
    </row>
    <row r="27" spans="1:8" s="142" customFormat="1" ht="15" hidden="1">
      <c r="A27" s="134"/>
      <c r="B27" s="193">
        <f>+'FORMATO PEDIDOS'!D38</f>
        <v>0</v>
      </c>
      <c r="C27" s="136" t="str">
        <f>+'FORMATO PEDIDOS'!A38</f>
        <v>CHRD-BL-XXL</v>
      </c>
      <c r="D27" s="137">
        <f>+'FORMATO PEDIDOS'!E38</f>
        <v>5343.97</v>
      </c>
      <c r="E27" s="138">
        <f t="shared" si="1"/>
        <v>0</v>
      </c>
      <c r="F27" s="140"/>
      <c r="G27" s="141"/>
      <c r="H27" s="141"/>
    </row>
    <row r="28" spans="1:8" s="142" customFormat="1" ht="15" hidden="1">
      <c r="A28" s="134"/>
      <c r="B28" s="193">
        <f>+'FORMATO PEDIDOS'!D39</f>
        <v>0</v>
      </c>
      <c r="C28" s="136" t="str">
        <f>+'FORMATO PEDIDOS'!A39</f>
        <v>CHRD-BL-XXXL</v>
      </c>
      <c r="D28" s="137">
        <f>+'FORMATO PEDIDOS'!E39</f>
        <v>5343.97</v>
      </c>
      <c r="E28" s="138">
        <f t="shared" si="1"/>
        <v>0</v>
      </c>
      <c r="F28" s="140"/>
      <c r="G28" s="141"/>
      <c r="H28" s="141"/>
    </row>
    <row r="29" spans="1:8" s="142" customFormat="1" ht="15" hidden="1">
      <c r="A29" s="139"/>
      <c r="B29" s="193">
        <f>+'FORMATO PEDIDOS'!D44</f>
        <v>0</v>
      </c>
      <c r="C29" s="136" t="str">
        <f>+'FORMATO PEDIDOS'!A44</f>
        <v>CHRD-AZ-M</v>
      </c>
      <c r="D29" s="137">
        <f>+'FORMATO PEDIDOS'!E44</f>
        <v>3564.65517</v>
      </c>
      <c r="E29" s="138">
        <f t="shared" si="1"/>
        <v>0</v>
      </c>
      <c r="F29" s="140"/>
      <c r="G29" s="141"/>
      <c r="H29" s="141"/>
    </row>
    <row r="30" spans="1:8" s="142" customFormat="1" ht="15" hidden="1">
      <c r="A30" s="139"/>
      <c r="B30" s="193">
        <f>+'FORMATO PEDIDOS'!D45</f>
        <v>0</v>
      </c>
      <c r="C30" s="136" t="str">
        <f>+'FORMATO PEDIDOS'!A45</f>
        <v>CHRD-AZ-XL</v>
      </c>
      <c r="D30" s="137">
        <f>+'FORMATO PEDIDOS'!E45</f>
        <v>3564.65517</v>
      </c>
      <c r="E30" s="138">
        <f t="shared" si="1"/>
        <v>0</v>
      </c>
      <c r="F30" s="140"/>
      <c r="G30" s="141"/>
      <c r="H30" s="141"/>
    </row>
    <row r="31" spans="1:8" s="142" customFormat="1" ht="15" hidden="1">
      <c r="A31" s="139"/>
      <c r="B31" s="193">
        <f>+'FORMATO PEDIDOS'!D46</f>
        <v>0</v>
      </c>
      <c r="C31" s="136" t="str">
        <f>+'FORMATO PEDIDOS'!A46</f>
        <v>CHRD-AZ-XXL</v>
      </c>
      <c r="D31" s="137">
        <f>+'FORMATO PEDIDOS'!E46</f>
        <v>3564.65517</v>
      </c>
      <c r="E31" s="138">
        <f t="shared" si="1"/>
        <v>0</v>
      </c>
      <c r="F31" s="140"/>
      <c r="G31" s="141"/>
      <c r="H31" s="141"/>
    </row>
    <row r="32" spans="1:8" s="142" customFormat="1" ht="15" hidden="1">
      <c r="A32" s="134"/>
      <c r="B32" s="193">
        <f>+'FORMATO PEDIDOS'!D62</f>
        <v>0</v>
      </c>
      <c r="C32" s="136" t="str">
        <f>+'FORMATO PEDIDOS'!A62</f>
        <v>CHRDK-NG-S</v>
      </c>
      <c r="D32" s="137">
        <f>+'FORMATO PEDIDOS'!E62</f>
        <v>3564.65517</v>
      </c>
      <c r="E32" s="138">
        <f t="shared" si="1"/>
        <v>0</v>
      </c>
      <c r="F32" s="140"/>
      <c r="G32" s="141"/>
      <c r="H32" s="141"/>
    </row>
    <row r="33" spans="1:8" s="142" customFormat="1" ht="15" hidden="1">
      <c r="A33" s="134"/>
      <c r="B33" s="193">
        <f>+'FORMATO PEDIDOS'!D63</f>
        <v>0</v>
      </c>
      <c r="C33" s="136" t="str">
        <f>+'FORMATO PEDIDOS'!A63</f>
        <v>CHRDK-NG-M</v>
      </c>
      <c r="D33" s="137">
        <f>+'FORMATO PEDIDOS'!E63</f>
        <v>3564.65517</v>
      </c>
      <c r="E33" s="138">
        <f t="shared" si="1"/>
        <v>0</v>
      </c>
      <c r="F33" s="140"/>
      <c r="G33" s="141"/>
      <c r="H33" s="141"/>
    </row>
    <row r="34" spans="1:8" s="142" customFormat="1" ht="15" hidden="1">
      <c r="A34" s="134"/>
      <c r="B34" s="193">
        <f>+'FORMATO PEDIDOS'!D64</f>
        <v>0</v>
      </c>
      <c r="C34" s="136" t="str">
        <f>+'FORMATO PEDIDOS'!A64</f>
        <v>CHRDK-NG-L</v>
      </c>
      <c r="D34" s="137">
        <f>+'FORMATO PEDIDOS'!E64</f>
        <v>3564.65517</v>
      </c>
      <c r="E34" s="138">
        <f t="shared" si="1"/>
        <v>0</v>
      </c>
      <c r="F34" s="140"/>
      <c r="G34" s="141"/>
      <c r="H34" s="141"/>
    </row>
    <row r="35" spans="1:8" s="142" customFormat="1" ht="15" hidden="1">
      <c r="A35" s="134"/>
      <c r="B35" s="193">
        <f>+'FORMATO PEDIDOS'!D65</f>
        <v>0</v>
      </c>
      <c r="C35" s="136" t="str">
        <f>+'FORMATO PEDIDOS'!A65</f>
        <v>CHRDK-NG-XL</v>
      </c>
      <c r="D35" s="137">
        <f>+'FORMATO PEDIDOS'!E65</f>
        <v>3564.65517</v>
      </c>
      <c r="E35" s="138">
        <f t="shared" si="1"/>
        <v>0</v>
      </c>
      <c r="F35" s="140"/>
      <c r="G35" s="141"/>
      <c r="H35" s="141"/>
    </row>
    <row r="36" spans="1:8" s="142" customFormat="1" ht="15" hidden="1">
      <c r="A36" s="139"/>
      <c r="B36" s="193">
        <f>+'FORMATO PEDIDOS'!D66</f>
        <v>0</v>
      </c>
      <c r="C36" s="136" t="str">
        <f>+'FORMATO PEDIDOS'!A66</f>
        <v>CHRDK-NG-XXL</v>
      </c>
      <c r="D36" s="137">
        <f>+'FORMATO PEDIDOS'!E66</f>
        <v>3564.65517</v>
      </c>
      <c r="E36" s="138">
        <f t="shared" si="1"/>
        <v>0</v>
      </c>
      <c r="F36" s="140"/>
      <c r="G36" s="141"/>
      <c r="H36" s="141"/>
    </row>
    <row r="37" spans="1:8" s="142" customFormat="1" ht="15" hidden="1">
      <c r="A37" s="139"/>
      <c r="B37" s="193">
        <f>+'FORMATO PEDIDOS'!D67</f>
        <v>0</v>
      </c>
      <c r="C37" s="136" t="str">
        <f>+'FORMATO PEDIDOS'!A67</f>
        <v>CHRDK-NG-XXXL</v>
      </c>
      <c r="D37" s="137">
        <f>+'FORMATO PEDIDOS'!E67</f>
        <v>3564.65517</v>
      </c>
      <c r="E37" s="138">
        <f t="shared" si="1"/>
        <v>0</v>
      </c>
      <c r="F37" s="140"/>
      <c r="G37" s="141"/>
      <c r="H37" s="141"/>
    </row>
    <row r="38" spans="1:8" s="142" customFormat="1" ht="15" hidden="1">
      <c r="A38" s="139"/>
      <c r="B38" s="193">
        <f>+'FORMATO PEDIDOS'!D68</f>
        <v>0</v>
      </c>
      <c r="C38" s="136" t="str">
        <f>+'FORMATO PEDIDOS'!A68</f>
        <v>CHRDK-RO-S</v>
      </c>
      <c r="D38" s="137">
        <f>+'FORMATO PEDIDOS'!E68</f>
        <v>3564.65517</v>
      </c>
      <c r="E38" s="138">
        <f t="shared" si="1"/>
        <v>0</v>
      </c>
      <c r="F38" s="140"/>
      <c r="G38" s="141"/>
      <c r="H38" s="141"/>
    </row>
    <row r="39" spans="1:8" s="142" customFormat="1" ht="15" hidden="1">
      <c r="A39" s="139"/>
      <c r="B39" s="193">
        <f>+'FORMATO PEDIDOS'!D69</f>
        <v>0</v>
      </c>
      <c r="C39" s="136" t="str">
        <f>+'FORMATO PEDIDOS'!A69</f>
        <v>CHRDK-RO-M</v>
      </c>
      <c r="D39" s="137">
        <f>+'FORMATO PEDIDOS'!E69</f>
        <v>3564.65517</v>
      </c>
      <c r="E39" s="138">
        <f t="shared" si="1"/>
        <v>0</v>
      </c>
      <c r="F39" s="140"/>
      <c r="G39" s="141"/>
      <c r="H39" s="141"/>
    </row>
    <row r="40" spans="1:8" s="142" customFormat="1" ht="15" hidden="1">
      <c r="A40" s="139"/>
      <c r="B40" s="193">
        <f>+'FORMATO PEDIDOS'!D70</f>
        <v>0</v>
      </c>
      <c r="C40" s="136" t="str">
        <f>+'FORMATO PEDIDOS'!A70</f>
        <v>CHRDK-RO-L</v>
      </c>
      <c r="D40" s="137">
        <f>+'FORMATO PEDIDOS'!E70</f>
        <v>3564.65517</v>
      </c>
      <c r="E40" s="138">
        <f t="shared" si="1"/>
        <v>0</v>
      </c>
      <c r="F40" s="140"/>
      <c r="G40" s="141"/>
      <c r="H40" s="141"/>
    </row>
    <row r="41" spans="1:8" s="142" customFormat="1" ht="15" hidden="1">
      <c r="A41" s="139"/>
      <c r="B41" s="193">
        <f>+'FORMATO PEDIDOS'!D71</f>
        <v>0</v>
      </c>
      <c r="C41" s="136" t="str">
        <f>+'FORMATO PEDIDOS'!A71</f>
        <v>CHRDK-RO-XL</v>
      </c>
      <c r="D41" s="137">
        <f>+'FORMATO PEDIDOS'!E71</f>
        <v>3564.65517</v>
      </c>
      <c r="E41" s="138">
        <f t="shared" si="1"/>
        <v>0</v>
      </c>
      <c r="F41" s="140"/>
      <c r="G41" s="141"/>
      <c r="H41" s="141"/>
    </row>
    <row r="42" spans="1:8" s="142" customFormat="1" ht="15" hidden="1">
      <c r="A42" s="139"/>
      <c r="B42" s="193">
        <f>+'FORMATO PEDIDOS'!D72</f>
        <v>0</v>
      </c>
      <c r="C42" s="136" t="str">
        <f>+'FORMATO PEDIDOS'!A72</f>
        <v>CHRDK-RO-XXL</v>
      </c>
      <c r="D42" s="137">
        <f>+'FORMATO PEDIDOS'!E72</f>
        <v>3564.65517</v>
      </c>
      <c r="E42" s="138">
        <f t="shared" si="1"/>
        <v>0</v>
      </c>
      <c r="F42" s="140"/>
      <c r="G42" s="141"/>
      <c r="H42" s="141"/>
    </row>
    <row r="43" spans="1:8" s="142" customFormat="1" ht="15" hidden="1">
      <c r="A43" s="134"/>
      <c r="B43" s="193">
        <f>+'FORMATO PEDIDOS'!D73</f>
        <v>0</v>
      </c>
      <c r="C43" s="136" t="str">
        <f>+'FORMATO PEDIDOS'!A73</f>
        <v>CHRDK-RO-XXXL</v>
      </c>
      <c r="D43" s="137">
        <f>+'FORMATO PEDIDOS'!E73</f>
        <v>3564.65517</v>
      </c>
      <c r="E43" s="138">
        <f t="shared" si="1"/>
        <v>0</v>
      </c>
      <c r="F43" s="140"/>
      <c r="G43" s="141"/>
      <c r="H43" s="141"/>
    </row>
    <row r="44" spans="1:8" s="142" customFormat="1" ht="15" hidden="1">
      <c r="A44" s="134"/>
      <c r="B44" s="193">
        <f>+'FORMATO PEDIDOS'!D74</f>
        <v>0</v>
      </c>
      <c r="C44" s="136" t="str">
        <f>+'FORMATO PEDIDOS'!A74</f>
        <v>CHRDK-BL-S</v>
      </c>
      <c r="D44" s="137">
        <f>+'FORMATO PEDIDOS'!E74</f>
        <v>3564.65517</v>
      </c>
      <c r="E44" s="138">
        <f t="shared" si="1"/>
        <v>0</v>
      </c>
      <c r="F44" s="140"/>
      <c r="G44" s="141"/>
      <c r="H44" s="141"/>
    </row>
    <row r="45" spans="1:8" s="142" customFormat="1" ht="15" hidden="1">
      <c r="A45" s="134"/>
      <c r="B45" s="193">
        <f>+'FORMATO PEDIDOS'!D75</f>
        <v>0</v>
      </c>
      <c r="C45" s="136" t="str">
        <f>+'FORMATO PEDIDOS'!A75</f>
        <v>CHRDK-BL-M</v>
      </c>
      <c r="D45" s="137">
        <f>+'FORMATO PEDIDOS'!E75</f>
        <v>3564.65517</v>
      </c>
      <c r="E45" s="138">
        <f t="shared" si="1"/>
        <v>0</v>
      </c>
      <c r="F45" s="140"/>
      <c r="G45" s="141"/>
      <c r="H45" s="141"/>
    </row>
    <row r="46" spans="1:8" s="142" customFormat="1" ht="15" hidden="1">
      <c r="A46" s="134"/>
      <c r="B46" s="193">
        <f>+'FORMATO PEDIDOS'!D76</f>
        <v>0</v>
      </c>
      <c r="C46" s="136" t="str">
        <f>+'FORMATO PEDIDOS'!A76</f>
        <v>CHRDK-BL-L</v>
      </c>
      <c r="D46" s="137">
        <f>+'FORMATO PEDIDOS'!E76</f>
        <v>3564.65517</v>
      </c>
      <c r="E46" s="138">
        <f t="shared" si="1"/>
        <v>0</v>
      </c>
      <c r="F46" s="140"/>
      <c r="G46" s="141"/>
      <c r="H46" s="141"/>
    </row>
    <row r="47" spans="1:8" s="142" customFormat="1" ht="15" hidden="1">
      <c r="A47" s="134"/>
      <c r="B47" s="193">
        <f>+'FORMATO PEDIDOS'!D77</f>
        <v>0</v>
      </c>
      <c r="C47" s="136" t="str">
        <f>+'FORMATO PEDIDOS'!A77</f>
        <v>CHRDK-BL-XL</v>
      </c>
      <c r="D47" s="137">
        <f>+'FORMATO PEDIDOS'!E77</f>
        <v>3564.65517</v>
      </c>
      <c r="E47" s="138">
        <f t="shared" si="1"/>
        <v>0</v>
      </c>
      <c r="F47" s="140"/>
      <c r="G47" s="141"/>
      <c r="H47" s="141"/>
    </row>
    <row r="48" spans="1:8" s="142" customFormat="1" ht="15" hidden="1">
      <c r="A48" s="134"/>
      <c r="B48" s="193">
        <f>+'FORMATO PEDIDOS'!D78</f>
        <v>0</v>
      </c>
      <c r="C48" s="136" t="str">
        <f>+'FORMATO PEDIDOS'!A78</f>
        <v>CHRDK-BL-XXL</v>
      </c>
      <c r="D48" s="137">
        <f>+'FORMATO PEDIDOS'!E78</f>
        <v>3564.65517</v>
      </c>
      <c r="E48" s="138">
        <f t="shared" si="1"/>
        <v>0</v>
      </c>
      <c r="F48" s="140"/>
      <c r="G48" s="141"/>
      <c r="H48" s="141"/>
    </row>
    <row r="49" spans="1:8" s="142" customFormat="1" ht="15" hidden="1">
      <c r="A49" s="139"/>
      <c r="B49" s="193">
        <f>+'FORMATO PEDIDOS'!D79</f>
        <v>0</v>
      </c>
      <c r="C49" s="136" t="str">
        <f>+'FORMATO PEDIDOS'!A79</f>
        <v>CHRDK-BL-XXXL</v>
      </c>
      <c r="D49" s="137">
        <f>+'FORMATO PEDIDOS'!E79</f>
        <v>3564.65517</v>
      </c>
      <c r="E49" s="138">
        <f t="shared" si="1"/>
        <v>0</v>
      </c>
      <c r="F49" s="140"/>
      <c r="G49" s="141"/>
      <c r="H49" s="141"/>
    </row>
    <row r="50" spans="1:8" s="142" customFormat="1" ht="15" hidden="1">
      <c r="A50" s="139"/>
      <c r="B50" s="193">
        <f>+'FORMATO PEDIDOS'!D84</f>
        <v>0</v>
      </c>
      <c r="C50" s="136" t="str">
        <f>+'FORMATO PEDIDOS'!A84</f>
        <v>CHRC3-NG-S</v>
      </c>
      <c r="D50" s="137">
        <f>+'FORMATO PEDIDOS'!E84</f>
        <v>1939.6551724137933</v>
      </c>
      <c r="E50" s="138">
        <f t="shared" si="1"/>
        <v>0</v>
      </c>
      <c r="F50" s="140"/>
      <c r="G50" s="141"/>
      <c r="H50" s="141"/>
    </row>
    <row r="51" spans="1:8" s="142" customFormat="1" ht="15" hidden="1">
      <c r="A51" s="139"/>
      <c r="B51" s="193">
        <f>+'FORMATO PEDIDOS'!D85</f>
        <v>0</v>
      </c>
      <c r="C51" s="136" t="str">
        <f>+'FORMATO PEDIDOS'!A85</f>
        <v>CHRC3-NG-M</v>
      </c>
      <c r="D51" s="137">
        <f>+'FORMATO PEDIDOS'!E85</f>
        <v>1939.6551724137933</v>
      </c>
      <c r="E51" s="138">
        <f t="shared" si="1"/>
        <v>0</v>
      </c>
      <c r="F51" s="140"/>
      <c r="G51" s="141"/>
      <c r="H51" s="141"/>
    </row>
    <row r="52" spans="1:8" s="142" customFormat="1" ht="15" hidden="1">
      <c r="A52" s="134"/>
      <c r="B52" s="193">
        <f>+'FORMATO PEDIDOS'!D86</f>
        <v>0</v>
      </c>
      <c r="C52" s="136" t="str">
        <f>+'FORMATO PEDIDOS'!A86</f>
        <v>CHRC3-NG-L</v>
      </c>
      <c r="D52" s="137">
        <f>+'FORMATO PEDIDOS'!E86</f>
        <v>1939.6551724137933</v>
      </c>
      <c r="E52" s="138">
        <f t="shared" si="1"/>
        <v>0</v>
      </c>
      <c r="F52" s="140"/>
      <c r="G52" s="141"/>
      <c r="H52" s="141"/>
    </row>
    <row r="53" spans="1:8" s="142" customFormat="1" ht="15" hidden="1">
      <c r="A53" s="134"/>
      <c r="B53" s="193">
        <f>+'FORMATO PEDIDOS'!D87</f>
        <v>0</v>
      </c>
      <c r="C53" s="136" t="str">
        <f>+'FORMATO PEDIDOS'!A87</f>
        <v>CHRC3-NG-XL</v>
      </c>
      <c r="D53" s="137">
        <f>+'FORMATO PEDIDOS'!E87</f>
        <v>1939.6551724137933</v>
      </c>
      <c r="E53" s="138">
        <f t="shared" si="1"/>
        <v>0</v>
      </c>
      <c r="F53" s="140"/>
      <c r="G53" s="141"/>
      <c r="H53" s="141"/>
    </row>
    <row r="54" spans="1:8" s="142" customFormat="1" ht="15" hidden="1">
      <c r="A54" s="134"/>
      <c r="B54" s="193">
        <f>+'FORMATO PEDIDOS'!D88</f>
        <v>0</v>
      </c>
      <c r="C54" s="136" t="str">
        <f>+'FORMATO PEDIDOS'!A88</f>
        <v>CHRC3-NG-XXL</v>
      </c>
      <c r="D54" s="137">
        <f>+'FORMATO PEDIDOS'!E88</f>
        <v>1939.6551724137933</v>
      </c>
      <c r="E54" s="138">
        <f t="shared" si="1"/>
        <v>0</v>
      </c>
      <c r="F54" s="140"/>
      <c r="G54" s="141"/>
      <c r="H54" s="141"/>
    </row>
    <row r="55" spans="1:8" s="142" customFormat="1" ht="15" hidden="1">
      <c r="A55" s="134"/>
      <c r="B55" s="193">
        <f>+'FORMATO PEDIDOS'!D89</f>
        <v>0</v>
      </c>
      <c r="C55" s="136" t="str">
        <f>+'FORMATO PEDIDOS'!A89</f>
        <v>CHRC3-NG-XXXL</v>
      </c>
      <c r="D55" s="137">
        <f>+'FORMATO PEDIDOS'!E89</f>
        <v>1939.6551724137933</v>
      </c>
      <c r="E55" s="138">
        <f t="shared" si="1"/>
        <v>0</v>
      </c>
      <c r="F55" s="140"/>
      <c r="G55" s="141"/>
      <c r="H55" s="141"/>
    </row>
    <row r="56" spans="1:8" s="142" customFormat="1" ht="15" hidden="1">
      <c r="A56" s="134"/>
      <c r="B56" s="193">
        <f>+'FORMATO PEDIDOS'!D90</f>
        <v>0</v>
      </c>
      <c r="C56" s="136" t="str">
        <f>+'FORMATO PEDIDOS'!A90</f>
        <v>CHRC3-RO-S</v>
      </c>
      <c r="D56" s="137">
        <f>+'FORMATO PEDIDOS'!E90</f>
        <v>1939.6551724137933</v>
      </c>
      <c r="E56" s="138">
        <f t="shared" si="1"/>
        <v>0</v>
      </c>
      <c r="F56" s="140"/>
      <c r="G56" s="141"/>
      <c r="H56" s="141"/>
    </row>
    <row r="57" spans="1:8" s="142" customFormat="1" ht="15" hidden="1">
      <c r="A57" s="134"/>
      <c r="B57" s="193">
        <f>+'FORMATO PEDIDOS'!D91</f>
        <v>0</v>
      </c>
      <c r="C57" s="136" t="str">
        <f>+'FORMATO PEDIDOS'!A91</f>
        <v>CHRC3-RO-M</v>
      </c>
      <c r="D57" s="137">
        <f>+'FORMATO PEDIDOS'!E91</f>
        <v>1939.6551724137933</v>
      </c>
      <c r="E57" s="138">
        <f t="shared" si="1"/>
        <v>0</v>
      </c>
      <c r="F57" s="140"/>
      <c r="G57" s="141"/>
      <c r="H57" s="141"/>
    </row>
    <row r="58" spans="1:8" s="142" customFormat="1" ht="15" hidden="1">
      <c r="A58" s="139"/>
      <c r="B58" s="193">
        <f>+'FORMATO PEDIDOS'!D92</f>
        <v>0</v>
      </c>
      <c r="C58" s="136" t="str">
        <f>+'FORMATO PEDIDOS'!A92</f>
        <v>CHRC3-RO-L</v>
      </c>
      <c r="D58" s="137">
        <f>+'FORMATO PEDIDOS'!E92</f>
        <v>1939.6551724137933</v>
      </c>
      <c r="E58" s="138">
        <f t="shared" si="1"/>
        <v>0</v>
      </c>
      <c r="F58" s="140"/>
      <c r="G58" s="141"/>
      <c r="H58" s="141"/>
    </row>
    <row r="59" spans="1:8" s="142" customFormat="1" ht="15" hidden="1">
      <c r="A59" s="139"/>
      <c r="B59" s="193">
        <f>+'FORMATO PEDIDOS'!D93</f>
        <v>0</v>
      </c>
      <c r="C59" s="136" t="str">
        <f>+'FORMATO PEDIDOS'!A93</f>
        <v>CHRC3-RO-XL</v>
      </c>
      <c r="D59" s="137">
        <f>+'FORMATO PEDIDOS'!E93</f>
        <v>1939.6551724137933</v>
      </c>
      <c r="E59" s="138">
        <f t="shared" si="1"/>
        <v>0</v>
      </c>
      <c r="F59" s="140"/>
      <c r="G59" s="141"/>
      <c r="H59" s="141"/>
    </row>
    <row r="60" spans="1:8" s="142" customFormat="1" ht="15" hidden="1">
      <c r="A60" s="139"/>
      <c r="B60" s="193">
        <f>+'FORMATO PEDIDOS'!D94</f>
        <v>0</v>
      </c>
      <c r="C60" s="136" t="str">
        <f>+'FORMATO PEDIDOS'!A94</f>
        <v>CHRC3-RO-XXL</v>
      </c>
      <c r="D60" s="137">
        <f>+'FORMATO PEDIDOS'!E94</f>
        <v>1939.6551724137933</v>
      </c>
      <c r="E60" s="138">
        <f t="shared" si="1"/>
        <v>0</v>
      </c>
      <c r="F60" s="140"/>
      <c r="G60" s="141"/>
      <c r="H60" s="141"/>
    </row>
    <row r="61" spans="1:8" s="142" customFormat="1" ht="15" hidden="1">
      <c r="A61" s="139"/>
      <c r="B61" s="193">
        <f>+'FORMATO PEDIDOS'!D95</f>
        <v>0</v>
      </c>
      <c r="C61" s="136" t="str">
        <f>+'FORMATO PEDIDOS'!A95</f>
        <v>CHRC3-RO-XXXL</v>
      </c>
      <c r="D61" s="137">
        <f>+'FORMATO PEDIDOS'!E95</f>
        <v>1939.6551724137933</v>
      </c>
      <c r="E61" s="138">
        <f t="shared" si="1"/>
        <v>0</v>
      </c>
      <c r="F61" s="140"/>
      <c r="G61" s="141"/>
      <c r="H61" s="141"/>
    </row>
    <row r="62" spans="1:8" s="142" customFormat="1" ht="15" hidden="1">
      <c r="A62" s="139"/>
      <c r="B62" s="193">
        <f>+'FORMATO PEDIDOS'!D96</f>
        <v>0</v>
      </c>
      <c r="C62" s="136" t="str">
        <f>+'FORMATO PEDIDOS'!A96</f>
        <v>CHRC3-AZ-S</v>
      </c>
      <c r="D62" s="137">
        <f>+'FORMATO PEDIDOS'!E96</f>
        <v>1939.6551724137933</v>
      </c>
      <c r="E62" s="138">
        <f t="shared" si="1"/>
        <v>0</v>
      </c>
      <c r="F62" s="140"/>
      <c r="G62" s="141"/>
      <c r="H62" s="141"/>
    </row>
    <row r="63" spans="1:8" s="142" customFormat="1" ht="15" hidden="1">
      <c r="A63" s="139"/>
      <c r="B63" s="193">
        <f>+'FORMATO PEDIDOS'!D97</f>
        <v>0</v>
      </c>
      <c r="C63" s="136" t="str">
        <f>+'FORMATO PEDIDOS'!A97</f>
        <v>CHRC3-AZ-M</v>
      </c>
      <c r="D63" s="137">
        <f>+'FORMATO PEDIDOS'!E97</f>
        <v>1939.6551724137933</v>
      </c>
      <c r="E63" s="138">
        <f t="shared" ref="E63:E115" si="2">+D63*B63</f>
        <v>0</v>
      </c>
      <c r="F63" s="143"/>
      <c r="G63" s="141"/>
      <c r="H63" s="141"/>
    </row>
    <row r="64" spans="1:8" s="142" customFormat="1" ht="15" hidden="1">
      <c r="A64" s="139"/>
      <c r="B64" s="193">
        <f>+'FORMATO PEDIDOS'!D98</f>
        <v>0</v>
      </c>
      <c r="C64" s="136" t="str">
        <f>+'FORMATO PEDIDOS'!A98</f>
        <v>CHRC3-AZ-L</v>
      </c>
      <c r="D64" s="137">
        <f>+'FORMATO PEDIDOS'!E98</f>
        <v>1939.6551724137933</v>
      </c>
      <c r="E64" s="138">
        <f t="shared" si="2"/>
        <v>0</v>
      </c>
      <c r="F64" s="140"/>
      <c r="G64" s="141"/>
      <c r="H64" s="141"/>
    </row>
    <row r="65" spans="1:8" s="142" customFormat="1" ht="15" hidden="1">
      <c r="A65" s="134"/>
      <c r="B65" s="193">
        <f>+'FORMATO PEDIDOS'!D99</f>
        <v>0</v>
      </c>
      <c r="C65" s="136" t="str">
        <f>+'FORMATO PEDIDOS'!A99</f>
        <v>CHRC3-AZ-XL</v>
      </c>
      <c r="D65" s="137">
        <f>+'FORMATO PEDIDOS'!E99</f>
        <v>1939.6551724137933</v>
      </c>
      <c r="E65" s="138">
        <f t="shared" si="2"/>
        <v>0</v>
      </c>
      <c r="F65" s="140"/>
      <c r="G65" s="141"/>
      <c r="H65" s="141"/>
    </row>
    <row r="66" spans="1:8" s="142" customFormat="1" ht="15" hidden="1">
      <c r="A66" s="134"/>
      <c r="B66" s="193">
        <f>+'FORMATO PEDIDOS'!D100</f>
        <v>0</v>
      </c>
      <c r="C66" s="136" t="str">
        <f>+'FORMATO PEDIDOS'!A100</f>
        <v>CHRC3-AZ-XXL</v>
      </c>
      <c r="D66" s="137">
        <f>+'FORMATO PEDIDOS'!E100</f>
        <v>1939.6551724137933</v>
      </c>
      <c r="E66" s="138">
        <f t="shared" si="2"/>
        <v>0</v>
      </c>
      <c r="F66" s="141"/>
      <c r="G66" s="141"/>
      <c r="H66" s="141"/>
    </row>
    <row r="67" spans="1:8" s="142" customFormat="1" ht="15" hidden="1">
      <c r="A67" s="134"/>
      <c r="B67" s="193">
        <f>+'FORMATO PEDIDOS'!D101</f>
        <v>0</v>
      </c>
      <c r="C67" s="136" t="str">
        <f>+'FORMATO PEDIDOS'!A101</f>
        <v>CHRC3-AZ-XXXL</v>
      </c>
      <c r="D67" s="137">
        <f>+'FORMATO PEDIDOS'!E101</f>
        <v>1939.6551724137933</v>
      </c>
      <c r="E67" s="138">
        <f t="shared" si="2"/>
        <v>0</v>
      </c>
      <c r="F67" s="141"/>
      <c r="G67" s="141"/>
      <c r="H67" s="141"/>
    </row>
    <row r="68" spans="1:8" s="142" customFormat="1" ht="15" hidden="1">
      <c r="A68" s="134"/>
      <c r="B68" s="193">
        <f>+'FORMATO PEDIDOS'!D102</f>
        <v>0</v>
      </c>
      <c r="C68" s="136" t="str">
        <f>+'FORMATO PEDIDOS'!A102</f>
        <v>CHRC3-GR-S</v>
      </c>
      <c r="D68" s="137">
        <f>+'FORMATO PEDIDOS'!E102</f>
        <v>1939.6551724137933</v>
      </c>
      <c r="E68" s="138">
        <f t="shared" si="2"/>
        <v>0</v>
      </c>
      <c r="F68" s="141"/>
      <c r="G68" s="141"/>
      <c r="H68" s="141"/>
    </row>
    <row r="69" spans="1:8" s="142" customFormat="1" ht="15" hidden="1">
      <c r="A69" s="134"/>
      <c r="B69" s="193">
        <f>+'FORMATO PEDIDOS'!D103</f>
        <v>0</v>
      </c>
      <c r="C69" s="136" t="str">
        <f>+'FORMATO PEDIDOS'!A103</f>
        <v>CHRC3-GR-M</v>
      </c>
      <c r="D69" s="137">
        <f>+'FORMATO PEDIDOS'!E103</f>
        <v>1939.6551724137933</v>
      </c>
      <c r="E69" s="138">
        <f t="shared" si="2"/>
        <v>0</v>
      </c>
    </row>
    <row r="70" spans="1:8" s="142" customFormat="1" ht="15" hidden="1">
      <c r="A70" s="134"/>
      <c r="B70" s="193">
        <f>+'FORMATO PEDIDOS'!D104</f>
        <v>0</v>
      </c>
      <c r="C70" s="136" t="str">
        <f>+'FORMATO PEDIDOS'!A104</f>
        <v>CHRC3-GR-L</v>
      </c>
      <c r="D70" s="137">
        <f>+'FORMATO PEDIDOS'!E104</f>
        <v>1939.6551724137933</v>
      </c>
      <c r="E70" s="138">
        <f t="shared" si="2"/>
        <v>0</v>
      </c>
    </row>
    <row r="71" spans="1:8" s="142" customFormat="1" ht="15" hidden="1">
      <c r="A71" s="139"/>
      <c r="B71" s="193">
        <f>+'FORMATO PEDIDOS'!D105</f>
        <v>0</v>
      </c>
      <c r="C71" s="136" t="str">
        <f>+'FORMATO PEDIDOS'!A105</f>
        <v>CHRC3-GR-XL</v>
      </c>
      <c r="D71" s="137">
        <f>+'FORMATO PEDIDOS'!E105</f>
        <v>1939.6551724137933</v>
      </c>
      <c r="E71" s="138">
        <f t="shared" si="2"/>
        <v>0</v>
      </c>
    </row>
    <row r="72" spans="1:8" s="142" customFormat="1" ht="15" hidden="1">
      <c r="A72" s="139"/>
      <c r="B72" s="193">
        <f>+'FORMATO PEDIDOS'!D106</f>
        <v>0</v>
      </c>
      <c r="C72" s="136" t="str">
        <f>+'FORMATO PEDIDOS'!A106</f>
        <v>CHRC3-GR-XXL</v>
      </c>
      <c r="D72" s="137">
        <f>+'FORMATO PEDIDOS'!E106</f>
        <v>1939.6551724137933</v>
      </c>
      <c r="E72" s="138">
        <f t="shared" si="2"/>
        <v>0</v>
      </c>
    </row>
    <row r="73" spans="1:8" s="142" customFormat="1" ht="15" hidden="1">
      <c r="A73" s="139"/>
      <c r="B73" s="193">
        <f>+'FORMATO PEDIDOS'!D107</f>
        <v>0</v>
      </c>
      <c r="C73" s="136" t="str">
        <f>+'FORMATO PEDIDOS'!A107</f>
        <v>CHRC3-GR-XXXL</v>
      </c>
      <c r="D73" s="137">
        <f>+'FORMATO PEDIDOS'!E107</f>
        <v>1939.6551724137933</v>
      </c>
      <c r="E73" s="138">
        <f t="shared" si="2"/>
        <v>0</v>
      </c>
    </row>
    <row r="74" spans="1:8" s="142" customFormat="1" ht="15" hidden="1">
      <c r="A74" s="134"/>
      <c r="B74" s="193">
        <f>+'FORMATO PEDIDOS'!D115</f>
        <v>0</v>
      </c>
      <c r="C74" s="136" t="str">
        <f>+'FORMATO PEDIDOS'!A115</f>
        <v>CHA4-NG-S</v>
      </c>
      <c r="D74" s="137">
        <f>+'FORMATO PEDIDOS'!E115</f>
        <v>2843.97</v>
      </c>
      <c r="E74" s="138">
        <f t="shared" si="2"/>
        <v>0</v>
      </c>
    </row>
    <row r="75" spans="1:8" s="142" customFormat="1" ht="15" hidden="1">
      <c r="A75" s="134"/>
      <c r="B75" s="193">
        <f>+'FORMATO PEDIDOS'!D116</f>
        <v>0</v>
      </c>
      <c r="C75" s="136" t="str">
        <f>+'FORMATO PEDIDOS'!A116</f>
        <v>CHA4-NG-M</v>
      </c>
      <c r="D75" s="137">
        <f>+'FORMATO PEDIDOS'!E116</f>
        <v>2843.97</v>
      </c>
      <c r="E75" s="138">
        <f t="shared" si="2"/>
        <v>0</v>
      </c>
    </row>
    <row r="76" spans="1:8" s="142" customFormat="1" ht="15" hidden="1">
      <c r="A76" s="134"/>
      <c r="B76" s="193">
        <f>+'FORMATO PEDIDOS'!D118</f>
        <v>0</v>
      </c>
      <c r="C76" s="136" t="str">
        <f>+'FORMATO PEDIDOS'!A118</f>
        <v>CHA4-NG-L</v>
      </c>
      <c r="D76" s="137">
        <f>+'FORMATO PEDIDOS'!E118</f>
        <v>2843.97</v>
      </c>
      <c r="E76" s="138">
        <f t="shared" si="2"/>
        <v>0</v>
      </c>
    </row>
    <row r="77" spans="1:8" s="142" customFormat="1" ht="15" hidden="1">
      <c r="A77" s="139"/>
      <c r="B77" s="193">
        <f>+'FORMATO PEDIDOS'!D119</f>
        <v>0</v>
      </c>
      <c r="C77" s="136" t="str">
        <f>+'FORMATO PEDIDOS'!A119</f>
        <v>CHA4-NG-XL</v>
      </c>
      <c r="D77" s="137">
        <f>+'FORMATO PEDIDOS'!E119</f>
        <v>2843.97</v>
      </c>
      <c r="E77" s="138">
        <f t="shared" si="2"/>
        <v>0</v>
      </c>
    </row>
    <row r="78" spans="1:8" s="142" customFormat="1" ht="15" hidden="1">
      <c r="A78" s="139"/>
      <c r="B78" s="193">
        <f>+'FORMATO PEDIDOS'!D120</f>
        <v>0</v>
      </c>
      <c r="C78" s="136" t="str">
        <f>+'FORMATO PEDIDOS'!A120</f>
        <v>CHA4-NG-XXL</v>
      </c>
      <c r="D78" s="137">
        <f>+'FORMATO PEDIDOS'!E120</f>
        <v>2843.97</v>
      </c>
      <c r="E78" s="138">
        <f t="shared" si="2"/>
        <v>0</v>
      </c>
    </row>
    <row r="79" spans="1:8" s="142" customFormat="1" ht="15" hidden="1">
      <c r="A79" s="139"/>
      <c r="B79" s="193">
        <f>+'FORMATO PEDIDOS'!D121</f>
        <v>0</v>
      </c>
      <c r="C79" s="136" t="str">
        <f>+'FORMATO PEDIDOS'!A121</f>
        <v>CHA4-NG-XXXL</v>
      </c>
      <c r="D79" s="137">
        <f>+'FORMATO PEDIDOS'!E121</f>
        <v>2843.97</v>
      </c>
      <c r="E79" s="138">
        <f t="shared" si="2"/>
        <v>0</v>
      </c>
    </row>
    <row r="80" spans="1:8" s="142" customFormat="1" ht="15" hidden="1">
      <c r="A80" s="139"/>
      <c r="B80" s="193">
        <f>+'FORMATO PEDIDOS'!D122</f>
        <v>0</v>
      </c>
      <c r="C80" s="136" t="str">
        <f>+'FORMATO PEDIDOS'!A122</f>
        <v>CHA4-NA-S</v>
      </c>
      <c r="D80" s="137">
        <f>+'FORMATO PEDIDOS'!E122</f>
        <v>2843.97</v>
      </c>
      <c r="E80" s="138">
        <f t="shared" si="2"/>
        <v>0</v>
      </c>
    </row>
    <row r="81" spans="1:5" s="142" customFormat="1" ht="15" hidden="1">
      <c r="A81" s="139"/>
      <c r="B81" s="193">
        <f>+'FORMATO PEDIDOS'!D123</f>
        <v>0</v>
      </c>
      <c r="C81" s="136" t="str">
        <f>+'FORMATO PEDIDOS'!A123</f>
        <v>CHA4-NA-M</v>
      </c>
      <c r="D81" s="137">
        <f>+'FORMATO PEDIDOS'!E123</f>
        <v>2843.97</v>
      </c>
      <c r="E81" s="138">
        <f t="shared" si="2"/>
        <v>0</v>
      </c>
    </row>
    <row r="82" spans="1:5" s="142" customFormat="1" ht="15" hidden="1">
      <c r="A82" s="139"/>
      <c r="B82" s="193">
        <f>+'FORMATO PEDIDOS'!D124</f>
        <v>0</v>
      </c>
      <c r="C82" s="136" t="str">
        <f>+'FORMATO PEDIDOS'!A124</f>
        <v>CHA4-NA-L</v>
      </c>
      <c r="D82" s="137">
        <f>+'FORMATO PEDIDOS'!E124</f>
        <v>2843.97</v>
      </c>
      <c r="E82" s="138">
        <f t="shared" si="2"/>
        <v>0</v>
      </c>
    </row>
    <row r="83" spans="1:5" s="142" customFormat="1" ht="15" hidden="1">
      <c r="A83" s="139"/>
      <c r="B83" s="193">
        <f>+'FORMATO PEDIDOS'!D125</f>
        <v>0</v>
      </c>
      <c r="C83" s="136" t="str">
        <f>+'FORMATO PEDIDOS'!A125</f>
        <v>CHA4-NA-XL</v>
      </c>
      <c r="D83" s="137">
        <f>+'FORMATO PEDIDOS'!E125</f>
        <v>2843.97</v>
      </c>
      <c r="E83" s="138">
        <f t="shared" si="2"/>
        <v>0</v>
      </c>
    </row>
    <row r="84" spans="1:5" s="142" customFormat="1" ht="15" hidden="1">
      <c r="A84" s="134"/>
      <c r="B84" s="193">
        <f>+'FORMATO PEDIDOS'!D127</f>
        <v>0</v>
      </c>
      <c r="C84" s="136" t="str">
        <f>+'FORMATO PEDIDOS'!A127</f>
        <v>CHA4-RO-S</v>
      </c>
      <c r="D84" s="137">
        <f>+'FORMATO PEDIDOS'!E127</f>
        <v>2843.97</v>
      </c>
      <c r="E84" s="138">
        <f t="shared" si="2"/>
        <v>0</v>
      </c>
    </row>
    <row r="85" spans="1:5" s="142" customFormat="1" ht="15" hidden="1">
      <c r="A85" s="134"/>
      <c r="B85" s="193">
        <f>+'FORMATO PEDIDOS'!D128</f>
        <v>0</v>
      </c>
      <c r="C85" s="136" t="str">
        <f>+'FORMATO PEDIDOS'!A128</f>
        <v>CHA4-RO-M</v>
      </c>
      <c r="D85" s="137">
        <f>+'FORMATO PEDIDOS'!E128</f>
        <v>2843.97</v>
      </c>
      <c r="E85" s="138">
        <f t="shared" si="2"/>
        <v>0</v>
      </c>
    </row>
    <row r="86" spans="1:5" s="142" customFormat="1" ht="15" hidden="1">
      <c r="A86" s="134"/>
      <c r="B86" s="193">
        <f>+'FORMATO PEDIDOS'!D130</f>
        <v>0</v>
      </c>
      <c r="C86" s="136" t="str">
        <f>+'FORMATO PEDIDOS'!A130</f>
        <v>CHA4-RO-L</v>
      </c>
      <c r="D86" s="137">
        <f>+'FORMATO PEDIDOS'!E130</f>
        <v>2843.97</v>
      </c>
      <c r="E86" s="138">
        <f t="shared" si="2"/>
        <v>0</v>
      </c>
    </row>
    <row r="87" spans="1:5" s="142" customFormat="1" ht="15" hidden="1">
      <c r="A87" s="134"/>
      <c r="B87" s="193">
        <f>+'FORMATO PEDIDOS'!D131</f>
        <v>0</v>
      </c>
      <c r="C87" s="136" t="str">
        <f>+'FORMATO PEDIDOS'!A131</f>
        <v>CHA4-RO-XL</v>
      </c>
      <c r="D87" s="137">
        <f>+'FORMATO PEDIDOS'!E131</f>
        <v>2843.97</v>
      </c>
      <c r="E87" s="138">
        <f t="shared" si="2"/>
        <v>0</v>
      </c>
    </row>
    <row r="88" spans="1:5" s="142" customFormat="1" ht="15" hidden="1">
      <c r="A88" s="134"/>
      <c r="B88" s="193">
        <f>+'FORMATO PEDIDOS'!D132</f>
        <v>0</v>
      </c>
      <c r="C88" s="136" t="str">
        <f>+'FORMATO PEDIDOS'!A132</f>
        <v>CHA4-RO-XXL</v>
      </c>
      <c r="D88" s="137">
        <f>+'FORMATO PEDIDOS'!E132</f>
        <v>2843.97</v>
      </c>
      <c r="E88" s="138">
        <f t="shared" si="2"/>
        <v>0</v>
      </c>
    </row>
    <row r="89" spans="1:5" s="142" customFormat="1" ht="15" hidden="1">
      <c r="A89" s="134"/>
      <c r="B89" s="193">
        <f>+'FORMATO PEDIDOS'!D133</f>
        <v>0</v>
      </c>
      <c r="C89" s="136" t="str">
        <f>+'FORMATO PEDIDOS'!A133</f>
        <v>CHA4-RO-XXXL</v>
      </c>
      <c r="D89" s="137">
        <f>+'FORMATO PEDIDOS'!E133</f>
        <v>2843.97</v>
      </c>
      <c r="E89" s="138">
        <f t="shared" si="2"/>
        <v>0</v>
      </c>
    </row>
    <row r="90" spans="1:5" s="142" customFormat="1" ht="15" hidden="1">
      <c r="A90" s="139"/>
      <c r="B90" s="193">
        <f>+'FORMATO PEDIDOS'!D134</f>
        <v>0</v>
      </c>
      <c r="C90" s="136" t="str">
        <f>+'FORMATO PEDIDOS'!A134</f>
        <v>CHA4-AZ-S</v>
      </c>
      <c r="D90" s="137">
        <f>+'FORMATO PEDIDOS'!E134</f>
        <v>2843.97</v>
      </c>
      <c r="E90" s="138">
        <f t="shared" si="2"/>
        <v>0</v>
      </c>
    </row>
    <row r="91" spans="1:5" s="142" customFormat="1" ht="15" hidden="1">
      <c r="A91" s="139"/>
      <c r="B91" s="193">
        <f>+'FORMATO PEDIDOS'!D135</f>
        <v>0</v>
      </c>
      <c r="C91" s="136" t="str">
        <f>+'FORMATO PEDIDOS'!A135</f>
        <v>CHA4-AZ-M</v>
      </c>
      <c r="D91" s="137">
        <f>+'FORMATO PEDIDOS'!E135</f>
        <v>2843.97</v>
      </c>
      <c r="E91" s="138">
        <f t="shared" si="2"/>
        <v>0</v>
      </c>
    </row>
    <row r="92" spans="1:5" s="142" customFormat="1" ht="15" hidden="1">
      <c r="A92" s="139"/>
      <c r="B92" s="193">
        <f>+'FORMATO PEDIDOS'!D138</f>
        <v>0</v>
      </c>
      <c r="C92" s="136" t="str">
        <f>+'FORMATO PEDIDOS'!A138</f>
        <v>CHA4-AZ-L</v>
      </c>
      <c r="D92" s="137">
        <f>+'FORMATO PEDIDOS'!E138</f>
        <v>2843.97</v>
      </c>
      <c r="E92" s="138">
        <f t="shared" si="2"/>
        <v>0</v>
      </c>
    </row>
    <row r="93" spans="1:5" s="142" customFormat="1" ht="15" hidden="1">
      <c r="A93" s="139"/>
      <c r="B93" s="193">
        <f>+'FORMATO PEDIDOS'!D139</f>
        <v>0</v>
      </c>
      <c r="C93" s="136" t="str">
        <f>+'FORMATO PEDIDOS'!A139</f>
        <v>CHA4-AZ-XL</v>
      </c>
      <c r="D93" s="137">
        <f>+'FORMATO PEDIDOS'!E139</f>
        <v>2843.97</v>
      </c>
      <c r="E93" s="138">
        <f t="shared" si="2"/>
        <v>0</v>
      </c>
    </row>
    <row r="94" spans="1:5" s="142" customFormat="1" ht="15" hidden="1">
      <c r="A94" s="139"/>
      <c r="B94" s="193">
        <f>+'FORMATO PEDIDOS'!D140</f>
        <v>0</v>
      </c>
      <c r="C94" s="136" t="str">
        <f>+'FORMATO PEDIDOS'!A140</f>
        <v>CHA4-AZ-XXL</v>
      </c>
      <c r="D94" s="137">
        <f>+'FORMATO PEDIDOS'!E140</f>
        <v>2843.97</v>
      </c>
      <c r="E94" s="138">
        <f t="shared" si="2"/>
        <v>0</v>
      </c>
    </row>
    <row r="95" spans="1:5" s="142" customFormat="1" ht="15" hidden="1">
      <c r="A95" s="139"/>
      <c r="B95" s="193">
        <f>+'FORMATO PEDIDOS'!D141</f>
        <v>0</v>
      </c>
      <c r="C95" s="136" t="str">
        <f>+'FORMATO PEDIDOS'!A141</f>
        <v>CHA4-AZ-XXXL</v>
      </c>
      <c r="D95" s="137">
        <f>+'FORMATO PEDIDOS'!E141</f>
        <v>2843.97</v>
      </c>
      <c r="E95" s="138">
        <f t="shared" si="2"/>
        <v>0</v>
      </c>
    </row>
    <row r="96" spans="1:5" s="142" customFormat="1" ht="15" hidden="1">
      <c r="A96" s="139"/>
      <c r="B96" s="193">
        <f>+'FORMATO PEDIDOS'!D142</f>
        <v>0</v>
      </c>
      <c r="C96" s="136" t="str">
        <f>+'FORMATO PEDIDOS'!A142</f>
        <v>CHA4-NE-S</v>
      </c>
      <c r="D96" s="137">
        <f>+'FORMATO PEDIDOS'!E142</f>
        <v>2843.97</v>
      </c>
      <c r="E96" s="138">
        <f t="shared" si="2"/>
        <v>0</v>
      </c>
    </row>
    <row r="97" spans="1:5" s="142" customFormat="1" ht="15" hidden="1">
      <c r="A97" s="134"/>
      <c r="B97" s="193">
        <f>+'FORMATO PEDIDOS'!D143</f>
        <v>0</v>
      </c>
      <c r="C97" s="136" t="str">
        <f>+'FORMATO PEDIDOS'!A143</f>
        <v>CHA4-NE-M</v>
      </c>
      <c r="D97" s="137">
        <f>+'FORMATO PEDIDOS'!E143</f>
        <v>2843.97</v>
      </c>
      <c r="E97" s="138">
        <f t="shared" si="2"/>
        <v>0</v>
      </c>
    </row>
    <row r="98" spans="1:5" s="142" customFormat="1" ht="15" hidden="1">
      <c r="A98" s="134"/>
      <c r="B98" s="193">
        <f>+'FORMATO PEDIDOS'!D146</f>
        <v>0</v>
      </c>
      <c r="C98" s="136" t="str">
        <f>+'FORMATO PEDIDOS'!A146</f>
        <v>CHA4-NE-L</v>
      </c>
      <c r="D98" s="137">
        <f>+'FORMATO PEDIDOS'!E146</f>
        <v>2843.97</v>
      </c>
      <c r="E98" s="138">
        <f t="shared" si="2"/>
        <v>0</v>
      </c>
    </row>
    <row r="99" spans="1:5" s="142" customFormat="1" ht="15" hidden="1">
      <c r="A99" s="134"/>
      <c r="B99" s="193">
        <f>+'FORMATO PEDIDOS'!D147</f>
        <v>0</v>
      </c>
      <c r="C99" s="136" t="str">
        <f>+'FORMATO PEDIDOS'!A147</f>
        <v>CHA4-NE-XL</v>
      </c>
      <c r="D99" s="137">
        <f>+'FORMATO PEDIDOS'!E147</f>
        <v>2843.97</v>
      </c>
      <c r="E99" s="138">
        <f t="shared" si="2"/>
        <v>0</v>
      </c>
    </row>
    <row r="100" spans="1:5" s="142" customFormat="1" ht="15" hidden="1">
      <c r="A100" s="134"/>
      <c r="B100" s="193">
        <f>+'FORMATO PEDIDOS'!D148</f>
        <v>0</v>
      </c>
      <c r="C100" s="136" t="str">
        <f>+'FORMATO PEDIDOS'!A148</f>
        <v>CHA4-NE-XXL</v>
      </c>
      <c r="D100" s="137">
        <f>+'FORMATO PEDIDOS'!E148</f>
        <v>2843.97</v>
      </c>
      <c r="E100" s="138">
        <f t="shared" si="2"/>
        <v>0</v>
      </c>
    </row>
    <row r="101" spans="1:5" s="142" customFormat="1" ht="15" hidden="1">
      <c r="A101" s="134"/>
      <c r="B101" s="193">
        <f>+'FORMATO PEDIDOS'!D149</f>
        <v>0</v>
      </c>
      <c r="C101" s="136" t="str">
        <f>+'FORMATO PEDIDOS'!A149</f>
        <v>CHA4-NE-XXXL</v>
      </c>
      <c r="D101" s="137">
        <f>+'FORMATO PEDIDOS'!E149</f>
        <v>2843.97</v>
      </c>
      <c r="E101" s="138">
        <f t="shared" si="2"/>
        <v>0</v>
      </c>
    </row>
    <row r="102" spans="1:5" s="142" customFormat="1" ht="15" hidden="1">
      <c r="A102" s="134"/>
      <c r="B102" s="193">
        <f>+'FORMATO PEDIDOS'!D150</f>
        <v>0</v>
      </c>
      <c r="C102" s="136" t="str">
        <f>+'FORMATO PEDIDOS'!A150</f>
        <v>CHA4-NA-S</v>
      </c>
      <c r="D102" s="137">
        <f>+'FORMATO PEDIDOS'!E150</f>
        <v>2843.97</v>
      </c>
      <c r="E102" s="138">
        <f t="shared" si="2"/>
        <v>0</v>
      </c>
    </row>
    <row r="103" spans="1:5" s="142" customFormat="1" ht="15" hidden="1">
      <c r="A103" s="139"/>
      <c r="B103" s="193">
        <f>+'FORMATO PEDIDOS'!D151</f>
        <v>0</v>
      </c>
      <c r="C103" s="136" t="str">
        <f>+'FORMATO PEDIDOS'!A151</f>
        <v>CHA4-GR-M</v>
      </c>
      <c r="D103" s="137">
        <f>+'FORMATO PEDIDOS'!E151</f>
        <v>2843.97</v>
      </c>
      <c r="E103" s="138">
        <f t="shared" si="2"/>
        <v>0</v>
      </c>
    </row>
    <row r="104" spans="1:5" s="142" customFormat="1" ht="15" hidden="1">
      <c r="A104" s="139"/>
      <c r="B104" s="193">
        <f>+'FORMATO PEDIDOS'!D152</f>
        <v>0</v>
      </c>
      <c r="C104" s="136" t="str">
        <f>+'FORMATO PEDIDOS'!A152</f>
        <v>CHA4-NA-M</v>
      </c>
      <c r="D104" s="137">
        <f>+'FORMATO PEDIDOS'!E152</f>
        <v>2843.97</v>
      </c>
      <c r="E104" s="138">
        <f t="shared" si="2"/>
        <v>0</v>
      </c>
    </row>
    <row r="105" spans="1:5" s="142" customFormat="1" ht="15" hidden="1">
      <c r="A105" s="139"/>
      <c r="B105" s="193">
        <f>+'FORMATO PEDIDOS'!D153</f>
        <v>0</v>
      </c>
      <c r="C105" s="136" t="str">
        <f>+'FORMATO PEDIDOS'!A153</f>
        <v>CHA4-NA-L</v>
      </c>
      <c r="D105" s="137">
        <f>+'FORMATO PEDIDOS'!E153</f>
        <v>2843.97</v>
      </c>
      <c r="E105" s="138">
        <f t="shared" si="2"/>
        <v>0</v>
      </c>
    </row>
    <row r="106" spans="1:5" s="142" customFormat="1" ht="15" hidden="1">
      <c r="A106" s="139"/>
      <c r="B106" s="193">
        <f>+'FORMATO PEDIDOS'!D154</f>
        <v>0</v>
      </c>
      <c r="C106" s="136" t="str">
        <f>+'FORMATO PEDIDOS'!A154</f>
        <v>CHA4-NA-XL</v>
      </c>
      <c r="D106" s="137">
        <f>+'FORMATO PEDIDOS'!E154</f>
        <v>2843.97</v>
      </c>
      <c r="E106" s="138">
        <f t="shared" si="2"/>
        <v>0</v>
      </c>
    </row>
    <row r="107" spans="1:5" s="142" customFormat="1" ht="15" hidden="1">
      <c r="A107" s="139"/>
      <c r="B107" s="193">
        <f>+'FORMATO PEDIDOS'!D155</f>
        <v>0</v>
      </c>
      <c r="C107" s="136" t="str">
        <f>+'FORMATO PEDIDOS'!A155</f>
        <v>CHA4-NA-XXL</v>
      </c>
      <c r="D107" s="137">
        <f>+'FORMATO PEDIDOS'!E155</f>
        <v>2843.97</v>
      </c>
      <c r="E107" s="138">
        <f t="shared" si="2"/>
        <v>0</v>
      </c>
    </row>
    <row r="108" spans="1:5" s="142" customFormat="1" ht="15" hidden="1">
      <c r="A108" s="134"/>
      <c r="B108" s="193">
        <f>+'FORMATO PEDIDOS'!D160</f>
        <v>0</v>
      </c>
      <c r="C108" s="136" t="str">
        <f>+'FORMATO PEDIDOS'!A160</f>
        <v>CHRES-NG-S</v>
      </c>
      <c r="D108" s="137">
        <f>+'FORMATO PEDIDOS'!E160</f>
        <v>2155.1724100000001</v>
      </c>
      <c r="E108" s="138">
        <f t="shared" si="2"/>
        <v>0</v>
      </c>
    </row>
    <row r="109" spans="1:5" s="142" customFormat="1" ht="15" hidden="1">
      <c r="A109" s="134"/>
      <c r="B109" s="193">
        <f>+'FORMATO PEDIDOS'!D162</f>
        <v>0</v>
      </c>
      <c r="C109" s="136" t="str">
        <f>+'FORMATO PEDIDOS'!A162</f>
        <v>CHRES-NG-M</v>
      </c>
      <c r="D109" s="137">
        <f>+'FORMATO PEDIDOS'!E162</f>
        <v>3275</v>
      </c>
      <c r="E109" s="138">
        <f t="shared" si="2"/>
        <v>0</v>
      </c>
    </row>
    <row r="110" spans="1:5" s="142" customFormat="1" ht="15" hidden="1">
      <c r="A110" s="134"/>
      <c r="B110" s="193">
        <f>+'FORMATO PEDIDOS'!D163</f>
        <v>0</v>
      </c>
      <c r="C110" s="136" t="str">
        <f>+'FORMATO PEDIDOS'!A163</f>
        <v>CHRES-NG-L</v>
      </c>
      <c r="D110" s="137">
        <f>+'FORMATO PEDIDOS'!E163</f>
        <v>3275</v>
      </c>
      <c r="E110" s="138">
        <f t="shared" si="2"/>
        <v>0</v>
      </c>
    </row>
    <row r="111" spans="1:5" s="142" customFormat="1" ht="15" hidden="1">
      <c r="A111" s="134"/>
      <c r="B111" s="193">
        <f>+'FORMATO PEDIDOS'!D164</f>
        <v>0</v>
      </c>
      <c r="C111" s="136" t="str">
        <f>+'FORMATO PEDIDOS'!A164</f>
        <v>CHRES-NG-XL</v>
      </c>
      <c r="D111" s="137">
        <f>+'FORMATO PEDIDOS'!E164</f>
        <v>3275</v>
      </c>
      <c r="E111" s="138">
        <f t="shared" si="2"/>
        <v>0</v>
      </c>
    </row>
    <row r="112" spans="1:5" s="142" customFormat="1" ht="15" hidden="1">
      <c r="A112" s="139"/>
      <c r="B112" s="193">
        <f>+'FORMATO PEDIDOS'!D165</f>
        <v>0</v>
      </c>
      <c r="C112" s="136" t="str">
        <f>+'FORMATO PEDIDOS'!A165</f>
        <v>CHRES-NG-XXL</v>
      </c>
      <c r="D112" s="137">
        <f>+'FORMATO PEDIDOS'!E165</f>
        <v>3275</v>
      </c>
      <c r="E112" s="138">
        <f t="shared" si="2"/>
        <v>0</v>
      </c>
    </row>
    <row r="113" spans="1:5" s="142" customFormat="1" ht="15" hidden="1">
      <c r="A113" s="139"/>
      <c r="B113" s="193" t="e">
        <f>+'FORMATO PEDIDOS'!#REF!</f>
        <v>#REF!</v>
      </c>
      <c r="C113" s="136" t="e">
        <f>+'FORMATO PEDIDOS'!#REF!</f>
        <v>#REF!</v>
      </c>
      <c r="D113" s="137" t="e">
        <f>+'FORMATO PEDIDOS'!#REF!</f>
        <v>#REF!</v>
      </c>
      <c r="E113" s="138" t="e">
        <f t="shared" si="2"/>
        <v>#REF!</v>
      </c>
    </row>
    <row r="114" spans="1:5" s="142" customFormat="1" ht="15" hidden="1">
      <c r="A114" s="139"/>
      <c r="B114" s="193">
        <f>+'FORMATO PEDIDOS'!D166</f>
        <v>0</v>
      </c>
      <c r="C114" s="136" t="str">
        <f>+'FORMATO PEDIDOS'!A166</f>
        <v>CHRES-RO-S</v>
      </c>
      <c r="D114" s="137">
        <f>+'FORMATO PEDIDOS'!E166</f>
        <v>3275</v>
      </c>
      <c r="E114" s="138">
        <f t="shared" si="2"/>
        <v>0</v>
      </c>
    </row>
    <row r="115" spans="1:5" s="142" customFormat="1" ht="15" hidden="1">
      <c r="A115" s="139"/>
      <c r="B115" s="193">
        <f>+'FORMATO PEDIDOS'!D168</f>
        <v>0</v>
      </c>
      <c r="C115" s="136" t="str">
        <f>+'FORMATO PEDIDOS'!A168</f>
        <v>CHRES-RO-M</v>
      </c>
      <c r="D115" s="137">
        <f>+'FORMATO PEDIDOS'!E168</f>
        <v>3275</v>
      </c>
      <c r="E115" s="138">
        <f t="shared" si="2"/>
        <v>0</v>
      </c>
    </row>
    <row r="116" spans="1:5" s="142" customFormat="1" ht="15" hidden="1">
      <c r="A116" s="139"/>
      <c r="B116" s="193">
        <f>+'FORMATO PEDIDOS'!D169</f>
        <v>0</v>
      </c>
      <c r="C116" s="136" t="str">
        <f>+'FORMATO PEDIDOS'!A169</f>
        <v>CHRES-RO-L</v>
      </c>
      <c r="D116" s="137">
        <f>+'FORMATO PEDIDOS'!E169</f>
        <v>3275</v>
      </c>
      <c r="E116" s="138">
        <f t="shared" ref="E116:E171" si="3">+D116*B116</f>
        <v>0</v>
      </c>
    </row>
    <row r="117" spans="1:5" s="142" customFormat="1" ht="15" hidden="1">
      <c r="A117" s="139"/>
      <c r="B117" s="193">
        <f>+'FORMATO PEDIDOS'!D170</f>
        <v>0</v>
      </c>
      <c r="C117" s="136" t="str">
        <f>+'FORMATO PEDIDOS'!A170</f>
        <v>CHRES-RO-XL</v>
      </c>
      <c r="D117" s="137">
        <f>+'FORMATO PEDIDOS'!E170</f>
        <v>3275</v>
      </c>
      <c r="E117" s="138">
        <f t="shared" si="3"/>
        <v>0</v>
      </c>
    </row>
    <row r="118" spans="1:5" s="142" customFormat="1" ht="15" hidden="1">
      <c r="A118" s="139"/>
      <c r="B118" s="193">
        <f>+'FORMATO PEDIDOS'!D171</f>
        <v>0</v>
      </c>
      <c r="C118" s="136" t="str">
        <f>+'FORMATO PEDIDOS'!A171</f>
        <v>CHRES-RO-XXL</v>
      </c>
      <c r="D118" s="137">
        <f>+'FORMATO PEDIDOS'!E171</f>
        <v>3275</v>
      </c>
      <c r="E118" s="138">
        <f t="shared" si="3"/>
        <v>0</v>
      </c>
    </row>
    <row r="119" spans="1:5" s="142" customFormat="1" ht="15" hidden="1">
      <c r="A119" s="134"/>
      <c r="B119" s="193">
        <f>+'FORMATO PEDIDOS'!D172</f>
        <v>0</v>
      </c>
      <c r="C119" s="136" t="str">
        <f>+'FORMATO PEDIDOS'!A172</f>
        <v>CHRES-RO-XXXL</v>
      </c>
      <c r="D119" s="137">
        <f>+'FORMATO PEDIDOS'!E172</f>
        <v>3275</v>
      </c>
      <c r="E119" s="138">
        <f t="shared" si="3"/>
        <v>0</v>
      </c>
    </row>
    <row r="120" spans="1:5" s="142" customFormat="1" ht="15" hidden="1">
      <c r="A120" s="134"/>
      <c r="B120" s="193">
        <f>+'FORMATO PEDIDOS'!D173</f>
        <v>0</v>
      </c>
      <c r="C120" s="136" t="str">
        <f>+'FORMATO PEDIDOS'!A173</f>
        <v>CHRES-AZ-S</v>
      </c>
      <c r="D120" s="137">
        <f>+'FORMATO PEDIDOS'!E173</f>
        <v>3275</v>
      </c>
      <c r="E120" s="138">
        <f t="shared" si="3"/>
        <v>0</v>
      </c>
    </row>
    <row r="121" spans="1:5" s="142" customFormat="1" ht="15" hidden="1">
      <c r="A121" s="134"/>
      <c r="B121" s="193">
        <f>+'FORMATO PEDIDOS'!D174</f>
        <v>0</v>
      </c>
      <c r="C121" s="136" t="str">
        <f>+'FORMATO PEDIDOS'!A174</f>
        <v>CHRES-AZ-M</v>
      </c>
      <c r="D121" s="137">
        <f>+'FORMATO PEDIDOS'!E174</f>
        <v>3275</v>
      </c>
      <c r="E121" s="138">
        <f t="shared" si="3"/>
        <v>0</v>
      </c>
    </row>
    <row r="122" spans="1:5" s="142" customFormat="1" ht="15" hidden="1">
      <c r="A122" s="134"/>
      <c r="B122" s="193">
        <f>+'FORMATO PEDIDOS'!D176</f>
        <v>0</v>
      </c>
      <c r="C122" s="136" t="str">
        <f>+'FORMATO PEDIDOS'!A176</f>
        <v>CHRES-AZ-L</v>
      </c>
      <c r="D122" s="137">
        <f>+'FORMATO PEDIDOS'!E176</f>
        <v>3275</v>
      </c>
      <c r="E122" s="138">
        <f t="shared" si="3"/>
        <v>0</v>
      </c>
    </row>
    <row r="123" spans="1:5" s="142" customFormat="1" ht="15" hidden="1">
      <c r="A123" s="134"/>
      <c r="B123" s="193">
        <f>+'FORMATO PEDIDOS'!D177</f>
        <v>0</v>
      </c>
      <c r="C123" s="136" t="str">
        <f>+'FORMATO PEDIDOS'!A177</f>
        <v>CHRES-AZ-XL</v>
      </c>
      <c r="D123" s="137">
        <f>+'FORMATO PEDIDOS'!E177</f>
        <v>3275</v>
      </c>
      <c r="E123" s="138">
        <f t="shared" si="3"/>
        <v>0</v>
      </c>
    </row>
    <row r="124" spans="1:5" s="142" customFormat="1" ht="15" hidden="1">
      <c r="A124" s="134"/>
      <c r="B124" s="193">
        <f>+'FORMATO PEDIDOS'!D178</f>
        <v>0</v>
      </c>
      <c r="C124" s="136" t="str">
        <f>+'FORMATO PEDIDOS'!A178</f>
        <v>CHRES-AZ-XXL</v>
      </c>
      <c r="D124" s="137">
        <f>+'FORMATO PEDIDOS'!E178</f>
        <v>3275</v>
      </c>
      <c r="E124" s="138">
        <f t="shared" si="3"/>
        <v>0</v>
      </c>
    </row>
    <row r="125" spans="1:5" s="142" customFormat="1" ht="15" hidden="1">
      <c r="A125" s="139"/>
      <c r="B125" s="193">
        <f>+'FORMATO PEDIDOS'!D179</f>
        <v>0</v>
      </c>
      <c r="C125" s="136" t="str">
        <f>+'FORMATO PEDIDOS'!A179</f>
        <v>CHRES-AZ-XXXL</v>
      </c>
      <c r="D125" s="137">
        <f>+'FORMATO PEDIDOS'!E179</f>
        <v>3275</v>
      </c>
      <c r="E125" s="138">
        <f t="shared" si="3"/>
        <v>0</v>
      </c>
    </row>
    <row r="126" spans="1:5" s="142" customFormat="1" ht="15" hidden="1">
      <c r="A126" s="139"/>
      <c r="B126" s="193">
        <f>+'FORMATO PEDIDOS'!D180</f>
        <v>0</v>
      </c>
      <c r="C126" s="136" t="str">
        <f>+'FORMATO PEDIDOS'!A180</f>
        <v>CHRES-AM-S</v>
      </c>
      <c r="D126" s="137">
        <f>+'FORMATO PEDIDOS'!E180</f>
        <v>3275</v>
      </c>
      <c r="E126" s="138">
        <f t="shared" si="3"/>
        <v>0</v>
      </c>
    </row>
    <row r="127" spans="1:5" s="142" customFormat="1" ht="15" hidden="1">
      <c r="A127" s="139"/>
      <c r="B127" s="193">
        <f>+'FORMATO PEDIDOS'!D182</f>
        <v>0</v>
      </c>
      <c r="C127" s="136" t="str">
        <f>+'FORMATO PEDIDOS'!A182</f>
        <v>CHRES-AM-M</v>
      </c>
      <c r="D127" s="137">
        <f>+'FORMATO PEDIDOS'!E182</f>
        <v>3275</v>
      </c>
      <c r="E127" s="138">
        <f t="shared" si="3"/>
        <v>0</v>
      </c>
    </row>
    <row r="128" spans="1:5" s="142" customFormat="1" ht="15" hidden="1">
      <c r="A128" s="139"/>
      <c r="B128" s="193">
        <f>+'FORMATO PEDIDOS'!D183</f>
        <v>0</v>
      </c>
      <c r="C128" s="136" t="str">
        <f>+'FORMATO PEDIDOS'!A183</f>
        <v>CHRES-AM-L</v>
      </c>
      <c r="D128" s="137">
        <f>+'FORMATO PEDIDOS'!E183</f>
        <v>3275</v>
      </c>
      <c r="E128" s="138">
        <f t="shared" si="3"/>
        <v>0</v>
      </c>
    </row>
    <row r="129" spans="1:5" s="142" customFormat="1" ht="15" hidden="1">
      <c r="A129" s="139"/>
      <c r="B129" s="193">
        <f>+'FORMATO PEDIDOS'!D184</f>
        <v>0</v>
      </c>
      <c r="C129" s="136" t="str">
        <f>+'FORMATO PEDIDOS'!A184</f>
        <v>CHRES-AM-XL</v>
      </c>
      <c r="D129" s="137">
        <f>+'FORMATO PEDIDOS'!E184</f>
        <v>3275</v>
      </c>
      <c r="E129" s="138">
        <f t="shared" si="3"/>
        <v>0</v>
      </c>
    </row>
    <row r="130" spans="1:5" s="142" customFormat="1" ht="15" hidden="1">
      <c r="A130" s="139"/>
      <c r="B130" s="193">
        <f>+'FORMATO PEDIDOS'!D185</f>
        <v>0</v>
      </c>
      <c r="C130" s="136" t="str">
        <f>+'FORMATO PEDIDOS'!A185</f>
        <v>CHRES-AM-XXL</v>
      </c>
      <c r="D130" s="137">
        <f>+'FORMATO PEDIDOS'!E185</f>
        <v>3275</v>
      </c>
      <c r="E130" s="138">
        <f t="shared" si="3"/>
        <v>0</v>
      </c>
    </row>
    <row r="131" spans="1:5" s="142" customFormat="1" ht="15" hidden="1">
      <c r="A131" s="139"/>
      <c r="B131" s="193">
        <f>+'FORMATO PEDIDOS'!D186</f>
        <v>0</v>
      </c>
      <c r="C131" s="136" t="str">
        <f>+'FORMATO PEDIDOS'!A186</f>
        <v>CHRES-AM-XXXL</v>
      </c>
      <c r="D131" s="137">
        <f>+'FORMATO PEDIDOS'!E186</f>
        <v>3275</v>
      </c>
      <c r="E131" s="138">
        <f t="shared" si="3"/>
        <v>0</v>
      </c>
    </row>
    <row r="132" spans="1:5" s="142" customFormat="1" ht="15" hidden="1">
      <c r="A132" s="134"/>
      <c r="B132" s="193">
        <f>+'FORMATO PEDIDOS'!D187</f>
        <v>0</v>
      </c>
      <c r="C132" s="136" t="str">
        <f>+'FORMATO PEDIDOS'!A187</f>
        <v>CHRES-NA-S</v>
      </c>
      <c r="D132" s="137">
        <f>+'FORMATO PEDIDOS'!E187</f>
        <v>3275</v>
      </c>
      <c r="E132" s="138">
        <f t="shared" si="3"/>
        <v>0</v>
      </c>
    </row>
    <row r="133" spans="1:5" s="142" customFormat="1" ht="15" hidden="1">
      <c r="A133" s="134"/>
      <c r="B133" s="193">
        <f>+'FORMATO PEDIDOS'!D188</f>
        <v>0</v>
      </c>
      <c r="C133" s="136" t="str">
        <f>+'FORMATO PEDIDOS'!A188</f>
        <v>CHRES-NA-M</v>
      </c>
      <c r="D133" s="137">
        <f>+'FORMATO PEDIDOS'!E188</f>
        <v>3275</v>
      </c>
      <c r="E133" s="138">
        <f t="shared" si="3"/>
        <v>0</v>
      </c>
    </row>
    <row r="134" spans="1:5" s="142" customFormat="1" ht="15" hidden="1">
      <c r="A134" s="134"/>
      <c r="B134" s="193">
        <f>+'FORMATO PEDIDOS'!D190</f>
        <v>0</v>
      </c>
      <c r="C134" s="136" t="str">
        <f>+'FORMATO PEDIDOS'!A190</f>
        <v>CHRES-NA-L</v>
      </c>
      <c r="D134" s="137">
        <f>+'FORMATO PEDIDOS'!E190</f>
        <v>3275</v>
      </c>
      <c r="E134" s="138">
        <f t="shared" si="3"/>
        <v>0</v>
      </c>
    </row>
    <row r="135" spans="1:5" s="142" customFormat="1" ht="15" hidden="1">
      <c r="A135" s="134"/>
      <c r="B135" s="193">
        <f>+'FORMATO PEDIDOS'!D191</f>
        <v>0</v>
      </c>
      <c r="C135" s="136" t="str">
        <f>+'FORMATO PEDIDOS'!A191</f>
        <v>CHRES-NA-XL</v>
      </c>
      <c r="D135" s="137">
        <f>+'FORMATO PEDIDOS'!E191</f>
        <v>3275</v>
      </c>
      <c r="E135" s="138">
        <f t="shared" si="3"/>
        <v>0</v>
      </c>
    </row>
    <row r="136" spans="1:5" s="142" customFormat="1" ht="15" hidden="1">
      <c r="A136" s="134"/>
      <c r="B136" s="193">
        <f>+'FORMATO PEDIDOS'!D192</f>
        <v>0</v>
      </c>
      <c r="C136" s="136" t="str">
        <f>+'FORMATO PEDIDOS'!A192</f>
        <v>CHRES-NA-XXL</v>
      </c>
      <c r="D136" s="137">
        <f>+'FORMATO PEDIDOS'!E192</f>
        <v>3275</v>
      </c>
      <c r="E136" s="138">
        <f t="shared" si="3"/>
        <v>0</v>
      </c>
    </row>
    <row r="137" spans="1:5" s="142" customFormat="1" ht="15" hidden="1">
      <c r="A137" s="134"/>
      <c r="B137" s="193">
        <f>+'FORMATO PEDIDOS'!D193</f>
        <v>0</v>
      </c>
      <c r="C137" s="136" t="str">
        <f>+'FORMATO PEDIDOS'!A193</f>
        <v>CHRES-NA-XXXL</v>
      </c>
      <c r="D137" s="137">
        <f>+'FORMATO PEDIDOS'!E193</f>
        <v>2155.1724100000001</v>
      </c>
      <c r="E137" s="138">
        <f t="shared" si="3"/>
        <v>0</v>
      </c>
    </row>
    <row r="138" spans="1:5" s="142" customFormat="1" ht="15" hidden="1">
      <c r="A138" s="139"/>
      <c r="B138" s="193">
        <f>+'FORMATO PEDIDOS'!D198</f>
        <v>0</v>
      </c>
      <c r="C138" s="136" t="str">
        <f>+'FORMATO PEDIDOS'!A198</f>
        <v>CHBRE-NG-S</v>
      </c>
      <c r="D138" s="137">
        <f>+'FORMATO PEDIDOS'!E198</f>
        <v>3706.04</v>
      </c>
      <c r="E138" s="138">
        <f t="shared" si="3"/>
        <v>0</v>
      </c>
    </row>
    <row r="139" spans="1:5" s="142" customFormat="1" ht="15" hidden="1">
      <c r="A139" s="139"/>
      <c r="B139" s="193">
        <f>+'FORMATO PEDIDOS'!D199</f>
        <v>0</v>
      </c>
      <c r="C139" s="136" t="str">
        <f>+'FORMATO PEDIDOS'!A199</f>
        <v>CHBRE-NG-M</v>
      </c>
      <c r="D139" s="137">
        <f>+'FORMATO PEDIDOS'!E199</f>
        <v>3706.04</v>
      </c>
      <c r="E139" s="138">
        <f t="shared" si="3"/>
        <v>0</v>
      </c>
    </row>
    <row r="140" spans="1:5" s="142" customFormat="1" ht="15" hidden="1">
      <c r="A140" s="139"/>
      <c r="B140" s="193">
        <f>+'FORMATO PEDIDOS'!D200</f>
        <v>0</v>
      </c>
      <c r="C140" s="136" t="str">
        <f>+'FORMATO PEDIDOS'!A200</f>
        <v>CHBRE-NG-L</v>
      </c>
      <c r="D140" s="137">
        <f>+'FORMATO PEDIDOS'!E200</f>
        <v>3706.04</v>
      </c>
      <c r="E140" s="138">
        <f t="shared" si="3"/>
        <v>0</v>
      </c>
    </row>
    <row r="141" spans="1:5" s="142" customFormat="1" ht="15" hidden="1">
      <c r="A141" s="134"/>
      <c r="B141" s="193">
        <f>+'FORMATO PEDIDOS'!D201</f>
        <v>0</v>
      </c>
      <c r="C141" s="136" t="str">
        <f>+'FORMATO PEDIDOS'!A201</f>
        <v>CHBRE-NG-XL</v>
      </c>
      <c r="D141" s="137">
        <f>+'FORMATO PEDIDOS'!E201</f>
        <v>3706.04</v>
      </c>
      <c r="E141" s="138">
        <f t="shared" si="3"/>
        <v>0</v>
      </c>
    </row>
    <row r="142" spans="1:5" s="142" customFormat="1" ht="15" hidden="1">
      <c r="A142" s="134"/>
      <c r="B142" s="193">
        <f>+'FORMATO PEDIDOS'!D202</f>
        <v>0</v>
      </c>
      <c r="C142" s="136" t="str">
        <f>+'FORMATO PEDIDOS'!A202</f>
        <v>CHBRE-NG-XXL</v>
      </c>
      <c r="D142" s="137">
        <f>+'FORMATO PEDIDOS'!E202</f>
        <v>3706.04</v>
      </c>
      <c r="E142" s="138">
        <f t="shared" si="3"/>
        <v>0</v>
      </c>
    </row>
    <row r="143" spans="1:5" s="142" customFormat="1" ht="15" hidden="1">
      <c r="A143" s="134"/>
      <c r="B143" s="193">
        <f>+'FORMATO PEDIDOS'!D203</f>
        <v>0</v>
      </c>
      <c r="C143" s="136" t="str">
        <f>+'FORMATO PEDIDOS'!A203</f>
        <v>CHBRE-RO-S</v>
      </c>
      <c r="D143" s="137">
        <f>+'FORMATO PEDIDOS'!E203</f>
        <v>3706.04</v>
      </c>
      <c r="E143" s="138">
        <f t="shared" si="3"/>
        <v>0</v>
      </c>
    </row>
    <row r="144" spans="1:5" s="142" customFormat="1" ht="15" hidden="1">
      <c r="A144" s="134"/>
      <c r="B144" s="193">
        <f>+'FORMATO PEDIDOS'!D204</f>
        <v>0</v>
      </c>
      <c r="C144" s="136" t="str">
        <f>+'FORMATO PEDIDOS'!A204</f>
        <v>CHBRE-RO-M</v>
      </c>
      <c r="D144" s="137">
        <f>+'FORMATO PEDIDOS'!E204</f>
        <v>3706.04</v>
      </c>
      <c r="E144" s="138">
        <f t="shared" si="3"/>
        <v>0</v>
      </c>
    </row>
    <row r="145" spans="1:5" s="142" customFormat="1" ht="15" hidden="1">
      <c r="A145" s="134"/>
      <c r="B145" s="193">
        <f>+'FORMATO PEDIDOS'!D205</f>
        <v>0</v>
      </c>
      <c r="C145" s="136" t="str">
        <f>+'FORMATO PEDIDOS'!A205</f>
        <v>CHBRE-RO-L</v>
      </c>
      <c r="D145" s="137">
        <f>+'FORMATO PEDIDOS'!E205</f>
        <v>3706.04</v>
      </c>
      <c r="E145" s="138">
        <f t="shared" si="3"/>
        <v>0</v>
      </c>
    </row>
    <row r="146" spans="1:5" s="142" customFormat="1" ht="15" hidden="1">
      <c r="A146" s="134"/>
      <c r="B146" s="193">
        <f>+'FORMATO PEDIDOS'!D206</f>
        <v>0</v>
      </c>
      <c r="C146" s="136" t="str">
        <f>+'FORMATO PEDIDOS'!A206</f>
        <v>CHBRE-RO-XL</v>
      </c>
      <c r="D146" s="137">
        <f>+'FORMATO PEDIDOS'!E206</f>
        <v>3706.04</v>
      </c>
      <c r="E146" s="138">
        <f t="shared" si="3"/>
        <v>0</v>
      </c>
    </row>
    <row r="147" spans="1:5" s="142" customFormat="1" ht="15" hidden="1">
      <c r="A147" s="139"/>
      <c r="B147" s="193">
        <f>+'FORMATO PEDIDOS'!D207</f>
        <v>0</v>
      </c>
      <c r="C147" s="136" t="str">
        <f>+'FORMATO PEDIDOS'!A207</f>
        <v>CHBRE-RO-XXL</v>
      </c>
      <c r="D147" s="137">
        <f>+'FORMATO PEDIDOS'!E207</f>
        <v>3706.04</v>
      </c>
      <c r="E147" s="138">
        <f t="shared" si="3"/>
        <v>0</v>
      </c>
    </row>
    <row r="148" spans="1:5" s="142" customFormat="1" ht="15" hidden="1">
      <c r="A148" s="139"/>
      <c r="B148" s="193">
        <f>+'FORMATO PEDIDOS'!D208</f>
        <v>0</v>
      </c>
      <c r="C148" s="136" t="str">
        <f>+'FORMATO PEDIDOS'!A208</f>
        <v>CHBRE-GR-S</v>
      </c>
      <c r="D148" s="137">
        <f>+'FORMATO PEDIDOS'!E208</f>
        <v>3706.04</v>
      </c>
      <c r="E148" s="138">
        <f t="shared" si="3"/>
        <v>0</v>
      </c>
    </row>
    <row r="149" spans="1:5" s="142" customFormat="1" ht="15" hidden="1">
      <c r="A149" s="139"/>
      <c r="B149" s="193">
        <f>+'FORMATO PEDIDOS'!D209</f>
        <v>0</v>
      </c>
      <c r="C149" s="136" t="str">
        <f>+'FORMATO PEDIDOS'!A209</f>
        <v>CHBRE-GR-M</v>
      </c>
      <c r="D149" s="137">
        <f>+'FORMATO PEDIDOS'!E209</f>
        <v>3706.04</v>
      </c>
      <c r="E149" s="138">
        <f t="shared" si="3"/>
        <v>0</v>
      </c>
    </row>
    <row r="150" spans="1:5" s="142" customFormat="1" ht="15" hidden="1">
      <c r="A150" s="139"/>
      <c r="B150" s="193">
        <f>+'FORMATO PEDIDOS'!D210</f>
        <v>0</v>
      </c>
      <c r="C150" s="136" t="str">
        <f>+'FORMATO PEDIDOS'!A210</f>
        <v>CHBRE-GR-L</v>
      </c>
      <c r="D150" s="137">
        <f>+'FORMATO PEDIDOS'!E210</f>
        <v>3706.04</v>
      </c>
      <c r="E150" s="138">
        <f t="shared" si="3"/>
        <v>0</v>
      </c>
    </row>
    <row r="151" spans="1:5" s="142" customFormat="1" ht="15" hidden="1">
      <c r="A151" s="139"/>
      <c r="B151" s="193">
        <f>+'FORMATO PEDIDOS'!D211</f>
        <v>0</v>
      </c>
      <c r="C151" s="136" t="str">
        <f>+'FORMATO PEDIDOS'!A211</f>
        <v>CHBRE-GR-XL</v>
      </c>
      <c r="D151" s="137">
        <f>+'FORMATO PEDIDOS'!E211</f>
        <v>3706.04</v>
      </c>
      <c r="E151" s="138">
        <f t="shared" si="3"/>
        <v>0</v>
      </c>
    </row>
    <row r="152" spans="1:5" s="142" customFormat="1" ht="15" hidden="1">
      <c r="A152" s="139"/>
      <c r="B152" s="193">
        <f>+'FORMATO PEDIDOS'!D212</f>
        <v>0</v>
      </c>
      <c r="C152" s="136" t="str">
        <f>+'FORMATO PEDIDOS'!A212</f>
        <v>CHBRE-GR-XXL</v>
      </c>
      <c r="D152" s="137">
        <f>+'FORMATO PEDIDOS'!E212</f>
        <v>3706.04</v>
      </c>
      <c r="E152" s="138">
        <f t="shared" si="3"/>
        <v>0</v>
      </c>
    </row>
    <row r="153" spans="1:5" s="142" customFormat="1" ht="15" hidden="1">
      <c r="A153" s="139"/>
      <c r="B153" s="193">
        <f>+'FORMATO PEDIDOS'!D213</f>
        <v>0</v>
      </c>
      <c r="C153" s="136" t="str">
        <f>+'FORMATO PEDIDOS'!A213</f>
        <v>CHBRE-NE-S</v>
      </c>
      <c r="D153" s="137">
        <f>+'FORMATO PEDIDOS'!E213</f>
        <v>3706.04</v>
      </c>
      <c r="E153" s="138">
        <f t="shared" si="3"/>
        <v>0</v>
      </c>
    </row>
    <row r="154" spans="1:5" s="142" customFormat="1" ht="15" hidden="1">
      <c r="A154" s="134"/>
      <c r="B154" s="193">
        <f>+'FORMATO PEDIDOS'!D214</f>
        <v>0</v>
      </c>
      <c r="C154" s="136" t="str">
        <f>+'FORMATO PEDIDOS'!A214</f>
        <v>CHBRE-NE-M</v>
      </c>
      <c r="D154" s="137">
        <f>+'FORMATO PEDIDOS'!E214</f>
        <v>3706.04</v>
      </c>
      <c r="E154" s="138">
        <f t="shared" si="3"/>
        <v>0</v>
      </c>
    </row>
    <row r="155" spans="1:5" s="142" customFormat="1" ht="15" hidden="1">
      <c r="A155" s="134"/>
      <c r="B155" s="193">
        <f>+'FORMATO PEDIDOS'!D215</f>
        <v>0</v>
      </c>
      <c r="C155" s="136" t="str">
        <f>+'FORMATO PEDIDOS'!A215</f>
        <v>CHBRE-NE-L</v>
      </c>
      <c r="D155" s="137">
        <f>+'FORMATO PEDIDOS'!E215</f>
        <v>3706.04</v>
      </c>
      <c r="E155" s="138">
        <f t="shared" si="3"/>
        <v>0</v>
      </c>
    </row>
    <row r="156" spans="1:5" s="142" customFormat="1" ht="15" hidden="1">
      <c r="A156" s="134"/>
      <c r="B156" s="193">
        <f>+'FORMATO PEDIDOS'!D216</f>
        <v>0</v>
      </c>
      <c r="C156" s="136" t="str">
        <f>+'FORMATO PEDIDOS'!A216</f>
        <v>CHBRE-NE-XL</v>
      </c>
      <c r="D156" s="137">
        <f>+'FORMATO PEDIDOS'!E216</f>
        <v>3706.04</v>
      </c>
      <c r="E156" s="138">
        <f t="shared" si="3"/>
        <v>0</v>
      </c>
    </row>
    <row r="157" spans="1:5" s="142" customFormat="1" ht="15" hidden="1">
      <c r="A157" s="134"/>
      <c r="B157" s="193">
        <f>+'FORMATO PEDIDOS'!D217</f>
        <v>0</v>
      </c>
      <c r="C157" s="136" t="str">
        <f>+'FORMATO PEDIDOS'!A217</f>
        <v>CHBRE-NE-XXL</v>
      </c>
      <c r="D157" s="137">
        <f>+'FORMATO PEDIDOS'!E217</f>
        <v>3706.04</v>
      </c>
      <c r="E157" s="138">
        <f t="shared" si="3"/>
        <v>0</v>
      </c>
    </row>
    <row r="158" spans="1:5" s="142" customFormat="1" ht="15" hidden="1">
      <c r="A158" s="139"/>
      <c r="B158" s="193">
        <f>+'FORMATO PEDIDOS'!D222</f>
        <v>0</v>
      </c>
      <c r="C158" s="136" t="str">
        <f>+'FORMATO PEDIDOS'!A222</f>
        <v>CHUFS-NG-S</v>
      </c>
      <c r="D158" s="137">
        <f>+'FORMATO PEDIDOS'!E222</f>
        <v>1508.62</v>
      </c>
      <c r="E158" s="138">
        <f t="shared" si="3"/>
        <v>0</v>
      </c>
    </row>
    <row r="159" spans="1:5" s="142" customFormat="1" ht="15" hidden="1">
      <c r="A159" s="139"/>
      <c r="B159" s="193">
        <f>+'FORMATO PEDIDOS'!D223</f>
        <v>0</v>
      </c>
      <c r="C159" s="136" t="str">
        <f>+'FORMATO PEDIDOS'!A223</f>
        <v>CHUFS-NG-M</v>
      </c>
      <c r="D159" s="137">
        <f>+'FORMATO PEDIDOS'!E223</f>
        <v>1508.62</v>
      </c>
      <c r="E159" s="138">
        <f t="shared" si="3"/>
        <v>0</v>
      </c>
    </row>
    <row r="160" spans="1:5" s="142" customFormat="1" ht="15" hidden="1">
      <c r="A160" s="139"/>
      <c r="B160" s="193">
        <f>+'FORMATO PEDIDOS'!D224</f>
        <v>0</v>
      </c>
      <c r="C160" s="136" t="str">
        <f>+'FORMATO PEDIDOS'!A224</f>
        <v>CHUFS-NG-L</v>
      </c>
      <c r="D160" s="137">
        <f>+'FORMATO PEDIDOS'!E224</f>
        <v>1508.62</v>
      </c>
      <c r="E160" s="138">
        <f t="shared" si="3"/>
        <v>0</v>
      </c>
    </row>
    <row r="161" spans="1:5" s="142" customFormat="1" ht="15" hidden="1">
      <c r="A161" s="139"/>
      <c r="B161" s="193">
        <f>+'FORMATO PEDIDOS'!D225</f>
        <v>0</v>
      </c>
      <c r="C161" s="136" t="str">
        <f>+'FORMATO PEDIDOS'!A225</f>
        <v>CHUFS-NG-XL</v>
      </c>
      <c r="D161" s="137">
        <f>+'FORMATO PEDIDOS'!E225</f>
        <v>1508.62</v>
      </c>
      <c r="E161" s="138">
        <f t="shared" si="3"/>
        <v>0</v>
      </c>
    </row>
    <row r="162" spans="1:5" s="142" customFormat="1" ht="15" hidden="1">
      <c r="A162" s="139"/>
      <c r="B162" s="193">
        <f>+'FORMATO PEDIDOS'!D226</f>
        <v>0</v>
      </c>
      <c r="C162" s="136" t="str">
        <f>+'FORMATO PEDIDOS'!A226</f>
        <v>CHUFS-NG-XXL</v>
      </c>
      <c r="D162" s="137">
        <f>+'FORMATO PEDIDOS'!E226</f>
        <v>1508.62</v>
      </c>
      <c r="E162" s="138">
        <f t="shared" si="3"/>
        <v>0</v>
      </c>
    </row>
    <row r="163" spans="1:5" s="142" customFormat="1" ht="15" hidden="1">
      <c r="A163" s="134"/>
      <c r="B163" s="193">
        <f>+'FORMATO PEDIDOS'!D227</f>
        <v>0</v>
      </c>
      <c r="C163" s="136" t="str">
        <f>+'FORMATO PEDIDOS'!A227</f>
        <v>CHUFS-NG-XXXL</v>
      </c>
      <c r="D163" s="137">
        <f>+'FORMATO PEDIDOS'!E227</f>
        <v>1508.62</v>
      </c>
      <c r="E163" s="138">
        <f t="shared" si="3"/>
        <v>0</v>
      </c>
    </row>
    <row r="164" spans="1:5" s="142" customFormat="1" ht="15" hidden="1">
      <c r="A164" s="134"/>
      <c r="B164" s="193">
        <f>+'FORMATO PEDIDOS'!D228</f>
        <v>0</v>
      </c>
      <c r="C164" s="136" t="str">
        <f>+'FORMATO PEDIDOS'!A228</f>
        <v>CHUFS-RO-S</v>
      </c>
      <c r="D164" s="137">
        <f>+'FORMATO PEDIDOS'!E228</f>
        <v>1508.62</v>
      </c>
      <c r="E164" s="138">
        <f t="shared" si="3"/>
        <v>0</v>
      </c>
    </row>
    <row r="165" spans="1:5" s="142" customFormat="1" ht="15" hidden="1">
      <c r="A165" s="134"/>
      <c r="B165" s="193">
        <f>+'FORMATO PEDIDOS'!D229</f>
        <v>0</v>
      </c>
      <c r="C165" s="136" t="str">
        <f>+'FORMATO PEDIDOS'!A229</f>
        <v>CHUFS-RO-M</v>
      </c>
      <c r="D165" s="137">
        <f>+'FORMATO PEDIDOS'!E229</f>
        <v>1508.62</v>
      </c>
      <c r="E165" s="138">
        <f t="shared" si="3"/>
        <v>0</v>
      </c>
    </row>
    <row r="166" spans="1:5" s="142" customFormat="1" ht="15" hidden="1">
      <c r="A166" s="134"/>
      <c r="B166" s="193">
        <f>+'FORMATO PEDIDOS'!D230</f>
        <v>0</v>
      </c>
      <c r="C166" s="136" t="str">
        <f>+'FORMATO PEDIDOS'!A230</f>
        <v>CHUFS-RO-L</v>
      </c>
      <c r="D166" s="137">
        <f>+'FORMATO PEDIDOS'!E230</f>
        <v>1508.62</v>
      </c>
      <c r="E166" s="138">
        <f t="shared" si="3"/>
        <v>0</v>
      </c>
    </row>
    <row r="167" spans="1:5" s="142" customFormat="1" ht="15" hidden="1">
      <c r="A167" s="134"/>
      <c r="B167" s="193">
        <f>+'FORMATO PEDIDOS'!D231</f>
        <v>0</v>
      </c>
      <c r="C167" s="136" t="str">
        <f>+'FORMATO PEDIDOS'!A231</f>
        <v>CHUFS-RO-XL</v>
      </c>
      <c r="D167" s="137">
        <f>+'FORMATO PEDIDOS'!E231</f>
        <v>1508.62</v>
      </c>
      <c r="E167" s="138">
        <f t="shared" si="3"/>
        <v>0</v>
      </c>
    </row>
    <row r="168" spans="1:5" s="142" customFormat="1" ht="15" hidden="1">
      <c r="A168" s="134"/>
      <c r="B168" s="193">
        <f>+'FORMATO PEDIDOS'!D232</f>
        <v>0</v>
      </c>
      <c r="C168" s="136" t="str">
        <f>+'FORMATO PEDIDOS'!A232</f>
        <v>CHUFS-RO-XXL</v>
      </c>
      <c r="D168" s="137">
        <f>+'FORMATO PEDIDOS'!E232</f>
        <v>1508.62</v>
      </c>
      <c r="E168" s="138">
        <f t="shared" si="3"/>
        <v>0</v>
      </c>
    </row>
    <row r="169" spans="1:5" s="142" customFormat="1" ht="15" hidden="1">
      <c r="A169" s="139"/>
      <c r="B169" s="193">
        <f>+'FORMATO PEDIDOS'!D233</f>
        <v>0</v>
      </c>
      <c r="C169" s="136" t="str">
        <f>+'FORMATO PEDIDOS'!A233</f>
        <v>CHUFS-RO-XXXL</v>
      </c>
      <c r="D169" s="137">
        <f>+'FORMATO PEDIDOS'!E233</f>
        <v>1508.62</v>
      </c>
      <c r="E169" s="138">
        <f t="shared" si="3"/>
        <v>0</v>
      </c>
    </row>
    <row r="170" spans="1:5" s="142" customFormat="1" ht="15" hidden="1">
      <c r="A170" s="139"/>
      <c r="B170" s="193">
        <f>+'FORMATO PEDIDOS'!D234</f>
        <v>0</v>
      </c>
      <c r="C170" s="136" t="str">
        <f>+'FORMATO PEDIDOS'!A234</f>
        <v>CHUFS-AZ-S</v>
      </c>
      <c r="D170" s="137">
        <f>+'FORMATO PEDIDOS'!E234</f>
        <v>1508.62</v>
      </c>
      <c r="E170" s="138">
        <f t="shared" si="3"/>
        <v>0</v>
      </c>
    </row>
    <row r="171" spans="1:5" s="142" customFormat="1" ht="15" hidden="1">
      <c r="A171" s="139"/>
      <c r="B171" s="193">
        <f>+'FORMATO PEDIDOS'!D235</f>
        <v>0</v>
      </c>
      <c r="C171" s="136" t="str">
        <f>+'FORMATO PEDIDOS'!A235</f>
        <v>CHUFS-AZ-M</v>
      </c>
      <c r="D171" s="137">
        <f>+'FORMATO PEDIDOS'!E235</f>
        <v>1508.62</v>
      </c>
      <c r="E171" s="138">
        <f t="shared" si="3"/>
        <v>0</v>
      </c>
    </row>
    <row r="172" spans="1:5" s="142" customFormat="1" ht="15" hidden="1">
      <c r="A172" s="139"/>
      <c r="B172" s="193">
        <f>+'FORMATO PEDIDOS'!D236</f>
        <v>0</v>
      </c>
      <c r="C172" s="136" t="str">
        <f>+'FORMATO PEDIDOS'!A236</f>
        <v>CHUFS-AZ-L</v>
      </c>
      <c r="D172" s="137">
        <f>+'FORMATO PEDIDOS'!E236</f>
        <v>1508.62</v>
      </c>
      <c r="E172" s="138">
        <f t="shared" ref="E172:E224" si="4">+D172*B172</f>
        <v>0</v>
      </c>
    </row>
    <row r="173" spans="1:5" s="142" customFormat="1" ht="15" hidden="1">
      <c r="A173" s="139"/>
      <c r="B173" s="193">
        <f>+'FORMATO PEDIDOS'!D237</f>
        <v>0</v>
      </c>
      <c r="C173" s="136" t="str">
        <f>+'FORMATO PEDIDOS'!A237</f>
        <v>CHUFS-AZ-XL</v>
      </c>
      <c r="D173" s="137">
        <f>+'FORMATO PEDIDOS'!E237</f>
        <v>1508.62</v>
      </c>
      <c r="E173" s="138">
        <f t="shared" si="4"/>
        <v>0</v>
      </c>
    </row>
    <row r="174" spans="1:5" s="142" customFormat="1" ht="15" hidden="1">
      <c r="A174" s="139"/>
      <c r="B174" s="193">
        <f>+'FORMATO PEDIDOS'!D238</f>
        <v>0</v>
      </c>
      <c r="C174" s="136" t="str">
        <f>+'FORMATO PEDIDOS'!A238</f>
        <v>CHUFS-AZ-XXL</v>
      </c>
      <c r="D174" s="137">
        <f>+'FORMATO PEDIDOS'!E238</f>
        <v>1508.62</v>
      </c>
      <c r="E174" s="138">
        <f t="shared" si="4"/>
        <v>0</v>
      </c>
    </row>
    <row r="175" spans="1:5" s="142" customFormat="1" ht="15" hidden="1">
      <c r="A175" s="139"/>
      <c r="B175" s="193">
        <f>+'FORMATO PEDIDOS'!D239</f>
        <v>0</v>
      </c>
      <c r="C175" s="136" t="str">
        <f>+'FORMATO PEDIDOS'!A239</f>
        <v>CHUFS-AZ-XXXL</v>
      </c>
      <c r="D175" s="137">
        <f>+'FORMATO PEDIDOS'!E239</f>
        <v>1508.62</v>
      </c>
      <c r="E175" s="138">
        <f t="shared" si="4"/>
        <v>0</v>
      </c>
    </row>
    <row r="176" spans="1:5" s="142" customFormat="1" ht="15" hidden="1">
      <c r="A176" s="134"/>
      <c r="B176" s="193">
        <f>+'FORMATO PEDIDOS'!D240</f>
        <v>0</v>
      </c>
      <c r="C176" s="136" t="str">
        <f>+'FORMATO PEDIDOS'!A240</f>
        <v>CHUFS-GR-S</v>
      </c>
      <c r="D176" s="137">
        <f>+'FORMATO PEDIDOS'!E240</f>
        <v>1508.62</v>
      </c>
      <c r="E176" s="138">
        <f t="shared" si="4"/>
        <v>0</v>
      </c>
    </row>
    <row r="177" spans="1:5" s="142" customFormat="1" ht="15" hidden="1">
      <c r="A177" s="134"/>
      <c r="B177" s="193">
        <f>+'FORMATO PEDIDOS'!D241</f>
        <v>0</v>
      </c>
      <c r="C177" s="136" t="str">
        <f>+'FORMATO PEDIDOS'!A241</f>
        <v>CHUFS-GR-M</v>
      </c>
      <c r="D177" s="137">
        <f>+'FORMATO PEDIDOS'!E241</f>
        <v>1508.62</v>
      </c>
      <c r="E177" s="138">
        <f t="shared" si="4"/>
        <v>0</v>
      </c>
    </row>
    <row r="178" spans="1:5" s="142" customFormat="1" ht="15" hidden="1">
      <c r="A178" s="134"/>
      <c r="B178" s="193">
        <f>+'FORMATO PEDIDOS'!D242</f>
        <v>0</v>
      </c>
      <c r="C178" s="136" t="str">
        <f>+'FORMATO PEDIDOS'!A242</f>
        <v>CHUFS-GR-L</v>
      </c>
      <c r="D178" s="137">
        <f>+'FORMATO PEDIDOS'!E242</f>
        <v>1508.62</v>
      </c>
      <c r="E178" s="138">
        <f t="shared" si="4"/>
        <v>0</v>
      </c>
    </row>
    <row r="179" spans="1:5" s="142" customFormat="1" ht="15" hidden="1">
      <c r="A179" s="134"/>
      <c r="B179" s="193">
        <f>+'FORMATO PEDIDOS'!D243</f>
        <v>0</v>
      </c>
      <c r="C179" s="136" t="str">
        <f>+'FORMATO PEDIDOS'!A243</f>
        <v>CHUFS-GR-XL</v>
      </c>
      <c r="D179" s="137">
        <f>+'FORMATO PEDIDOS'!E243</f>
        <v>1508.62</v>
      </c>
      <c r="E179" s="138">
        <f t="shared" si="4"/>
        <v>0</v>
      </c>
    </row>
    <row r="180" spans="1:5" s="142" customFormat="1" ht="15" hidden="1">
      <c r="A180" s="134"/>
      <c r="B180" s="193">
        <f>+'FORMATO PEDIDOS'!D244</f>
        <v>0</v>
      </c>
      <c r="C180" s="136" t="str">
        <f>+'FORMATO PEDIDOS'!A244</f>
        <v>CHUFS-GR-XXL</v>
      </c>
      <c r="D180" s="137">
        <f>+'FORMATO PEDIDOS'!E244</f>
        <v>1508.62</v>
      </c>
      <c r="E180" s="138">
        <f t="shared" si="4"/>
        <v>0</v>
      </c>
    </row>
    <row r="181" spans="1:5" s="142" customFormat="1" ht="15" hidden="1">
      <c r="A181" s="134"/>
      <c r="B181" s="193">
        <f>+'FORMATO PEDIDOS'!D245</f>
        <v>0</v>
      </c>
      <c r="C181" s="136" t="str">
        <f>+'FORMATO PEDIDOS'!A245</f>
        <v>CHUFS-GR-XXXL</v>
      </c>
      <c r="D181" s="137">
        <f>+'FORMATO PEDIDOS'!E245</f>
        <v>1508.62</v>
      </c>
      <c r="E181" s="138">
        <f t="shared" si="4"/>
        <v>0</v>
      </c>
    </row>
    <row r="182" spans="1:5" s="142" customFormat="1" ht="15" hidden="1">
      <c r="A182" s="139"/>
      <c r="B182" s="193">
        <f>+'FORMATO PEDIDOS'!D250</f>
        <v>0</v>
      </c>
      <c r="C182" s="136" t="str">
        <f>+'FORMATO PEDIDOS'!A250</f>
        <v>CHPH5-NG-S</v>
      </c>
      <c r="D182" s="137">
        <f>+'FORMATO PEDIDOS'!E250</f>
        <v>2412.9299999999998</v>
      </c>
      <c r="E182" s="138">
        <f t="shared" si="4"/>
        <v>0</v>
      </c>
    </row>
    <row r="183" spans="1:5" s="142" customFormat="1" ht="15" hidden="1">
      <c r="A183" s="139"/>
      <c r="B183" s="193">
        <f>+'FORMATO PEDIDOS'!D251</f>
        <v>0</v>
      </c>
      <c r="C183" s="136" t="str">
        <f>+'FORMATO PEDIDOS'!A251</f>
        <v>CHPH5-NG-M</v>
      </c>
      <c r="D183" s="137">
        <f>+'FORMATO PEDIDOS'!E251</f>
        <v>2412.9299999999998</v>
      </c>
      <c r="E183" s="138">
        <f t="shared" si="4"/>
        <v>0</v>
      </c>
    </row>
    <row r="184" spans="1:5" s="142" customFormat="1" ht="15" hidden="1">
      <c r="A184" s="139"/>
      <c r="B184" s="193">
        <f>+'FORMATO PEDIDOS'!D252</f>
        <v>0</v>
      </c>
      <c r="C184" s="136" t="str">
        <f>+'FORMATO PEDIDOS'!A252</f>
        <v>CHPH5-NG-L</v>
      </c>
      <c r="D184" s="137">
        <f>+'FORMATO PEDIDOS'!E252</f>
        <v>2412.9299999999998</v>
      </c>
      <c r="E184" s="138">
        <f t="shared" si="4"/>
        <v>0</v>
      </c>
    </row>
    <row r="185" spans="1:5" s="142" customFormat="1" ht="15" hidden="1">
      <c r="A185" s="134"/>
      <c r="B185" s="193">
        <f>+'FORMATO PEDIDOS'!D253</f>
        <v>0</v>
      </c>
      <c r="C185" s="136" t="str">
        <f>+'FORMATO PEDIDOS'!A253</f>
        <v>CHPH5-NG-XL</v>
      </c>
      <c r="D185" s="137">
        <f>+'FORMATO PEDIDOS'!E253</f>
        <v>2412.9299999999998</v>
      </c>
      <c r="E185" s="138">
        <f t="shared" si="4"/>
        <v>0</v>
      </c>
    </row>
    <row r="186" spans="1:5" s="142" customFormat="1" ht="15" hidden="1">
      <c r="A186" s="134"/>
      <c r="B186" s="193">
        <f>+'FORMATO PEDIDOS'!D254</f>
        <v>0</v>
      </c>
      <c r="C186" s="136" t="str">
        <f>+'FORMATO PEDIDOS'!A254</f>
        <v>CHPH5-NG-XXL</v>
      </c>
      <c r="D186" s="137">
        <f>+'FORMATO PEDIDOS'!E254</f>
        <v>2412.9299999999998</v>
      </c>
      <c r="E186" s="138">
        <f t="shared" si="4"/>
        <v>0</v>
      </c>
    </row>
    <row r="187" spans="1:5" s="142" customFormat="1" ht="15" hidden="1">
      <c r="A187" s="134"/>
      <c r="B187" s="193">
        <f>+'FORMATO PEDIDOS'!D255</f>
        <v>0</v>
      </c>
      <c r="C187" s="136" t="str">
        <f>+'FORMATO PEDIDOS'!A255</f>
        <v>CHPH5-NG-XXXL</v>
      </c>
      <c r="D187" s="137">
        <f>+'FORMATO PEDIDOS'!E255</f>
        <v>2412.9299999999998</v>
      </c>
      <c r="E187" s="138">
        <f t="shared" si="4"/>
        <v>0</v>
      </c>
    </row>
    <row r="188" spans="1:5" s="142" customFormat="1" ht="15" hidden="1">
      <c r="A188" s="134"/>
      <c r="B188" s="193">
        <f>+'FORMATO PEDIDOS'!D260</f>
        <v>0</v>
      </c>
      <c r="C188" s="136" t="str">
        <f>+'FORMATO PEDIDOS'!A260</f>
        <v>CHPH5-RO-S</v>
      </c>
      <c r="D188" s="137">
        <f>+'FORMATO PEDIDOS'!E260</f>
        <v>2412.9299999999998</v>
      </c>
      <c r="E188" s="138">
        <f t="shared" si="4"/>
        <v>0</v>
      </c>
    </row>
    <row r="189" spans="1:5" s="142" customFormat="1" ht="15" hidden="1">
      <c r="A189" s="134"/>
      <c r="B189" s="193">
        <f>+'FORMATO PEDIDOS'!D261</f>
        <v>0</v>
      </c>
      <c r="C189" s="136" t="str">
        <f>+'FORMATO PEDIDOS'!A261</f>
        <v>CHPH5-RO-M</v>
      </c>
      <c r="D189" s="137">
        <f>+'FORMATO PEDIDOS'!E261</f>
        <v>2412.9299999999998</v>
      </c>
      <c r="E189" s="138">
        <f t="shared" si="4"/>
        <v>0</v>
      </c>
    </row>
    <row r="190" spans="1:5" s="142" customFormat="1" ht="15" hidden="1">
      <c r="A190" s="134"/>
      <c r="B190" s="193">
        <f>+'FORMATO PEDIDOS'!D262</f>
        <v>0</v>
      </c>
      <c r="C190" s="136" t="str">
        <f>+'FORMATO PEDIDOS'!A262</f>
        <v>CHPH5-RO-L</v>
      </c>
      <c r="D190" s="137">
        <f>+'FORMATO PEDIDOS'!E262</f>
        <v>2412.9299999999998</v>
      </c>
      <c r="E190" s="138">
        <f t="shared" si="4"/>
        <v>0</v>
      </c>
    </row>
    <row r="191" spans="1:5" s="142" customFormat="1" ht="15" hidden="1">
      <c r="A191" s="139"/>
      <c r="B191" s="193">
        <f>+'FORMATO PEDIDOS'!D263</f>
        <v>0</v>
      </c>
      <c r="C191" s="136" t="str">
        <f>+'FORMATO PEDIDOS'!A263</f>
        <v>CHPH5-RO-XL</v>
      </c>
      <c r="D191" s="137">
        <f>+'FORMATO PEDIDOS'!E263</f>
        <v>2412.9299999999998</v>
      </c>
      <c r="E191" s="138">
        <f t="shared" si="4"/>
        <v>0</v>
      </c>
    </row>
    <row r="192" spans="1:5" s="142" customFormat="1" ht="15" hidden="1">
      <c r="A192" s="139"/>
      <c r="B192" s="193">
        <f>+'FORMATO PEDIDOS'!D264</f>
        <v>0</v>
      </c>
      <c r="C192" s="136" t="str">
        <f>+'FORMATO PEDIDOS'!A264</f>
        <v>CHPH5-RO-XXL</v>
      </c>
      <c r="D192" s="137">
        <f>+'FORMATO PEDIDOS'!E264</f>
        <v>2412.9299999999998</v>
      </c>
      <c r="E192" s="138">
        <f t="shared" si="4"/>
        <v>0</v>
      </c>
    </row>
    <row r="193" spans="1:5" s="142" customFormat="1" ht="15" hidden="1">
      <c r="A193" s="139"/>
      <c r="B193" s="193">
        <f>+'FORMATO PEDIDOS'!D265</f>
        <v>0</v>
      </c>
      <c r="C193" s="136" t="str">
        <f>+'FORMATO PEDIDOS'!A265</f>
        <v>CHPH5-RO-XXXL</v>
      </c>
      <c r="D193" s="137">
        <f>+'FORMATO PEDIDOS'!E265</f>
        <v>2412.9299999999998</v>
      </c>
      <c r="E193" s="138">
        <f t="shared" si="4"/>
        <v>0</v>
      </c>
    </row>
    <row r="194" spans="1:5" s="142" customFormat="1" ht="15" hidden="1">
      <c r="A194" s="139"/>
      <c r="B194" s="193">
        <f>+'FORMATO PEDIDOS'!D266</f>
        <v>0</v>
      </c>
      <c r="C194" s="136" t="str">
        <f>+'FORMATO PEDIDOS'!A266</f>
        <v>CHPH5-NE-S</v>
      </c>
      <c r="D194" s="137">
        <f>+'FORMATO PEDIDOS'!E266</f>
        <v>2412.9299999999998</v>
      </c>
      <c r="E194" s="138">
        <f t="shared" si="4"/>
        <v>0</v>
      </c>
    </row>
    <row r="195" spans="1:5" s="142" customFormat="1" ht="15" hidden="1">
      <c r="A195" s="139"/>
      <c r="B195" s="193">
        <f>+'FORMATO PEDIDOS'!D267</f>
        <v>0</v>
      </c>
      <c r="C195" s="136" t="str">
        <f>+'FORMATO PEDIDOS'!A267</f>
        <v>CHPH5-NE-M</v>
      </c>
      <c r="D195" s="137">
        <f>+'FORMATO PEDIDOS'!E267</f>
        <v>2412.9299999999998</v>
      </c>
      <c r="E195" s="138">
        <f t="shared" si="4"/>
        <v>0</v>
      </c>
    </row>
    <row r="196" spans="1:5" s="142" customFormat="1" ht="15" hidden="1">
      <c r="A196" s="139"/>
      <c r="B196" s="193">
        <f>+'FORMATO PEDIDOS'!D268</f>
        <v>0</v>
      </c>
      <c r="C196" s="136" t="str">
        <f>+'FORMATO PEDIDOS'!A268</f>
        <v>CHPH5-NE-L</v>
      </c>
      <c r="D196" s="137">
        <f>+'FORMATO PEDIDOS'!E268</f>
        <v>2412.9299999999998</v>
      </c>
      <c r="E196" s="138">
        <f t="shared" si="4"/>
        <v>0</v>
      </c>
    </row>
    <row r="197" spans="1:5" s="142" customFormat="1" ht="15" hidden="1">
      <c r="A197" s="139"/>
      <c r="B197" s="193">
        <f>+'FORMATO PEDIDOS'!D269</f>
        <v>0</v>
      </c>
      <c r="C197" s="136" t="str">
        <f>+'FORMATO PEDIDOS'!A269</f>
        <v>CHPH5-NE-XL</v>
      </c>
      <c r="D197" s="137">
        <f>+'FORMATO PEDIDOS'!E269</f>
        <v>2412.9299999999998</v>
      </c>
      <c r="E197" s="138">
        <f t="shared" si="4"/>
        <v>0</v>
      </c>
    </row>
    <row r="198" spans="1:5" s="142" customFormat="1" ht="15" hidden="1">
      <c r="A198" s="134"/>
      <c r="B198" s="193">
        <f>+'FORMATO PEDIDOS'!D270</f>
        <v>0</v>
      </c>
      <c r="C198" s="136" t="str">
        <f>+'FORMATO PEDIDOS'!A270</f>
        <v>CHPH5-NE-XXL</v>
      </c>
      <c r="D198" s="137">
        <f>+'FORMATO PEDIDOS'!E270</f>
        <v>2412.9299999999998</v>
      </c>
      <c r="E198" s="138">
        <f t="shared" si="4"/>
        <v>0</v>
      </c>
    </row>
    <row r="199" spans="1:5" s="142" customFormat="1" ht="15" hidden="1">
      <c r="A199" s="134"/>
      <c r="B199" s="193">
        <f>+'FORMATO PEDIDOS'!D275</f>
        <v>0</v>
      </c>
      <c r="C199" s="136" t="str">
        <f>+'FORMATO PEDIDOS'!A275</f>
        <v>CHPH5-NE-XXXL</v>
      </c>
      <c r="D199" s="137">
        <f>+'FORMATO PEDIDOS'!E275</f>
        <v>2412.9299999999998</v>
      </c>
      <c r="E199" s="138">
        <f t="shared" si="4"/>
        <v>0</v>
      </c>
    </row>
    <row r="200" spans="1:5" s="142" customFormat="1" ht="15" hidden="1">
      <c r="A200" s="134"/>
      <c r="B200" s="193">
        <f>+'FORMATO PEDIDOS'!D276</f>
        <v>0</v>
      </c>
      <c r="C200" s="136" t="str">
        <f>+'FORMATO PEDIDOS'!A276</f>
        <v>CHPH5-AZ-S</v>
      </c>
      <c r="D200" s="137">
        <f>+'FORMATO PEDIDOS'!E276</f>
        <v>1551.72</v>
      </c>
      <c r="E200" s="138">
        <f t="shared" si="4"/>
        <v>0</v>
      </c>
    </row>
    <row r="201" spans="1:5" s="142" customFormat="1" ht="15" hidden="1">
      <c r="A201" s="139"/>
      <c r="B201" s="193">
        <f>+'FORMATO PEDIDOS'!D280</f>
        <v>0</v>
      </c>
      <c r="C201" s="136" t="str">
        <f>+'FORMATO PEDIDOS'!A280</f>
        <v>CHPH5-AZ-M</v>
      </c>
      <c r="D201" s="137">
        <f>+'FORMATO PEDIDOS'!E280</f>
        <v>1293.0999999999999</v>
      </c>
      <c r="E201" s="138">
        <f t="shared" si="4"/>
        <v>0</v>
      </c>
    </row>
    <row r="202" spans="1:5" s="142" customFormat="1" ht="15" hidden="1">
      <c r="A202" s="139"/>
      <c r="B202" s="193">
        <f>+'FORMATO PEDIDOS'!D281</f>
        <v>0</v>
      </c>
      <c r="C202" s="136" t="str">
        <f>+'FORMATO PEDIDOS'!A281</f>
        <v>CHPH5-AZ-L</v>
      </c>
      <c r="D202" s="137">
        <f>+'FORMATO PEDIDOS'!E281</f>
        <v>1293.0999999999999</v>
      </c>
      <c r="E202" s="138">
        <f t="shared" si="4"/>
        <v>0</v>
      </c>
    </row>
    <row r="203" spans="1:5" s="142" customFormat="1" ht="15" hidden="1">
      <c r="A203" s="139"/>
      <c r="B203" s="193">
        <f>+'FORMATO PEDIDOS'!D282</f>
        <v>0</v>
      </c>
      <c r="C203" s="136" t="str">
        <f>+'FORMATO PEDIDOS'!A282</f>
        <v>CHPH5-AZ-XL</v>
      </c>
      <c r="D203" s="137">
        <f>+'FORMATO PEDIDOS'!E282</f>
        <v>1293.0999999999999</v>
      </c>
      <c r="E203" s="138">
        <f t="shared" si="4"/>
        <v>0</v>
      </c>
    </row>
    <row r="204" spans="1:5" s="142" customFormat="1" ht="15" hidden="1">
      <c r="A204" s="139"/>
      <c r="B204" s="193">
        <f>+'FORMATO PEDIDOS'!D283</f>
        <v>0</v>
      </c>
      <c r="C204" s="136" t="str">
        <f>+'FORMATO PEDIDOS'!A283</f>
        <v>CHPH5-AZ-XXL</v>
      </c>
      <c r="D204" s="137">
        <f>+'FORMATO PEDIDOS'!E283</f>
        <v>1293.0999999999999</v>
      </c>
      <c r="E204" s="138">
        <f t="shared" si="4"/>
        <v>0</v>
      </c>
    </row>
    <row r="205" spans="1:5" s="142" customFormat="1" ht="15" hidden="1">
      <c r="A205" s="139"/>
      <c r="B205" s="193">
        <f>+'FORMATO PEDIDOS'!D284</f>
        <v>0</v>
      </c>
      <c r="C205" s="136" t="str">
        <f>+'FORMATO PEDIDOS'!A284</f>
        <v>CHPH5-AZ-XXXL</v>
      </c>
      <c r="D205" s="137">
        <f>+'FORMATO PEDIDOS'!E284</f>
        <v>1293.0999999999999</v>
      </c>
      <c r="E205" s="138">
        <f t="shared" si="4"/>
        <v>0</v>
      </c>
    </row>
    <row r="206" spans="1:5" s="142" customFormat="1" ht="15" hidden="1">
      <c r="A206" s="139"/>
      <c r="B206" s="193">
        <f>+'FORMATO PEDIDOS'!D285</f>
        <v>0</v>
      </c>
      <c r="C206" s="136" t="str">
        <f>+'FORMATO PEDIDOS'!A285</f>
        <v>CHPH5-GR-S</v>
      </c>
      <c r="D206" s="137">
        <f>+'FORMATO PEDIDOS'!E285</f>
        <v>1293.0999999999999</v>
      </c>
      <c r="E206" s="138">
        <f t="shared" si="4"/>
        <v>0</v>
      </c>
    </row>
    <row r="207" spans="1:5" s="142" customFormat="1" ht="15" hidden="1">
      <c r="A207" s="139"/>
      <c r="B207" s="193">
        <f>+'FORMATO PEDIDOS'!D286</f>
        <v>0</v>
      </c>
      <c r="C207" s="136" t="str">
        <f>+'FORMATO PEDIDOS'!A286</f>
        <v>CHPH5-GR-M</v>
      </c>
      <c r="D207" s="137">
        <f>+'FORMATO PEDIDOS'!E286</f>
        <v>1293.0999999999999</v>
      </c>
      <c r="E207" s="138">
        <f t="shared" si="4"/>
        <v>0</v>
      </c>
    </row>
    <row r="208" spans="1:5" s="142" customFormat="1" ht="15" hidden="1">
      <c r="A208" s="134"/>
      <c r="B208" s="193">
        <f>+'FORMATO PEDIDOS'!D287</f>
        <v>0</v>
      </c>
      <c r="C208" s="136" t="str">
        <f>+'FORMATO PEDIDOS'!A287</f>
        <v>CHPH5-GR-L</v>
      </c>
      <c r="D208" s="137">
        <f>+'FORMATO PEDIDOS'!E287</f>
        <v>1293.0999999999999</v>
      </c>
      <c r="E208" s="138">
        <f t="shared" si="4"/>
        <v>0</v>
      </c>
    </row>
    <row r="209" spans="1:5" s="142" customFormat="1" ht="15" hidden="1">
      <c r="A209" s="134"/>
      <c r="B209" s="193">
        <f>+'FORMATO PEDIDOS'!D288</f>
        <v>0</v>
      </c>
      <c r="C209" s="136" t="str">
        <f>+'FORMATO PEDIDOS'!A288</f>
        <v>CHPH5-GR-XL</v>
      </c>
      <c r="D209" s="137">
        <f>+'FORMATO PEDIDOS'!E288</f>
        <v>1293.0999999999999</v>
      </c>
      <c r="E209" s="138">
        <f t="shared" si="4"/>
        <v>0</v>
      </c>
    </row>
    <row r="210" spans="1:5" s="142" customFormat="1" ht="15" hidden="1">
      <c r="A210" s="134"/>
      <c r="B210" s="193">
        <f>+'FORMATO PEDIDOS'!D289</f>
        <v>0</v>
      </c>
      <c r="C210" s="136" t="str">
        <f>+'FORMATO PEDIDOS'!A289</f>
        <v>CHPH5-GR-XXL</v>
      </c>
      <c r="D210" s="137">
        <f>+'FORMATO PEDIDOS'!E289</f>
        <v>1293.0999999999999</v>
      </c>
      <c r="E210" s="138">
        <f t="shared" si="4"/>
        <v>0</v>
      </c>
    </row>
    <row r="211" spans="1:5" s="142" customFormat="1" ht="15" hidden="1">
      <c r="A211" s="134"/>
      <c r="B211" s="193">
        <f>+'FORMATO PEDIDOS'!D290</f>
        <v>0</v>
      </c>
      <c r="C211" s="136" t="str">
        <f>+'FORMATO PEDIDOS'!A290</f>
        <v>CHPH5-GR-XXXL</v>
      </c>
      <c r="D211" s="137">
        <f>+'FORMATO PEDIDOS'!E290</f>
        <v>1293.0999999999999</v>
      </c>
      <c r="E211" s="138">
        <f t="shared" si="4"/>
        <v>0</v>
      </c>
    </row>
    <row r="212" spans="1:5" s="142" customFormat="1" ht="15" hidden="1">
      <c r="A212" s="134"/>
      <c r="B212" s="193">
        <f>+'FORMATO PEDIDOS'!D291</f>
        <v>0</v>
      </c>
      <c r="C212" s="136" t="str">
        <f>+'FORMATO PEDIDOS'!A291</f>
        <v>CHPH5-BL-S</v>
      </c>
      <c r="D212" s="137">
        <f>+'FORMATO PEDIDOS'!E291</f>
        <v>1293.0999999999999</v>
      </c>
      <c r="E212" s="138">
        <f t="shared" si="4"/>
        <v>0</v>
      </c>
    </row>
    <row r="213" spans="1:5" s="142" customFormat="1" ht="15" hidden="1">
      <c r="A213" s="134"/>
      <c r="B213" s="193">
        <f>+'FORMATO PEDIDOS'!D292</f>
        <v>0</v>
      </c>
      <c r="C213" s="136" t="str">
        <f>+'FORMATO PEDIDOS'!A292</f>
        <v>CHPH5-BL-M</v>
      </c>
      <c r="D213" s="137">
        <f>+'FORMATO PEDIDOS'!E292</f>
        <v>1293.0999999999999</v>
      </c>
      <c r="E213" s="138">
        <f t="shared" si="4"/>
        <v>0</v>
      </c>
    </row>
    <row r="214" spans="1:5" s="142" customFormat="1" ht="15" hidden="1">
      <c r="A214" s="139"/>
      <c r="B214" s="193">
        <f>+'FORMATO PEDIDOS'!D293</f>
        <v>0</v>
      </c>
      <c r="C214" s="136" t="str">
        <f>+'FORMATO PEDIDOS'!A293</f>
        <v>CHPH5-BL-L</v>
      </c>
      <c r="D214" s="137">
        <f>+'FORMATO PEDIDOS'!E293</f>
        <v>1293.0999999999999</v>
      </c>
      <c r="E214" s="138">
        <f t="shared" si="4"/>
        <v>0</v>
      </c>
    </row>
    <row r="215" spans="1:5" s="142" customFormat="1" ht="15" hidden="1">
      <c r="A215" s="139"/>
      <c r="B215" s="193">
        <f>+'FORMATO PEDIDOS'!D294</f>
        <v>0</v>
      </c>
      <c r="C215" s="136" t="str">
        <f>+'FORMATO PEDIDOS'!A294</f>
        <v>CHPH5-BL-XL</v>
      </c>
      <c r="D215" s="137">
        <f>+'FORMATO PEDIDOS'!E294</f>
        <v>1293.0999999999999</v>
      </c>
      <c r="E215" s="138">
        <f t="shared" si="4"/>
        <v>0</v>
      </c>
    </row>
    <row r="216" spans="1:5" s="142" customFormat="1" ht="15" hidden="1">
      <c r="A216" s="139"/>
      <c r="B216" s="193">
        <f>+'FORMATO PEDIDOS'!D295</f>
        <v>0</v>
      </c>
      <c r="C216" s="136" t="str">
        <f>+'FORMATO PEDIDOS'!A295</f>
        <v>CHPH5-BL-XXL</v>
      </c>
      <c r="D216" s="137">
        <f>+'FORMATO PEDIDOS'!E295</f>
        <v>1293.0999999999999</v>
      </c>
      <c r="E216" s="138">
        <f t="shared" si="4"/>
        <v>0</v>
      </c>
    </row>
    <row r="217" spans="1:5" s="142" customFormat="1" ht="15" hidden="1">
      <c r="A217" s="139"/>
      <c r="B217" s="193">
        <f>+'FORMATO PEDIDOS'!D296</f>
        <v>0</v>
      </c>
      <c r="C217" s="136" t="str">
        <f>+'FORMATO PEDIDOS'!A296</f>
        <v>CHPH5-BL-XXXL</v>
      </c>
      <c r="D217" s="137">
        <f>+'FORMATO PEDIDOS'!E296</f>
        <v>1293.0999999999999</v>
      </c>
      <c r="E217" s="138">
        <f t="shared" si="4"/>
        <v>0</v>
      </c>
    </row>
    <row r="218" spans="1:5" s="142" customFormat="1" ht="15" hidden="1">
      <c r="A218" s="134"/>
      <c r="B218" s="193">
        <f>+'FORMATO PEDIDOS'!D301</f>
        <v>0</v>
      </c>
      <c r="C218" s="136" t="str">
        <f>+'FORMATO PEDIDOS'!A301</f>
        <v>CHBL8-NG-S</v>
      </c>
      <c r="D218" s="137">
        <f>+'FORMATO PEDIDOS'!E301</f>
        <v>2155.17</v>
      </c>
      <c r="E218" s="138">
        <f t="shared" si="4"/>
        <v>0</v>
      </c>
    </row>
    <row r="219" spans="1:5" s="142" customFormat="1" ht="15" hidden="1">
      <c r="A219" s="134"/>
      <c r="B219" s="193">
        <f>+'FORMATO PEDIDOS'!D302</f>
        <v>0</v>
      </c>
      <c r="C219" s="136" t="str">
        <f>+'FORMATO PEDIDOS'!A302</f>
        <v>CHBL8-NG-M</v>
      </c>
      <c r="D219" s="137">
        <f>+'FORMATO PEDIDOS'!E302</f>
        <v>2068.96</v>
      </c>
      <c r="E219" s="138">
        <f t="shared" si="4"/>
        <v>0</v>
      </c>
    </row>
    <row r="220" spans="1:5" s="142" customFormat="1" ht="15" hidden="1">
      <c r="A220" s="134"/>
      <c r="B220" s="193">
        <f>+'FORMATO PEDIDOS'!D303</f>
        <v>0</v>
      </c>
      <c r="C220" s="136" t="str">
        <f>+'FORMATO PEDIDOS'!A303</f>
        <v>CHBL8-NG-L</v>
      </c>
      <c r="D220" s="137">
        <f>+'FORMATO PEDIDOS'!E303</f>
        <v>2068.96</v>
      </c>
      <c r="E220" s="138">
        <f t="shared" si="4"/>
        <v>0</v>
      </c>
    </row>
    <row r="221" spans="1:5" s="142" customFormat="1" ht="15" hidden="1">
      <c r="A221" s="134"/>
      <c r="B221" s="193">
        <f>+'FORMATO PEDIDOS'!D304</f>
        <v>0</v>
      </c>
      <c r="C221" s="136" t="str">
        <f>+'FORMATO PEDIDOS'!A304</f>
        <v>CHBL8-NG-XL</v>
      </c>
      <c r="D221" s="137">
        <f>+'FORMATO PEDIDOS'!E304</f>
        <v>2155.17</v>
      </c>
      <c r="E221" s="138">
        <f t="shared" si="4"/>
        <v>0</v>
      </c>
    </row>
    <row r="222" spans="1:5" s="142" customFormat="1" ht="15" hidden="1">
      <c r="A222" s="134"/>
      <c r="B222" s="193">
        <f>+'FORMATO PEDIDOS'!D305</f>
        <v>0</v>
      </c>
      <c r="C222" s="136" t="str">
        <f>+'FORMATO PEDIDOS'!A305</f>
        <v>CHBL8-NG-XXL</v>
      </c>
      <c r="D222" s="137">
        <f>+'FORMATO PEDIDOS'!E305</f>
        <v>2155.17</v>
      </c>
      <c r="E222" s="138">
        <f t="shared" si="4"/>
        <v>0</v>
      </c>
    </row>
    <row r="223" spans="1:5" s="142" customFormat="1" ht="15" hidden="1">
      <c r="A223" s="139"/>
      <c r="B223" s="193">
        <f>+'FORMATO PEDIDOS'!D306</f>
        <v>0</v>
      </c>
      <c r="C223" s="136" t="str">
        <f>+'FORMATO PEDIDOS'!A306</f>
        <v>CHBL8-NG-XXXL</v>
      </c>
      <c r="D223" s="137">
        <f>+'FORMATO PEDIDOS'!E306</f>
        <v>2155.17</v>
      </c>
      <c r="E223" s="138">
        <f t="shared" si="4"/>
        <v>0</v>
      </c>
    </row>
    <row r="224" spans="1:5" s="142" customFormat="1" ht="15" hidden="1">
      <c r="A224" s="139"/>
      <c r="B224" s="193">
        <f>+'FORMATO PEDIDOS'!D307</f>
        <v>0</v>
      </c>
      <c r="C224" s="136" t="str">
        <f>+'FORMATO PEDIDOS'!A307</f>
        <v>CHBL8-RO-S</v>
      </c>
      <c r="D224" s="137">
        <f>+'FORMATO PEDIDOS'!E307</f>
        <v>2068.96</v>
      </c>
      <c r="E224" s="138">
        <f t="shared" si="4"/>
        <v>0</v>
      </c>
    </row>
    <row r="225" spans="1:5" s="142" customFormat="1" ht="15" hidden="1">
      <c r="A225" s="139"/>
      <c r="B225" s="193">
        <f>+'FORMATO PEDIDOS'!D308</f>
        <v>0</v>
      </c>
      <c r="C225" s="136" t="str">
        <f>+'FORMATO PEDIDOS'!A308</f>
        <v>CHBL8-RO-M</v>
      </c>
      <c r="D225" s="137">
        <f>+'FORMATO PEDIDOS'!E308</f>
        <v>2068.96</v>
      </c>
      <c r="E225" s="138">
        <f t="shared" ref="E225:E277" si="5">+D225*B225</f>
        <v>0</v>
      </c>
    </row>
    <row r="226" spans="1:5" s="142" customFormat="1" ht="15" hidden="1">
      <c r="A226" s="139"/>
      <c r="B226" s="193">
        <f>+'FORMATO PEDIDOS'!D309</f>
        <v>0</v>
      </c>
      <c r="C226" s="136" t="str">
        <f>+'FORMATO PEDIDOS'!A309</f>
        <v>CHBL8-RO-L</v>
      </c>
      <c r="D226" s="137">
        <f>+'FORMATO PEDIDOS'!E309</f>
        <v>2068.96</v>
      </c>
      <c r="E226" s="138">
        <f t="shared" si="5"/>
        <v>0</v>
      </c>
    </row>
    <row r="227" spans="1:5" s="142" customFormat="1" ht="15" hidden="1">
      <c r="A227" s="139"/>
      <c r="B227" s="193">
        <f>+'FORMATO PEDIDOS'!D310</f>
        <v>0</v>
      </c>
      <c r="C227" s="136" t="str">
        <f>+'FORMATO PEDIDOS'!A310</f>
        <v>CHBL8-RO-XL</v>
      </c>
      <c r="D227" s="137">
        <f>+'FORMATO PEDIDOS'!E310</f>
        <v>2068.96</v>
      </c>
      <c r="E227" s="138">
        <f t="shared" si="5"/>
        <v>0</v>
      </c>
    </row>
    <row r="228" spans="1:5" s="142" customFormat="1" ht="15" hidden="1">
      <c r="A228" s="139"/>
      <c r="B228" s="193">
        <f>+'FORMATO PEDIDOS'!D311</f>
        <v>0</v>
      </c>
      <c r="C228" s="136" t="str">
        <f>+'FORMATO PEDIDOS'!A311</f>
        <v>CHBL8-RO-XXL</v>
      </c>
      <c r="D228" s="137">
        <f>+'FORMATO PEDIDOS'!E311</f>
        <v>2155.17</v>
      </c>
      <c r="E228" s="138">
        <f t="shared" si="5"/>
        <v>0</v>
      </c>
    </row>
    <row r="229" spans="1:5" s="142" customFormat="1" ht="15" hidden="1">
      <c r="A229" s="139"/>
      <c r="B229" s="193">
        <f>+'FORMATO PEDIDOS'!D312</f>
        <v>0</v>
      </c>
      <c r="C229" s="136" t="str">
        <f>+'FORMATO PEDIDOS'!A312</f>
        <v>CHBL8-RO-XXXL</v>
      </c>
      <c r="D229" s="137">
        <f>+'FORMATO PEDIDOS'!E312</f>
        <v>2155.17</v>
      </c>
      <c r="E229" s="138">
        <f t="shared" si="5"/>
        <v>0</v>
      </c>
    </row>
    <row r="230" spans="1:5" s="142" customFormat="1" ht="15" hidden="1">
      <c r="A230" s="134"/>
      <c r="B230" s="193">
        <f>+'FORMATO PEDIDOS'!D313</f>
        <v>0</v>
      </c>
      <c r="C230" s="136" t="str">
        <f>+'FORMATO PEDIDOS'!A313</f>
        <v>CHBL8-VD-S</v>
      </c>
      <c r="D230" s="137">
        <f>+'FORMATO PEDIDOS'!E313</f>
        <v>2068.96</v>
      </c>
      <c r="E230" s="138">
        <f t="shared" si="5"/>
        <v>0</v>
      </c>
    </row>
    <row r="231" spans="1:5" s="142" customFormat="1" ht="15" hidden="1">
      <c r="A231" s="134"/>
      <c r="B231" s="193">
        <f>+'FORMATO PEDIDOS'!D314</f>
        <v>0</v>
      </c>
      <c r="C231" s="136" t="str">
        <f>+'FORMATO PEDIDOS'!A314</f>
        <v>CHBL8-VD-M</v>
      </c>
      <c r="D231" s="137">
        <f>+'FORMATO PEDIDOS'!E314</f>
        <v>2068.96</v>
      </c>
      <c r="E231" s="138">
        <f t="shared" si="5"/>
        <v>0</v>
      </c>
    </row>
    <row r="232" spans="1:5" s="142" customFormat="1" ht="15" hidden="1">
      <c r="A232" s="134"/>
      <c r="B232" s="193">
        <f>+'FORMATO PEDIDOS'!D315</f>
        <v>0</v>
      </c>
      <c r="C232" s="136" t="str">
        <f>+'FORMATO PEDIDOS'!A315</f>
        <v>CHBL8-VD-L</v>
      </c>
      <c r="D232" s="137">
        <f>+'FORMATO PEDIDOS'!E315</f>
        <v>2068.96</v>
      </c>
      <c r="E232" s="138">
        <f t="shared" si="5"/>
        <v>0</v>
      </c>
    </row>
    <row r="233" spans="1:5" s="142" customFormat="1" ht="15" hidden="1">
      <c r="A233" s="134"/>
      <c r="B233" s="193">
        <f>+'FORMATO PEDIDOS'!D316</f>
        <v>0</v>
      </c>
      <c r="C233" s="136" t="str">
        <f>+'FORMATO PEDIDOS'!A316</f>
        <v>CHBL8-VD-XL</v>
      </c>
      <c r="D233" s="137">
        <f>+'FORMATO PEDIDOS'!E316</f>
        <v>2068.96</v>
      </c>
      <c r="E233" s="138">
        <f t="shared" si="5"/>
        <v>0</v>
      </c>
    </row>
    <row r="234" spans="1:5" s="142" customFormat="1" ht="15" hidden="1">
      <c r="A234" s="134"/>
      <c r="B234" s="193">
        <f>+'FORMATO PEDIDOS'!D317</f>
        <v>0</v>
      </c>
      <c r="C234" s="136" t="str">
        <f>+'FORMATO PEDIDOS'!A317</f>
        <v>CHBL8-VD-XXL</v>
      </c>
      <c r="D234" s="137">
        <f>+'FORMATO PEDIDOS'!E317</f>
        <v>2068.96</v>
      </c>
      <c r="E234" s="138">
        <f t="shared" si="5"/>
        <v>0</v>
      </c>
    </row>
    <row r="235" spans="1:5" s="142" customFormat="1" ht="15" hidden="1">
      <c r="A235" s="134"/>
      <c r="B235" s="193">
        <f>+'FORMATO PEDIDOS'!D318</f>
        <v>0</v>
      </c>
      <c r="C235" s="136" t="str">
        <f>+'FORMATO PEDIDOS'!A318</f>
        <v>CHBL8-VD-XXXL</v>
      </c>
      <c r="D235" s="137">
        <f>+'FORMATO PEDIDOS'!E318</f>
        <v>2068.96</v>
      </c>
      <c r="E235" s="138">
        <f t="shared" si="5"/>
        <v>0</v>
      </c>
    </row>
    <row r="236" spans="1:5" s="142" customFormat="1" ht="15" hidden="1">
      <c r="A236" s="139"/>
      <c r="B236" s="193">
        <f>+'FORMATO PEDIDOS'!D323</f>
        <v>0</v>
      </c>
      <c r="C236" s="136" t="str">
        <f>+'FORMATO PEDIDOS'!A323</f>
        <v>CHRS2-NG-S</v>
      </c>
      <c r="D236" s="137">
        <f>+'FORMATO PEDIDOS'!E323</f>
        <v>1724.1379310344828</v>
      </c>
      <c r="E236" s="138">
        <f t="shared" si="5"/>
        <v>0</v>
      </c>
    </row>
    <row r="237" spans="1:5" s="142" customFormat="1" ht="15" hidden="1">
      <c r="A237" s="139"/>
      <c r="B237" s="193">
        <f>+'FORMATO PEDIDOS'!D324</f>
        <v>0</v>
      </c>
      <c r="C237" s="136" t="str">
        <f>+'FORMATO PEDIDOS'!A324</f>
        <v>CHRS2-NG-M</v>
      </c>
      <c r="D237" s="137">
        <f>+'FORMATO PEDIDOS'!E324</f>
        <v>1724.1379310344828</v>
      </c>
      <c r="E237" s="138">
        <f t="shared" si="5"/>
        <v>0</v>
      </c>
    </row>
    <row r="238" spans="1:5" s="142" customFormat="1" ht="15" hidden="1">
      <c r="A238" s="139"/>
      <c r="B238" s="193">
        <f>+'FORMATO PEDIDOS'!D325</f>
        <v>0</v>
      </c>
      <c r="C238" s="136" t="str">
        <f>+'FORMATO PEDIDOS'!A325</f>
        <v>CHRS2-NG-L</v>
      </c>
      <c r="D238" s="137">
        <f>+'FORMATO PEDIDOS'!E325</f>
        <v>1724.1379310344828</v>
      </c>
      <c r="E238" s="138">
        <f t="shared" si="5"/>
        <v>0</v>
      </c>
    </row>
    <row r="239" spans="1:5" s="142" customFormat="1" ht="15" hidden="1">
      <c r="A239" s="139"/>
      <c r="B239" s="193">
        <f>+'FORMATO PEDIDOS'!D326</f>
        <v>0</v>
      </c>
      <c r="C239" s="136" t="str">
        <f>+'FORMATO PEDIDOS'!A326</f>
        <v>CHRS2-NG-XL</v>
      </c>
      <c r="D239" s="137">
        <f>+'FORMATO PEDIDOS'!E326</f>
        <v>1724.1379310344828</v>
      </c>
      <c r="E239" s="138">
        <f t="shared" si="5"/>
        <v>0</v>
      </c>
    </row>
    <row r="240" spans="1:5" s="142" customFormat="1" ht="15" hidden="1">
      <c r="A240" s="139"/>
      <c r="B240" s="193">
        <f>+'FORMATO PEDIDOS'!D327</f>
        <v>0</v>
      </c>
      <c r="C240" s="136" t="str">
        <f>+'FORMATO PEDIDOS'!A327</f>
        <v>CHRS2-NG-XXL</v>
      </c>
      <c r="D240" s="137">
        <f>+'FORMATO PEDIDOS'!E327</f>
        <v>1724.1379310344828</v>
      </c>
      <c r="E240" s="138">
        <f t="shared" si="5"/>
        <v>0</v>
      </c>
    </row>
    <row r="241" spans="1:5" s="142" customFormat="1" ht="15" hidden="1">
      <c r="A241" s="139"/>
      <c r="B241" s="193">
        <f>+'FORMATO PEDIDOS'!D328</f>
        <v>0</v>
      </c>
      <c r="C241" s="136" t="str">
        <f>+'FORMATO PEDIDOS'!A328</f>
        <v>CHRS2-NG-XXXL</v>
      </c>
      <c r="D241" s="137">
        <f>+'FORMATO PEDIDOS'!E328</f>
        <v>1724.1379310344828</v>
      </c>
      <c r="E241" s="138">
        <f t="shared" si="5"/>
        <v>0</v>
      </c>
    </row>
    <row r="242" spans="1:5" s="142" customFormat="1" ht="15" hidden="1">
      <c r="A242" s="139"/>
      <c r="B242" s="193">
        <f>+'FORMATO PEDIDOS'!D329</f>
        <v>0</v>
      </c>
      <c r="C242" s="136" t="str">
        <f>+'FORMATO PEDIDOS'!A329</f>
        <v>CHRS2-RO-S</v>
      </c>
      <c r="D242" s="137">
        <f>+'FORMATO PEDIDOS'!E329</f>
        <v>1724.1379310344828</v>
      </c>
      <c r="E242" s="138">
        <f t="shared" si="5"/>
        <v>0</v>
      </c>
    </row>
    <row r="243" spans="1:5" s="142" customFormat="1" ht="15" hidden="1">
      <c r="A243" s="134"/>
      <c r="B243" s="193">
        <f>+'FORMATO PEDIDOS'!D330</f>
        <v>0</v>
      </c>
      <c r="C243" s="136" t="str">
        <f>+'FORMATO PEDIDOS'!A330</f>
        <v>CHRS2-RO-M</v>
      </c>
      <c r="D243" s="137">
        <f>+'FORMATO PEDIDOS'!E330</f>
        <v>1724.1379310344828</v>
      </c>
      <c r="E243" s="138">
        <f t="shared" si="5"/>
        <v>0</v>
      </c>
    </row>
    <row r="244" spans="1:5" s="142" customFormat="1" ht="15" hidden="1">
      <c r="A244" s="134"/>
      <c r="B244" s="193">
        <f>+'FORMATO PEDIDOS'!D331</f>
        <v>0</v>
      </c>
      <c r="C244" s="136" t="str">
        <f>+'FORMATO PEDIDOS'!A331</f>
        <v>CHRS2-RO-L</v>
      </c>
      <c r="D244" s="137">
        <f>+'FORMATO PEDIDOS'!E331</f>
        <v>1724.1379310344828</v>
      </c>
      <c r="E244" s="138">
        <f t="shared" si="5"/>
        <v>0</v>
      </c>
    </row>
    <row r="245" spans="1:5" s="142" customFormat="1" ht="15" hidden="1">
      <c r="A245" s="134"/>
      <c r="B245" s="193">
        <f>+'FORMATO PEDIDOS'!D332</f>
        <v>0</v>
      </c>
      <c r="C245" s="136" t="str">
        <f>+'FORMATO PEDIDOS'!A332</f>
        <v>CHRS2-RO-XL</v>
      </c>
      <c r="D245" s="137">
        <f>+'FORMATO PEDIDOS'!E332</f>
        <v>1724.1379310344828</v>
      </c>
      <c r="E245" s="138">
        <f t="shared" si="5"/>
        <v>0</v>
      </c>
    </row>
    <row r="246" spans="1:5" s="142" customFormat="1" ht="15" hidden="1">
      <c r="A246" s="134"/>
      <c r="B246" s="193">
        <f>+'FORMATO PEDIDOS'!D333</f>
        <v>0</v>
      </c>
      <c r="C246" s="136" t="str">
        <f>+'FORMATO PEDIDOS'!A333</f>
        <v>CHRS2-RO-XXL</v>
      </c>
      <c r="D246" s="137">
        <f>+'FORMATO PEDIDOS'!E333</f>
        <v>1724.1379310344828</v>
      </c>
      <c r="E246" s="138">
        <f t="shared" si="5"/>
        <v>0</v>
      </c>
    </row>
    <row r="247" spans="1:5" s="142" customFormat="1" ht="15" hidden="1">
      <c r="A247" s="134"/>
      <c r="B247" s="193">
        <f>+'FORMATO PEDIDOS'!D334</f>
        <v>0</v>
      </c>
      <c r="C247" s="136" t="str">
        <f>+'FORMATO PEDIDOS'!A334</f>
        <v>CHRS2-RO-XXXL</v>
      </c>
      <c r="D247" s="137">
        <f>+'FORMATO PEDIDOS'!E334</f>
        <v>1724.1379310344828</v>
      </c>
      <c r="E247" s="138">
        <f t="shared" si="5"/>
        <v>0</v>
      </c>
    </row>
    <row r="248" spans="1:5" s="142" customFormat="1" ht="15" hidden="1">
      <c r="A248" s="134"/>
      <c r="B248" s="193">
        <f>+'FORMATO PEDIDOS'!D335</f>
        <v>0</v>
      </c>
      <c r="C248" s="136" t="str">
        <f>+'FORMATO PEDIDOS'!A335</f>
        <v>CHRS2-GR-S</v>
      </c>
      <c r="D248" s="137">
        <f>+'FORMATO PEDIDOS'!E335</f>
        <v>1724.1379310344828</v>
      </c>
      <c r="E248" s="138">
        <f t="shared" si="5"/>
        <v>0</v>
      </c>
    </row>
    <row r="249" spans="1:5" s="142" customFormat="1" ht="15" hidden="1">
      <c r="A249" s="139"/>
      <c r="B249" s="193">
        <f>+'FORMATO PEDIDOS'!D336</f>
        <v>0</v>
      </c>
      <c r="C249" s="136" t="str">
        <f>+'FORMATO PEDIDOS'!A336</f>
        <v>CHRS2-GR-M</v>
      </c>
      <c r="D249" s="137">
        <f>+'FORMATO PEDIDOS'!E336</f>
        <v>1724.1379310344828</v>
      </c>
      <c r="E249" s="138">
        <f t="shared" si="5"/>
        <v>0</v>
      </c>
    </row>
    <row r="250" spans="1:5" s="142" customFormat="1" ht="15" hidden="1">
      <c r="A250" s="139"/>
      <c r="B250" s="193">
        <f>+'FORMATO PEDIDOS'!D337</f>
        <v>0</v>
      </c>
      <c r="C250" s="136" t="str">
        <f>+'FORMATO PEDIDOS'!A337</f>
        <v>CHRS2-GR-L</v>
      </c>
      <c r="D250" s="137">
        <f>+'FORMATO PEDIDOS'!E337</f>
        <v>1724.1379310344828</v>
      </c>
      <c r="E250" s="138">
        <f t="shared" si="5"/>
        <v>0</v>
      </c>
    </row>
    <row r="251" spans="1:5" s="142" customFormat="1" ht="15" hidden="1">
      <c r="A251" s="139"/>
      <c r="B251" s="193">
        <f>+'FORMATO PEDIDOS'!D338</f>
        <v>0</v>
      </c>
      <c r="C251" s="136" t="str">
        <f>+'FORMATO PEDIDOS'!A338</f>
        <v>CHRS2-GR-XL</v>
      </c>
      <c r="D251" s="137">
        <f>+'FORMATO PEDIDOS'!E338</f>
        <v>1724.1379310344828</v>
      </c>
      <c r="E251" s="138">
        <f t="shared" si="5"/>
        <v>0</v>
      </c>
    </row>
    <row r="252" spans="1:5" s="142" customFormat="1" ht="15" hidden="1">
      <c r="A252" s="139"/>
      <c r="B252" s="193">
        <f>+'FORMATO PEDIDOS'!D339</f>
        <v>0</v>
      </c>
      <c r="C252" s="136" t="str">
        <f>+'FORMATO PEDIDOS'!A339</f>
        <v>CHRS2-GR-XXL</v>
      </c>
      <c r="D252" s="137">
        <f>+'FORMATO PEDIDOS'!E339</f>
        <v>1724.1379310344828</v>
      </c>
      <c r="E252" s="138">
        <f t="shared" si="5"/>
        <v>0</v>
      </c>
    </row>
    <row r="253" spans="1:5" s="142" customFormat="1" ht="15" hidden="1">
      <c r="A253" s="139"/>
      <c r="B253" s="193">
        <f>+'FORMATO PEDIDOS'!D340</f>
        <v>0</v>
      </c>
      <c r="C253" s="136" t="str">
        <f>+'FORMATO PEDIDOS'!A340</f>
        <v>CHRS2-GR-XXXL</v>
      </c>
      <c r="D253" s="137">
        <f>+'FORMATO PEDIDOS'!E340</f>
        <v>1724.1379310344828</v>
      </c>
      <c r="E253" s="138">
        <f t="shared" si="5"/>
        <v>0</v>
      </c>
    </row>
    <row r="254" spans="1:5" s="142" customFormat="1" ht="15" hidden="1">
      <c r="A254" s="134"/>
      <c r="B254" s="193">
        <f>+'FORMATO PEDIDOS'!D348</f>
        <v>0</v>
      </c>
      <c r="C254" s="136" t="str">
        <f>+'FORMATO PEDIDOS'!A348</f>
        <v>CHA4W-NG-XS</v>
      </c>
      <c r="D254" s="137">
        <f>+'FORMATO PEDIDOS'!E348</f>
        <v>2843.97</v>
      </c>
      <c r="E254" s="138">
        <f t="shared" si="5"/>
        <v>0</v>
      </c>
    </row>
    <row r="255" spans="1:5" s="142" customFormat="1" ht="15" hidden="1">
      <c r="A255" s="139"/>
      <c r="B255" s="193">
        <f>+'FORMATO PEDIDOS'!D349</f>
        <v>0</v>
      </c>
      <c r="C255" s="136" t="str">
        <f>+'FORMATO PEDIDOS'!A349</f>
        <v>CHA4W-NG-S</v>
      </c>
      <c r="D255" s="137">
        <f>+'FORMATO PEDIDOS'!E349</f>
        <v>2843.97</v>
      </c>
      <c r="E255" s="138">
        <f t="shared" si="5"/>
        <v>0</v>
      </c>
    </row>
    <row r="256" spans="1:5" s="142" customFormat="1" ht="15" hidden="1">
      <c r="A256" s="139"/>
      <c r="B256" s="193">
        <f>+'FORMATO PEDIDOS'!D351</f>
        <v>0</v>
      </c>
      <c r="C256" s="136" t="str">
        <f>+'FORMATO PEDIDOS'!A351</f>
        <v>CHA4W-NG-M</v>
      </c>
      <c r="D256" s="137">
        <f>+'FORMATO PEDIDOS'!E351</f>
        <v>2843.97</v>
      </c>
      <c r="E256" s="138">
        <f t="shared" si="5"/>
        <v>0</v>
      </c>
    </row>
    <row r="257" spans="1:5" s="142" customFormat="1" ht="15" hidden="1">
      <c r="A257" s="139"/>
      <c r="B257" s="193">
        <f>+'FORMATO PEDIDOS'!D352</f>
        <v>0</v>
      </c>
      <c r="C257" s="136" t="str">
        <f>+'FORMATO PEDIDOS'!A352</f>
        <v>CHA4W-NG-L</v>
      </c>
      <c r="D257" s="137">
        <f>+'FORMATO PEDIDOS'!E352</f>
        <v>2843.97</v>
      </c>
      <c r="E257" s="138">
        <f t="shared" si="5"/>
        <v>0</v>
      </c>
    </row>
    <row r="258" spans="1:5" s="142" customFormat="1" ht="15" hidden="1">
      <c r="A258" s="139"/>
      <c r="B258" s="193">
        <f>+'FORMATO PEDIDOS'!D353</f>
        <v>0</v>
      </c>
      <c r="C258" s="136" t="str">
        <f>+'FORMATO PEDIDOS'!A353</f>
        <v>CHA4W-NG-XL</v>
      </c>
      <c r="D258" s="137">
        <f>+'FORMATO PEDIDOS'!E353</f>
        <v>2843.97</v>
      </c>
      <c r="E258" s="138">
        <f t="shared" si="5"/>
        <v>0</v>
      </c>
    </row>
    <row r="259" spans="1:5" s="142" customFormat="1" ht="15" hidden="1">
      <c r="A259" s="139"/>
      <c r="B259" s="193">
        <f>+'FORMATO PEDIDOS'!D354</f>
        <v>0</v>
      </c>
      <c r="C259" s="136" t="str">
        <f>+'FORMATO PEDIDOS'!A354</f>
        <v>CHA4W-NG-XXL</v>
      </c>
      <c r="D259" s="137">
        <f>+'FORMATO PEDIDOS'!E354</f>
        <v>2843.97</v>
      </c>
      <c r="E259" s="138">
        <f t="shared" si="5"/>
        <v>0</v>
      </c>
    </row>
    <row r="260" spans="1:5" s="142" customFormat="1" ht="15" hidden="1">
      <c r="A260" s="139"/>
      <c r="B260" s="193">
        <f>+'FORMATO PEDIDOS'!D355</f>
        <v>0</v>
      </c>
      <c r="C260" s="136" t="str">
        <f>+'FORMATO PEDIDOS'!A355</f>
        <v>CHA4W-NE-XS</v>
      </c>
      <c r="D260" s="137">
        <f>+'FORMATO PEDIDOS'!E355</f>
        <v>2843.97</v>
      </c>
      <c r="E260" s="138">
        <f t="shared" si="5"/>
        <v>0</v>
      </c>
    </row>
    <row r="261" spans="1:5" s="142" customFormat="1" ht="15" hidden="1">
      <c r="A261" s="139"/>
      <c r="B261" s="193">
        <f>+'FORMATO PEDIDOS'!D356</f>
        <v>0</v>
      </c>
      <c r="C261" s="136" t="str">
        <f>+'FORMATO PEDIDOS'!A356</f>
        <v>CHA4W-NE-S</v>
      </c>
      <c r="D261" s="137">
        <f>+'FORMATO PEDIDOS'!E356</f>
        <v>2843.97</v>
      </c>
      <c r="E261" s="138">
        <f t="shared" si="5"/>
        <v>0</v>
      </c>
    </row>
    <row r="262" spans="1:5" s="142" customFormat="1" ht="15" hidden="1">
      <c r="A262" s="134"/>
      <c r="B262" s="193">
        <f>+'FORMATO PEDIDOS'!D357</f>
        <v>0</v>
      </c>
      <c r="C262" s="136" t="str">
        <f>+'FORMATO PEDIDOS'!A357</f>
        <v>CHA4W-NE-M</v>
      </c>
      <c r="D262" s="137">
        <f>+'FORMATO PEDIDOS'!E357</f>
        <v>2843.97</v>
      </c>
      <c r="E262" s="138">
        <f t="shared" si="5"/>
        <v>0</v>
      </c>
    </row>
    <row r="263" spans="1:5" s="142" customFormat="1" ht="15" hidden="1">
      <c r="A263" s="134"/>
      <c r="B263" s="193">
        <f>+'FORMATO PEDIDOS'!D358</f>
        <v>0</v>
      </c>
      <c r="C263" s="136" t="str">
        <f>+'FORMATO PEDIDOS'!A358</f>
        <v>CHA4W-NE-L</v>
      </c>
      <c r="D263" s="137">
        <f>+'FORMATO PEDIDOS'!E358</f>
        <v>2843.97</v>
      </c>
      <c r="E263" s="138">
        <f t="shared" si="5"/>
        <v>0</v>
      </c>
    </row>
    <row r="264" spans="1:5" s="142" customFormat="1" ht="15" hidden="1">
      <c r="A264" s="134"/>
      <c r="B264" s="193">
        <f>+'FORMATO PEDIDOS'!D362</f>
        <v>0</v>
      </c>
      <c r="C264" s="136" t="str">
        <f>+'FORMATO PEDIDOS'!A362</f>
        <v>CHA4W-NE-XL</v>
      </c>
      <c r="D264" s="137">
        <f>+'FORMATO PEDIDOS'!E362</f>
        <v>2843.97</v>
      </c>
      <c r="E264" s="138">
        <f t="shared" si="5"/>
        <v>0</v>
      </c>
    </row>
    <row r="265" spans="1:5" s="142" customFormat="1" ht="15" hidden="1">
      <c r="A265" s="134"/>
      <c r="B265" s="193">
        <f>+'FORMATO PEDIDOS'!D363</f>
        <v>0</v>
      </c>
      <c r="C265" s="136" t="str">
        <f>+'FORMATO PEDIDOS'!A363</f>
        <v>CHA4W-NE-XXL</v>
      </c>
      <c r="D265" s="137">
        <f>+'FORMATO PEDIDOS'!E363</f>
        <v>2843.97</v>
      </c>
      <c r="E265" s="138">
        <f t="shared" si="5"/>
        <v>0</v>
      </c>
    </row>
    <row r="266" spans="1:5" s="142" customFormat="1" ht="15" hidden="1">
      <c r="A266" s="134"/>
      <c r="B266" s="193">
        <f>+'FORMATO PEDIDOS'!D364</f>
        <v>0</v>
      </c>
      <c r="C266" s="136" t="str">
        <f>+'FORMATO PEDIDOS'!A364</f>
        <v>CHA4W-RS-XS</v>
      </c>
      <c r="D266" s="137">
        <f>+'FORMATO PEDIDOS'!E364</f>
        <v>2843.97</v>
      </c>
      <c r="E266" s="138">
        <f t="shared" si="5"/>
        <v>0</v>
      </c>
    </row>
    <row r="267" spans="1:5" s="142" customFormat="1" ht="15" hidden="1">
      <c r="A267" s="134"/>
      <c r="B267" s="193">
        <f>+'FORMATO PEDIDOS'!D366</f>
        <v>0</v>
      </c>
      <c r="C267" s="136" t="str">
        <f>+'FORMATO PEDIDOS'!A366</f>
        <v>CHA4W-RS-S</v>
      </c>
      <c r="D267" s="137">
        <f>+'FORMATO PEDIDOS'!E366</f>
        <v>2843.97</v>
      </c>
      <c r="E267" s="138">
        <f t="shared" si="5"/>
        <v>0</v>
      </c>
    </row>
    <row r="268" spans="1:5" s="142" customFormat="1" ht="15" hidden="1">
      <c r="A268" s="139"/>
      <c r="B268" s="193">
        <f>+'FORMATO PEDIDOS'!D367</f>
        <v>0</v>
      </c>
      <c r="C268" s="136" t="str">
        <f>+'FORMATO PEDIDOS'!A367</f>
        <v>CHA4W-RS-M</v>
      </c>
      <c r="D268" s="137">
        <f>+'FORMATO PEDIDOS'!E367</f>
        <v>2843.97</v>
      </c>
      <c r="E268" s="138">
        <f t="shared" si="5"/>
        <v>0</v>
      </c>
    </row>
    <row r="269" spans="1:5" s="142" customFormat="1" ht="15">
      <c r="A269" s="139"/>
      <c r="B269" s="193">
        <f>+'FORMATO PEDIDOS'!D369</f>
        <v>0</v>
      </c>
      <c r="C269" s="136" t="str">
        <f>+'FORMATO PEDIDOS'!A369</f>
        <v>CHA4W-RS-L</v>
      </c>
      <c r="D269" s="137">
        <f>+'FORMATO PEDIDOS'!E369</f>
        <v>2843.97</v>
      </c>
      <c r="E269" s="138">
        <f t="shared" si="5"/>
        <v>0</v>
      </c>
    </row>
    <row r="270" spans="1:5" s="142" customFormat="1" ht="15" hidden="1">
      <c r="A270" s="139"/>
      <c r="B270" s="193">
        <f>+'FORMATO PEDIDOS'!D370</f>
        <v>0</v>
      </c>
      <c r="C270" s="136" t="str">
        <f>+'FORMATO PEDIDOS'!A370</f>
        <v>CHA4W-RS-XL</v>
      </c>
      <c r="D270" s="137">
        <f>+'FORMATO PEDIDOS'!E370</f>
        <v>2843.97</v>
      </c>
      <c r="E270" s="138">
        <f t="shared" si="5"/>
        <v>0</v>
      </c>
    </row>
    <row r="271" spans="1:5" s="142" customFormat="1" ht="15" hidden="1">
      <c r="A271" s="139"/>
      <c r="B271" s="193">
        <f>+'FORMATO PEDIDOS'!D371</f>
        <v>0</v>
      </c>
      <c r="C271" s="136" t="str">
        <f>+'FORMATO PEDIDOS'!A371</f>
        <v>CHA4W-RS-XXL</v>
      </c>
      <c r="D271" s="137">
        <f>+'FORMATO PEDIDOS'!E371</f>
        <v>2843.97</v>
      </c>
      <c r="E271" s="138">
        <f t="shared" si="5"/>
        <v>0</v>
      </c>
    </row>
    <row r="272" spans="1:5" s="142" customFormat="1" ht="15" hidden="1">
      <c r="A272" s="139"/>
      <c r="B272" s="193">
        <f>+'FORMATO PEDIDOS'!D372</f>
        <v>0</v>
      </c>
      <c r="C272" s="136" t="str">
        <f>+'FORMATO PEDIDOS'!A372</f>
        <v>CHA4W-MO-XS</v>
      </c>
      <c r="D272" s="137">
        <f>+'FORMATO PEDIDOS'!E372</f>
        <v>2843.97</v>
      </c>
      <c r="E272" s="138">
        <f t="shared" si="5"/>
        <v>0</v>
      </c>
    </row>
    <row r="273" spans="1:5" s="142" customFormat="1" ht="15" hidden="1">
      <c r="A273" s="139"/>
      <c r="B273" s="193">
        <f>+'FORMATO PEDIDOS'!D373</f>
        <v>0</v>
      </c>
      <c r="C273" s="136" t="str">
        <f>+'FORMATO PEDIDOS'!A373</f>
        <v>CHA4W-MO-S</v>
      </c>
      <c r="D273" s="137">
        <f>+'FORMATO PEDIDOS'!E373</f>
        <v>2843.97</v>
      </c>
      <c r="E273" s="138">
        <f t="shared" si="5"/>
        <v>0</v>
      </c>
    </row>
    <row r="274" spans="1:5" s="142" customFormat="1" ht="15" hidden="1">
      <c r="A274" s="139"/>
      <c r="B274" s="193">
        <f>+'FORMATO PEDIDOS'!D374</f>
        <v>0</v>
      </c>
      <c r="C274" s="136" t="str">
        <f>+'FORMATO PEDIDOS'!A374</f>
        <v>CHA4W-MO-M</v>
      </c>
      <c r="D274" s="137">
        <f>+'FORMATO PEDIDOS'!E374</f>
        <v>2843.97</v>
      </c>
      <c r="E274" s="138">
        <f t="shared" si="5"/>
        <v>0</v>
      </c>
    </row>
    <row r="275" spans="1:5" s="142" customFormat="1" ht="15" hidden="1">
      <c r="A275" s="134"/>
      <c r="B275" s="193">
        <f>+'FORMATO PEDIDOS'!D375</f>
        <v>0</v>
      </c>
      <c r="C275" s="136" t="str">
        <f>+'FORMATO PEDIDOS'!A375</f>
        <v>CHA4W-MO-L</v>
      </c>
      <c r="D275" s="137">
        <f>+'FORMATO PEDIDOS'!E375</f>
        <v>2843.97</v>
      </c>
      <c r="E275" s="138">
        <f t="shared" si="5"/>
        <v>0</v>
      </c>
    </row>
    <row r="276" spans="1:5" s="142" customFormat="1" ht="15" hidden="1">
      <c r="A276" s="134"/>
      <c r="B276" s="193">
        <f>+'FORMATO PEDIDOS'!D379</f>
        <v>0</v>
      </c>
      <c r="C276" s="136" t="str">
        <f>+'FORMATO PEDIDOS'!A379</f>
        <v>CHA4W-MO-XL</v>
      </c>
      <c r="D276" s="137">
        <f>+'FORMATO PEDIDOS'!E379</f>
        <v>2843.97</v>
      </c>
      <c r="E276" s="138">
        <f t="shared" si="5"/>
        <v>0</v>
      </c>
    </row>
    <row r="277" spans="1:5" s="142" customFormat="1" ht="15" hidden="1">
      <c r="A277" s="134"/>
      <c r="B277" s="193">
        <f>+'FORMATO PEDIDOS'!D380</f>
        <v>0</v>
      </c>
      <c r="C277" s="136" t="str">
        <f>+'FORMATO PEDIDOS'!A380</f>
        <v>CHA4W-MO-XXL</v>
      </c>
      <c r="D277" s="137">
        <f>+'FORMATO PEDIDOS'!E380</f>
        <v>2843.97</v>
      </c>
      <c r="E277" s="138">
        <f t="shared" si="5"/>
        <v>0</v>
      </c>
    </row>
    <row r="278" spans="1:5" s="142" customFormat="1" ht="15" hidden="1">
      <c r="A278" s="134"/>
      <c r="B278" s="193">
        <f>+'FORMATO PEDIDOS'!D381</f>
        <v>0</v>
      </c>
      <c r="C278" s="136" t="str">
        <f>+'FORMATO PEDIDOS'!A381</f>
        <v>CHA4W-GR-XS</v>
      </c>
      <c r="D278" s="137">
        <f>+'FORMATO PEDIDOS'!E381</f>
        <v>2843.97</v>
      </c>
      <c r="E278" s="138">
        <f t="shared" ref="E278:E315" si="6">+D278*B278</f>
        <v>0</v>
      </c>
    </row>
    <row r="279" spans="1:5" s="142" customFormat="1" ht="15" hidden="1">
      <c r="A279" s="134"/>
      <c r="B279" s="193">
        <f>+'FORMATO PEDIDOS'!D382</f>
        <v>0</v>
      </c>
      <c r="C279" s="136" t="str">
        <f>+'FORMATO PEDIDOS'!A382</f>
        <v>CHA4W-GR-S</v>
      </c>
      <c r="D279" s="137">
        <f>+'FORMATO PEDIDOS'!E382</f>
        <v>2843.97</v>
      </c>
      <c r="E279" s="138">
        <f t="shared" si="6"/>
        <v>0</v>
      </c>
    </row>
    <row r="280" spans="1:5" s="142" customFormat="1" ht="15" hidden="1">
      <c r="A280" s="134"/>
      <c r="B280" s="193">
        <f>+'FORMATO PEDIDOS'!D383</f>
        <v>0</v>
      </c>
      <c r="C280" s="136" t="str">
        <f>+'FORMATO PEDIDOS'!A383</f>
        <v>CHA4W-GR-M</v>
      </c>
      <c r="D280" s="137">
        <f>+'FORMATO PEDIDOS'!E383</f>
        <v>2843.97</v>
      </c>
      <c r="E280" s="138">
        <f t="shared" si="6"/>
        <v>0</v>
      </c>
    </row>
    <row r="281" spans="1:5" s="142" customFormat="1" ht="15" hidden="1">
      <c r="A281" s="139"/>
      <c r="B281" s="193">
        <f>+'FORMATO PEDIDOS'!D384</f>
        <v>0</v>
      </c>
      <c r="C281" s="136" t="str">
        <f>+'FORMATO PEDIDOS'!A384</f>
        <v>CHA4W-GR-L</v>
      </c>
      <c r="D281" s="137">
        <f>+'FORMATO PEDIDOS'!E384</f>
        <v>2843.97</v>
      </c>
      <c r="E281" s="138">
        <f t="shared" si="6"/>
        <v>0</v>
      </c>
    </row>
    <row r="282" spans="1:5" s="142" customFormat="1" ht="15" hidden="1">
      <c r="A282" s="139"/>
      <c r="B282" s="193">
        <f>+'FORMATO PEDIDOS'!D385</f>
        <v>0</v>
      </c>
      <c r="C282" s="136" t="str">
        <f>+'FORMATO PEDIDOS'!A385</f>
        <v>CHA4W-GR-XL</v>
      </c>
      <c r="D282" s="137">
        <f>+'FORMATO PEDIDOS'!E385</f>
        <v>2843.97</v>
      </c>
      <c r="E282" s="138">
        <f t="shared" si="6"/>
        <v>0</v>
      </c>
    </row>
    <row r="283" spans="1:5" s="142" customFormat="1" ht="15" hidden="1">
      <c r="A283" s="139"/>
      <c r="B283" s="193">
        <f>+'FORMATO PEDIDOS'!D386</f>
        <v>0</v>
      </c>
      <c r="C283" s="136" t="str">
        <f>+'FORMATO PEDIDOS'!A386</f>
        <v>CHA4W-GR-XXL</v>
      </c>
      <c r="D283" s="137">
        <f>+'FORMATO PEDIDOS'!E386</f>
        <v>2843.97</v>
      </c>
      <c r="E283" s="138">
        <f t="shared" si="6"/>
        <v>0</v>
      </c>
    </row>
    <row r="284" spans="1:5" s="142" customFormat="1" ht="15" hidden="1">
      <c r="A284" s="134"/>
      <c r="B284" s="193">
        <f>+'FORMATO PEDIDOS'!D441</f>
        <v>0</v>
      </c>
      <c r="C284" s="136" t="str">
        <f>+'FORMATO PEDIDOS'!A441</f>
        <v>PBL7-NG-S</v>
      </c>
      <c r="D284" s="137">
        <f>+'FORMATO PEDIDOS'!E441</f>
        <v>1508.62069</v>
      </c>
      <c r="E284" s="138">
        <f t="shared" si="6"/>
        <v>0</v>
      </c>
    </row>
    <row r="285" spans="1:5" s="142" customFormat="1" ht="15" hidden="1">
      <c r="A285" s="134"/>
      <c r="B285" s="193">
        <f>+'FORMATO PEDIDOS'!D442</f>
        <v>0</v>
      </c>
      <c r="C285" s="136" t="str">
        <f>+'FORMATO PEDIDOS'!A442</f>
        <v>PBL7-NG-M</v>
      </c>
      <c r="D285" s="137">
        <f>+'FORMATO PEDIDOS'!E442</f>
        <v>1508.62069</v>
      </c>
      <c r="E285" s="138">
        <f t="shared" si="6"/>
        <v>0</v>
      </c>
    </row>
    <row r="286" spans="1:5" s="142" customFormat="1" ht="15" hidden="1">
      <c r="A286" s="134"/>
      <c r="B286" s="193">
        <f>+'FORMATO PEDIDOS'!D443</f>
        <v>0</v>
      </c>
      <c r="C286" s="136" t="str">
        <f>+'FORMATO PEDIDOS'!A443</f>
        <v>PBL7-NG-L</v>
      </c>
      <c r="D286" s="137">
        <f>+'FORMATO PEDIDOS'!E443</f>
        <v>1508.62069</v>
      </c>
      <c r="E286" s="138">
        <f t="shared" si="6"/>
        <v>0</v>
      </c>
    </row>
    <row r="287" spans="1:5" s="142" customFormat="1" ht="15" hidden="1">
      <c r="A287" s="139"/>
      <c r="B287" s="193">
        <f>+'FORMATO PEDIDOS'!D447</f>
        <v>0</v>
      </c>
      <c r="C287" s="136" t="str">
        <f>+'FORMATO PEDIDOS'!A447</f>
        <v>PBL7-NG-XL</v>
      </c>
      <c r="D287" s="137">
        <f>+'FORMATO PEDIDOS'!E447</f>
        <v>2757.76</v>
      </c>
      <c r="E287" s="138">
        <f t="shared" si="6"/>
        <v>0</v>
      </c>
    </row>
    <row r="288" spans="1:5" s="142" customFormat="1" ht="15" hidden="1">
      <c r="A288" s="139"/>
      <c r="B288" s="193">
        <f>+'FORMATO PEDIDOS'!D448</f>
        <v>0</v>
      </c>
      <c r="C288" s="136" t="str">
        <f>+'FORMATO PEDIDOS'!A448</f>
        <v>PBL7-NG-XXL</v>
      </c>
      <c r="D288" s="137">
        <f>+'FORMATO PEDIDOS'!E448</f>
        <v>2757.76</v>
      </c>
      <c r="E288" s="138">
        <f t="shared" si="6"/>
        <v>0</v>
      </c>
    </row>
    <row r="289" spans="1:5" s="142" customFormat="1" ht="15" hidden="1">
      <c r="A289" s="139"/>
      <c r="B289" s="193">
        <f>+'FORMATO PEDIDOS'!D449</f>
        <v>0</v>
      </c>
      <c r="C289" s="136" t="str">
        <f>+'FORMATO PEDIDOS'!A449</f>
        <v>PBL7-NG-XXXL</v>
      </c>
      <c r="D289" s="137">
        <f>+'FORMATO PEDIDOS'!E449</f>
        <v>2757.76</v>
      </c>
      <c r="E289" s="138">
        <f t="shared" si="6"/>
        <v>0</v>
      </c>
    </row>
    <row r="290" spans="1:5" s="142" customFormat="1" ht="15" hidden="1">
      <c r="A290" s="134"/>
      <c r="B290" s="193">
        <f>+'FORMATO PEDIDOS'!D454</f>
        <v>0</v>
      </c>
      <c r="C290" s="136" t="str">
        <f>+'FORMATO PEDIDOS'!A454</f>
        <v>SBL7-NG-M</v>
      </c>
      <c r="D290" s="137">
        <f>+'FORMATO PEDIDOS'!E454</f>
        <v>1508.62069</v>
      </c>
      <c r="E290" s="138">
        <f t="shared" si="6"/>
        <v>0</v>
      </c>
    </row>
    <row r="291" spans="1:5" s="142" customFormat="1" ht="15" hidden="1">
      <c r="A291" s="134"/>
      <c r="B291" s="193">
        <f>+'FORMATO PEDIDOS'!D457</f>
        <v>0</v>
      </c>
      <c r="C291" s="136" t="str">
        <f>+'FORMATO PEDIDOS'!A457</f>
        <v>SBL7-NG-L</v>
      </c>
      <c r="D291" s="137">
        <f>+'FORMATO PEDIDOS'!E457</f>
        <v>2757.76</v>
      </c>
      <c r="E291" s="138">
        <f t="shared" si="6"/>
        <v>0</v>
      </c>
    </row>
    <row r="292" spans="1:5" s="142" customFormat="1" ht="15" hidden="1">
      <c r="A292" s="134"/>
      <c r="B292" s="193">
        <f>+'FORMATO PEDIDOS'!D458</f>
        <v>0</v>
      </c>
      <c r="C292" s="136" t="str">
        <f>+'FORMATO PEDIDOS'!A458</f>
        <v>SBL7-NG-XL</v>
      </c>
      <c r="D292" s="137">
        <f>+'FORMATO PEDIDOS'!E458</f>
        <v>2757.76</v>
      </c>
      <c r="E292" s="138">
        <f t="shared" si="6"/>
        <v>0</v>
      </c>
    </row>
    <row r="293" spans="1:5" s="142" customFormat="1" ht="15" hidden="1">
      <c r="A293" s="134"/>
      <c r="B293" s="193">
        <f>+'FORMATO PEDIDOS'!D459</f>
        <v>0</v>
      </c>
      <c r="C293" s="136" t="str">
        <f>+'FORMATO PEDIDOS'!A459</f>
        <v>SBL7-NG-XXL</v>
      </c>
      <c r="D293" s="137">
        <f>+'FORMATO PEDIDOS'!E459</f>
        <v>2757.76</v>
      </c>
      <c r="E293" s="138">
        <f t="shared" si="6"/>
        <v>0</v>
      </c>
    </row>
    <row r="294" spans="1:5" s="142" customFormat="1" ht="15" hidden="1">
      <c r="A294" s="134"/>
      <c r="B294" s="193">
        <f>+'FORMATO PEDIDOS'!D460</f>
        <v>0</v>
      </c>
      <c r="C294" s="136" t="str">
        <f>+'FORMATO PEDIDOS'!A460</f>
        <v>SBL7-NG-XXXL</v>
      </c>
      <c r="D294" s="137">
        <f>+'FORMATO PEDIDOS'!E460</f>
        <v>2757.76</v>
      </c>
      <c r="E294" s="138">
        <f t="shared" si="6"/>
        <v>0</v>
      </c>
    </row>
    <row r="295" spans="1:5" s="142" customFormat="1" ht="15" hidden="1">
      <c r="A295" s="139"/>
      <c r="B295" s="193">
        <f>+'FORMATO PEDIDOS'!D465</f>
        <v>0</v>
      </c>
      <c r="C295" s="136" t="str">
        <f>+'FORMATO PEDIDOS'!A465</f>
        <v>PAE2-NG-S</v>
      </c>
      <c r="D295" s="137">
        <f>+'FORMATO PEDIDOS'!E465</f>
        <v>1508.62069</v>
      </c>
      <c r="E295" s="138">
        <f t="shared" si="6"/>
        <v>0</v>
      </c>
    </row>
    <row r="296" spans="1:5" s="142" customFormat="1" ht="15" hidden="1">
      <c r="A296" s="139"/>
      <c r="B296" s="193">
        <f>+'FORMATO PEDIDOS'!D466</f>
        <v>0</v>
      </c>
      <c r="C296" s="136" t="str">
        <f>+'FORMATO PEDIDOS'!A466</f>
        <v>PAE2-NG-S</v>
      </c>
      <c r="D296" s="137">
        <f>+'FORMATO PEDIDOS'!E466</f>
        <v>1508.62069</v>
      </c>
      <c r="E296" s="138">
        <f t="shared" si="6"/>
        <v>0</v>
      </c>
    </row>
    <row r="297" spans="1:5" s="142" customFormat="1" ht="15" hidden="1">
      <c r="A297" s="139"/>
      <c r="B297" s="193">
        <f>+'FORMATO PEDIDOS'!D467</f>
        <v>0</v>
      </c>
      <c r="C297" s="136" t="str">
        <f>+'FORMATO PEDIDOS'!A467</f>
        <v>PAE2-NG-M</v>
      </c>
      <c r="D297" s="137">
        <f>+'FORMATO PEDIDOS'!E467</f>
        <v>1508.62069</v>
      </c>
      <c r="E297" s="138">
        <f t="shared" si="6"/>
        <v>0</v>
      </c>
    </row>
    <row r="298" spans="1:5" s="142" customFormat="1" ht="15" hidden="1">
      <c r="A298" s="139"/>
      <c r="B298" s="193">
        <f>+'FORMATO PEDIDOS'!D468</f>
        <v>0</v>
      </c>
      <c r="C298" s="136" t="str">
        <f>+'FORMATO PEDIDOS'!A468</f>
        <v>PAE2-NG-L</v>
      </c>
      <c r="D298" s="137">
        <f>+'FORMATO PEDIDOS'!E468</f>
        <v>1508.62069</v>
      </c>
      <c r="E298" s="138">
        <f t="shared" si="6"/>
        <v>0</v>
      </c>
    </row>
    <row r="299" spans="1:5" s="142" customFormat="1" ht="15" hidden="1">
      <c r="A299" s="134"/>
      <c r="B299" s="193">
        <f>+'FORMATO PEDIDOS'!D472</f>
        <v>0</v>
      </c>
      <c r="C299" s="136" t="str">
        <f>+'FORMATO PEDIDOS'!A472</f>
        <v>PAE2-NG-XL</v>
      </c>
      <c r="D299" s="137">
        <f>+'FORMATO PEDIDOS'!E472</f>
        <v>2757.76</v>
      </c>
      <c r="E299" s="138">
        <f t="shared" si="6"/>
        <v>0</v>
      </c>
    </row>
    <row r="300" spans="1:5" s="142" customFormat="1" ht="15" hidden="1">
      <c r="A300" s="134"/>
      <c r="B300" s="193">
        <f>+'FORMATO PEDIDOS'!D473</f>
        <v>0</v>
      </c>
      <c r="C300" s="136" t="str">
        <f>+'FORMATO PEDIDOS'!A473</f>
        <v>PAE2-NG-XXL</v>
      </c>
      <c r="D300" s="137">
        <f>+'FORMATO PEDIDOS'!E473</f>
        <v>2757.76</v>
      </c>
      <c r="E300" s="138">
        <f t="shared" si="6"/>
        <v>0</v>
      </c>
    </row>
    <row r="301" spans="1:5" s="142" customFormat="1" ht="15" hidden="1">
      <c r="A301" s="134"/>
      <c r="B301" s="193">
        <f>+'FORMATO PEDIDOS'!D474</f>
        <v>0</v>
      </c>
      <c r="C301" s="136" t="str">
        <f>+'FORMATO PEDIDOS'!A474</f>
        <v>PAE2-NG-XXXL</v>
      </c>
      <c r="D301" s="137">
        <f>+'FORMATO PEDIDOS'!E474</f>
        <v>2757.76</v>
      </c>
      <c r="E301" s="138">
        <f t="shared" si="6"/>
        <v>0</v>
      </c>
    </row>
    <row r="302" spans="1:5" s="142" customFormat="1" ht="15" hidden="1">
      <c r="A302" s="139"/>
      <c r="B302" s="193">
        <f>+'FORMATO PEDIDOS'!D489</f>
        <v>0</v>
      </c>
      <c r="C302" s="136" t="str">
        <f>+'FORMATO PEDIDOS'!A489</f>
        <v>PAEW-NG-XS</v>
      </c>
      <c r="D302" s="137">
        <f>+'FORMATO PEDIDOS'!E489</f>
        <v>2757.76</v>
      </c>
      <c r="E302" s="138">
        <f t="shared" si="6"/>
        <v>0</v>
      </c>
    </row>
    <row r="303" spans="1:5" s="142" customFormat="1" ht="15" hidden="1">
      <c r="A303" s="139"/>
      <c r="B303" s="193">
        <f>+'FORMATO PEDIDOS'!D490</f>
        <v>0</v>
      </c>
      <c r="C303" s="136" t="str">
        <f>+'FORMATO PEDIDOS'!A490</f>
        <v>PAEW-NG-S</v>
      </c>
      <c r="D303" s="137">
        <f>+'FORMATO PEDIDOS'!E490</f>
        <v>2757.76</v>
      </c>
      <c r="E303" s="138">
        <f t="shared" si="6"/>
        <v>0</v>
      </c>
    </row>
    <row r="304" spans="1:5" s="142" customFormat="1" ht="15" hidden="1">
      <c r="A304" s="139"/>
      <c r="B304" s="193">
        <f>+'FORMATO PEDIDOS'!D491</f>
        <v>0</v>
      </c>
      <c r="C304" s="136" t="str">
        <f>+'FORMATO PEDIDOS'!A491</f>
        <v>PAEW-NG-M</v>
      </c>
      <c r="D304" s="137">
        <f>+'FORMATO PEDIDOS'!E491</f>
        <v>2757.76</v>
      </c>
      <c r="E304" s="138">
        <f t="shared" si="6"/>
        <v>0</v>
      </c>
    </row>
    <row r="305" spans="1:5" s="142" customFormat="1" ht="15" hidden="1">
      <c r="A305" s="139"/>
      <c r="B305" s="193">
        <f>+'FORMATO PEDIDOS'!D492</f>
        <v>0</v>
      </c>
      <c r="C305" s="136" t="str">
        <f>+'FORMATO PEDIDOS'!A492</f>
        <v>PAEW-NG-L</v>
      </c>
      <c r="D305" s="137">
        <f>+'FORMATO PEDIDOS'!E492</f>
        <v>2757.76</v>
      </c>
      <c r="E305" s="138">
        <f t="shared" si="6"/>
        <v>0</v>
      </c>
    </row>
    <row r="306" spans="1:5" s="142" customFormat="1" ht="15" hidden="1">
      <c r="A306" s="139"/>
      <c r="B306" s="193">
        <f>+'FORMATO PEDIDOS'!D493</f>
        <v>0</v>
      </c>
      <c r="C306" s="136" t="str">
        <f>+'FORMATO PEDIDOS'!A493</f>
        <v>PAEW-NG-XL</v>
      </c>
      <c r="D306" s="137">
        <f>+'FORMATO PEDIDOS'!E493</f>
        <v>2757.76</v>
      </c>
      <c r="E306" s="138">
        <f t="shared" si="6"/>
        <v>0</v>
      </c>
    </row>
    <row r="307" spans="1:5" s="142" customFormat="1" ht="15" hidden="1">
      <c r="A307" s="139"/>
      <c r="B307" s="193">
        <f>+'FORMATO PEDIDOS'!D494</f>
        <v>0</v>
      </c>
      <c r="C307" s="136" t="str">
        <f>+'FORMATO PEDIDOS'!A494</f>
        <v>PAEW-NG-XXL</v>
      </c>
      <c r="D307" s="137">
        <f>+'FORMATO PEDIDOS'!E494</f>
        <v>1508.62069</v>
      </c>
      <c r="E307" s="138">
        <f t="shared" si="6"/>
        <v>0</v>
      </c>
    </row>
    <row r="308" spans="1:5" s="142" customFormat="1" ht="15" hidden="1">
      <c r="A308" s="139"/>
      <c r="B308" s="193">
        <f>+'FORMATO PEDIDOS'!D502</f>
        <v>0</v>
      </c>
      <c r="C308" s="136" t="str">
        <f>+'FORMATO PEDIDOS'!A502</f>
        <v>GPS-RO-S</v>
      </c>
      <c r="D308" s="137">
        <f>+'FORMATO PEDIDOS'!E502</f>
        <v>646.55172413793105</v>
      </c>
      <c r="E308" s="138">
        <f t="shared" si="6"/>
        <v>0</v>
      </c>
    </row>
    <row r="309" spans="1:5" s="142" customFormat="1" ht="15" hidden="1">
      <c r="A309" s="139"/>
      <c r="B309" s="193">
        <f>+'FORMATO PEDIDOS'!D503</f>
        <v>0</v>
      </c>
      <c r="C309" s="136" t="str">
        <f>+'FORMATO PEDIDOS'!A503</f>
        <v>GPS-RO-M</v>
      </c>
      <c r="D309" s="137">
        <f>+'FORMATO PEDIDOS'!E503</f>
        <v>646.55172413793105</v>
      </c>
      <c r="E309" s="138">
        <f t="shared" si="6"/>
        <v>0</v>
      </c>
    </row>
    <row r="310" spans="1:5" s="142" customFormat="1" ht="15" hidden="1">
      <c r="A310" s="139"/>
      <c r="B310" s="193">
        <f>+'FORMATO PEDIDOS'!D504</f>
        <v>0</v>
      </c>
      <c r="C310" s="136" t="str">
        <f>+'FORMATO PEDIDOS'!A504</f>
        <v>GPS-RO-L</v>
      </c>
      <c r="D310" s="137">
        <f>+'FORMATO PEDIDOS'!E504</f>
        <v>646.55172413793105</v>
      </c>
      <c r="E310" s="138">
        <f t="shared" si="6"/>
        <v>0</v>
      </c>
    </row>
    <row r="311" spans="1:5" s="142" customFormat="1" ht="15" hidden="1">
      <c r="A311" s="139"/>
      <c r="B311" s="193">
        <f>+'FORMATO PEDIDOS'!D505</f>
        <v>0</v>
      </c>
      <c r="C311" s="136" t="str">
        <f>+'FORMATO PEDIDOS'!A505</f>
        <v>GPS-RO-XL</v>
      </c>
      <c r="D311" s="137">
        <f>+'FORMATO PEDIDOS'!E505</f>
        <v>646.55172413793105</v>
      </c>
      <c r="E311" s="138">
        <f t="shared" si="6"/>
        <v>0</v>
      </c>
    </row>
    <row r="312" spans="1:5" s="142" customFormat="1" ht="15" hidden="1">
      <c r="A312" s="139"/>
      <c r="B312" s="193">
        <f>+'FORMATO PEDIDOS'!D506</f>
        <v>0</v>
      </c>
      <c r="C312" s="136" t="str">
        <f>+'FORMATO PEDIDOS'!A506</f>
        <v>GPS-RO-XXL</v>
      </c>
      <c r="D312" s="137">
        <f>+'FORMATO PEDIDOS'!E506</f>
        <v>646.55172413793105</v>
      </c>
      <c r="E312" s="138">
        <f t="shared" si="6"/>
        <v>0</v>
      </c>
    </row>
    <row r="313" spans="1:5" s="142" customFormat="1" ht="15" hidden="1">
      <c r="A313" s="139"/>
      <c r="B313" s="193">
        <f>+'FORMATO PEDIDOS'!D507</f>
        <v>0</v>
      </c>
      <c r="C313" s="136" t="str">
        <f>+'FORMATO PEDIDOS'!A507</f>
        <v>GPS-AZ-S</v>
      </c>
      <c r="D313" s="137">
        <f>+'FORMATO PEDIDOS'!E507</f>
        <v>646.55172413793105</v>
      </c>
      <c r="E313" s="138">
        <f t="shared" si="6"/>
        <v>0</v>
      </c>
    </row>
    <row r="314" spans="1:5" s="142" customFormat="1" ht="15" hidden="1">
      <c r="A314" s="134"/>
      <c r="B314" s="193">
        <f>+'FORMATO PEDIDOS'!D508</f>
        <v>0</v>
      </c>
      <c r="C314" s="136" t="str">
        <f>+'FORMATO PEDIDOS'!A508</f>
        <v>GPS-AZ-M</v>
      </c>
      <c r="D314" s="137">
        <f>+'FORMATO PEDIDOS'!E508</f>
        <v>646.55172413793105</v>
      </c>
      <c r="E314" s="138">
        <f t="shared" si="6"/>
        <v>0</v>
      </c>
    </row>
    <row r="315" spans="1:5" s="142" customFormat="1" ht="15" hidden="1">
      <c r="A315" s="134"/>
      <c r="B315" s="193">
        <f>+'FORMATO PEDIDOS'!D509</f>
        <v>0</v>
      </c>
      <c r="C315" s="136" t="str">
        <f>+'FORMATO PEDIDOS'!A509</f>
        <v>GPS-AZ-L</v>
      </c>
      <c r="D315" s="137">
        <f>+'FORMATO PEDIDOS'!E509</f>
        <v>646.55172413793105</v>
      </c>
      <c r="E315" s="138">
        <f t="shared" si="6"/>
        <v>0</v>
      </c>
    </row>
    <row r="316" spans="1:5" s="142" customFormat="1" ht="15" hidden="1">
      <c r="A316" s="134"/>
      <c r="B316" s="193">
        <f>+'FORMATO PEDIDOS'!D510</f>
        <v>0</v>
      </c>
      <c r="C316" s="136" t="str">
        <f>+'FORMATO PEDIDOS'!A510</f>
        <v>GPS-AZ-XL</v>
      </c>
      <c r="D316" s="137">
        <f>+'FORMATO PEDIDOS'!E510</f>
        <v>646.55172413793105</v>
      </c>
      <c r="E316" s="138">
        <f t="shared" ref="E316:E363" si="7">+D316*B316</f>
        <v>0</v>
      </c>
    </row>
    <row r="317" spans="1:5" s="142" customFormat="1" ht="15" hidden="1">
      <c r="A317" s="134"/>
      <c r="B317" s="193">
        <f>+'FORMATO PEDIDOS'!D511</f>
        <v>0</v>
      </c>
      <c r="C317" s="136" t="str">
        <f>+'FORMATO PEDIDOS'!A511</f>
        <v>GPS-AZ-XXL</v>
      </c>
      <c r="D317" s="137">
        <f>+'FORMATO PEDIDOS'!E511</f>
        <v>646.55172413793105</v>
      </c>
      <c r="E317" s="138">
        <f t="shared" si="7"/>
        <v>0</v>
      </c>
    </row>
    <row r="318" spans="1:5" s="142" customFormat="1" ht="15" hidden="1">
      <c r="A318" s="134"/>
      <c r="B318" s="193">
        <f>+'FORMATO PEDIDOS'!D512</f>
        <v>0</v>
      </c>
      <c r="C318" s="136" t="str">
        <f>+'FORMATO PEDIDOS'!A512</f>
        <v>GPS-GR-S</v>
      </c>
      <c r="D318" s="137">
        <f>+'FORMATO PEDIDOS'!E512</f>
        <v>646.55172413793105</v>
      </c>
      <c r="E318" s="138">
        <f t="shared" si="7"/>
        <v>0</v>
      </c>
    </row>
    <row r="319" spans="1:5" s="142" customFormat="1" ht="15" hidden="1">
      <c r="A319" s="134"/>
      <c r="B319" s="193">
        <f>+'FORMATO PEDIDOS'!D513</f>
        <v>0</v>
      </c>
      <c r="C319" s="136" t="str">
        <f>+'FORMATO PEDIDOS'!A513</f>
        <v>GPS-GR-M</v>
      </c>
      <c r="D319" s="137">
        <f>+'FORMATO PEDIDOS'!E513</f>
        <v>646.55172413793105</v>
      </c>
      <c r="E319" s="138">
        <f t="shared" si="7"/>
        <v>0</v>
      </c>
    </row>
    <row r="320" spans="1:5" s="142" customFormat="1" ht="15" hidden="1">
      <c r="A320" s="139"/>
      <c r="B320" s="193">
        <f>+'FORMATO PEDIDOS'!D514</f>
        <v>0</v>
      </c>
      <c r="C320" s="136" t="str">
        <f>+'FORMATO PEDIDOS'!A514</f>
        <v>GPS-GR-L</v>
      </c>
      <c r="D320" s="137">
        <f>+'FORMATO PEDIDOS'!E514</f>
        <v>646.55172413793105</v>
      </c>
      <c r="E320" s="138">
        <f t="shared" si="7"/>
        <v>0</v>
      </c>
    </row>
    <row r="321" spans="1:5" s="142" customFormat="1" ht="15" hidden="1">
      <c r="A321" s="139"/>
      <c r="B321" s="193">
        <f>+'FORMATO PEDIDOS'!D515</f>
        <v>0</v>
      </c>
      <c r="C321" s="136" t="str">
        <f>+'FORMATO PEDIDOS'!A515</f>
        <v>GPS-GR-XL</v>
      </c>
      <c r="D321" s="137">
        <f>+'FORMATO PEDIDOS'!E515</f>
        <v>646.55172413793105</v>
      </c>
      <c r="E321" s="138">
        <f t="shared" si="7"/>
        <v>0</v>
      </c>
    </row>
    <row r="322" spans="1:5" s="142" customFormat="1" ht="15" hidden="1">
      <c r="A322" s="139"/>
      <c r="B322" s="193">
        <f>+'FORMATO PEDIDOS'!D516</f>
        <v>0</v>
      </c>
      <c r="C322" s="136" t="str">
        <f>+'FORMATO PEDIDOS'!A516</f>
        <v>GPS-GR-XXL</v>
      </c>
      <c r="D322" s="137">
        <f>+'FORMATO PEDIDOS'!E516</f>
        <v>646.55172413793105</v>
      </c>
      <c r="E322" s="138">
        <f t="shared" si="7"/>
        <v>0</v>
      </c>
    </row>
    <row r="323" spans="1:5" s="142" customFormat="1" ht="15" hidden="1">
      <c r="A323" s="134"/>
      <c r="B323" s="193">
        <f>+'FORMATO PEDIDOS'!D521</f>
        <v>0</v>
      </c>
      <c r="C323" s="136" t="str">
        <f>+'FORMATO PEDIDOS'!A521</f>
        <v>GCR2-NG-S</v>
      </c>
      <c r="D323" s="137">
        <f>+'FORMATO PEDIDOS'!E521</f>
        <v>193.96551724137933</v>
      </c>
      <c r="E323" s="138">
        <f t="shared" si="7"/>
        <v>0</v>
      </c>
    </row>
    <row r="324" spans="1:5" s="142" customFormat="1" ht="15" hidden="1">
      <c r="A324" s="134"/>
      <c r="B324" s="193">
        <f>+'FORMATO PEDIDOS'!D522</f>
        <v>0</v>
      </c>
      <c r="C324" s="136" t="str">
        <f>+'FORMATO PEDIDOS'!A522</f>
        <v>GCR2-NG-M</v>
      </c>
      <c r="D324" s="137">
        <f>+'FORMATO PEDIDOS'!E522</f>
        <v>193.96551724137933</v>
      </c>
      <c r="E324" s="138">
        <f t="shared" si="7"/>
        <v>0</v>
      </c>
    </row>
    <row r="325" spans="1:5" s="142" customFormat="1" ht="15" hidden="1">
      <c r="A325" s="134"/>
      <c r="B325" s="193">
        <f>+'FORMATO PEDIDOS'!D523</f>
        <v>0</v>
      </c>
      <c r="C325" s="136" t="str">
        <f>+'FORMATO PEDIDOS'!A523</f>
        <v>GCR2-NG-L</v>
      </c>
      <c r="D325" s="137">
        <f>+'FORMATO PEDIDOS'!E523</f>
        <v>193.96551724137933</v>
      </c>
      <c r="E325" s="138">
        <f t="shared" si="7"/>
        <v>0</v>
      </c>
    </row>
    <row r="326" spans="1:5" s="142" customFormat="1" ht="15" hidden="1">
      <c r="A326" s="134"/>
      <c r="B326" s="193">
        <f>+'FORMATO PEDIDOS'!D524</f>
        <v>0</v>
      </c>
      <c r="C326" s="136" t="str">
        <f>+'FORMATO PEDIDOS'!A524</f>
        <v>GCR2-NG-XL</v>
      </c>
      <c r="D326" s="137">
        <f>+'FORMATO PEDIDOS'!E524</f>
        <v>193.96551724137933</v>
      </c>
      <c r="E326" s="138">
        <f t="shared" si="7"/>
        <v>0</v>
      </c>
    </row>
    <row r="327" spans="1:5" s="142" customFormat="1" ht="15" hidden="1">
      <c r="A327" s="134"/>
      <c r="B327" s="193">
        <f>+'FORMATO PEDIDOS'!D525</f>
        <v>0</v>
      </c>
      <c r="C327" s="136" t="str">
        <f>+'FORMATO PEDIDOS'!A525</f>
        <v>GCR2-NG-XXL</v>
      </c>
      <c r="D327" s="137">
        <f>+'FORMATO PEDIDOS'!E525</f>
        <v>193.96551724137933</v>
      </c>
      <c r="E327" s="138">
        <f t="shared" si="7"/>
        <v>0</v>
      </c>
    </row>
    <row r="328" spans="1:5" s="142" customFormat="1" ht="15" hidden="1">
      <c r="A328" s="134"/>
      <c r="B328" s="193">
        <f>+'FORMATO PEDIDOS'!D526</f>
        <v>0</v>
      </c>
      <c r="C328" s="136" t="str">
        <f>+'FORMATO PEDIDOS'!A526</f>
        <v>GCR2-RO-S</v>
      </c>
      <c r="D328" s="137">
        <f>+'FORMATO PEDIDOS'!E526</f>
        <v>193.96551724137933</v>
      </c>
      <c r="E328" s="138">
        <f t="shared" si="7"/>
        <v>0</v>
      </c>
    </row>
    <row r="329" spans="1:5" s="142" customFormat="1" ht="15" hidden="1">
      <c r="A329" s="139"/>
      <c r="B329" s="193">
        <f>+'FORMATO PEDIDOS'!D527</f>
        <v>0</v>
      </c>
      <c r="C329" s="136" t="str">
        <f>+'FORMATO PEDIDOS'!A527</f>
        <v>GCR2-RO-M</v>
      </c>
      <c r="D329" s="137">
        <f>+'FORMATO PEDIDOS'!E527</f>
        <v>193.96551724137933</v>
      </c>
      <c r="E329" s="138">
        <f t="shared" si="7"/>
        <v>0</v>
      </c>
    </row>
    <row r="330" spans="1:5" s="142" customFormat="1" ht="15" hidden="1">
      <c r="A330" s="139"/>
      <c r="B330" s="193">
        <f>+'FORMATO PEDIDOS'!D528</f>
        <v>0</v>
      </c>
      <c r="C330" s="136" t="str">
        <f>+'FORMATO PEDIDOS'!A528</f>
        <v>GCR2-RO-L</v>
      </c>
      <c r="D330" s="137">
        <f>+'FORMATO PEDIDOS'!E528</f>
        <v>193.96551724137933</v>
      </c>
      <c r="E330" s="138">
        <f t="shared" si="7"/>
        <v>0</v>
      </c>
    </row>
    <row r="331" spans="1:5" s="142" customFormat="1" ht="15" hidden="1">
      <c r="A331" s="139"/>
      <c r="B331" s="193">
        <f>+'FORMATO PEDIDOS'!D529</f>
        <v>0</v>
      </c>
      <c r="C331" s="136" t="str">
        <f>+'FORMATO PEDIDOS'!A529</f>
        <v>GCR2-RO-XL</v>
      </c>
      <c r="D331" s="137">
        <f>+'FORMATO PEDIDOS'!E529</f>
        <v>193.96551724137933</v>
      </c>
      <c r="E331" s="138">
        <f t="shared" si="7"/>
        <v>0</v>
      </c>
    </row>
    <row r="332" spans="1:5" s="142" customFormat="1" ht="15" hidden="1">
      <c r="A332" s="139"/>
      <c r="B332" s="193">
        <f>+'FORMATO PEDIDOS'!D530</f>
        <v>0</v>
      </c>
      <c r="C332" s="136" t="str">
        <f>+'FORMATO PEDIDOS'!A530</f>
        <v>GCR2-RO-XXL</v>
      </c>
      <c r="D332" s="137">
        <f>+'FORMATO PEDIDOS'!E530</f>
        <v>193.96551724137933</v>
      </c>
      <c r="E332" s="138">
        <f t="shared" si="7"/>
        <v>0</v>
      </c>
    </row>
    <row r="333" spans="1:5" s="142" customFormat="1" ht="15" hidden="1">
      <c r="A333" s="139"/>
      <c r="B333" s="193">
        <f>+'FORMATO PEDIDOS'!D531</f>
        <v>0</v>
      </c>
      <c r="C333" s="136" t="str">
        <f>+'FORMATO PEDIDOS'!A531</f>
        <v>GCR2-AZ-S</v>
      </c>
      <c r="D333" s="137">
        <f>+'FORMATO PEDIDOS'!E531</f>
        <v>193.96551724137933</v>
      </c>
      <c r="E333" s="138">
        <f t="shared" si="7"/>
        <v>0</v>
      </c>
    </row>
    <row r="334" spans="1:5" s="142" customFormat="1" ht="15" hidden="1">
      <c r="A334" s="139"/>
      <c r="B334" s="193">
        <f>+'FORMATO PEDIDOS'!D532</f>
        <v>0</v>
      </c>
      <c r="C334" s="136" t="str">
        <f>+'FORMATO PEDIDOS'!A532</f>
        <v>GCR2-AZ-M</v>
      </c>
      <c r="D334" s="137">
        <f>+'FORMATO PEDIDOS'!E532</f>
        <v>193.96551724137933</v>
      </c>
      <c r="E334" s="138">
        <f t="shared" si="7"/>
        <v>0</v>
      </c>
    </row>
    <row r="335" spans="1:5" s="142" customFormat="1" ht="15" hidden="1">
      <c r="A335" s="139"/>
      <c r="B335" s="193">
        <f>+'FORMATO PEDIDOS'!D533</f>
        <v>0</v>
      </c>
      <c r="C335" s="136" t="str">
        <f>+'FORMATO PEDIDOS'!A533</f>
        <v>GCR2-AZ-L</v>
      </c>
      <c r="D335" s="137">
        <f>+'FORMATO PEDIDOS'!E533</f>
        <v>193.96551724137933</v>
      </c>
      <c r="E335" s="138">
        <f t="shared" si="7"/>
        <v>0</v>
      </c>
    </row>
    <row r="336" spans="1:5" s="142" customFormat="1" ht="15" hidden="1">
      <c r="A336" s="134"/>
      <c r="B336" s="193">
        <f>+'FORMATO PEDIDOS'!D534</f>
        <v>0</v>
      </c>
      <c r="C336" s="136" t="str">
        <f>+'FORMATO PEDIDOS'!A534</f>
        <v>GCR2-AZ-XL</v>
      </c>
      <c r="D336" s="137">
        <f>+'FORMATO PEDIDOS'!E534</f>
        <v>193.96551724137933</v>
      </c>
      <c r="E336" s="138">
        <f t="shared" si="7"/>
        <v>0</v>
      </c>
    </row>
    <row r="337" spans="1:5" s="142" customFormat="1" ht="15" hidden="1">
      <c r="A337" s="134"/>
      <c r="B337" s="193">
        <f>+'FORMATO PEDIDOS'!D535</f>
        <v>0</v>
      </c>
      <c r="C337" s="136" t="str">
        <f>+'FORMATO PEDIDOS'!A535</f>
        <v>GCR2-AZ-XXL</v>
      </c>
      <c r="D337" s="137">
        <f>+'FORMATO PEDIDOS'!E535</f>
        <v>193.96551724137933</v>
      </c>
      <c r="E337" s="138">
        <f t="shared" si="7"/>
        <v>0</v>
      </c>
    </row>
    <row r="338" spans="1:5" s="142" customFormat="1" ht="15" hidden="1">
      <c r="A338" s="134"/>
      <c r="B338" s="193">
        <f>+'FORMATO PEDIDOS'!D536</f>
        <v>0</v>
      </c>
      <c r="C338" s="136" t="str">
        <f>+'FORMATO PEDIDOS'!A536</f>
        <v>GCR2-GR-S</v>
      </c>
      <c r="D338" s="137">
        <f>+'FORMATO PEDIDOS'!E536</f>
        <v>193.96551724137933</v>
      </c>
      <c r="E338" s="138">
        <f t="shared" si="7"/>
        <v>0</v>
      </c>
    </row>
    <row r="339" spans="1:5" s="142" customFormat="1" ht="15" hidden="1">
      <c r="A339" s="134"/>
      <c r="B339" s="193">
        <f>+'FORMATO PEDIDOS'!D537</f>
        <v>0</v>
      </c>
      <c r="C339" s="136" t="str">
        <f>+'FORMATO PEDIDOS'!A537</f>
        <v>GCR2-GR-M</v>
      </c>
      <c r="D339" s="137">
        <f>+'FORMATO PEDIDOS'!E537</f>
        <v>193.96551724137933</v>
      </c>
      <c r="E339" s="138">
        <f t="shared" si="7"/>
        <v>0</v>
      </c>
    </row>
    <row r="340" spans="1:5" s="142" customFormat="1" ht="15" hidden="1">
      <c r="A340" s="134"/>
      <c r="B340" s="193">
        <f>+'FORMATO PEDIDOS'!D538</f>
        <v>0</v>
      </c>
      <c r="C340" s="136" t="str">
        <f>+'FORMATO PEDIDOS'!A538</f>
        <v>GCR2-GR-L</v>
      </c>
      <c r="D340" s="137">
        <f>+'FORMATO PEDIDOS'!E538</f>
        <v>193.96551724137933</v>
      </c>
      <c r="E340" s="138">
        <f t="shared" si="7"/>
        <v>0</v>
      </c>
    </row>
    <row r="341" spans="1:5" s="142" customFormat="1" ht="15" hidden="1">
      <c r="A341" s="134"/>
      <c r="B341" s="193">
        <f>+'FORMATO PEDIDOS'!D539</f>
        <v>0</v>
      </c>
      <c r="C341" s="136" t="str">
        <f>+'FORMATO PEDIDOS'!A539</f>
        <v>GCR2-GR-XL</v>
      </c>
      <c r="D341" s="137">
        <f>+'FORMATO PEDIDOS'!E539</f>
        <v>193.96551724137933</v>
      </c>
      <c r="E341" s="138">
        <f t="shared" si="7"/>
        <v>0</v>
      </c>
    </row>
    <row r="342" spans="1:5" s="142" customFormat="1" ht="15" hidden="1">
      <c r="A342" s="139"/>
      <c r="B342" s="193">
        <f>+'FORMATO PEDIDOS'!D540</f>
        <v>0</v>
      </c>
      <c r="C342" s="136" t="str">
        <f>+'FORMATO PEDIDOS'!A540</f>
        <v>GCR2-GR-XXL</v>
      </c>
      <c r="D342" s="137">
        <f>+'FORMATO PEDIDOS'!E540</f>
        <v>193.96551724137933</v>
      </c>
      <c r="E342" s="138">
        <f t="shared" si="7"/>
        <v>0</v>
      </c>
    </row>
    <row r="343" spans="1:5" s="142" customFormat="1" ht="15" hidden="1">
      <c r="A343" s="139"/>
      <c r="B343" s="193">
        <f>+'FORMATO PEDIDOS'!D545</f>
        <v>0</v>
      </c>
      <c r="C343" s="136" t="str">
        <f>+'FORMATO PEDIDOS'!A545</f>
        <v>GBL6-NG-S</v>
      </c>
      <c r="D343" s="137">
        <f>+'FORMATO PEDIDOS'!E545</f>
        <v>1033.6199999999999</v>
      </c>
      <c r="E343" s="138">
        <f t="shared" si="7"/>
        <v>0</v>
      </c>
    </row>
    <row r="344" spans="1:5" s="142" customFormat="1" ht="15" hidden="1">
      <c r="A344" s="139"/>
      <c r="B344" s="193">
        <f>+'FORMATO PEDIDOS'!D546</f>
        <v>0</v>
      </c>
      <c r="C344" s="136" t="str">
        <f>+'FORMATO PEDIDOS'!A546</f>
        <v>GBL6-NG-M</v>
      </c>
      <c r="D344" s="137">
        <f>+'FORMATO PEDIDOS'!E546</f>
        <v>1033.6199999999999</v>
      </c>
      <c r="E344" s="138">
        <f t="shared" si="7"/>
        <v>0</v>
      </c>
    </row>
    <row r="345" spans="1:5" s="142" customFormat="1" ht="15" hidden="1">
      <c r="A345" s="134"/>
      <c r="B345" s="193">
        <f>+'FORMATO PEDIDOS'!D547</f>
        <v>0</v>
      </c>
      <c r="C345" s="136" t="str">
        <f>+'FORMATO PEDIDOS'!A547</f>
        <v>GBL6-NG-L</v>
      </c>
      <c r="D345" s="137">
        <f>+'FORMATO PEDIDOS'!E547</f>
        <v>1033.6199999999999</v>
      </c>
      <c r="E345" s="138">
        <f t="shared" si="7"/>
        <v>0</v>
      </c>
    </row>
    <row r="346" spans="1:5" s="142" customFormat="1" ht="15" hidden="1">
      <c r="A346" s="134"/>
      <c r="B346" s="193">
        <f>+'FORMATO PEDIDOS'!D548</f>
        <v>0</v>
      </c>
      <c r="C346" s="136" t="str">
        <f>+'FORMATO PEDIDOS'!A548</f>
        <v>GBL6-NG-XL</v>
      </c>
      <c r="D346" s="137">
        <f>+'FORMATO PEDIDOS'!E548</f>
        <v>1033.6199999999999</v>
      </c>
      <c r="E346" s="138">
        <f t="shared" si="7"/>
        <v>0</v>
      </c>
    </row>
    <row r="347" spans="1:5" s="142" customFormat="1" ht="15" hidden="1">
      <c r="A347" s="134"/>
      <c r="B347" s="193">
        <f>+'FORMATO PEDIDOS'!D549</f>
        <v>0</v>
      </c>
      <c r="C347" s="136" t="str">
        <f>+'FORMATO PEDIDOS'!A549</f>
        <v>GBL6-NG-XXL</v>
      </c>
      <c r="D347" s="137">
        <f>+'FORMATO PEDIDOS'!E549</f>
        <v>1033.6199999999999</v>
      </c>
      <c r="E347" s="138">
        <f t="shared" si="7"/>
        <v>0</v>
      </c>
    </row>
    <row r="348" spans="1:5" s="142" customFormat="1" ht="15" hidden="1">
      <c r="A348" s="139"/>
      <c r="B348" s="193">
        <f>+'FORMATO PEDIDOS'!D554</f>
        <v>0</v>
      </c>
      <c r="C348" s="136" t="str">
        <f>+'FORMATO PEDIDOS'!A554</f>
        <v>GBL7-NG-S</v>
      </c>
      <c r="D348" s="137">
        <f>+'FORMATO PEDIDOS'!E554</f>
        <v>818.97</v>
      </c>
      <c r="E348" s="138">
        <f t="shared" si="7"/>
        <v>0</v>
      </c>
    </row>
    <row r="349" spans="1:5" s="142" customFormat="1" ht="15" hidden="1">
      <c r="A349" s="139"/>
      <c r="B349" s="193">
        <f>+'FORMATO PEDIDOS'!D555</f>
        <v>0</v>
      </c>
      <c r="C349" s="136" t="str">
        <f>+'FORMATO PEDIDOS'!A555</f>
        <v>GBL7-NG-M</v>
      </c>
      <c r="D349" s="137">
        <f>+'FORMATO PEDIDOS'!E555</f>
        <v>818.97</v>
      </c>
      <c r="E349" s="138">
        <f t="shared" si="7"/>
        <v>0</v>
      </c>
    </row>
    <row r="350" spans="1:5" s="142" customFormat="1" ht="15" hidden="1">
      <c r="A350" s="139"/>
      <c r="B350" s="193">
        <f>+'FORMATO PEDIDOS'!D556</f>
        <v>0</v>
      </c>
      <c r="C350" s="136" t="str">
        <f>+'FORMATO PEDIDOS'!A556</f>
        <v>GBL7-NG-L</v>
      </c>
      <c r="D350" s="137">
        <f>+'FORMATO PEDIDOS'!E556</f>
        <v>818.97</v>
      </c>
      <c r="E350" s="138">
        <f t="shared" si="7"/>
        <v>0</v>
      </c>
    </row>
    <row r="351" spans="1:5" s="142" customFormat="1" ht="15" hidden="1">
      <c r="A351" s="139"/>
      <c r="B351" s="193">
        <f>+'FORMATO PEDIDOS'!D557</f>
        <v>0</v>
      </c>
      <c r="C351" s="136" t="str">
        <f>+'FORMATO PEDIDOS'!A557</f>
        <v>GBL7-NG-XL</v>
      </c>
      <c r="D351" s="137">
        <f>+'FORMATO PEDIDOS'!E557</f>
        <v>818.97</v>
      </c>
      <c r="E351" s="138">
        <f t="shared" si="7"/>
        <v>0</v>
      </c>
    </row>
    <row r="352" spans="1:5" s="142" customFormat="1" ht="15" hidden="1">
      <c r="A352" s="139"/>
      <c r="B352" s="193">
        <f>+'FORMATO PEDIDOS'!D558</f>
        <v>0</v>
      </c>
      <c r="C352" s="136" t="str">
        <f>+'FORMATO PEDIDOS'!A558</f>
        <v>GBL7-NG-XXL</v>
      </c>
      <c r="D352" s="137">
        <f>+'FORMATO PEDIDOS'!E558</f>
        <v>818.97</v>
      </c>
      <c r="E352" s="138">
        <f t="shared" si="7"/>
        <v>0</v>
      </c>
    </row>
    <row r="353" spans="1:5" s="142" customFormat="1" ht="15" hidden="1">
      <c r="A353" s="134"/>
      <c r="B353" s="193">
        <f>+'FORMATO PEDIDOS'!D563</f>
        <v>0</v>
      </c>
      <c r="C353" s="136" t="str">
        <f>+'FORMATO PEDIDOS'!A563</f>
        <v>GPH4-NG-S</v>
      </c>
      <c r="D353" s="137">
        <f>+'FORMATO PEDIDOS'!E563</f>
        <v>861.21</v>
      </c>
      <c r="E353" s="138">
        <f t="shared" si="7"/>
        <v>0</v>
      </c>
    </row>
    <row r="354" spans="1:5" s="142" customFormat="1" ht="15" hidden="1">
      <c r="A354" s="134"/>
      <c r="B354" s="193">
        <f>+'FORMATO PEDIDOS'!D564</f>
        <v>0</v>
      </c>
      <c r="C354" s="136" t="str">
        <f>+'FORMATO PEDIDOS'!A564</f>
        <v>GPH4-NG-M</v>
      </c>
      <c r="D354" s="137">
        <f>+'FORMATO PEDIDOS'!E564</f>
        <v>861.21</v>
      </c>
      <c r="E354" s="138">
        <f t="shared" si="7"/>
        <v>0</v>
      </c>
    </row>
    <row r="355" spans="1:5" s="142" customFormat="1" ht="15">
      <c r="A355" s="134"/>
      <c r="B355" s="193">
        <f>+'FORMATO PEDIDOS'!D565</f>
        <v>0</v>
      </c>
      <c r="C355" s="136" t="str">
        <f>+'FORMATO PEDIDOS'!A565</f>
        <v>GPH4-NG-L</v>
      </c>
      <c r="D355" s="137">
        <f>+'FORMATO PEDIDOS'!E565</f>
        <v>861.21</v>
      </c>
      <c r="E355" s="138">
        <f t="shared" si="7"/>
        <v>0</v>
      </c>
    </row>
    <row r="356" spans="1:5" s="142" customFormat="1" ht="15" hidden="1">
      <c r="A356" s="139"/>
      <c r="B356" s="193">
        <f>+'FORMATO PEDIDOS'!D566</f>
        <v>0</v>
      </c>
      <c r="C356" s="136" t="str">
        <f>+'FORMATO PEDIDOS'!A566</f>
        <v>GPH4-NG-XL</v>
      </c>
      <c r="D356" s="137">
        <f>+'FORMATO PEDIDOS'!E566</f>
        <v>861.21</v>
      </c>
      <c r="E356" s="138">
        <f t="shared" si="7"/>
        <v>0</v>
      </c>
    </row>
    <row r="357" spans="1:5" s="142" customFormat="1" ht="15" hidden="1">
      <c r="A357" s="139"/>
      <c r="B357" s="193">
        <f>+'FORMATO PEDIDOS'!D567</f>
        <v>0</v>
      </c>
      <c r="C357" s="136" t="str">
        <f>+'FORMATO PEDIDOS'!A567</f>
        <v>GPH4-NG-XXL</v>
      </c>
      <c r="D357" s="137">
        <f>+'FORMATO PEDIDOS'!E567</f>
        <v>861.21</v>
      </c>
      <c r="E357" s="138">
        <f t="shared" si="7"/>
        <v>0</v>
      </c>
    </row>
    <row r="358" spans="1:5" s="142" customFormat="1" ht="15" hidden="1">
      <c r="A358" s="139"/>
      <c r="B358" s="193">
        <f>+'FORMATO PEDIDOS'!D568</f>
        <v>0</v>
      </c>
      <c r="C358" s="136" t="str">
        <f>+'FORMATO PEDIDOS'!A568</f>
        <v>GPH4-RO-S</v>
      </c>
      <c r="D358" s="137">
        <f>+'FORMATO PEDIDOS'!E568</f>
        <v>861.21</v>
      </c>
      <c r="E358" s="138">
        <f t="shared" si="7"/>
        <v>0</v>
      </c>
    </row>
    <row r="359" spans="1:5" s="142" customFormat="1" ht="15" hidden="1">
      <c r="A359" s="139"/>
      <c r="B359" s="193">
        <f>+'FORMATO PEDIDOS'!D569</f>
        <v>0</v>
      </c>
      <c r="C359" s="136" t="str">
        <f>+'FORMATO PEDIDOS'!A569</f>
        <v>GPH4-RO-M</v>
      </c>
      <c r="D359" s="137">
        <f>+'FORMATO PEDIDOS'!E569</f>
        <v>861.21</v>
      </c>
      <c r="E359" s="138">
        <f t="shared" si="7"/>
        <v>0</v>
      </c>
    </row>
    <row r="360" spans="1:5" s="142" customFormat="1" ht="15" hidden="1">
      <c r="A360" s="139"/>
      <c r="B360" s="193">
        <f>+'FORMATO PEDIDOS'!D570</f>
        <v>0</v>
      </c>
      <c r="C360" s="136" t="str">
        <f>+'FORMATO PEDIDOS'!A570</f>
        <v>GPH4-RO-L</v>
      </c>
      <c r="D360" s="137">
        <f>+'FORMATO PEDIDOS'!E570</f>
        <v>861.21</v>
      </c>
      <c r="E360" s="138">
        <f t="shared" si="7"/>
        <v>0</v>
      </c>
    </row>
    <row r="361" spans="1:5" s="142" customFormat="1" ht="15" hidden="1">
      <c r="A361" s="139"/>
      <c r="B361" s="193">
        <f>+'FORMATO PEDIDOS'!D571</f>
        <v>0</v>
      </c>
      <c r="C361" s="136" t="str">
        <f>+'FORMATO PEDIDOS'!A571</f>
        <v>GPH4-RO-XL</v>
      </c>
      <c r="D361" s="137">
        <f>+'FORMATO PEDIDOS'!E571</f>
        <v>861.21</v>
      </c>
      <c r="E361" s="138">
        <f t="shared" si="7"/>
        <v>0</v>
      </c>
    </row>
    <row r="362" spans="1:5" s="142" customFormat="1" ht="15" hidden="1">
      <c r="A362" s="139"/>
      <c r="B362" s="193">
        <f>+'FORMATO PEDIDOS'!D572</f>
        <v>0</v>
      </c>
      <c r="C362" s="136" t="str">
        <f>+'FORMATO PEDIDOS'!A572</f>
        <v>GPH4-RO-XXL</v>
      </c>
      <c r="D362" s="137">
        <f>+'FORMATO PEDIDOS'!E572</f>
        <v>861.21</v>
      </c>
      <c r="E362" s="138">
        <f t="shared" si="7"/>
        <v>0</v>
      </c>
    </row>
    <row r="363" spans="1:5" s="142" customFormat="1" ht="15" hidden="1">
      <c r="A363" s="134"/>
      <c r="B363" s="193">
        <f>+'FORMATO PEDIDOS'!D573</f>
        <v>0</v>
      </c>
      <c r="C363" s="136" t="str">
        <f>+'FORMATO PEDIDOS'!A573</f>
        <v>GPH4-AZ-S</v>
      </c>
      <c r="D363" s="137">
        <f>+'FORMATO PEDIDOS'!E573</f>
        <v>861.21</v>
      </c>
      <c r="E363" s="138">
        <f t="shared" si="7"/>
        <v>0</v>
      </c>
    </row>
    <row r="364" spans="1:5" s="142" customFormat="1" ht="15" hidden="1">
      <c r="A364" s="134"/>
      <c r="B364" s="193">
        <f>+'FORMATO PEDIDOS'!D574</f>
        <v>0</v>
      </c>
      <c r="C364" s="136" t="str">
        <f>+'FORMATO PEDIDOS'!A574</f>
        <v>GPH4-AZ-M</v>
      </c>
      <c r="D364" s="137">
        <f>+'FORMATO PEDIDOS'!E574</f>
        <v>861.21</v>
      </c>
      <c r="E364" s="138">
        <f t="shared" ref="E364:E419" si="8">+D364*B364</f>
        <v>0</v>
      </c>
    </row>
    <row r="365" spans="1:5" s="142" customFormat="1" ht="15" hidden="1">
      <c r="A365" s="134"/>
      <c r="B365" s="193">
        <f>+'FORMATO PEDIDOS'!D575</f>
        <v>0</v>
      </c>
      <c r="C365" s="136" t="str">
        <f>+'FORMATO PEDIDOS'!A575</f>
        <v>GPH4-AZ-L</v>
      </c>
      <c r="D365" s="137">
        <f>+'FORMATO PEDIDOS'!E575</f>
        <v>861.21</v>
      </c>
      <c r="E365" s="138">
        <f t="shared" si="8"/>
        <v>0</v>
      </c>
    </row>
    <row r="366" spans="1:5" s="142" customFormat="1" ht="15" hidden="1">
      <c r="A366" s="134"/>
      <c r="B366" s="193">
        <f>+'FORMATO PEDIDOS'!D576</f>
        <v>0</v>
      </c>
      <c r="C366" s="136" t="str">
        <f>+'FORMATO PEDIDOS'!A576</f>
        <v>GPH4-AZ-XL</v>
      </c>
      <c r="D366" s="137">
        <f>+'FORMATO PEDIDOS'!E576</f>
        <v>861.21</v>
      </c>
      <c r="E366" s="138">
        <f t="shared" si="8"/>
        <v>0</v>
      </c>
    </row>
    <row r="367" spans="1:5" s="142" customFormat="1" ht="15" hidden="1">
      <c r="A367" s="134"/>
      <c r="B367" s="193">
        <f>+'FORMATO PEDIDOS'!D577</f>
        <v>0</v>
      </c>
      <c r="C367" s="136" t="str">
        <f>+'FORMATO PEDIDOS'!A577</f>
        <v>GPH4-AZ-XXL</v>
      </c>
      <c r="D367" s="137">
        <f>+'FORMATO PEDIDOS'!E577</f>
        <v>861.21</v>
      </c>
      <c r="E367" s="138">
        <f t="shared" si="8"/>
        <v>0</v>
      </c>
    </row>
    <row r="368" spans="1:5" s="142" customFormat="1" ht="15" hidden="1">
      <c r="A368" s="134"/>
      <c r="B368" s="193">
        <f>+'FORMATO PEDIDOS'!D578</f>
        <v>0</v>
      </c>
      <c r="C368" s="136" t="str">
        <f>+'FORMATO PEDIDOS'!A578</f>
        <v>GPH4-GR-S</v>
      </c>
      <c r="D368" s="137">
        <f>+'FORMATO PEDIDOS'!E578</f>
        <v>577.58620699999994</v>
      </c>
      <c r="E368" s="138">
        <f t="shared" si="8"/>
        <v>0</v>
      </c>
    </row>
    <row r="369" spans="1:5" s="142" customFormat="1" ht="15" hidden="1">
      <c r="A369" s="139"/>
      <c r="B369" s="193">
        <f>+'FORMATO PEDIDOS'!D584</f>
        <v>0</v>
      </c>
      <c r="C369" s="136" t="str">
        <f>+'FORMATO PEDIDOS'!A584</f>
        <v>GPH4-GR-M</v>
      </c>
      <c r="D369" s="137">
        <f>+'FORMATO PEDIDOS'!E584</f>
        <v>577.58620699999994</v>
      </c>
      <c r="E369" s="138">
        <f t="shared" si="8"/>
        <v>0</v>
      </c>
    </row>
    <row r="370" spans="1:5" s="142" customFormat="1" ht="15" hidden="1">
      <c r="A370" s="139"/>
      <c r="B370" s="193">
        <f>+'FORMATO PEDIDOS'!D585</f>
        <v>0</v>
      </c>
      <c r="C370" s="136" t="str">
        <f>+'FORMATO PEDIDOS'!A585</f>
        <v>GPH4-GR-L</v>
      </c>
      <c r="D370" s="137">
        <f>+'FORMATO PEDIDOS'!E585</f>
        <v>577.58620699999994</v>
      </c>
      <c r="E370" s="138">
        <f t="shared" si="8"/>
        <v>0</v>
      </c>
    </row>
    <row r="371" spans="1:5" s="142" customFormat="1" ht="15" hidden="1">
      <c r="A371" s="139"/>
      <c r="B371" s="193">
        <f>+'FORMATO PEDIDOS'!D586</f>
        <v>0</v>
      </c>
      <c r="C371" s="136" t="str">
        <f>+'FORMATO PEDIDOS'!A586</f>
        <v>GPH4-GR-XL</v>
      </c>
      <c r="D371" s="137">
        <f>+'FORMATO PEDIDOS'!E586</f>
        <v>577.58620699999994</v>
      </c>
      <c r="E371" s="138">
        <f t="shared" si="8"/>
        <v>0</v>
      </c>
    </row>
    <row r="372" spans="1:5" s="142" customFormat="1" ht="15" hidden="1">
      <c r="A372" s="139"/>
      <c r="B372" s="193">
        <f>+'FORMATO PEDIDOS'!D587</f>
        <v>0</v>
      </c>
      <c r="C372" s="136" t="str">
        <f>+'FORMATO PEDIDOS'!A587</f>
        <v>GPH4-GR-XXL</v>
      </c>
      <c r="D372" s="137">
        <f>+'FORMATO PEDIDOS'!E587</f>
        <v>577.58620699999994</v>
      </c>
      <c r="E372" s="138">
        <f t="shared" si="8"/>
        <v>0</v>
      </c>
    </row>
    <row r="373" spans="1:5" s="142" customFormat="1" ht="15" hidden="1">
      <c r="A373" s="139"/>
      <c r="B373" s="193">
        <f>+'FORMATO PEDIDOS'!D588</f>
        <v>0</v>
      </c>
      <c r="C373" s="136" t="str">
        <f>+'FORMATO PEDIDOS'!A588</f>
        <v>GPH4-AM-S</v>
      </c>
      <c r="D373" s="137">
        <f>+'FORMATO PEDIDOS'!E588</f>
        <v>577.58620699999994</v>
      </c>
      <c r="E373" s="138">
        <f t="shared" si="8"/>
        <v>0</v>
      </c>
    </row>
    <row r="374" spans="1:5" s="142" customFormat="1" ht="15" hidden="1">
      <c r="A374" s="139"/>
      <c r="B374" s="193">
        <f>+'FORMATO PEDIDOS'!D589</f>
        <v>0</v>
      </c>
      <c r="C374" s="136" t="str">
        <f>+'FORMATO PEDIDOS'!A589</f>
        <v>GPH4-AM-M</v>
      </c>
      <c r="D374" s="137">
        <f>+'FORMATO PEDIDOS'!E589</f>
        <v>577.58620699999994</v>
      </c>
      <c r="E374" s="138">
        <f t="shared" si="8"/>
        <v>0</v>
      </c>
    </row>
    <row r="375" spans="1:5" s="142" customFormat="1" ht="15" hidden="1">
      <c r="A375" s="139"/>
      <c r="B375" s="193">
        <f>+'FORMATO PEDIDOS'!D590</f>
        <v>0</v>
      </c>
      <c r="C375" s="136" t="str">
        <f>+'FORMATO PEDIDOS'!A590</f>
        <v>GPH4-AM-L</v>
      </c>
      <c r="D375" s="137">
        <f>+'FORMATO PEDIDOS'!E590</f>
        <v>577.58620699999994</v>
      </c>
      <c r="E375" s="138">
        <f t="shared" si="8"/>
        <v>0</v>
      </c>
    </row>
    <row r="376" spans="1:5" s="142" customFormat="1" ht="15" hidden="1">
      <c r="A376" s="134"/>
      <c r="B376" s="193">
        <f>+'FORMATO PEDIDOS'!D591</f>
        <v>0</v>
      </c>
      <c r="C376" s="136" t="str">
        <f>+'FORMATO PEDIDOS'!A591</f>
        <v>GPH4-AM-XL</v>
      </c>
      <c r="D376" s="137">
        <f>+'FORMATO PEDIDOS'!E591</f>
        <v>577.58620699999994</v>
      </c>
      <c r="E376" s="138">
        <f t="shared" si="8"/>
        <v>0</v>
      </c>
    </row>
    <row r="377" spans="1:5" s="142" customFormat="1" ht="15" hidden="1">
      <c r="A377" s="134"/>
      <c r="B377" s="193">
        <f>+'FORMATO PEDIDOS'!D592</f>
        <v>0</v>
      </c>
      <c r="C377" s="136" t="str">
        <f>+'FORMATO PEDIDOS'!A592</f>
        <v>GPH4-AM-XXL</v>
      </c>
      <c r="D377" s="137">
        <f>+'FORMATO PEDIDOS'!E592</f>
        <v>577.58620699999994</v>
      </c>
      <c r="E377" s="138">
        <f t="shared" si="8"/>
        <v>0</v>
      </c>
    </row>
    <row r="378" spans="1:5" s="142" customFormat="1" ht="15" hidden="1">
      <c r="A378" s="134"/>
      <c r="B378" s="193">
        <f>+'FORMATO PEDIDOS'!D593</f>
        <v>0</v>
      </c>
      <c r="C378" s="136" t="str">
        <f>+'FORMATO PEDIDOS'!A593</f>
        <v>GPH4-BL-S</v>
      </c>
      <c r="D378" s="137">
        <f>+'FORMATO PEDIDOS'!E593</f>
        <v>577.58620699999994</v>
      </c>
      <c r="E378" s="138">
        <f t="shared" si="8"/>
        <v>0</v>
      </c>
    </row>
    <row r="379" spans="1:5" s="142" customFormat="1" ht="15" hidden="1">
      <c r="A379" s="134"/>
      <c r="B379" s="193">
        <f>+'FORMATO PEDIDOS'!D594</f>
        <v>0</v>
      </c>
      <c r="C379" s="136" t="str">
        <f>+'FORMATO PEDIDOS'!A594</f>
        <v>GPH4-BL-M</v>
      </c>
      <c r="D379" s="137">
        <f>+'FORMATO PEDIDOS'!E594</f>
        <v>577.58620699999994</v>
      </c>
      <c r="E379" s="138">
        <f t="shared" si="8"/>
        <v>0</v>
      </c>
    </row>
    <row r="380" spans="1:5" s="142" customFormat="1" ht="15" hidden="1">
      <c r="A380" s="134"/>
      <c r="B380" s="193">
        <f>+'FORMATO PEDIDOS'!D595</f>
        <v>0</v>
      </c>
      <c r="C380" s="136" t="str">
        <f>+'FORMATO PEDIDOS'!A595</f>
        <v>GPH4-BL-L</v>
      </c>
      <c r="D380" s="137">
        <f>+'FORMATO PEDIDOS'!E595</f>
        <v>577.58620699999994</v>
      </c>
      <c r="E380" s="138">
        <f t="shared" si="8"/>
        <v>0</v>
      </c>
    </row>
    <row r="381" spans="1:5" s="142" customFormat="1" ht="15" hidden="1">
      <c r="A381" s="134"/>
      <c r="B381" s="193">
        <f>+'FORMATO PEDIDOS'!D596</f>
        <v>0</v>
      </c>
      <c r="C381" s="136" t="str">
        <f>+'FORMATO PEDIDOS'!A596</f>
        <v>GPH4-BL-XL</v>
      </c>
      <c r="D381" s="137">
        <f>+'FORMATO PEDIDOS'!E596</f>
        <v>577.58620699999994</v>
      </c>
      <c r="E381" s="138">
        <f t="shared" si="8"/>
        <v>0</v>
      </c>
    </row>
    <row r="382" spans="1:5" s="142" customFormat="1" ht="15" hidden="1">
      <c r="A382" s="139"/>
      <c r="B382" s="193">
        <f>+'FORMATO PEDIDOS'!D597</f>
        <v>0</v>
      </c>
      <c r="C382" s="136" t="str">
        <f>+'FORMATO PEDIDOS'!A597</f>
        <v>GPH4-BL-XXL</v>
      </c>
      <c r="D382" s="137">
        <f>+'FORMATO PEDIDOS'!E597</f>
        <v>577.58620699999994</v>
      </c>
      <c r="E382" s="138">
        <f t="shared" si="8"/>
        <v>0</v>
      </c>
    </row>
    <row r="383" spans="1:5" s="142" customFormat="1" ht="15" hidden="1">
      <c r="A383" s="139"/>
      <c r="B383" s="193">
        <f>+'FORMATO PEDIDOS'!D602</f>
        <v>0</v>
      </c>
      <c r="C383" s="136" t="str">
        <f>+'FORMATO PEDIDOS'!A602</f>
        <v>GBB-NG-S</v>
      </c>
      <c r="D383" s="137">
        <f>+'FORMATO PEDIDOS'!E602</f>
        <v>818.97</v>
      </c>
      <c r="E383" s="138">
        <f t="shared" si="8"/>
        <v>0</v>
      </c>
    </row>
    <row r="384" spans="1:5" s="142" customFormat="1" ht="15" hidden="1">
      <c r="A384" s="139"/>
      <c r="B384" s="193">
        <f>+'FORMATO PEDIDOS'!D603</f>
        <v>0</v>
      </c>
      <c r="C384" s="136" t="str">
        <f>+'FORMATO PEDIDOS'!A603</f>
        <v>GBB-NG-M</v>
      </c>
      <c r="D384" s="137">
        <f>+'FORMATO PEDIDOS'!E603</f>
        <v>818.97</v>
      </c>
      <c r="E384" s="138">
        <f t="shared" si="8"/>
        <v>0</v>
      </c>
    </row>
    <row r="385" spans="1:5" s="142" customFormat="1" ht="15" hidden="1">
      <c r="A385" s="134"/>
      <c r="B385" s="193">
        <f>+'FORMATO PEDIDOS'!D604</f>
        <v>0</v>
      </c>
      <c r="C385" s="136" t="str">
        <f>+'FORMATO PEDIDOS'!A604</f>
        <v>GBB-NG-L</v>
      </c>
      <c r="D385" s="137">
        <f>+'FORMATO PEDIDOS'!E604</f>
        <v>818.97</v>
      </c>
      <c r="E385" s="138">
        <f t="shared" si="8"/>
        <v>0</v>
      </c>
    </row>
    <row r="386" spans="1:5" s="142" customFormat="1" ht="15" hidden="1">
      <c r="A386" s="134"/>
      <c r="B386" s="193">
        <f>+'FORMATO PEDIDOS'!D605</f>
        <v>0</v>
      </c>
      <c r="C386" s="136" t="str">
        <f>+'FORMATO PEDIDOS'!A605</f>
        <v>GBB-NG-XL</v>
      </c>
      <c r="D386" s="137">
        <f>+'FORMATO PEDIDOS'!E605</f>
        <v>818.97</v>
      </c>
      <c r="E386" s="138">
        <f t="shared" si="8"/>
        <v>0</v>
      </c>
    </row>
    <row r="387" spans="1:5" s="142" customFormat="1" ht="15" hidden="1">
      <c r="A387" s="134"/>
      <c r="B387" s="193">
        <f>+'FORMATO PEDIDOS'!D606</f>
        <v>0</v>
      </c>
      <c r="C387" s="136" t="str">
        <f>+'FORMATO PEDIDOS'!A606</f>
        <v>GBB-NG-XXL</v>
      </c>
      <c r="D387" s="137">
        <f>+'FORMATO PEDIDOS'!E606</f>
        <v>818.97</v>
      </c>
      <c r="E387" s="138">
        <f t="shared" si="8"/>
        <v>0</v>
      </c>
    </row>
    <row r="388" spans="1:5" s="142" customFormat="1" ht="15" hidden="1">
      <c r="A388" s="134"/>
      <c r="B388" s="193">
        <f>+'FORMATO PEDIDOS'!D607</f>
        <v>0</v>
      </c>
      <c r="C388" s="136" t="str">
        <f>+'FORMATO PEDIDOS'!A607</f>
        <v>GBB-RO-S</v>
      </c>
      <c r="D388" s="137">
        <f>+'FORMATO PEDIDOS'!E607</f>
        <v>818.97</v>
      </c>
      <c r="E388" s="138">
        <f t="shared" si="8"/>
        <v>0</v>
      </c>
    </row>
    <row r="389" spans="1:5" s="142" customFormat="1" ht="15" hidden="1">
      <c r="A389" s="134"/>
      <c r="B389" s="193">
        <f>+'FORMATO PEDIDOS'!D608</f>
        <v>0</v>
      </c>
      <c r="C389" s="136" t="str">
        <f>+'FORMATO PEDIDOS'!A608</f>
        <v>GBB-RO-M</v>
      </c>
      <c r="D389" s="137">
        <f>+'FORMATO PEDIDOS'!E608</f>
        <v>818.97</v>
      </c>
      <c r="E389" s="138">
        <f t="shared" si="8"/>
        <v>0</v>
      </c>
    </row>
    <row r="390" spans="1:5" s="142" customFormat="1" ht="15" hidden="1">
      <c r="A390" s="134"/>
      <c r="B390" s="193">
        <f>+'FORMATO PEDIDOS'!D609</f>
        <v>0</v>
      </c>
      <c r="C390" s="136" t="str">
        <f>+'FORMATO PEDIDOS'!A609</f>
        <v>GBB-RO-L</v>
      </c>
      <c r="D390" s="137">
        <f>+'FORMATO PEDIDOS'!E609</f>
        <v>818.97</v>
      </c>
      <c r="E390" s="138">
        <f t="shared" si="8"/>
        <v>0</v>
      </c>
    </row>
    <row r="391" spans="1:5" s="142" customFormat="1" ht="15" hidden="1">
      <c r="A391" s="139"/>
      <c r="B391" s="193">
        <f>+'FORMATO PEDIDOS'!D610</f>
        <v>0</v>
      </c>
      <c r="C391" s="136" t="str">
        <f>+'FORMATO PEDIDOS'!A610</f>
        <v>GBB-RO-XL</v>
      </c>
      <c r="D391" s="137">
        <f>+'FORMATO PEDIDOS'!E610</f>
        <v>818.97</v>
      </c>
      <c r="E391" s="138">
        <f t="shared" si="8"/>
        <v>0</v>
      </c>
    </row>
    <row r="392" spans="1:5" s="142" customFormat="1" ht="15" hidden="1">
      <c r="A392" s="139"/>
      <c r="B392" s="193">
        <f>+'FORMATO PEDIDOS'!D611</f>
        <v>0</v>
      </c>
      <c r="C392" s="136" t="str">
        <f>+'FORMATO PEDIDOS'!A611</f>
        <v>GBB-RO-XXL</v>
      </c>
      <c r="D392" s="137">
        <f>+'FORMATO PEDIDOS'!E611</f>
        <v>818.97</v>
      </c>
      <c r="E392" s="138">
        <f t="shared" si="8"/>
        <v>0</v>
      </c>
    </row>
    <row r="393" spans="1:5" s="142" customFormat="1" ht="15" hidden="1">
      <c r="A393" s="139"/>
      <c r="B393" s="193">
        <f>+'FORMATO PEDIDOS'!D612</f>
        <v>0</v>
      </c>
      <c r="C393" s="136" t="str">
        <f>+'FORMATO PEDIDOS'!A612</f>
        <v>GBB-AZ-S</v>
      </c>
      <c r="D393" s="137">
        <f>+'FORMATO PEDIDOS'!E612</f>
        <v>818.97</v>
      </c>
      <c r="E393" s="138">
        <f t="shared" si="8"/>
        <v>0</v>
      </c>
    </row>
    <row r="394" spans="1:5" s="142" customFormat="1" ht="15" hidden="1">
      <c r="A394" s="139"/>
      <c r="B394" s="193">
        <f>+'FORMATO PEDIDOS'!D613</f>
        <v>0</v>
      </c>
      <c r="C394" s="136" t="str">
        <f>+'FORMATO PEDIDOS'!A613</f>
        <v>GBB-AZ-M</v>
      </c>
      <c r="D394" s="137">
        <f>+'FORMATO PEDIDOS'!E613</f>
        <v>818.97</v>
      </c>
      <c r="E394" s="138">
        <f t="shared" si="8"/>
        <v>0</v>
      </c>
    </row>
    <row r="395" spans="1:5" s="142" customFormat="1" ht="15" hidden="1">
      <c r="A395" s="139"/>
      <c r="B395" s="193">
        <f>+'FORMATO PEDIDOS'!D614</f>
        <v>0</v>
      </c>
      <c r="C395" s="136" t="str">
        <f>+'FORMATO PEDIDOS'!A614</f>
        <v>GBB-AZ-L</v>
      </c>
      <c r="D395" s="137">
        <f>+'FORMATO PEDIDOS'!E614</f>
        <v>818.97</v>
      </c>
      <c r="E395" s="138">
        <f t="shared" si="8"/>
        <v>0</v>
      </c>
    </row>
    <row r="396" spans="1:5" s="142" customFormat="1" ht="15" hidden="1">
      <c r="A396" s="139"/>
      <c r="B396" s="193">
        <f>+'FORMATO PEDIDOS'!D615</f>
        <v>0</v>
      </c>
      <c r="C396" s="136" t="str">
        <f>+'FORMATO PEDIDOS'!A615</f>
        <v>GBB-AZ-XL</v>
      </c>
      <c r="D396" s="137">
        <f>+'FORMATO PEDIDOS'!E615</f>
        <v>818.97</v>
      </c>
      <c r="E396" s="138">
        <f t="shared" si="8"/>
        <v>0</v>
      </c>
    </row>
    <row r="397" spans="1:5" s="145" customFormat="1" ht="15" hidden="1">
      <c r="A397" s="139"/>
      <c r="B397" s="193">
        <f>+'FORMATO PEDIDOS'!D616</f>
        <v>0</v>
      </c>
      <c r="C397" s="136" t="str">
        <f>+'FORMATO PEDIDOS'!A616</f>
        <v>GBB-AZ-XXL</v>
      </c>
      <c r="D397" s="137">
        <f>+'FORMATO PEDIDOS'!E616</f>
        <v>818.97</v>
      </c>
      <c r="E397" s="138">
        <f t="shared" si="8"/>
        <v>0</v>
      </c>
    </row>
    <row r="398" spans="1:5" s="145" customFormat="1" ht="15" hidden="1">
      <c r="A398" s="134"/>
      <c r="B398" s="193">
        <f>+'FORMATO PEDIDOS'!D617</f>
        <v>0</v>
      </c>
      <c r="C398" s="136" t="str">
        <f>+'FORMATO PEDIDOS'!A617</f>
        <v>GBB-GR-S</v>
      </c>
      <c r="D398" s="137">
        <f>+'FORMATO PEDIDOS'!E617</f>
        <v>568.96551699999998</v>
      </c>
      <c r="E398" s="138">
        <f t="shared" si="8"/>
        <v>0</v>
      </c>
    </row>
    <row r="399" spans="1:5" s="145" customFormat="1" ht="15" hidden="1">
      <c r="A399" s="134"/>
      <c r="B399" s="193">
        <f>+'FORMATO PEDIDOS'!D618</f>
        <v>0</v>
      </c>
      <c r="C399" s="136" t="str">
        <f>+'FORMATO PEDIDOS'!A618</f>
        <v>GBB-GR-M</v>
      </c>
      <c r="D399" s="137">
        <f>+'FORMATO PEDIDOS'!E618</f>
        <v>568.96551699999998</v>
      </c>
      <c r="E399" s="138">
        <f t="shared" si="8"/>
        <v>0</v>
      </c>
    </row>
    <row r="400" spans="1:5" s="145" customFormat="1" ht="15" hidden="1">
      <c r="A400" s="134"/>
      <c r="B400" s="193">
        <f>+'FORMATO PEDIDOS'!D619</f>
        <v>0</v>
      </c>
      <c r="C400" s="136" t="str">
        <f>+'FORMATO PEDIDOS'!A619</f>
        <v>GBB-GR-L</v>
      </c>
      <c r="D400" s="137">
        <f>+'FORMATO PEDIDOS'!E619</f>
        <v>568.96551699999998</v>
      </c>
      <c r="E400" s="138">
        <f t="shared" si="8"/>
        <v>0</v>
      </c>
    </row>
    <row r="401" spans="1:5" s="145" customFormat="1" ht="15" hidden="1">
      <c r="A401" s="134"/>
      <c r="B401" s="193">
        <f>+'FORMATO PEDIDOS'!D620</f>
        <v>0</v>
      </c>
      <c r="C401" s="136" t="str">
        <f>+'FORMATO PEDIDOS'!A620</f>
        <v>GBB-GR-XL</v>
      </c>
      <c r="D401" s="137">
        <f>+'FORMATO PEDIDOS'!E620</f>
        <v>568.96551699999998</v>
      </c>
      <c r="E401" s="138">
        <f t="shared" si="8"/>
        <v>0</v>
      </c>
    </row>
    <row r="402" spans="1:5" s="145" customFormat="1" ht="15" hidden="1">
      <c r="A402" s="134"/>
      <c r="B402" s="193">
        <f>+'FORMATO PEDIDOS'!D621</f>
        <v>0</v>
      </c>
      <c r="C402" s="136" t="str">
        <f>+'FORMATO PEDIDOS'!A621</f>
        <v>GBB-GR-XXL</v>
      </c>
      <c r="D402" s="137">
        <f>+'FORMATO PEDIDOS'!E621</f>
        <v>568.96551699999998</v>
      </c>
      <c r="E402" s="138">
        <f t="shared" si="8"/>
        <v>0</v>
      </c>
    </row>
    <row r="403" spans="1:5" s="145" customFormat="1" ht="15" hidden="1">
      <c r="A403" s="139"/>
      <c r="B403" s="193">
        <f>+'FORMATO PEDIDOS'!D626</f>
        <v>0</v>
      </c>
      <c r="C403" s="136" t="str">
        <f>+'FORMATO PEDIDOS'!A626</f>
        <v>GV-NG-S</v>
      </c>
      <c r="D403" s="137">
        <f>+'FORMATO PEDIDOS'!E626</f>
        <v>474.14</v>
      </c>
      <c r="E403" s="138">
        <f t="shared" si="8"/>
        <v>0</v>
      </c>
    </row>
    <row r="404" spans="1:5" s="145" customFormat="1" ht="15" hidden="1">
      <c r="A404" s="139"/>
      <c r="B404" s="193">
        <f>+'FORMATO PEDIDOS'!D627</f>
        <v>0</v>
      </c>
      <c r="C404" s="136" t="str">
        <f>+'FORMATO PEDIDOS'!A627</f>
        <v>GV-NG-M</v>
      </c>
      <c r="D404" s="137">
        <f>+'FORMATO PEDIDOS'!E627</f>
        <v>474.14</v>
      </c>
      <c r="E404" s="138">
        <f t="shared" si="8"/>
        <v>0</v>
      </c>
    </row>
    <row r="405" spans="1:5" s="145" customFormat="1" ht="15" hidden="1">
      <c r="A405" s="139"/>
      <c r="B405" s="193">
        <f>+'FORMATO PEDIDOS'!D628</f>
        <v>0</v>
      </c>
      <c r="C405" s="136" t="str">
        <f>+'FORMATO PEDIDOS'!A628</f>
        <v>GV-NG-L</v>
      </c>
      <c r="D405" s="137">
        <f>+'FORMATO PEDIDOS'!E628</f>
        <v>474.14</v>
      </c>
      <c r="E405" s="138">
        <f t="shared" si="8"/>
        <v>0</v>
      </c>
    </row>
    <row r="406" spans="1:5" s="145" customFormat="1" ht="15" hidden="1">
      <c r="A406" s="139"/>
      <c r="B406" s="193">
        <f>+'FORMATO PEDIDOS'!D629</f>
        <v>0</v>
      </c>
      <c r="C406" s="136" t="str">
        <f>+'FORMATO PEDIDOS'!A629</f>
        <v>GV-NG-XL</v>
      </c>
      <c r="D406" s="137">
        <f>+'FORMATO PEDIDOS'!E629</f>
        <v>474.14</v>
      </c>
      <c r="E406" s="138">
        <f t="shared" si="8"/>
        <v>0</v>
      </c>
    </row>
    <row r="407" spans="1:5" s="145" customFormat="1" ht="15" hidden="1">
      <c r="A407" s="134"/>
      <c r="B407" s="193">
        <f>+'FORMATO PEDIDOS'!D630</f>
        <v>0</v>
      </c>
      <c r="C407" s="136" t="str">
        <f>+'FORMATO PEDIDOS'!A630</f>
        <v>GV-NG-XXL</v>
      </c>
      <c r="D407" s="137">
        <f>+'FORMATO PEDIDOS'!E630</f>
        <v>474.14</v>
      </c>
      <c r="E407" s="138">
        <f t="shared" si="8"/>
        <v>0</v>
      </c>
    </row>
    <row r="408" spans="1:5" s="145" customFormat="1" ht="15" hidden="1">
      <c r="A408" s="134"/>
      <c r="B408" s="193">
        <f>+'FORMATO PEDIDOS'!D631</f>
        <v>0</v>
      </c>
      <c r="C408" s="136" t="str">
        <f>+'FORMATO PEDIDOS'!A631</f>
        <v>GV-RO-S</v>
      </c>
      <c r="D408" s="137">
        <f>+'FORMATO PEDIDOS'!E631</f>
        <v>474.14</v>
      </c>
      <c r="E408" s="138">
        <f t="shared" si="8"/>
        <v>0</v>
      </c>
    </row>
    <row r="409" spans="1:5" s="145" customFormat="1" ht="15" hidden="1">
      <c r="A409" s="134"/>
      <c r="B409" s="193">
        <f>+'FORMATO PEDIDOS'!D632</f>
        <v>0</v>
      </c>
      <c r="C409" s="136" t="str">
        <f>+'FORMATO PEDIDOS'!A632</f>
        <v>GV-RO-M</v>
      </c>
      <c r="D409" s="137">
        <f>+'FORMATO PEDIDOS'!E632</f>
        <v>474.14</v>
      </c>
      <c r="E409" s="138">
        <f t="shared" si="8"/>
        <v>0</v>
      </c>
    </row>
    <row r="410" spans="1:5" s="145" customFormat="1" ht="15" hidden="1">
      <c r="A410" s="134"/>
      <c r="B410" s="193">
        <f>+'FORMATO PEDIDOS'!D633</f>
        <v>0</v>
      </c>
      <c r="C410" s="136" t="str">
        <f>+'FORMATO PEDIDOS'!A633</f>
        <v>GV-RO-L</v>
      </c>
      <c r="D410" s="137">
        <f>+'FORMATO PEDIDOS'!E633</f>
        <v>474.14</v>
      </c>
      <c r="E410" s="138">
        <f t="shared" si="8"/>
        <v>0</v>
      </c>
    </row>
    <row r="411" spans="1:5" s="145" customFormat="1" ht="15" hidden="1">
      <c r="A411" s="134"/>
      <c r="B411" s="193">
        <f>+'FORMATO PEDIDOS'!D634</f>
        <v>0</v>
      </c>
      <c r="C411" s="136" t="str">
        <f>+'FORMATO PEDIDOS'!A634</f>
        <v>GV-RO-XL</v>
      </c>
      <c r="D411" s="137">
        <f>+'FORMATO PEDIDOS'!E634</f>
        <v>474.14</v>
      </c>
      <c r="E411" s="138">
        <f t="shared" si="8"/>
        <v>0</v>
      </c>
    </row>
    <row r="412" spans="1:5" s="145" customFormat="1" ht="15" hidden="1">
      <c r="A412" s="134"/>
      <c r="B412" s="193">
        <f>+'FORMATO PEDIDOS'!D635</f>
        <v>0</v>
      </c>
      <c r="C412" s="136" t="str">
        <f>+'FORMATO PEDIDOS'!A635</f>
        <v>GV-RO-XXL</v>
      </c>
      <c r="D412" s="137">
        <f>+'FORMATO PEDIDOS'!E635</f>
        <v>474.14</v>
      </c>
      <c r="E412" s="138">
        <f t="shared" si="8"/>
        <v>0</v>
      </c>
    </row>
    <row r="413" spans="1:5" s="145" customFormat="1" ht="15" hidden="1">
      <c r="A413" s="139"/>
      <c r="B413" s="193">
        <f>+'FORMATO PEDIDOS'!D636</f>
        <v>0</v>
      </c>
      <c r="C413" s="136" t="str">
        <f>+'FORMATO PEDIDOS'!A636</f>
        <v>GV-AZ-S</v>
      </c>
      <c r="D413" s="137">
        <f>+'FORMATO PEDIDOS'!E636</f>
        <v>474.14</v>
      </c>
      <c r="E413" s="138">
        <f t="shared" si="8"/>
        <v>0</v>
      </c>
    </row>
    <row r="414" spans="1:5" s="145" customFormat="1" ht="15" hidden="1">
      <c r="A414" s="139"/>
      <c r="B414" s="193">
        <f>+'FORMATO PEDIDOS'!D637</f>
        <v>0</v>
      </c>
      <c r="C414" s="136" t="str">
        <f>+'FORMATO PEDIDOS'!A637</f>
        <v>GV-AZ-M</v>
      </c>
      <c r="D414" s="137">
        <f>+'FORMATO PEDIDOS'!E637</f>
        <v>474.14</v>
      </c>
      <c r="E414" s="138">
        <f t="shared" si="8"/>
        <v>0</v>
      </c>
    </row>
    <row r="415" spans="1:5" s="145" customFormat="1" ht="15" hidden="1">
      <c r="A415" s="139"/>
      <c r="B415" s="193">
        <f>+'FORMATO PEDIDOS'!D638</f>
        <v>0</v>
      </c>
      <c r="C415" s="136" t="str">
        <f>+'FORMATO PEDIDOS'!A638</f>
        <v>GV-AZ-L</v>
      </c>
      <c r="D415" s="137">
        <f>+'FORMATO PEDIDOS'!E638</f>
        <v>474.14</v>
      </c>
      <c r="E415" s="138">
        <f t="shared" si="8"/>
        <v>0</v>
      </c>
    </row>
    <row r="416" spans="1:5" s="145" customFormat="1" ht="15" hidden="1">
      <c r="A416" s="139"/>
      <c r="B416" s="193">
        <f>+'FORMATO PEDIDOS'!D639</f>
        <v>0</v>
      </c>
      <c r="C416" s="136" t="str">
        <f>+'FORMATO PEDIDOS'!A639</f>
        <v>GV-AZ-XL</v>
      </c>
      <c r="D416" s="137">
        <f>+'FORMATO PEDIDOS'!E639</f>
        <v>474.14</v>
      </c>
      <c r="E416" s="138">
        <f t="shared" si="8"/>
        <v>0</v>
      </c>
    </row>
    <row r="417" spans="1:5" s="145" customFormat="1" ht="15" hidden="1">
      <c r="A417" s="139"/>
      <c r="B417" s="193">
        <f>+'FORMATO PEDIDOS'!D640</f>
        <v>0</v>
      </c>
      <c r="C417" s="136" t="str">
        <f>+'FORMATO PEDIDOS'!A640</f>
        <v>GV-AZ-XXL</v>
      </c>
      <c r="D417" s="137">
        <f>+'FORMATO PEDIDOS'!E640</f>
        <v>474.14</v>
      </c>
      <c r="E417" s="138">
        <f t="shared" si="8"/>
        <v>0</v>
      </c>
    </row>
    <row r="418" spans="1:5" s="145" customFormat="1" ht="15" hidden="1">
      <c r="A418" s="139"/>
      <c r="B418" s="193">
        <f>+'FORMATO PEDIDOS'!D641</f>
        <v>0</v>
      </c>
      <c r="C418" s="136" t="str">
        <f>+'FORMATO PEDIDOS'!A641</f>
        <v>GV-BL-S</v>
      </c>
      <c r="D418" s="137">
        <f>+'FORMATO PEDIDOS'!E641</f>
        <v>474.14</v>
      </c>
      <c r="E418" s="138">
        <f t="shared" si="8"/>
        <v>0</v>
      </c>
    </row>
    <row r="419" spans="1:5" s="145" customFormat="1" ht="15" hidden="1">
      <c r="A419" s="139"/>
      <c r="B419" s="193">
        <f>+'FORMATO PEDIDOS'!D642</f>
        <v>0</v>
      </c>
      <c r="C419" s="136" t="str">
        <f>+'FORMATO PEDIDOS'!A642</f>
        <v>GV-BL-M</v>
      </c>
      <c r="D419" s="137">
        <f>+'FORMATO PEDIDOS'!E642</f>
        <v>474.14</v>
      </c>
      <c r="E419" s="138">
        <f t="shared" si="8"/>
        <v>0</v>
      </c>
    </row>
    <row r="420" spans="1:5" s="145" customFormat="1" ht="15" hidden="1">
      <c r="A420" s="134"/>
      <c r="B420" s="193">
        <f>+'FORMATO PEDIDOS'!D643</f>
        <v>0</v>
      </c>
      <c r="C420" s="136" t="str">
        <f>+'FORMATO PEDIDOS'!A643</f>
        <v>GV-BL-L</v>
      </c>
      <c r="D420" s="137">
        <f>+'FORMATO PEDIDOS'!E643</f>
        <v>474.14</v>
      </c>
      <c r="E420" s="138">
        <f t="shared" ref="E420:E435" si="9">+D420*B420</f>
        <v>0</v>
      </c>
    </row>
    <row r="421" spans="1:5" s="145" customFormat="1" ht="15" hidden="1">
      <c r="A421" s="134"/>
      <c r="B421" s="193">
        <f>+'FORMATO PEDIDOS'!D644</f>
        <v>0</v>
      </c>
      <c r="C421" s="136" t="str">
        <f>+'FORMATO PEDIDOS'!A644</f>
        <v>GV-BL-XL</v>
      </c>
      <c r="D421" s="137">
        <f>+'FORMATO PEDIDOS'!E644</f>
        <v>474.14</v>
      </c>
      <c r="E421" s="138">
        <f t="shared" si="9"/>
        <v>0</v>
      </c>
    </row>
    <row r="422" spans="1:5" s="145" customFormat="1" ht="15" hidden="1">
      <c r="A422" s="134"/>
      <c r="B422" s="193">
        <f>+'FORMATO PEDIDOS'!D645</f>
        <v>0</v>
      </c>
      <c r="C422" s="136" t="str">
        <f>+'FORMATO PEDIDOS'!A645</f>
        <v>GV-BL-XXL</v>
      </c>
      <c r="D422" s="137">
        <f>+'FORMATO PEDIDOS'!E645</f>
        <v>474.14</v>
      </c>
      <c r="E422" s="138">
        <f t="shared" si="9"/>
        <v>0</v>
      </c>
    </row>
    <row r="423" spans="1:5" s="145" customFormat="1" ht="15" hidden="1">
      <c r="A423" s="134"/>
      <c r="B423" s="193">
        <f>+'FORMATO PEDIDOS'!D646</f>
        <v>0</v>
      </c>
      <c r="C423" s="136" t="str">
        <f>+'FORMATO PEDIDOS'!A646</f>
        <v>GV-NE-S</v>
      </c>
      <c r="D423" s="137">
        <f>+'FORMATO PEDIDOS'!E646</f>
        <v>474.14</v>
      </c>
      <c r="E423" s="138">
        <f t="shared" si="9"/>
        <v>0</v>
      </c>
    </row>
    <row r="424" spans="1:5" s="145" customFormat="1" ht="15" hidden="1">
      <c r="A424" s="134"/>
      <c r="B424" s="193">
        <f>+'FORMATO PEDIDOS'!D647</f>
        <v>0</v>
      </c>
      <c r="C424" s="136" t="str">
        <f>+'FORMATO PEDIDOS'!A647</f>
        <v>GV-NE-M</v>
      </c>
      <c r="D424" s="137">
        <f>+'FORMATO PEDIDOS'!E647</f>
        <v>474.14</v>
      </c>
      <c r="E424" s="138">
        <f t="shared" si="9"/>
        <v>0</v>
      </c>
    </row>
    <row r="425" spans="1:5" s="145" customFormat="1" ht="15" hidden="1">
      <c r="A425" s="134"/>
      <c r="B425" s="193">
        <f>+'FORMATO PEDIDOS'!D648</f>
        <v>0</v>
      </c>
      <c r="C425" s="136" t="str">
        <f>+'FORMATO PEDIDOS'!A648</f>
        <v>GV-NE-L</v>
      </c>
      <c r="D425" s="137">
        <f>+'FORMATO PEDIDOS'!E648</f>
        <v>474.14</v>
      </c>
      <c r="E425" s="138">
        <f t="shared" si="9"/>
        <v>0</v>
      </c>
    </row>
    <row r="426" spans="1:5" s="145" customFormat="1" ht="15" hidden="1">
      <c r="A426" s="134"/>
      <c r="B426" s="193">
        <f>+'FORMATO PEDIDOS'!D649</f>
        <v>0</v>
      </c>
      <c r="C426" s="136" t="str">
        <f>+'FORMATO PEDIDOS'!A649</f>
        <v>GV-NE-XL</v>
      </c>
      <c r="D426" s="137">
        <f>+'FORMATO PEDIDOS'!E649</f>
        <v>474.14</v>
      </c>
      <c r="E426" s="138">
        <f t="shared" si="9"/>
        <v>0</v>
      </c>
    </row>
    <row r="427" spans="1:5" s="145" customFormat="1" ht="15" hidden="1">
      <c r="A427" s="134"/>
      <c r="B427" s="193">
        <f>+'FORMATO PEDIDOS'!D650</f>
        <v>0</v>
      </c>
      <c r="C427" s="136" t="str">
        <f>+'FORMATO PEDIDOS'!A650</f>
        <v>GV-NE-XXL</v>
      </c>
      <c r="D427" s="137">
        <f>+'FORMATO PEDIDOS'!E650</f>
        <v>474.14</v>
      </c>
      <c r="E427" s="138">
        <f t="shared" si="9"/>
        <v>0</v>
      </c>
    </row>
    <row r="428" spans="1:5" s="145" customFormat="1" ht="15" hidden="1">
      <c r="A428" s="134"/>
      <c r="B428" s="193">
        <f>+'FORMATO PEDIDOS'!D655</f>
        <v>0</v>
      </c>
      <c r="C428" s="136" t="str">
        <f>+'FORMATO PEDIDOS'!A655</f>
        <v>GVW-NG-XS</v>
      </c>
      <c r="D428" s="137">
        <f>+'FORMATO PEDIDOS'!E655</f>
        <v>314.65517199999999</v>
      </c>
      <c r="E428" s="138">
        <f t="shared" si="9"/>
        <v>0</v>
      </c>
    </row>
    <row r="429" spans="1:5" s="145" customFormat="1" ht="15" hidden="1">
      <c r="A429" s="134"/>
      <c r="B429" s="193">
        <f>+'FORMATO PEDIDOS'!D656</f>
        <v>0</v>
      </c>
      <c r="C429" s="136" t="str">
        <f>+'FORMATO PEDIDOS'!A656</f>
        <v>GVW-NG-S</v>
      </c>
      <c r="D429" s="137">
        <f>+'FORMATO PEDIDOS'!E656</f>
        <v>314.65517199999999</v>
      </c>
      <c r="E429" s="138">
        <f t="shared" si="9"/>
        <v>0</v>
      </c>
    </row>
    <row r="430" spans="1:5" s="145" customFormat="1" ht="15" hidden="1">
      <c r="A430" s="134"/>
      <c r="B430" s="193">
        <f>+'FORMATO PEDIDOS'!D657</f>
        <v>0</v>
      </c>
      <c r="C430" s="136" t="str">
        <f>+'FORMATO PEDIDOS'!A657</f>
        <v>GVW-NG-M</v>
      </c>
      <c r="D430" s="137">
        <f>+'FORMATO PEDIDOS'!E657</f>
        <v>474.14</v>
      </c>
      <c r="E430" s="138">
        <f t="shared" si="9"/>
        <v>0</v>
      </c>
    </row>
    <row r="431" spans="1:5" s="145" customFormat="1" ht="15" hidden="1">
      <c r="A431" s="134"/>
      <c r="B431" s="193">
        <f>+'FORMATO PEDIDOS'!D658</f>
        <v>0</v>
      </c>
      <c r="C431" s="136" t="str">
        <f>+'FORMATO PEDIDOS'!A658</f>
        <v>GVW-NG-L</v>
      </c>
      <c r="D431" s="137">
        <f>+'FORMATO PEDIDOS'!E658</f>
        <v>474.14</v>
      </c>
      <c r="E431" s="138">
        <f t="shared" si="9"/>
        <v>0</v>
      </c>
    </row>
    <row r="432" spans="1:5" s="145" customFormat="1" ht="15" hidden="1">
      <c r="A432" s="134"/>
      <c r="B432" s="193">
        <f>+'FORMATO PEDIDOS'!D659</f>
        <v>0</v>
      </c>
      <c r="C432" s="136" t="str">
        <f>+'FORMATO PEDIDOS'!A659</f>
        <v>GVW-NG-XL</v>
      </c>
      <c r="D432" s="137">
        <f>+'FORMATO PEDIDOS'!E659</f>
        <v>474.14</v>
      </c>
      <c r="E432" s="138">
        <f t="shared" si="9"/>
        <v>0</v>
      </c>
    </row>
    <row r="433" spans="1:5" s="145" customFormat="1" ht="15" hidden="1">
      <c r="A433" s="134"/>
      <c r="B433" s="193">
        <f>+'FORMATO PEDIDOS'!D660</f>
        <v>0</v>
      </c>
      <c r="C433" s="136" t="str">
        <f>+'FORMATO PEDIDOS'!A660</f>
        <v>GVW-NE-XS</v>
      </c>
      <c r="D433" s="137">
        <f>+'FORMATO PEDIDOS'!E660</f>
        <v>474.14</v>
      </c>
      <c r="E433" s="138">
        <f t="shared" si="9"/>
        <v>0</v>
      </c>
    </row>
    <row r="434" spans="1:5" s="145" customFormat="1" ht="15" hidden="1">
      <c r="A434" s="134"/>
      <c r="B434" s="193">
        <f>+'FORMATO PEDIDOS'!D661</f>
        <v>0</v>
      </c>
      <c r="C434" s="136" t="str">
        <f>+'FORMATO PEDIDOS'!A661</f>
        <v>GVW-NE-S</v>
      </c>
      <c r="D434" s="137">
        <f>+'FORMATO PEDIDOS'!E661</f>
        <v>474.14</v>
      </c>
      <c r="E434" s="138">
        <f t="shared" si="9"/>
        <v>0</v>
      </c>
    </row>
    <row r="435" spans="1:5" s="145" customFormat="1" ht="15" hidden="1">
      <c r="A435" s="134"/>
      <c r="B435" s="193">
        <f>+'FORMATO PEDIDOS'!D662</f>
        <v>0</v>
      </c>
      <c r="C435" s="136" t="str">
        <f>+'FORMATO PEDIDOS'!A662</f>
        <v>GVW-NE-M</v>
      </c>
      <c r="D435" s="137">
        <f>+'FORMATO PEDIDOS'!E662</f>
        <v>474.14</v>
      </c>
      <c r="E435" s="138">
        <f t="shared" si="9"/>
        <v>0</v>
      </c>
    </row>
    <row r="436" spans="1:5" s="145" customFormat="1" ht="15" hidden="1">
      <c r="A436" s="134"/>
      <c r="B436" s="193">
        <f>+'FORMATO PEDIDOS'!D663</f>
        <v>0</v>
      </c>
      <c r="C436" s="136" t="str">
        <f>+'FORMATO PEDIDOS'!A663</f>
        <v>GVW-NE-L</v>
      </c>
      <c r="D436" s="137">
        <f>+'FORMATO PEDIDOS'!E663</f>
        <v>474.14</v>
      </c>
      <c r="E436" s="138">
        <f t="shared" ref="E436:E476" si="10">+D436*B436</f>
        <v>0</v>
      </c>
    </row>
    <row r="437" spans="1:5" s="145" customFormat="1" ht="15" hidden="1">
      <c r="A437" s="134"/>
      <c r="B437" s="193">
        <f>+'FORMATO PEDIDOS'!D664</f>
        <v>0</v>
      </c>
      <c r="C437" s="136" t="str">
        <f>+'FORMATO PEDIDOS'!A664</f>
        <v>GVW-NE-XL</v>
      </c>
      <c r="D437" s="137">
        <f>+'FORMATO PEDIDOS'!E664</f>
        <v>474.14</v>
      </c>
      <c r="E437" s="138">
        <f t="shared" si="10"/>
        <v>0</v>
      </c>
    </row>
    <row r="438" spans="1:5" s="145" customFormat="1" ht="15" hidden="1">
      <c r="A438" s="134"/>
      <c r="B438" s="193">
        <f>+'FORMATO PEDIDOS'!D665</f>
        <v>0</v>
      </c>
      <c r="C438" s="136" t="str">
        <f>+'FORMATO PEDIDOS'!A665</f>
        <v>GVW-RS-XS</v>
      </c>
      <c r="D438" s="137">
        <f>+'FORMATO PEDIDOS'!E665</f>
        <v>474.14</v>
      </c>
      <c r="E438" s="138">
        <f t="shared" si="10"/>
        <v>0</v>
      </c>
    </row>
    <row r="439" spans="1:5" s="145" customFormat="1" ht="15">
      <c r="A439" s="134"/>
      <c r="B439" s="193">
        <f>+'FORMATO PEDIDOS'!D666</f>
        <v>0</v>
      </c>
      <c r="C439" s="136" t="str">
        <f>+'FORMATO PEDIDOS'!A666</f>
        <v>GVW-RS-S</v>
      </c>
      <c r="D439" s="137">
        <f>+'FORMATO PEDIDOS'!E666</f>
        <v>474.14</v>
      </c>
      <c r="E439" s="138">
        <f t="shared" si="10"/>
        <v>0</v>
      </c>
    </row>
    <row r="440" spans="1:5" s="145" customFormat="1" ht="15">
      <c r="A440" s="134"/>
      <c r="B440" s="193">
        <f>+'FORMATO PEDIDOS'!D667</f>
        <v>0</v>
      </c>
      <c r="C440" s="136" t="str">
        <f>+'FORMATO PEDIDOS'!A667</f>
        <v>GVW-RS-M</v>
      </c>
      <c r="D440" s="137">
        <f>+'FORMATO PEDIDOS'!E667</f>
        <v>474.14</v>
      </c>
      <c r="E440" s="138">
        <f t="shared" si="10"/>
        <v>0</v>
      </c>
    </row>
    <row r="441" spans="1:5" s="145" customFormat="1" ht="15">
      <c r="A441" s="134"/>
      <c r="B441" s="193">
        <f>+'FORMATO PEDIDOS'!D668</f>
        <v>0</v>
      </c>
      <c r="C441" s="136" t="str">
        <f>+'FORMATO PEDIDOS'!A668</f>
        <v>GVW-RS-L</v>
      </c>
      <c r="D441" s="137">
        <f>+'FORMATO PEDIDOS'!E668</f>
        <v>474.14</v>
      </c>
      <c r="E441" s="138">
        <f t="shared" si="10"/>
        <v>0</v>
      </c>
    </row>
    <row r="442" spans="1:5" s="145" customFormat="1" ht="15" hidden="1">
      <c r="A442" s="134"/>
      <c r="B442" s="193">
        <f>+'FORMATO PEDIDOS'!D669</f>
        <v>0</v>
      </c>
      <c r="C442" s="136" t="str">
        <f>+'FORMATO PEDIDOS'!A669</f>
        <v>GVW-RS-XL</v>
      </c>
      <c r="D442" s="137">
        <f>+'FORMATO PEDIDOS'!E669</f>
        <v>474.14</v>
      </c>
      <c r="E442" s="138">
        <f t="shared" si="10"/>
        <v>0</v>
      </c>
    </row>
    <row r="443" spans="1:5" s="145" customFormat="1" ht="15">
      <c r="A443" s="134"/>
      <c r="B443" s="193">
        <f>+'FORMATO PEDIDOS'!D670</f>
        <v>0</v>
      </c>
      <c r="C443" s="136" t="str">
        <f>+'FORMATO PEDIDOS'!A670</f>
        <v>GVW-MO-XS</v>
      </c>
      <c r="D443" s="137">
        <f>+'FORMATO PEDIDOS'!E670</f>
        <v>474.14</v>
      </c>
      <c r="E443" s="138">
        <f t="shared" si="10"/>
        <v>0</v>
      </c>
    </row>
    <row r="444" spans="1:5" s="145" customFormat="1" ht="15">
      <c r="A444" s="134"/>
      <c r="B444" s="193">
        <f>+'FORMATO PEDIDOS'!D671</f>
        <v>0</v>
      </c>
      <c r="C444" s="136" t="str">
        <f>+'FORMATO PEDIDOS'!A671</f>
        <v>GVW-MO-S</v>
      </c>
      <c r="D444" s="137">
        <f>+'FORMATO PEDIDOS'!E671</f>
        <v>474.14</v>
      </c>
      <c r="E444" s="138">
        <f t="shared" si="10"/>
        <v>0</v>
      </c>
    </row>
    <row r="445" spans="1:5" s="145" customFormat="1" ht="15">
      <c r="A445" s="134"/>
      <c r="B445" s="193">
        <f>+'FORMATO PEDIDOS'!D672</f>
        <v>0</v>
      </c>
      <c r="C445" s="136" t="str">
        <f>+'FORMATO PEDIDOS'!A672</f>
        <v>GVW-MO-M</v>
      </c>
      <c r="D445" s="137">
        <f>+'FORMATO PEDIDOS'!E672</f>
        <v>474.14</v>
      </c>
      <c r="E445" s="138">
        <f t="shared" si="10"/>
        <v>0</v>
      </c>
    </row>
    <row r="446" spans="1:5" s="145" customFormat="1" ht="15" hidden="1">
      <c r="A446" s="134"/>
      <c r="B446" s="193">
        <f>+'FORMATO PEDIDOS'!D673</f>
        <v>0</v>
      </c>
      <c r="C446" s="136" t="str">
        <f>+'FORMATO PEDIDOS'!A673</f>
        <v>GVW-MO-L</v>
      </c>
      <c r="D446" s="137">
        <f>+'FORMATO PEDIDOS'!E673</f>
        <v>474.14</v>
      </c>
      <c r="E446" s="138">
        <f t="shared" si="10"/>
        <v>0</v>
      </c>
    </row>
    <row r="447" spans="1:5" s="145" customFormat="1" ht="15" hidden="1">
      <c r="A447" s="134"/>
      <c r="B447" s="193">
        <f>+'FORMATO PEDIDOS'!D674</f>
        <v>0</v>
      </c>
      <c r="C447" s="136" t="str">
        <f>+'FORMATO PEDIDOS'!A674</f>
        <v>GVW-MO-XL</v>
      </c>
      <c r="D447" s="137">
        <f>+'FORMATO PEDIDOS'!E674</f>
        <v>474.14</v>
      </c>
      <c r="E447" s="138">
        <f t="shared" si="10"/>
        <v>0</v>
      </c>
    </row>
    <row r="448" spans="1:5" s="145" customFormat="1" ht="15" hidden="1">
      <c r="A448" s="134"/>
      <c r="B448" s="193">
        <f>+'FORMATO PEDIDOS'!D682</f>
        <v>0</v>
      </c>
      <c r="C448" s="136" t="str">
        <f>+'FORMATO PEDIDOS'!A682</f>
        <v>BSR-NG-6</v>
      </c>
      <c r="D448" s="137">
        <f>+'FORMATO PEDIDOS'!E682</f>
        <v>969.83</v>
      </c>
      <c r="E448" s="138">
        <f t="shared" si="10"/>
        <v>0</v>
      </c>
    </row>
    <row r="449" spans="1:5" s="145" customFormat="1" ht="15" hidden="1">
      <c r="A449" s="134"/>
      <c r="B449" s="193">
        <f>+'FORMATO PEDIDOS'!D683</f>
        <v>0</v>
      </c>
      <c r="C449" s="136" t="str">
        <f>+'FORMATO PEDIDOS'!A683</f>
        <v>BSR-NG-7</v>
      </c>
      <c r="D449" s="137">
        <f>+'FORMATO PEDIDOS'!E683</f>
        <v>969.83</v>
      </c>
      <c r="E449" s="138">
        <f t="shared" si="10"/>
        <v>0</v>
      </c>
    </row>
    <row r="450" spans="1:5" s="145" customFormat="1" ht="15" hidden="1">
      <c r="A450" s="134"/>
      <c r="B450" s="193">
        <f>+'FORMATO PEDIDOS'!D684</f>
        <v>0</v>
      </c>
      <c r="C450" s="136" t="str">
        <f>+'FORMATO PEDIDOS'!A684</f>
        <v>BSR-NG-8</v>
      </c>
      <c r="D450" s="137">
        <f>+'FORMATO PEDIDOS'!E684</f>
        <v>969.83</v>
      </c>
      <c r="E450" s="138">
        <f t="shared" si="10"/>
        <v>0</v>
      </c>
    </row>
    <row r="451" spans="1:5" s="145" customFormat="1" ht="15" hidden="1">
      <c r="A451" s="134"/>
      <c r="B451" s="193">
        <f>+'FORMATO PEDIDOS'!D685</f>
        <v>0</v>
      </c>
      <c r="C451" s="136" t="str">
        <f>+'FORMATO PEDIDOS'!A685</f>
        <v>BSR-NG-9</v>
      </c>
      <c r="D451" s="137">
        <f>+'FORMATO PEDIDOS'!E685</f>
        <v>969.83</v>
      </c>
      <c r="E451" s="138">
        <f t="shared" si="10"/>
        <v>0</v>
      </c>
    </row>
    <row r="452" spans="1:5" s="145" customFormat="1" ht="15" hidden="1">
      <c r="A452" s="134"/>
      <c r="B452" s="193">
        <f>+'FORMATO PEDIDOS'!D686</f>
        <v>0</v>
      </c>
      <c r="C452" s="136" t="str">
        <f>+'FORMATO PEDIDOS'!A686</f>
        <v>BSR-NG-10</v>
      </c>
      <c r="D452" s="137">
        <f>+'FORMATO PEDIDOS'!E686</f>
        <v>969.83</v>
      </c>
      <c r="E452" s="138">
        <f t="shared" si="10"/>
        <v>0</v>
      </c>
    </row>
    <row r="453" spans="1:5" s="145" customFormat="1" ht="15" hidden="1">
      <c r="A453" s="134"/>
      <c r="B453" s="193">
        <f>+'FORMATO PEDIDOS'!D687</f>
        <v>0</v>
      </c>
      <c r="C453" s="136" t="str">
        <f>+'FORMATO PEDIDOS'!A687</f>
        <v>BSR-NG-11</v>
      </c>
      <c r="D453" s="137">
        <f>+'FORMATO PEDIDOS'!E687</f>
        <v>969.83</v>
      </c>
      <c r="E453" s="138">
        <f t="shared" si="10"/>
        <v>0</v>
      </c>
    </row>
    <row r="454" spans="1:5" s="145" customFormat="1" ht="15" hidden="1">
      <c r="A454" s="134"/>
      <c r="B454" s="193">
        <f>+'FORMATO PEDIDOS'!D692</f>
        <v>0</v>
      </c>
      <c r="C454" s="136" t="str">
        <f>+'FORMATO PEDIDOS'!A692</f>
        <v>BS3-NG-6</v>
      </c>
      <c r="D454" s="137">
        <f>+'FORMATO PEDIDOS'!E692</f>
        <v>2370.69</v>
      </c>
      <c r="E454" s="138">
        <f t="shared" si="10"/>
        <v>0</v>
      </c>
    </row>
    <row r="455" spans="1:5" s="145" customFormat="1" ht="15" hidden="1">
      <c r="A455" s="134"/>
      <c r="B455" s="193">
        <f>+'FORMATO PEDIDOS'!D693</f>
        <v>0</v>
      </c>
      <c r="C455" s="136" t="str">
        <f>+'FORMATO PEDIDOS'!A693</f>
        <v>BS3-NG-7</v>
      </c>
      <c r="D455" s="137">
        <f>+'FORMATO PEDIDOS'!E693</f>
        <v>2370.69</v>
      </c>
      <c r="E455" s="138">
        <f t="shared" si="10"/>
        <v>0</v>
      </c>
    </row>
    <row r="456" spans="1:5" s="145" customFormat="1" ht="15" hidden="1">
      <c r="A456" s="134"/>
      <c r="B456" s="193">
        <f>+'FORMATO PEDIDOS'!D694</f>
        <v>0</v>
      </c>
      <c r="C456" s="136" t="str">
        <f>+'FORMATO PEDIDOS'!A694</f>
        <v>BS3-NG-8</v>
      </c>
      <c r="D456" s="137">
        <f>+'FORMATO PEDIDOS'!E694</f>
        <v>2370.69</v>
      </c>
      <c r="E456" s="138">
        <f t="shared" si="10"/>
        <v>0</v>
      </c>
    </row>
    <row r="457" spans="1:5" s="145" customFormat="1" ht="15" hidden="1">
      <c r="A457" s="134"/>
      <c r="B457" s="193">
        <f>+'FORMATO PEDIDOS'!D695</f>
        <v>0</v>
      </c>
      <c r="C457" s="136" t="str">
        <f>+'FORMATO PEDIDOS'!A695</f>
        <v>BS3-NG-9</v>
      </c>
      <c r="D457" s="137">
        <f>+'FORMATO PEDIDOS'!E695</f>
        <v>2370.69</v>
      </c>
      <c r="E457" s="138">
        <f t="shared" si="10"/>
        <v>0</v>
      </c>
    </row>
    <row r="458" spans="1:5" s="145" customFormat="1" ht="15" hidden="1">
      <c r="A458" s="134"/>
      <c r="B458" s="193">
        <f>+'FORMATO PEDIDOS'!D696</f>
        <v>0</v>
      </c>
      <c r="C458" s="136" t="str">
        <f>+'FORMATO PEDIDOS'!A696</f>
        <v>BS3-NG-10</v>
      </c>
      <c r="D458" s="137">
        <f>+'FORMATO PEDIDOS'!E696</f>
        <v>2370.69</v>
      </c>
      <c r="E458" s="138">
        <f t="shared" si="10"/>
        <v>0</v>
      </c>
    </row>
    <row r="459" spans="1:5" s="145" customFormat="1" ht="15" hidden="1">
      <c r="A459" s="134"/>
      <c r="B459" s="193">
        <f>+'FORMATO PEDIDOS'!D697</f>
        <v>0</v>
      </c>
      <c r="C459" s="136" t="str">
        <f>+'FORMATO PEDIDOS'!A697</f>
        <v>BS3-NG-11</v>
      </c>
      <c r="D459" s="137">
        <f>+'FORMATO PEDIDOS'!E697</f>
        <v>2370.69</v>
      </c>
      <c r="E459" s="138">
        <f t="shared" si="10"/>
        <v>0</v>
      </c>
    </row>
    <row r="460" spans="1:5" s="145" customFormat="1" ht="15" hidden="1">
      <c r="A460" s="134"/>
      <c r="B460" s="193">
        <f>+'FORMATO PEDIDOS'!D702</f>
        <v>0</v>
      </c>
      <c r="C460" s="136" t="str">
        <f>+'FORMATO PEDIDOS'!A702</f>
        <v>BBT-NG-5</v>
      </c>
      <c r="D460" s="137">
        <f>+'FORMATO PEDIDOS'!E702</f>
        <v>1034.4827600000001</v>
      </c>
      <c r="E460" s="138">
        <f t="shared" si="10"/>
        <v>0</v>
      </c>
    </row>
    <row r="461" spans="1:5" s="145" customFormat="1" ht="15" hidden="1">
      <c r="A461" s="134"/>
      <c r="B461" s="193">
        <f>+'FORMATO PEDIDOS'!D703</f>
        <v>0</v>
      </c>
      <c r="C461" s="136" t="str">
        <f>+'FORMATO PEDIDOS'!A703</f>
        <v>BBT-NG-6</v>
      </c>
      <c r="D461" s="137">
        <f>+'FORMATO PEDIDOS'!E703</f>
        <v>1034.4827600000001</v>
      </c>
      <c r="E461" s="138">
        <f t="shared" si="10"/>
        <v>0</v>
      </c>
    </row>
    <row r="462" spans="1:5" s="145" customFormat="1" ht="15" hidden="1">
      <c r="A462" s="134"/>
      <c r="B462" s="193">
        <f>+'FORMATO PEDIDOS'!D704</f>
        <v>0</v>
      </c>
      <c r="C462" s="136" t="str">
        <f>+'FORMATO PEDIDOS'!A704</f>
        <v>BBT-NG-7</v>
      </c>
      <c r="D462" s="137">
        <f>+'FORMATO PEDIDOS'!E704</f>
        <v>1034.4827600000001</v>
      </c>
      <c r="E462" s="138">
        <f t="shared" si="10"/>
        <v>0</v>
      </c>
    </row>
    <row r="463" spans="1:5" s="145" customFormat="1" ht="15" hidden="1">
      <c r="A463" s="134"/>
      <c r="B463" s="193">
        <f>+'FORMATO PEDIDOS'!D705</f>
        <v>0</v>
      </c>
      <c r="C463" s="136" t="str">
        <f>+'FORMATO PEDIDOS'!A705</f>
        <v>BBT-NG-8</v>
      </c>
      <c r="D463" s="137">
        <f>+'FORMATO PEDIDOS'!E705</f>
        <v>1637.07</v>
      </c>
      <c r="E463" s="138">
        <f t="shared" si="10"/>
        <v>0</v>
      </c>
    </row>
    <row r="464" spans="1:5" s="145" customFormat="1" ht="15" hidden="1">
      <c r="A464" s="134"/>
      <c r="B464" s="193">
        <f>+'FORMATO PEDIDOS'!D706</f>
        <v>0</v>
      </c>
      <c r="C464" s="136" t="str">
        <f>+'FORMATO PEDIDOS'!A706</f>
        <v>BBT-NG-9</v>
      </c>
      <c r="D464" s="137">
        <f>+'FORMATO PEDIDOS'!E706</f>
        <v>1637.07</v>
      </c>
      <c r="E464" s="138">
        <f t="shared" si="10"/>
        <v>0</v>
      </c>
    </row>
    <row r="465" spans="1:5" s="145" customFormat="1" ht="15" hidden="1">
      <c r="A465" s="134"/>
      <c r="B465" s="193">
        <f>+'FORMATO PEDIDOS'!D707</f>
        <v>0</v>
      </c>
      <c r="C465" s="136" t="str">
        <f>+'FORMATO PEDIDOS'!A707</f>
        <v>BBT-NG-10</v>
      </c>
      <c r="D465" s="137">
        <f>+'FORMATO PEDIDOS'!E707</f>
        <v>1637.07</v>
      </c>
      <c r="E465" s="138">
        <f t="shared" si="10"/>
        <v>0</v>
      </c>
    </row>
    <row r="466" spans="1:5" s="145" customFormat="1" ht="15" hidden="1">
      <c r="A466" s="134"/>
      <c r="B466" s="193">
        <f>+'FORMATO PEDIDOS'!D708</f>
        <v>0</v>
      </c>
      <c r="C466" s="136" t="str">
        <f>+'FORMATO PEDIDOS'!A708</f>
        <v>BBT-NG-11</v>
      </c>
      <c r="D466" s="137">
        <f>+'FORMATO PEDIDOS'!E708</f>
        <v>1637.07</v>
      </c>
      <c r="E466" s="138">
        <f t="shared" si="10"/>
        <v>0</v>
      </c>
    </row>
    <row r="467" spans="1:5" s="145" customFormat="1" ht="15" hidden="1">
      <c r="A467" s="134"/>
      <c r="B467" s="193">
        <f>+'FORMATO PEDIDOS'!D713</f>
        <v>0</v>
      </c>
      <c r="C467" s="136" t="str">
        <f>+'FORMATO PEDIDOS'!A713</f>
        <v>BBB2-NG-5</v>
      </c>
      <c r="D467" s="137">
        <f>+'FORMATO PEDIDOS'!E713</f>
        <v>1723.28</v>
      </c>
      <c r="E467" s="138">
        <f t="shared" si="10"/>
        <v>0</v>
      </c>
    </row>
    <row r="468" spans="1:5" s="145" customFormat="1" ht="15" hidden="1">
      <c r="A468" s="134"/>
      <c r="B468" s="193">
        <f>+'FORMATO PEDIDOS'!D714</f>
        <v>0</v>
      </c>
      <c r="C468" s="136" t="str">
        <f>+'FORMATO PEDIDOS'!A714</f>
        <v>BBB2-NG-6</v>
      </c>
      <c r="D468" s="137">
        <f>+'FORMATO PEDIDOS'!E714</f>
        <v>1723.28</v>
      </c>
      <c r="E468" s="138">
        <f t="shared" si="10"/>
        <v>0</v>
      </c>
    </row>
    <row r="469" spans="1:5" s="145" customFormat="1" ht="15" hidden="1">
      <c r="A469" s="134"/>
      <c r="B469" s="193">
        <f>+'FORMATO PEDIDOS'!D715</f>
        <v>0</v>
      </c>
      <c r="C469" s="136" t="str">
        <f>+'FORMATO PEDIDOS'!A715</f>
        <v>BBB2-NG-7</v>
      </c>
      <c r="D469" s="137">
        <f>+'FORMATO PEDIDOS'!E715</f>
        <v>1723.28</v>
      </c>
      <c r="E469" s="138">
        <f t="shared" si="10"/>
        <v>0</v>
      </c>
    </row>
    <row r="470" spans="1:5" s="145" customFormat="1" ht="15" hidden="1">
      <c r="A470" s="134"/>
      <c r="B470" s="193">
        <f>+'FORMATO PEDIDOS'!D716</f>
        <v>0</v>
      </c>
      <c r="C470" s="136" t="str">
        <f>+'FORMATO PEDIDOS'!A716</f>
        <v>BBB2-NG-8</v>
      </c>
      <c r="D470" s="137">
        <f>+'FORMATO PEDIDOS'!E716</f>
        <v>1723.28</v>
      </c>
      <c r="E470" s="138">
        <f t="shared" si="10"/>
        <v>0</v>
      </c>
    </row>
    <row r="471" spans="1:5" s="145" customFormat="1" ht="15" hidden="1">
      <c r="A471" s="134"/>
      <c r="B471" s="193">
        <f>+'FORMATO PEDIDOS'!D717</f>
        <v>0</v>
      </c>
      <c r="C471" s="136" t="str">
        <f>+'FORMATO PEDIDOS'!A717</f>
        <v>BBB2-NG-9</v>
      </c>
      <c r="D471" s="137">
        <f>+'FORMATO PEDIDOS'!E717</f>
        <v>1723.28</v>
      </c>
      <c r="E471" s="138">
        <f t="shared" si="10"/>
        <v>0</v>
      </c>
    </row>
    <row r="472" spans="1:5" s="145" customFormat="1" ht="15" hidden="1">
      <c r="A472" s="134"/>
      <c r="B472" s="193">
        <f>+'FORMATO PEDIDOS'!D718</f>
        <v>0</v>
      </c>
      <c r="C472" s="136" t="str">
        <f>+'FORMATO PEDIDOS'!A718</f>
        <v>BBB2-NG-10</v>
      </c>
      <c r="D472" s="137">
        <f>+'FORMATO PEDIDOS'!E718</f>
        <v>1723.28</v>
      </c>
      <c r="E472" s="138">
        <f t="shared" si="10"/>
        <v>0</v>
      </c>
    </row>
    <row r="473" spans="1:5" s="145" customFormat="1" ht="15" hidden="1">
      <c r="A473" s="134"/>
      <c r="B473" s="193">
        <f>+'FORMATO PEDIDOS'!D719</f>
        <v>0</v>
      </c>
      <c r="C473" s="136" t="str">
        <f>+'FORMATO PEDIDOS'!A719</f>
        <v>BBB2-NG-11</v>
      </c>
      <c r="D473" s="137">
        <f>+'FORMATO PEDIDOS'!E719</f>
        <v>1723.28</v>
      </c>
      <c r="E473" s="138">
        <f t="shared" si="10"/>
        <v>0</v>
      </c>
    </row>
    <row r="474" spans="1:5" s="145" customFormat="1" ht="15" hidden="1">
      <c r="A474" s="134"/>
      <c r="B474" s="193">
        <f>+'FORMATO PEDIDOS'!D724</f>
        <v>0</v>
      </c>
      <c r="C474" s="136" t="str">
        <f>+'FORMATO PEDIDOS'!A724</f>
        <v>BBB2-GR-5</v>
      </c>
      <c r="D474" s="137">
        <f>+'FORMATO PEDIDOS'!E724</f>
        <v>1723.28</v>
      </c>
      <c r="E474" s="138">
        <f t="shared" si="10"/>
        <v>0</v>
      </c>
    </row>
    <row r="475" spans="1:5" s="145" customFormat="1" ht="15" hidden="1">
      <c r="A475" s="134"/>
      <c r="B475" s="193">
        <f>+'FORMATO PEDIDOS'!D725</f>
        <v>0</v>
      </c>
      <c r="C475" s="136" t="str">
        <f>+'FORMATO PEDIDOS'!A725</f>
        <v>BBB2-GR-6</v>
      </c>
      <c r="D475" s="137">
        <f>+'FORMATO PEDIDOS'!E725</f>
        <v>1723.28</v>
      </c>
      <c r="E475" s="138">
        <f t="shared" si="10"/>
        <v>0</v>
      </c>
    </row>
    <row r="476" spans="1:5" s="145" customFormat="1" ht="15" hidden="1">
      <c r="A476" s="134"/>
      <c r="B476" s="193">
        <f>+'FORMATO PEDIDOS'!D726</f>
        <v>0</v>
      </c>
      <c r="C476" s="136" t="str">
        <f>+'FORMATO PEDIDOS'!A726</f>
        <v>BBB2-GR-7</v>
      </c>
      <c r="D476" s="137">
        <f>+'FORMATO PEDIDOS'!E726</f>
        <v>1723.28</v>
      </c>
      <c r="E476" s="138">
        <f t="shared" si="10"/>
        <v>0</v>
      </c>
    </row>
    <row r="477" spans="1:5" s="145" customFormat="1" ht="15" hidden="1">
      <c r="A477" s="134"/>
      <c r="B477" s="193">
        <f>+'FORMATO PEDIDOS'!D727</f>
        <v>0</v>
      </c>
      <c r="C477" s="136" t="str">
        <f>+'FORMATO PEDIDOS'!A727</f>
        <v>BBB2-GR-8</v>
      </c>
      <c r="D477" s="137">
        <f>+'FORMATO PEDIDOS'!E727</f>
        <v>1723.28</v>
      </c>
      <c r="E477" s="138">
        <f t="shared" ref="E477:E522" si="11">+D477*B477</f>
        <v>0</v>
      </c>
    </row>
    <row r="478" spans="1:5" s="145" customFormat="1" ht="15" hidden="1">
      <c r="A478" s="134"/>
      <c r="B478" s="193">
        <f>+'FORMATO PEDIDOS'!D728</f>
        <v>0</v>
      </c>
      <c r="C478" s="136" t="str">
        <f>+'FORMATO PEDIDOS'!A728</f>
        <v>BBB2-GR-9</v>
      </c>
      <c r="D478" s="137">
        <f>+'FORMATO PEDIDOS'!E728</f>
        <v>1723.28</v>
      </c>
      <c r="E478" s="138">
        <f t="shared" si="11"/>
        <v>0</v>
      </c>
    </row>
    <row r="479" spans="1:5" s="145" customFormat="1" ht="15" hidden="1">
      <c r="A479" s="134"/>
      <c r="B479" s="193">
        <f>+'FORMATO PEDIDOS'!D729</f>
        <v>0</v>
      </c>
      <c r="C479" s="136" t="str">
        <f>+'FORMATO PEDIDOS'!A729</f>
        <v>BBB2-GR-10</v>
      </c>
      <c r="D479" s="137">
        <f>+'FORMATO PEDIDOS'!E729</f>
        <v>1723.28</v>
      </c>
      <c r="E479" s="138">
        <f t="shared" si="11"/>
        <v>0</v>
      </c>
    </row>
    <row r="480" spans="1:5" s="145" customFormat="1" ht="15" hidden="1">
      <c r="A480" s="134"/>
      <c r="B480" s="193">
        <f>+'FORMATO PEDIDOS'!D730</f>
        <v>0</v>
      </c>
      <c r="C480" s="136" t="str">
        <f>+'FORMATO PEDIDOS'!A730</f>
        <v>BBB2-GR-11</v>
      </c>
      <c r="D480" s="137">
        <f>+'FORMATO PEDIDOS'!E730</f>
        <v>1723.28</v>
      </c>
      <c r="E480" s="138">
        <f t="shared" si="11"/>
        <v>0</v>
      </c>
    </row>
    <row r="481" spans="1:5" s="145" customFormat="1" ht="15" hidden="1">
      <c r="A481" s="134"/>
      <c r="B481" s="193">
        <f>+'FORMATO PEDIDOS'!D760</f>
        <v>0</v>
      </c>
      <c r="C481" s="136" t="str">
        <f>+'FORMATO PEDIDOS'!A760</f>
        <v>SM5-NG-S</v>
      </c>
      <c r="D481" s="137">
        <f>+'FORMATO PEDIDOS'!E760</f>
        <v>12499.14</v>
      </c>
      <c r="E481" s="138">
        <f t="shared" si="11"/>
        <v>0</v>
      </c>
    </row>
    <row r="482" spans="1:5" s="145" customFormat="1" ht="15" hidden="1">
      <c r="A482" s="134"/>
      <c r="B482" s="193">
        <f>+'FORMATO PEDIDOS'!D761</f>
        <v>0</v>
      </c>
      <c r="C482" s="136" t="str">
        <f>+'FORMATO PEDIDOS'!A761</f>
        <v>SM5-NG-M</v>
      </c>
      <c r="D482" s="137">
        <f>+'FORMATO PEDIDOS'!E761</f>
        <v>12499.14</v>
      </c>
      <c r="E482" s="138">
        <f t="shared" si="11"/>
        <v>0</v>
      </c>
    </row>
    <row r="483" spans="1:5" s="145" customFormat="1" ht="15" hidden="1">
      <c r="A483" s="134"/>
      <c r="B483" s="193">
        <f>+'FORMATO PEDIDOS'!D762</f>
        <v>0</v>
      </c>
      <c r="C483" s="136" t="str">
        <f>+'FORMATO PEDIDOS'!A762</f>
        <v>SM5-NG-L</v>
      </c>
      <c r="D483" s="137">
        <f>+'FORMATO PEDIDOS'!E762</f>
        <v>12499.14</v>
      </c>
      <c r="E483" s="138">
        <f t="shared" si="11"/>
        <v>0</v>
      </c>
    </row>
    <row r="484" spans="1:5" s="145" customFormat="1" ht="15">
      <c r="A484" s="134"/>
      <c r="B484" s="193">
        <f>+'FORMATO PEDIDOS'!D763</f>
        <v>0</v>
      </c>
      <c r="C484" s="136" t="str">
        <f>+'FORMATO PEDIDOS'!A763</f>
        <v>SM5-NG-XL</v>
      </c>
      <c r="D484" s="137">
        <f>+'FORMATO PEDIDOS'!E763</f>
        <v>12499.14</v>
      </c>
      <c r="E484" s="138">
        <f t="shared" si="11"/>
        <v>0</v>
      </c>
    </row>
    <row r="485" spans="1:5" s="145" customFormat="1" ht="15" hidden="1">
      <c r="A485" s="134"/>
      <c r="B485" s="193">
        <f>+'FORMATO PEDIDOS'!D764</f>
        <v>0</v>
      </c>
      <c r="C485" s="136" t="str">
        <f>+'FORMATO PEDIDOS'!A764</f>
        <v>SM5-NG-XXL</v>
      </c>
      <c r="D485" s="137">
        <f>+'FORMATO PEDIDOS'!E764</f>
        <v>12499.14</v>
      </c>
      <c r="E485" s="138">
        <f t="shared" si="11"/>
        <v>0</v>
      </c>
    </row>
    <row r="486" spans="1:5" s="145" customFormat="1" ht="15" hidden="1">
      <c r="A486" s="134"/>
      <c r="B486" s="193">
        <f>+'FORMATO PEDIDOS'!D765</f>
        <v>0</v>
      </c>
      <c r="C486" s="136" t="str">
        <f>+'FORMATO PEDIDOS'!A765</f>
        <v>SM5-NG-XXXL</v>
      </c>
      <c r="D486" s="137">
        <f>+'FORMATO PEDIDOS'!E765</f>
        <v>12499.14</v>
      </c>
      <c r="E486" s="138">
        <f t="shared" si="11"/>
        <v>0</v>
      </c>
    </row>
    <row r="487" spans="1:5" s="145" customFormat="1" ht="15" hidden="1">
      <c r="A487" s="134"/>
      <c r="B487" s="193">
        <f>+'FORMATO PEDIDOS'!D766</f>
        <v>0</v>
      </c>
      <c r="C487" s="136" t="str">
        <f>+'FORMATO PEDIDOS'!A766</f>
        <v>SM5-RO-S</v>
      </c>
      <c r="D487" s="137">
        <f>+'FORMATO PEDIDOS'!E766</f>
        <v>12499.14</v>
      </c>
      <c r="E487" s="138">
        <f t="shared" si="11"/>
        <v>0</v>
      </c>
    </row>
    <row r="488" spans="1:5" s="145" customFormat="1" ht="15" hidden="1">
      <c r="A488" s="134"/>
      <c r="B488" s="193">
        <f>+'FORMATO PEDIDOS'!D767</f>
        <v>0</v>
      </c>
      <c r="C488" s="136" t="str">
        <f>+'FORMATO PEDIDOS'!A767</f>
        <v>SM5-RO-M</v>
      </c>
      <c r="D488" s="137">
        <f>+'FORMATO PEDIDOS'!E767</f>
        <v>12499.14</v>
      </c>
      <c r="E488" s="138">
        <f t="shared" si="11"/>
        <v>0</v>
      </c>
    </row>
    <row r="489" spans="1:5" s="145" customFormat="1" ht="15" hidden="1">
      <c r="A489" s="134"/>
      <c r="B489" s="193">
        <f>+'FORMATO PEDIDOS'!D769</f>
        <v>0</v>
      </c>
      <c r="C489" s="136" t="str">
        <f>+'FORMATO PEDIDOS'!A769</f>
        <v>SM5-RO-L</v>
      </c>
      <c r="D489" s="137">
        <f>+'FORMATO PEDIDOS'!E769</f>
        <v>12499.14</v>
      </c>
      <c r="E489" s="138">
        <f t="shared" si="11"/>
        <v>0</v>
      </c>
    </row>
    <row r="490" spans="1:5" s="145" customFormat="1" ht="15" hidden="1">
      <c r="A490" s="134"/>
      <c r="B490" s="193">
        <f>+'FORMATO PEDIDOS'!D770</f>
        <v>0</v>
      </c>
      <c r="C490" s="136" t="str">
        <f>+'FORMATO PEDIDOS'!A770</f>
        <v>SM5-RO-XL</v>
      </c>
      <c r="D490" s="137">
        <f>+'FORMATO PEDIDOS'!E770</f>
        <v>12499.14</v>
      </c>
      <c r="E490" s="138">
        <f t="shared" si="11"/>
        <v>0</v>
      </c>
    </row>
    <row r="491" spans="1:5" s="145" customFormat="1" ht="15" hidden="1">
      <c r="A491" s="134"/>
      <c r="B491" s="193">
        <f>+'FORMATO PEDIDOS'!D771</f>
        <v>0</v>
      </c>
      <c r="C491" s="136" t="str">
        <f>+'FORMATO PEDIDOS'!A771</f>
        <v>SM5-RO-XXL</v>
      </c>
      <c r="D491" s="137">
        <f>+'FORMATO PEDIDOS'!E771</f>
        <v>12499.14</v>
      </c>
      <c r="E491" s="138">
        <f t="shared" si="11"/>
        <v>0</v>
      </c>
    </row>
    <row r="492" spans="1:5" s="145" customFormat="1" ht="15" hidden="1">
      <c r="A492" s="134"/>
      <c r="B492" s="193">
        <f>+'FORMATO PEDIDOS'!D772</f>
        <v>0</v>
      </c>
      <c r="C492" s="136" t="str">
        <f>+'FORMATO PEDIDOS'!A772</f>
        <v>SM5-RO-XXXL</v>
      </c>
      <c r="D492" s="137">
        <f>+'FORMATO PEDIDOS'!E772</f>
        <v>12499.14</v>
      </c>
      <c r="E492" s="138">
        <f t="shared" si="11"/>
        <v>0</v>
      </c>
    </row>
    <row r="493" spans="1:5" s="145" customFormat="1" ht="15" hidden="1">
      <c r="A493" s="134"/>
      <c r="B493" s="193">
        <f>+'FORMATO PEDIDOS'!D773</f>
        <v>0</v>
      </c>
      <c r="C493" s="136" t="str">
        <f>+'FORMATO PEDIDOS'!A773</f>
        <v>SM5-AZ-S</v>
      </c>
      <c r="D493" s="137">
        <f>+'FORMATO PEDIDOS'!E773</f>
        <v>12499.14</v>
      </c>
      <c r="E493" s="138">
        <f t="shared" si="11"/>
        <v>0</v>
      </c>
    </row>
    <row r="494" spans="1:5" s="145" customFormat="1" ht="15" hidden="1">
      <c r="A494" s="134"/>
      <c r="B494" s="193">
        <f>+'FORMATO PEDIDOS'!D777</f>
        <v>0</v>
      </c>
      <c r="C494" s="136" t="str">
        <f>+'FORMATO PEDIDOS'!A777</f>
        <v>SM5-AZ-M</v>
      </c>
      <c r="D494" s="137">
        <f>+'FORMATO PEDIDOS'!E777</f>
        <v>12499.14</v>
      </c>
      <c r="E494" s="138">
        <f t="shared" si="11"/>
        <v>0</v>
      </c>
    </row>
    <row r="495" spans="1:5" s="145" customFormat="1" ht="15" hidden="1">
      <c r="A495" s="134"/>
      <c r="B495" s="193">
        <f>+'FORMATO PEDIDOS'!D778</f>
        <v>0</v>
      </c>
      <c r="C495" s="136" t="str">
        <f>+'FORMATO PEDIDOS'!A778</f>
        <v>SM5-AZ-L</v>
      </c>
      <c r="D495" s="137">
        <f>+'FORMATO PEDIDOS'!E778</f>
        <v>12499.14</v>
      </c>
      <c r="E495" s="138">
        <f t="shared" si="11"/>
        <v>0</v>
      </c>
    </row>
    <row r="496" spans="1:5" s="145" customFormat="1" ht="15" hidden="1">
      <c r="A496" s="134"/>
      <c r="B496" s="193">
        <f>+'FORMATO PEDIDOS'!D779</f>
        <v>0</v>
      </c>
      <c r="C496" s="136" t="str">
        <f>+'FORMATO PEDIDOS'!A779</f>
        <v>SM5-AZ-XL</v>
      </c>
      <c r="D496" s="137">
        <f>+'FORMATO PEDIDOS'!E779</f>
        <v>12499.14</v>
      </c>
      <c r="E496" s="138">
        <f t="shared" si="11"/>
        <v>0</v>
      </c>
    </row>
    <row r="497" spans="1:5" s="145" customFormat="1" ht="15" hidden="1">
      <c r="A497" s="134"/>
      <c r="B497" s="193">
        <f>+'FORMATO PEDIDOS'!D780</f>
        <v>0</v>
      </c>
      <c r="C497" s="136" t="str">
        <f>+'FORMATO PEDIDOS'!A780</f>
        <v>SM5-AZ-XXL</v>
      </c>
      <c r="D497" s="137">
        <f>+'FORMATO PEDIDOS'!E780</f>
        <v>12499.14</v>
      </c>
      <c r="E497" s="138">
        <f t="shared" si="11"/>
        <v>0</v>
      </c>
    </row>
    <row r="498" spans="1:5" s="145" customFormat="1" ht="15" hidden="1">
      <c r="A498" s="134"/>
      <c r="B498" s="193">
        <f>+'FORMATO PEDIDOS'!D781</f>
        <v>0</v>
      </c>
      <c r="C498" s="136" t="str">
        <f>+'FORMATO PEDIDOS'!A781</f>
        <v>SM5-AZ-XXXL</v>
      </c>
      <c r="D498" s="137">
        <f>+'FORMATO PEDIDOS'!E781</f>
        <v>12499.14</v>
      </c>
      <c r="E498" s="138">
        <f t="shared" si="11"/>
        <v>0</v>
      </c>
    </row>
    <row r="499" spans="1:5" s="145" customFormat="1" ht="15" hidden="1">
      <c r="A499" s="134"/>
      <c r="B499" s="193">
        <f>+'FORMATO PEDIDOS'!D789</f>
        <v>0</v>
      </c>
      <c r="C499" s="136" t="str">
        <f>+'FORMATO PEDIDOS'!A789</f>
        <v>IJOE-NG-S</v>
      </c>
      <c r="D499" s="137">
        <f>+'FORMATO PEDIDOS'!E789</f>
        <v>861.21</v>
      </c>
      <c r="E499" s="138">
        <f t="shared" si="11"/>
        <v>0</v>
      </c>
    </row>
    <row r="500" spans="1:5" s="145" customFormat="1" ht="15" hidden="1">
      <c r="A500" s="134"/>
      <c r="B500" s="193">
        <f>+'FORMATO PEDIDOS'!D790</f>
        <v>0</v>
      </c>
      <c r="C500" s="136" t="str">
        <f>+'FORMATO PEDIDOS'!A790</f>
        <v>IJOE-NG-M</v>
      </c>
      <c r="D500" s="137">
        <f>+'FORMATO PEDIDOS'!E790</f>
        <v>861.21</v>
      </c>
      <c r="E500" s="138">
        <f t="shared" si="11"/>
        <v>0</v>
      </c>
    </row>
    <row r="501" spans="1:5" s="145" customFormat="1" ht="15" hidden="1">
      <c r="A501" s="134"/>
      <c r="B501" s="193">
        <f>+'FORMATO PEDIDOS'!D791</f>
        <v>0</v>
      </c>
      <c r="C501" s="136" t="str">
        <f>+'FORMATO PEDIDOS'!A791</f>
        <v>IJOE-NG-L</v>
      </c>
      <c r="D501" s="137">
        <f>+'FORMATO PEDIDOS'!E791</f>
        <v>861.21</v>
      </c>
      <c r="E501" s="138">
        <f t="shared" si="11"/>
        <v>0</v>
      </c>
    </row>
    <row r="502" spans="1:5" s="145" customFormat="1" ht="15" hidden="1">
      <c r="A502" s="134"/>
      <c r="B502" s="193">
        <f>+'FORMATO PEDIDOS'!D792</f>
        <v>0</v>
      </c>
      <c r="C502" s="136" t="str">
        <f>+'FORMATO PEDIDOS'!A792</f>
        <v>IJOE-NG-XL</v>
      </c>
      <c r="D502" s="137">
        <f>+'FORMATO PEDIDOS'!E792</f>
        <v>861.21</v>
      </c>
      <c r="E502" s="138">
        <f t="shared" si="11"/>
        <v>0</v>
      </c>
    </row>
    <row r="503" spans="1:5" s="145" customFormat="1" ht="15" hidden="1">
      <c r="A503" s="134"/>
      <c r="B503" s="193">
        <f>+'FORMATO PEDIDOS'!D793</f>
        <v>0</v>
      </c>
      <c r="C503" s="136" t="str">
        <f>+'FORMATO PEDIDOS'!A793</f>
        <v>IJOE-NG-XXL</v>
      </c>
      <c r="D503" s="137">
        <f>+'FORMATO PEDIDOS'!E793</f>
        <v>861.21</v>
      </c>
      <c r="E503" s="138">
        <f t="shared" si="11"/>
        <v>0</v>
      </c>
    </row>
    <row r="504" spans="1:5" s="145" customFormat="1" ht="15" hidden="1">
      <c r="A504" s="134"/>
      <c r="B504" s="193">
        <f>+'FORMATO PEDIDOS'!D794</f>
        <v>0</v>
      </c>
      <c r="C504" s="136" t="str">
        <f>+'FORMATO PEDIDOS'!A794</f>
        <v>IJOE-RO-S</v>
      </c>
      <c r="D504" s="137">
        <f>+'FORMATO PEDIDOS'!E794</f>
        <v>861.21</v>
      </c>
      <c r="E504" s="138">
        <f t="shared" si="11"/>
        <v>0</v>
      </c>
    </row>
    <row r="505" spans="1:5" s="145" customFormat="1" ht="15" hidden="1">
      <c r="A505" s="134"/>
      <c r="B505" s="193">
        <f>+'FORMATO PEDIDOS'!D795</f>
        <v>0</v>
      </c>
      <c r="C505" s="136" t="str">
        <f>+'FORMATO PEDIDOS'!A795</f>
        <v>IJOE-RO-M</v>
      </c>
      <c r="D505" s="137">
        <f>+'FORMATO PEDIDOS'!E795</f>
        <v>861.21</v>
      </c>
      <c r="E505" s="138">
        <f t="shared" si="11"/>
        <v>0</v>
      </c>
    </row>
    <row r="506" spans="1:5" s="145" customFormat="1" ht="15" hidden="1">
      <c r="A506" s="134"/>
      <c r="B506" s="193">
        <f>+'FORMATO PEDIDOS'!D796</f>
        <v>0</v>
      </c>
      <c r="C506" s="136" t="str">
        <f>+'FORMATO PEDIDOS'!A796</f>
        <v>IJOE-RO-L</v>
      </c>
      <c r="D506" s="137">
        <f>+'FORMATO PEDIDOS'!E796</f>
        <v>861.21</v>
      </c>
      <c r="E506" s="138">
        <f t="shared" si="11"/>
        <v>0</v>
      </c>
    </row>
    <row r="507" spans="1:5" s="145" customFormat="1" ht="15" hidden="1">
      <c r="A507" s="134"/>
      <c r="B507" s="193">
        <f>+'FORMATO PEDIDOS'!D797</f>
        <v>0</v>
      </c>
      <c r="C507" s="136" t="str">
        <f>+'FORMATO PEDIDOS'!A797</f>
        <v>IJOE-RO-XL</v>
      </c>
      <c r="D507" s="137">
        <f>+'FORMATO PEDIDOS'!E797</f>
        <v>861.21</v>
      </c>
      <c r="E507" s="138">
        <f t="shared" si="11"/>
        <v>0</v>
      </c>
    </row>
    <row r="508" spans="1:5" s="145" customFormat="1" ht="15" hidden="1">
      <c r="A508" s="134"/>
      <c r="B508" s="193">
        <f>+'FORMATO PEDIDOS'!D798</f>
        <v>0</v>
      </c>
      <c r="C508" s="136" t="str">
        <f>+'FORMATO PEDIDOS'!A798</f>
        <v>IJOE-RO-XXL</v>
      </c>
      <c r="D508" s="137">
        <f>+'FORMATO PEDIDOS'!E798</f>
        <v>861.21</v>
      </c>
      <c r="E508" s="138">
        <f t="shared" si="11"/>
        <v>0</v>
      </c>
    </row>
    <row r="509" spans="1:5" s="145" customFormat="1" ht="15" hidden="1">
      <c r="A509" s="134"/>
      <c r="B509" s="193">
        <f>+'FORMATO PEDIDOS'!D799</f>
        <v>0</v>
      </c>
      <c r="C509" s="136" t="str">
        <f>+'FORMATO PEDIDOS'!A799</f>
        <v>IJOE-NE-S</v>
      </c>
      <c r="D509" s="137">
        <f>+'FORMATO PEDIDOS'!E799</f>
        <v>861.21</v>
      </c>
      <c r="E509" s="138">
        <f t="shared" si="11"/>
        <v>0</v>
      </c>
    </row>
    <row r="510" spans="1:5" s="145" customFormat="1" ht="15" hidden="1">
      <c r="A510" s="134"/>
      <c r="B510" s="193">
        <f>+'FORMATO PEDIDOS'!D800</f>
        <v>0</v>
      </c>
      <c r="C510" s="136" t="str">
        <f>+'FORMATO PEDIDOS'!A800</f>
        <v>IJOE-NE-M</v>
      </c>
      <c r="D510" s="137">
        <f>+'FORMATO PEDIDOS'!E800</f>
        <v>861.21</v>
      </c>
      <c r="E510" s="138">
        <f t="shared" si="11"/>
        <v>0</v>
      </c>
    </row>
    <row r="511" spans="1:5" s="145" customFormat="1" ht="15" hidden="1">
      <c r="A511" s="134"/>
      <c r="B511" s="193">
        <f>+'FORMATO PEDIDOS'!D801</f>
        <v>0</v>
      </c>
      <c r="C511" s="136" t="str">
        <f>+'FORMATO PEDIDOS'!A801</f>
        <v>IJOE-NE-L</v>
      </c>
      <c r="D511" s="137">
        <f>+'FORMATO PEDIDOS'!E801</f>
        <v>861.21</v>
      </c>
      <c r="E511" s="138">
        <f t="shared" si="11"/>
        <v>0</v>
      </c>
    </row>
    <row r="512" spans="1:5" s="145" customFormat="1" ht="15" hidden="1">
      <c r="A512" s="134"/>
      <c r="B512" s="193">
        <f>+'FORMATO PEDIDOS'!D802</f>
        <v>0</v>
      </c>
      <c r="C512" s="136" t="str">
        <f>+'FORMATO PEDIDOS'!A802</f>
        <v>IJOE-NE-XL</v>
      </c>
      <c r="D512" s="137">
        <f>+'FORMATO PEDIDOS'!E802</f>
        <v>861.21</v>
      </c>
      <c r="E512" s="138">
        <f t="shared" si="11"/>
        <v>0</v>
      </c>
    </row>
    <row r="513" spans="1:5" s="145" customFormat="1" ht="15" hidden="1">
      <c r="A513" s="134"/>
      <c r="B513" s="193">
        <f>+'FORMATO PEDIDOS'!D803</f>
        <v>0</v>
      </c>
      <c r="C513" s="136" t="str">
        <f>+'FORMATO PEDIDOS'!A803</f>
        <v>IJOE-NE-XXL</v>
      </c>
      <c r="D513" s="137">
        <f>+'FORMATO PEDIDOS'!E803</f>
        <v>861.21</v>
      </c>
      <c r="E513" s="138">
        <f t="shared" si="11"/>
        <v>0</v>
      </c>
    </row>
    <row r="514" spans="1:5" s="145" customFormat="1" ht="15" hidden="1">
      <c r="A514" s="134"/>
      <c r="B514" s="193">
        <f>+'FORMATO PEDIDOS'!D808</f>
        <v>0</v>
      </c>
      <c r="C514" s="136" t="str">
        <f>+'FORMATO PEDIDOS'!A808</f>
        <v>INER-NG-S</v>
      </c>
      <c r="D514" s="137">
        <f>+'FORMATO PEDIDOS'!E808</f>
        <v>603.44000000000005</v>
      </c>
      <c r="E514" s="138">
        <f t="shared" si="11"/>
        <v>0</v>
      </c>
    </row>
    <row r="515" spans="1:5" s="145" customFormat="1" ht="15" hidden="1">
      <c r="A515" s="134"/>
      <c r="B515" s="193">
        <f>+'FORMATO PEDIDOS'!D809</f>
        <v>0</v>
      </c>
      <c r="C515" s="136" t="str">
        <f>+'FORMATO PEDIDOS'!A809</f>
        <v>INER-NG-M</v>
      </c>
      <c r="D515" s="137">
        <f>+'FORMATO PEDIDOS'!E809</f>
        <v>603.44000000000005</v>
      </c>
      <c r="E515" s="138">
        <f t="shared" si="11"/>
        <v>0</v>
      </c>
    </row>
    <row r="516" spans="1:5" s="145" customFormat="1" ht="15" hidden="1">
      <c r="A516" s="134"/>
      <c r="B516" s="193">
        <f>+'FORMATO PEDIDOS'!D810</f>
        <v>0</v>
      </c>
      <c r="C516" s="136" t="str">
        <f>+'FORMATO PEDIDOS'!A810</f>
        <v>INER-NG-L</v>
      </c>
      <c r="D516" s="137">
        <f>+'FORMATO PEDIDOS'!E810</f>
        <v>603.44000000000005</v>
      </c>
      <c r="E516" s="138">
        <f t="shared" si="11"/>
        <v>0</v>
      </c>
    </row>
    <row r="517" spans="1:5" s="145" customFormat="1" ht="15" hidden="1">
      <c r="A517" s="134"/>
      <c r="B517" s="193">
        <f>+'FORMATO PEDIDOS'!D811</f>
        <v>0</v>
      </c>
      <c r="C517" s="136" t="str">
        <f>+'FORMATO PEDIDOS'!A811</f>
        <v>INER-NG-XL</v>
      </c>
      <c r="D517" s="137">
        <f>+'FORMATO PEDIDOS'!E811</f>
        <v>603.44000000000005</v>
      </c>
      <c r="E517" s="138">
        <f t="shared" si="11"/>
        <v>0</v>
      </c>
    </row>
    <row r="518" spans="1:5" s="145" customFormat="1" ht="15" hidden="1">
      <c r="A518" s="134"/>
      <c r="B518" s="193">
        <f>+'FORMATO PEDIDOS'!D812</f>
        <v>0</v>
      </c>
      <c r="C518" s="136" t="str">
        <f>+'FORMATO PEDIDOS'!A812</f>
        <v>INER-NG-XXL</v>
      </c>
      <c r="D518" s="137">
        <f>+'FORMATO PEDIDOS'!E812</f>
        <v>603.44000000000005</v>
      </c>
      <c r="E518" s="138">
        <f t="shared" si="11"/>
        <v>0</v>
      </c>
    </row>
    <row r="519" spans="1:5" s="145" customFormat="1" ht="15" hidden="1">
      <c r="A519" s="134"/>
      <c r="B519" s="193">
        <f>+'FORMATO PEDIDOS'!D813</f>
        <v>0</v>
      </c>
      <c r="C519" s="136" t="str">
        <f>+'FORMATO PEDIDOS'!A813</f>
        <v>INER-RO-S</v>
      </c>
      <c r="D519" s="137">
        <f>+'FORMATO PEDIDOS'!E813</f>
        <v>603.44000000000005</v>
      </c>
      <c r="E519" s="138">
        <f t="shared" si="11"/>
        <v>0</v>
      </c>
    </row>
    <row r="520" spans="1:5" s="145" customFormat="1" ht="15" hidden="1">
      <c r="A520" s="134"/>
      <c r="B520" s="193">
        <f>+'FORMATO PEDIDOS'!D814</f>
        <v>0</v>
      </c>
      <c r="C520" s="136" t="str">
        <f>+'FORMATO PEDIDOS'!A814</f>
        <v>INER-RO-M</v>
      </c>
      <c r="D520" s="137">
        <f>+'FORMATO PEDIDOS'!E814</f>
        <v>603.44000000000005</v>
      </c>
      <c r="E520" s="138">
        <f t="shared" si="11"/>
        <v>0</v>
      </c>
    </row>
    <row r="521" spans="1:5" s="145" customFormat="1" ht="15" hidden="1">
      <c r="A521" s="134"/>
      <c r="B521" s="193">
        <f>+'FORMATO PEDIDOS'!D815</f>
        <v>0</v>
      </c>
      <c r="C521" s="136" t="str">
        <f>+'FORMATO PEDIDOS'!A815</f>
        <v>INER-RO-L</v>
      </c>
      <c r="D521" s="137">
        <f>+'FORMATO PEDIDOS'!E815</f>
        <v>603.44000000000005</v>
      </c>
      <c r="E521" s="138">
        <f t="shared" si="11"/>
        <v>0</v>
      </c>
    </row>
    <row r="522" spans="1:5" s="145" customFormat="1" ht="15" hidden="1">
      <c r="A522" s="134"/>
      <c r="B522" s="193">
        <f>+'FORMATO PEDIDOS'!D816</f>
        <v>0</v>
      </c>
      <c r="C522" s="136" t="str">
        <f>+'FORMATO PEDIDOS'!A816</f>
        <v>INER-RO-XL</v>
      </c>
      <c r="D522" s="137">
        <f>+'FORMATO PEDIDOS'!E816</f>
        <v>603.44000000000005</v>
      </c>
      <c r="E522" s="138">
        <f t="shared" si="11"/>
        <v>0</v>
      </c>
    </row>
    <row r="523" spans="1:5" s="145" customFormat="1" ht="15" hidden="1">
      <c r="A523" s="134"/>
      <c r="B523" s="193">
        <f>+'FORMATO PEDIDOS'!D817</f>
        <v>0</v>
      </c>
      <c r="C523" s="136" t="str">
        <f>+'FORMATO PEDIDOS'!A817</f>
        <v>INER-RO-XXL</v>
      </c>
      <c r="D523" s="137">
        <f>+'FORMATO PEDIDOS'!E817</f>
        <v>603.44000000000005</v>
      </c>
      <c r="E523" s="138">
        <f t="shared" ref="E523:E563" si="12">+D523*B523</f>
        <v>0</v>
      </c>
    </row>
    <row r="524" spans="1:5" s="145" customFormat="1" ht="15" hidden="1">
      <c r="A524" s="134"/>
      <c r="B524" s="193">
        <f>+'FORMATO PEDIDOS'!D818</f>
        <v>0</v>
      </c>
      <c r="C524" s="136" t="str">
        <f>+'FORMATO PEDIDOS'!A818</f>
        <v>INER-AM-S</v>
      </c>
      <c r="D524" s="137">
        <f>+'FORMATO PEDIDOS'!E818</f>
        <v>603.44000000000005</v>
      </c>
      <c r="E524" s="138">
        <f t="shared" si="12"/>
        <v>0</v>
      </c>
    </row>
    <row r="525" spans="1:5" s="145" customFormat="1" ht="15" hidden="1">
      <c r="A525" s="134"/>
      <c r="B525" s="193">
        <f>+'FORMATO PEDIDOS'!D819</f>
        <v>0</v>
      </c>
      <c r="C525" s="136" t="str">
        <f>+'FORMATO PEDIDOS'!A819</f>
        <v>INER-AM-M</v>
      </c>
      <c r="D525" s="137">
        <f>+'FORMATO PEDIDOS'!E819</f>
        <v>603.44000000000005</v>
      </c>
      <c r="E525" s="138">
        <f t="shared" si="12"/>
        <v>0</v>
      </c>
    </row>
    <row r="526" spans="1:5" s="145" customFormat="1" ht="15" hidden="1">
      <c r="A526" s="134"/>
      <c r="B526" s="193">
        <f>+'FORMATO PEDIDOS'!D820</f>
        <v>0</v>
      </c>
      <c r="C526" s="136" t="str">
        <f>+'FORMATO PEDIDOS'!A820</f>
        <v>INER-AM-L</v>
      </c>
      <c r="D526" s="137">
        <f>+'FORMATO PEDIDOS'!E820</f>
        <v>603.44000000000005</v>
      </c>
      <c r="E526" s="138">
        <f t="shared" si="12"/>
        <v>0</v>
      </c>
    </row>
    <row r="527" spans="1:5" s="145" customFormat="1" ht="15" hidden="1">
      <c r="A527" s="134"/>
      <c r="B527" s="193">
        <f>+'FORMATO PEDIDOS'!D821</f>
        <v>0</v>
      </c>
      <c r="C527" s="136" t="str">
        <f>+'FORMATO PEDIDOS'!A821</f>
        <v>INER-AM-XL</v>
      </c>
      <c r="D527" s="137">
        <f>+'FORMATO PEDIDOS'!E821</f>
        <v>603.44000000000005</v>
      </c>
      <c r="E527" s="138">
        <f t="shared" si="12"/>
        <v>0</v>
      </c>
    </row>
    <row r="528" spans="1:5" s="145" customFormat="1" ht="15" hidden="1">
      <c r="A528" s="134"/>
      <c r="B528" s="193">
        <f>+'FORMATO PEDIDOS'!D822</f>
        <v>0</v>
      </c>
      <c r="C528" s="136" t="str">
        <f>+'FORMATO PEDIDOS'!A822</f>
        <v>INER-AM-XXL</v>
      </c>
      <c r="D528" s="137">
        <f>+'FORMATO PEDIDOS'!E822</f>
        <v>603.44000000000005</v>
      </c>
      <c r="E528" s="138">
        <f t="shared" si="12"/>
        <v>0</v>
      </c>
    </row>
    <row r="529" spans="1:5" s="145" customFormat="1" ht="15" hidden="1">
      <c r="A529" s="134"/>
      <c r="B529" s="193">
        <f>+'FORMATO PEDIDOS'!D830</f>
        <v>0</v>
      </c>
      <c r="C529" s="136" t="str">
        <f>+'FORMATO PEDIDOS'!A830</f>
        <v>24-72602</v>
      </c>
      <c r="D529" s="137">
        <f>+'FORMATO PEDIDOS'!E830</f>
        <v>1292.24</v>
      </c>
      <c r="E529" s="138">
        <f t="shared" si="12"/>
        <v>0</v>
      </c>
    </row>
    <row r="530" spans="1:5" s="145" customFormat="1" ht="15" hidden="1">
      <c r="A530" s="134"/>
      <c r="B530" s="193">
        <f>+'FORMATO PEDIDOS'!D831</f>
        <v>0</v>
      </c>
      <c r="C530" s="136" t="str">
        <f>+'FORMATO PEDIDOS'!A831</f>
        <v>24-72603</v>
      </c>
      <c r="D530" s="137">
        <f>+'FORMATO PEDIDOS'!E831</f>
        <v>1292.24</v>
      </c>
      <c r="E530" s="138">
        <f t="shared" si="12"/>
        <v>0</v>
      </c>
    </row>
    <row r="531" spans="1:5" s="145" customFormat="1" ht="15" hidden="1">
      <c r="A531" s="134"/>
      <c r="B531" s="193">
        <f>+'FORMATO PEDIDOS'!D832</f>
        <v>0</v>
      </c>
      <c r="C531" s="136" t="str">
        <f>+'FORMATO PEDIDOS'!A832</f>
        <v>24-72604</v>
      </c>
      <c r="D531" s="137">
        <f>+'FORMATO PEDIDOS'!E832</f>
        <v>1292.24</v>
      </c>
      <c r="E531" s="138">
        <f t="shared" si="12"/>
        <v>0</v>
      </c>
    </row>
    <row r="532" spans="1:5" s="145" customFormat="1" ht="15" hidden="1">
      <c r="A532" s="134"/>
      <c r="B532" s="193">
        <f>+'FORMATO PEDIDOS'!D833</f>
        <v>0</v>
      </c>
      <c r="C532" s="136" t="str">
        <f>+'FORMATO PEDIDOS'!A833</f>
        <v>24-72605</v>
      </c>
      <c r="D532" s="137">
        <f>+'FORMATO PEDIDOS'!E833</f>
        <v>1292.24</v>
      </c>
      <c r="E532" s="138">
        <f t="shared" si="12"/>
        <v>0</v>
      </c>
    </row>
    <row r="533" spans="1:5" s="145" customFormat="1" ht="15" hidden="1">
      <c r="A533" s="134"/>
      <c r="B533" s="193">
        <f>+'FORMATO PEDIDOS'!D834</f>
        <v>0</v>
      </c>
      <c r="C533" s="136" t="str">
        <f>+'FORMATO PEDIDOS'!A834</f>
        <v>24-72606</v>
      </c>
      <c r="D533" s="137">
        <f>+'FORMATO PEDIDOS'!E834</f>
        <v>1292.24</v>
      </c>
      <c r="E533" s="138">
        <f t="shared" si="12"/>
        <v>0</v>
      </c>
    </row>
    <row r="534" spans="1:5" s="145" customFormat="1" ht="15" hidden="1">
      <c r="A534" s="134"/>
      <c r="B534" s="193">
        <f>+'FORMATO PEDIDOS'!D839</f>
        <v>0</v>
      </c>
      <c r="C534" s="136" t="str">
        <f>+'FORMATO PEDIDOS'!A839</f>
        <v>24-72612</v>
      </c>
      <c r="D534" s="137">
        <f>+'FORMATO PEDIDOS'!E839</f>
        <v>1378.45</v>
      </c>
      <c r="E534" s="138">
        <f t="shared" si="12"/>
        <v>0</v>
      </c>
    </row>
    <row r="535" spans="1:5" s="145" customFormat="1" ht="15" hidden="1">
      <c r="A535" s="134"/>
      <c r="B535" s="193">
        <f>+'FORMATO PEDIDOS'!D840</f>
        <v>0</v>
      </c>
      <c r="C535" s="136" t="str">
        <f>+'FORMATO PEDIDOS'!A840</f>
        <v>24-72613</v>
      </c>
      <c r="D535" s="137">
        <f>+'FORMATO PEDIDOS'!E840</f>
        <v>1378.45</v>
      </c>
      <c r="E535" s="138">
        <f t="shared" si="12"/>
        <v>0</v>
      </c>
    </row>
    <row r="536" spans="1:5" s="145" customFormat="1" ht="15" hidden="1">
      <c r="A536" s="134"/>
      <c r="B536" s="193">
        <f>+'FORMATO PEDIDOS'!D841</f>
        <v>0</v>
      </c>
      <c r="C536" s="136" t="str">
        <f>+'FORMATO PEDIDOS'!A841</f>
        <v>24-72614</v>
      </c>
      <c r="D536" s="137">
        <f>+'FORMATO PEDIDOS'!E841</f>
        <v>1378.45</v>
      </c>
      <c r="E536" s="138">
        <f t="shared" si="12"/>
        <v>0</v>
      </c>
    </row>
    <row r="537" spans="1:5" s="145" customFormat="1" ht="15" hidden="1">
      <c r="A537" s="134"/>
      <c r="B537" s="193">
        <f>+'FORMATO PEDIDOS'!D842</f>
        <v>0</v>
      </c>
      <c r="C537" s="136" t="str">
        <f>+'FORMATO PEDIDOS'!A842</f>
        <v>24-72615</v>
      </c>
      <c r="D537" s="137">
        <f>+'FORMATO PEDIDOS'!E842</f>
        <v>1378.45</v>
      </c>
      <c r="E537" s="138">
        <f t="shared" si="12"/>
        <v>0</v>
      </c>
    </row>
    <row r="538" spans="1:5" s="145" customFormat="1" ht="15" hidden="1">
      <c r="A538" s="134"/>
      <c r="B538" s="193">
        <f>+'FORMATO PEDIDOS'!D843</f>
        <v>0</v>
      </c>
      <c r="C538" s="136" t="str">
        <f>+'FORMATO PEDIDOS'!A843</f>
        <v>24-72616</v>
      </c>
      <c r="D538" s="137">
        <f>+'FORMATO PEDIDOS'!E843</f>
        <v>1378.45</v>
      </c>
      <c r="E538" s="138">
        <f t="shared" si="12"/>
        <v>0</v>
      </c>
    </row>
    <row r="539" spans="1:5" s="145" customFormat="1" ht="15" hidden="1">
      <c r="A539" s="134"/>
      <c r="B539" s="193">
        <f>+'FORMATO PEDIDOS'!D844</f>
        <v>0</v>
      </c>
      <c r="C539" s="136" t="str">
        <f>+'FORMATO PEDIDOS'!A844</f>
        <v>24-72622</v>
      </c>
      <c r="D539" s="137">
        <f>+'FORMATO PEDIDOS'!E844</f>
        <v>1378.45</v>
      </c>
      <c r="E539" s="138">
        <f t="shared" si="12"/>
        <v>0</v>
      </c>
    </row>
    <row r="540" spans="1:5" s="145" customFormat="1" ht="15" hidden="1">
      <c r="A540" s="134"/>
      <c r="B540" s="193">
        <f>+'FORMATO PEDIDOS'!D845</f>
        <v>0</v>
      </c>
      <c r="C540" s="136" t="str">
        <f>+'FORMATO PEDIDOS'!A845</f>
        <v>24-72623</v>
      </c>
      <c r="D540" s="137">
        <f>+'FORMATO PEDIDOS'!E845</f>
        <v>1378.45</v>
      </c>
      <c r="E540" s="138">
        <f t="shared" si="12"/>
        <v>0</v>
      </c>
    </row>
    <row r="541" spans="1:5" s="145" customFormat="1" ht="15" hidden="1">
      <c r="A541" s="134"/>
      <c r="B541" s="193">
        <f>+'FORMATO PEDIDOS'!D846</f>
        <v>0</v>
      </c>
      <c r="C541" s="136" t="str">
        <f>+'FORMATO PEDIDOS'!A846</f>
        <v>24-72624</v>
      </c>
      <c r="D541" s="137">
        <f>+'FORMATO PEDIDOS'!E846</f>
        <v>1378.45</v>
      </c>
      <c r="E541" s="138">
        <f t="shared" si="12"/>
        <v>0</v>
      </c>
    </row>
    <row r="542" spans="1:5" s="145" customFormat="1" ht="15" hidden="1">
      <c r="A542" s="134"/>
      <c r="B542" s="193">
        <f>+'FORMATO PEDIDOS'!D847</f>
        <v>0</v>
      </c>
      <c r="C542" s="136" t="str">
        <f>+'FORMATO PEDIDOS'!A847</f>
        <v>24-72625</v>
      </c>
      <c r="D542" s="137">
        <f>+'FORMATO PEDIDOS'!E847</f>
        <v>1378.45</v>
      </c>
      <c r="E542" s="138">
        <f t="shared" si="12"/>
        <v>0</v>
      </c>
    </row>
    <row r="543" spans="1:5" s="145" customFormat="1" ht="15" hidden="1">
      <c r="A543" s="134"/>
      <c r="B543" s="193">
        <f>+'FORMATO PEDIDOS'!D848</f>
        <v>0</v>
      </c>
      <c r="C543" s="136" t="str">
        <f>+'FORMATO PEDIDOS'!A848</f>
        <v>24-72626</v>
      </c>
      <c r="D543" s="137">
        <f>+'FORMATO PEDIDOS'!E848</f>
        <v>1378.45</v>
      </c>
      <c r="E543" s="138">
        <f t="shared" si="12"/>
        <v>0</v>
      </c>
    </row>
    <row r="544" spans="1:5" s="145" customFormat="1" ht="15" hidden="1">
      <c r="A544" s="134"/>
      <c r="B544" s="193">
        <f>+'FORMATO PEDIDOS'!D849</f>
        <v>0</v>
      </c>
      <c r="C544" s="136" t="str">
        <f>+'FORMATO PEDIDOS'!A849</f>
        <v>24-72632</v>
      </c>
      <c r="D544" s="137">
        <f>+'FORMATO PEDIDOS'!E849</f>
        <v>1378.45</v>
      </c>
      <c r="E544" s="138">
        <f t="shared" si="12"/>
        <v>0</v>
      </c>
    </row>
    <row r="545" spans="1:5" s="145" customFormat="1" ht="15" hidden="1">
      <c r="A545" s="134"/>
      <c r="B545" s="193">
        <f>+'FORMATO PEDIDOS'!D850</f>
        <v>0</v>
      </c>
      <c r="C545" s="136" t="str">
        <f>+'FORMATO PEDIDOS'!A850</f>
        <v>24-72633</v>
      </c>
      <c r="D545" s="137">
        <f>+'FORMATO PEDIDOS'!E850</f>
        <v>1378.45</v>
      </c>
      <c r="E545" s="138">
        <f t="shared" si="12"/>
        <v>0</v>
      </c>
    </row>
    <row r="546" spans="1:5" s="145" customFormat="1" ht="15" hidden="1">
      <c r="A546" s="134"/>
      <c r="B546" s="193">
        <f>+'FORMATO PEDIDOS'!D851</f>
        <v>0</v>
      </c>
      <c r="C546" s="136" t="str">
        <f>+'FORMATO PEDIDOS'!A851</f>
        <v>24-72634</v>
      </c>
      <c r="D546" s="137">
        <f>+'FORMATO PEDIDOS'!E851</f>
        <v>1378.45</v>
      </c>
      <c r="E546" s="138">
        <f t="shared" si="12"/>
        <v>0</v>
      </c>
    </row>
    <row r="547" spans="1:5" s="145" customFormat="1" ht="15" hidden="1">
      <c r="A547" s="134"/>
      <c r="B547" s="193">
        <f>+'FORMATO PEDIDOS'!D852</f>
        <v>0</v>
      </c>
      <c r="C547" s="136" t="str">
        <f>+'FORMATO PEDIDOS'!A852</f>
        <v>24-72635</v>
      </c>
      <c r="D547" s="137">
        <f>+'FORMATO PEDIDOS'!E852</f>
        <v>1378.45</v>
      </c>
      <c r="E547" s="138">
        <f t="shared" si="12"/>
        <v>0</v>
      </c>
    </row>
    <row r="548" spans="1:5" s="145" customFormat="1" ht="15" hidden="1">
      <c r="A548" s="134"/>
      <c r="B548" s="193">
        <f>+'FORMATO PEDIDOS'!D853</f>
        <v>0</v>
      </c>
      <c r="C548" s="136" t="str">
        <f>+'FORMATO PEDIDOS'!A853</f>
        <v>24-72636</v>
      </c>
      <c r="D548" s="137">
        <f>+'FORMATO PEDIDOS'!E853</f>
        <v>1378.45</v>
      </c>
      <c r="E548" s="138">
        <f t="shared" si="12"/>
        <v>0</v>
      </c>
    </row>
    <row r="549" spans="1:5" s="145" customFormat="1" ht="15" hidden="1">
      <c r="A549" s="134"/>
      <c r="B549" s="193">
        <f>+'FORMATO PEDIDOS'!D858</f>
        <v>0</v>
      </c>
      <c r="C549" s="136" t="str">
        <f>+'FORMATO PEDIDOS'!A858</f>
        <v>24-72362</v>
      </c>
      <c r="D549" s="137">
        <f>+'FORMATO PEDIDOS'!E858</f>
        <v>3016.38</v>
      </c>
      <c r="E549" s="138">
        <f t="shared" si="12"/>
        <v>0</v>
      </c>
    </row>
    <row r="550" spans="1:5" s="145" customFormat="1" ht="15" hidden="1">
      <c r="A550" s="134"/>
      <c r="B550" s="193">
        <f>+'FORMATO PEDIDOS'!D859</f>
        <v>0</v>
      </c>
      <c r="C550" s="136" t="str">
        <f>+'FORMATO PEDIDOS'!A859</f>
        <v>24-72363</v>
      </c>
      <c r="D550" s="137">
        <f>+'FORMATO PEDIDOS'!E859</f>
        <v>3016.38</v>
      </c>
      <c r="E550" s="138">
        <f t="shared" si="12"/>
        <v>0</v>
      </c>
    </row>
    <row r="551" spans="1:5" s="145" customFormat="1" ht="15" hidden="1">
      <c r="A551" s="134"/>
      <c r="B551" s="193">
        <f>+'FORMATO PEDIDOS'!D860</f>
        <v>0</v>
      </c>
      <c r="C551" s="136" t="str">
        <f>+'FORMATO PEDIDOS'!A860</f>
        <v>24-72364</v>
      </c>
      <c r="D551" s="137">
        <f>+'FORMATO PEDIDOS'!E860</f>
        <v>3016.38</v>
      </c>
      <c r="E551" s="138">
        <f t="shared" si="12"/>
        <v>0</v>
      </c>
    </row>
    <row r="552" spans="1:5" s="145" customFormat="1" ht="15" hidden="1">
      <c r="A552" s="134"/>
      <c r="B552" s="193">
        <f>+'FORMATO PEDIDOS'!D861</f>
        <v>0</v>
      </c>
      <c r="C552" s="136" t="str">
        <f>+'FORMATO PEDIDOS'!A861</f>
        <v>24-72365</v>
      </c>
      <c r="D552" s="137">
        <f>+'FORMATO PEDIDOS'!E861</f>
        <v>3016.38</v>
      </c>
      <c r="E552" s="138">
        <f t="shared" si="12"/>
        <v>0</v>
      </c>
    </row>
    <row r="553" spans="1:5" s="145" customFormat="1" ht="15" hidden="1">
      <c r="A553" s="134"/>
      <c r="B553" s="193">
        <f>+'FORMATO PEDIDOS'!D862</f>
        <v>0</v>
      </c>
      <c r="C553" s="136" t="str">
        <f>+'FORMATO PEDIDOS'!A862</f>
        <v>24-72366</v>
      </c>
      <c r="D553" s="137">
        <f>+'FORMATO PEDIDOS'!E862</f>
        <v>3016.38</v>
      </c>
      <c r="E553" s="138">
        <f t="shared" si="12"/>
        <v>0</v>
      </c>
    </row>
    <row r="554" spans="1:5" s="145" customFormat="1" ht="15" hidden="1">
      <c r="A554" s="134"/>
      <c r="B554" s="193">
        <f>+'FORMATO PEDIDOS'!D863</f>
        <v>0</v>
      </c>
      <c r="C554" s="136" t="str">
        <f>+'FORMATO PEDIDOS'!A863</f>
        <v>24-72372</v>
      </c>
      <c r="D554" s="137">
        <f>+'FORMATO PEDIDOS'!E863</f>
        <v>3016.38</v>
      </c>
      <c r="E554" s="138">
        <f t="shared" si="12"/>
        <v>0</v>
      </c>
    </row>
    <row r="555" spans="1:5" s="145" customFormat="1" ht="15" hidden="1">
      <c r="A555" s="134"/>
      <c r="B555" s="193">
        <f>+'FORMATO PEDIDOS'!D864</f>
        <v>0</v>
      </c>
      <c r="C555" s="136" t="str">
        <f>+'FORMATO PEDIDOS'!A864</f>
        <v>24-72373</v>
      </c>
      <c r="D555" s="137">
        <f>+'FORMATO PEDIDOS'!E864</f>
        <v>3016.38</v>
      </c>
      <c r="E555" s="138">
        <f t="shared" si="12"/>
        <v>0</v>
      </c>
    </row>
    <row r="556" spans="1:5" s="145" customFormat="1" ht="15" hidden="1">
      <c r="A556" s="134"/>
      <c r="B556" s="193">
        <f>+'FORMATO PEDIDOS'!D865</f>
        <v>0</v>
      </c>
      <c r="C556" s="136" t="str">
        <f>+'FORMATO PEDIDOS'!A865</f>
        <v>24-72374</v>
      </c>
      <c r="D556" s="137">
        <f>+'FORMATO PEDIDOS'!E865</f>
        <v>3016.38</v>
      </c>
      <c r="E556" s="138">
        <f t="shared" si="12"/>
        <v>0</v>
      </c>
    </row>
    <row r="557" spans="1:5" s="145" customFormat="1" ht="15" hidden="1">
      <c r="A557" s="134"/>
      <c r="B557" s="193">
        <f>+'FORMATO PEDIDOS'!D866</f>
        <v>0</v>
      </c>
      <c r="C557" s="136" t="str">
        <f>+'FORMATO PEDIDOS'!A866</f>
        <v>24-72375</v>
      </c>
      <c r="D557" s="137">
        <f>+'FORMATO PEDIDOS'!E866</f>
        <v>3016.38</v>
      </c>
      <c r="E557" s="138">
        <f t="shared" si="12"/>
        <v>0</v>
      </c>
    </row>
    <row r="558" spans="1:5" s="145" customFormat="1" ht="15" hidden="1">
      <c r="A558" s="134"/>
      <c r="B558" s="193">
        <f>+'FORMATO PEDIDOS'!D867</f>
        <v>0</v>
      </c>
      <c r="C558" s="136" t="str">
        <f>+'FORMATO PEDIDOS'!A867</f>
        <v>24-72376</v>
      </c>
      <c r="D558" s="137">
        <f>+'FORMATO PEDIDOS'!E867</f>
        <v>3016.38</v>
      </c>
      <c r="E558" s="138">
        <f t="shared" si="12"/>
        <v>0</v>
      </c>
    </row>
    <row r="559" spans="1:5" s="145" customFormat="1" ht="15" hidden="1">
      <c r="A559" s="134"/>
      <c r="B559" s="193">
        <f>+'FORMATO PEDIDOS'!D868</f>
        <v>0</v>
      </c>
      <c r="C559" s="136" t="str">
        <f>+'FORMATO PEDIDOS'!A868</f>
        <v>24-72382</v>
      </c>
      <c r="D559" s="137">
        <f>+'FORMATO PEDIDOS'!E868</f>
        <v>3016.38</v>
      </c>
      <c r="E559" s="138">
        <f t="shared" si="12"/>
        <v>0</v>
      </c>
    </row>
    <row r="560" spans="1:5" s="145" customFormat="1" ht="15" hidden="1">
      <c r="A560" s="134"/>
      <c r="B560" s="193">
        <f>+'FORMATO PEDIDOS'!D869</f>
        <v>0</v>
      </c>
      <c r="C560" s="136" t="str">
        <f>+'FORMATO PEDIDOS'!A869</f>
        <v>24-72383</v>
      </c>
      <c r="D560" s="137">
        <f>+'FORMATO PEDIDOS'!E869</f>
        <v>3016.38</v>
      </c>
      <c r="E560" s="138">
        <f t="shared" si="12"/>
        <v>0</v>
      </c>
    </row>
    <row r="561" spans="1:5" s="145" customFormat="1" ht="15" hidden="1">
      <c r="A561" s="134"/>
      <c r="B561" s="193">
        <f>+'FORMATO PEDIDOS'!D870</f>
        <v>0</v>
      </c>
      <c r="C561" s="136" t="str">
        <f>+'FORMATO PEDIDOS'!A870</f>
        <v>24-72384</v>
      </c>
      <c r="D561" s="137">
        <f>+'FORMATO PEDIDOS'!E870</f>
        <v>3016.38</v>
      </c>
      <c r="E561" s="138">
        <f t="shared" si="12"/>
        <v>0</v>
      </c>
    </row>
    <row r="562" spans="1:5" s="145" customFormat="1" ht="15" hidden="1">
      <c r="A562" s="134"/>
      <c r="B562" s="193">
        <f>+'FORMATO PEDIDOS'!D871</f>
        <v>0</v>
      </c>
      <c r="C562" s="136" t="str">
        <f>+'FORMATO PEDIDOS'!A871</f>
        <v>24-72385</v>
      </c>
      <c r="D562" s="137">
        <f>+'FORMATO PEDIDOS'!E871</f>
        <v>3016.38</v>
      </c>
      <c r="E562" s="138">
        <f t="shared" si="12"/>
        <v>0</v>
      </c>
    </row>
    <row r="563" spans="1:5" s="145" customFormat="1" ht="15" hidden="1">
      <c r="A563" s="134"/>
      <c r="B563" s="193">
        <f>+'FORMATO PEDIDOS'!D872</f>
        <v>0</v>
      </c>
      <c r="C563" s="136" t="str">
        <f>+'FORMATO PEDIDOS'!A872</f>
        <v>24-72386</v>
      </c>
      <c r="D563" s="137">
        <f>+'FORMATO PEDIDOS'!E872</f>
        <v>3016.38</v>
      </c>
      <c r="E563" s="138">
        <f t="shared" si="12"/>
        <v>0</v>
      </c>
    </row>
    <row r="564" spans="1:5" s="145" customFormat="1" ht="15" hidden="1">
      <c r="A564" s="134"/>
      <c r="B564" s="193">
        <f>+'FORMATO PEDIDOS'!D877</f>
        <v>0</v>
      </c>
      <c r="C564" s="136" t="str">
        <f>+'FORMATO PEDIDOS'!A877</f>
        <v>24-72641</v>
      </c>
      <c r="D564" s="137">
        <f>+'FORMATO PEDIDOS'!E877</f>
        <v>1378.45</v>
      </c>
      <c r="E564" s="138">
        <f t="shared" ref="E564:E591" si="13">+D564*B564</f>
        <v>0</v>
      </c>
    </row>
    <row r="565" spans="1:5" s="145" customFormat="1" ht="15" hidden="1">
      <c r="A565" s="134"/>
      <c r="B565" s="193">
        <f>+'FORMATO PEDIDOS'!D878</f>
        <v>0</v>
      </c>
      <c r="C565" s="136" t="str">
        <f>+'FORMATO PEDIDOS'!A878</f>
        <v>24-72642</v>
      </c>
      <c r="D565" s="137">
        <f>+'FORMATO PEDIDOS'!E878</f>
        <v>1378.45</v>
      </c>
      <c r="E565" s="138">
        <f t="shared" si="13"/>
        <v>0</v>
      </c>
    </row>
    <row r="566" spans="1:5" s="145" customFormat="1" ht="15" hidden="1">
      <c r="A566" s="134"/>
      <c r="B566" s="193">
        <f>+'FORMATO PEDIDOS'!D879</f>
        <v>0</v>
      </c>
      <c r="C566" s="136" t="str">
        <f>+'FORMATO PEDIDOS'!A879</f>
        <v>24-72643</v>
      </c>
      <c r="D566" s="137">
        <f>+'FORMATO PEDIDOS'!E879</f>
        <v>1378.45</v>
      </c>
      <c r="E566" s="138">
        <f t="shared" si="13"/>
        <v>0</v>
      </c>
    </row>
    <row r="567" spans="1:5" s="145" customFormat="1" ht="15" hidden="1">
      <c r="A567" s="134"/>
      <c r="B567" s="193">
        <f>+'FORMATO PEDIDOS'!D880</f>
        <v>0</v>
      </c>
      <c r="C567" s="136" t="str">
        <f>+'FORMATO PEDIDOS'!A880</f>
        <v>24-72644</v>
      </c>
      <c r="D567" s="137">
        <f>+'FORMATO PEDIDOS'!E880</f>
        <v>1378.45</v>
      </c>
      <c r="E567" s="138">
        <f t="shared" si="13"/>
        <v>0</v>
      </c>
    </row>
    <row r="568" spans="1:5" s="145" customFormat="1" ht="15" hidden="1">
      <c r="A568" s="134"/>
      <c r="B568" s="193">
        <f>+'FORMATO PEDIDOS'!D881</f>
        <v>0</v>
      </c>
      <c r="C568" s="136" t="str">
        <f>+'FORMATO PEDIDOS'!A881</f>
        <v>24-72651</v>
      </c>
      <c r="D568" s="137">
        <f>+'FORMATO PEDIDOS'!E881</f>
        <v>1378.45</v>
      </c>
      <c r="E568" s="138">
        <f t="shared" si="13"/>
        <v>0</v>
      </c>
    </row>
    <row r="569" spans="1:5" s="145" customFormat="1" ht="15" hidden="1">
      <c r="A569" s="134"/>
      <c r="B569" s="193">
        <f>+'FORMATO PEDIDOS'!D882</f>
        <v>0</v>
      </c>
      <c r="C569" s="136" t="str">
        <f>+'FORMATO PEDIDOS'!A882</f>
        <v>24-72652</v>
      </c>
      <c r="D569" s="137">
        <f>+'FORMATO PEDIDOS'!E882</f>
        <v>1378.45</v>
      </c>
      <c r="E569" s="138">
        <f t="shared" si="13"/>
        <v>0</v>
      </c>
    </row>
    <row r="570" spans="1:5" s="145" customFormat="1" ht="15" hidden="1">
      <c r="A570" s="134"/>
      <c r="B570" s="193">
        <f>+'FORMATO PEDIDOS'!D883</f>
        <v>0</v>
      </c>
      <c r="C570" s="136" t="str">
        <f>+'FORMATO PEDIDOS'!A883</f>
        <v>24-72653</v>
      </c>
      <c r="D570" s="137">
        <f>+'FORMATO PEDIDOS'!E883</f>
        <v>1378.45</v>
      </c>
      <c r="E570" s="138">
        <f t="shared" si="13"/>
        <v>0</v>
      </c>
    </row>
    <row r="571" spans="1:5" s="145" customFormat="1" ht="15" hidden="1">
      <c r="A571" s="134"/>
      <c r="B571" s="193">
        <f>+'FORMATO PEDIDOS'!D884</f>
        <v>0</v>
      </c>
      <c r="C571" s="136" t="str">
        <f>+'FORMATO PEDIDOS'!A884</f>
        <v>24-72654</v>
      </c>
      <c r="D571" s="137">
        <f>+'FORMATO PEDIDOS'!E884</f>
        <v>1378.45</v>
      </c>
      <c r="E571" s="138">
        <f t="shared" si="13"/>
        <v>0</v>
      </c>
    </row>
    <row r="572" spans="1:5" s="145" customFormat="1" ht="15" hidden="1">
      <c r="A572" s="134"/>
      <c r="B572" s="193">
        <f>+'FORMATO PEDIDOS'!D889</f>
        <v>0</v>
      </c>
      <c r="C572" s="136" t="str">
        <f>+'FORMATO PEDIDOS'!A889</f>
        <v>24-72532</v>
      </c>
      <c r="D572" s="137">
        <f>+'FORMATO PEDIDOS'!E889</f>
        <v>1206.04</v>
      </c>
      <c r="E572" s="138">
        <f t="shared" si="13"/>
        <v>0</v>
      </c>
    </row>
    <row r="573" spans="1:5" s="145" customFormat="1" ht="15" hidden="1">
      <c r="A573" s="134"/>
      <c r="B573" s="193">
        <f>+'FORMATO PEDIDOS'!D890</f>
        <v>0</v>
      </c>
      <c r="C573" s="136" t="str">
        <f>+'FORMATO PEDIDOS'!A890</f>
        <v>24-72533</v>
      </c>
      <c r="D573" s="137">
        <f>+'FORMATO PEDIDOS'!E890</f>
        <v>1206.04</v>
      </c>
      <c r="E573" s="138">
        <f t="shared" si="13"/>
        <v>0</v>
      </c>
    </row>
    <row r="574" spans="1:5" s="145" customFormat="1" ht="15" hidden="1">
      <c r="A574" s="134"/>
      <c r="B574" s="193">
        <f>+'FORMATO PEDIDOS'!D891</f>
        <v>0</v>
      </c>
      <c r="C574" s="136" t="str">
        <f>+'FORMATO PEDIDOS'!A891</f>
        <v>24-72534</v>
      </c>
      <c r="D574" s="137">
        <f>+'FORMATO PEDIDOS'!E891</f>
        <v>1206.04</v>
      </c>
      <c r="E574" s="138">
        <f t="shared" si="13"/>
        <v>0</v>
      </c>
    </row>
    <row r="575" spans="1:5" s="145" customFormat="1" ht="15" hidden="1">
      <c r="A575" s="134"/>
      <c r="B575" s="193">
        <f>+'FORMATO PEDIDOS'!D892</f>
        <v>0</v>
      </c>
      <c r="C575" s="136" t="str">
        <f>+'FORMATO PEDIDOS'!A892</f>
        <v>24-72535</v>
      </c>
      <c r="D575" s="137">
        <f>+'FORMATO PEDIDOS'!E892</f>
        <v>1206.04</v>
      </c>
      <c r="E575" s="138">
        <f t="shared" si="13"/>
        <v>0</v>
      </c>
    </row>
    <row r="576" spans="1:5" s="145" customFormat="1" ht="15" hidden="1">
      <c r="A576" s="134"/>
      <c r="B576" s="193">
        <f>+'FORMATO PEDIDOS'!D893</f>
        <v>0</v>
      </c>
      <c r="C576" s="136" t="str">
        <f>+'FORMATO PEDIDOS'!A893</f>
        <v>24-72536</v>
      </c>
      <c r="D576" s="137">
        <f>+'FORMATO PEDIDOS'!E893</f>
        <v>1206.04</v>
      </c>
      <c r="E576" s="138">
        <f t="shared" si="13"/>
        <v>0</v>
      </c>
    </row>
    <row r="577" spans="1:12" s="145" customFormat="1" ht="15" hidden="1">
      <c r="A577" s="134"/>
      <c r="B577" s="193">
        <f>+'FORMATO PEDIDOS'!D898</f>
        <v>0</v>
      </c>
      <c r="C577" s="136" t="str">
        <f>+'FORMATO PEDIDOS'!A898</f>
        <v>24-72542</v>
      </c>
      <c r="D577" s="137">
        <f>+'FORMATO PEDIDOS'!E898</f>
        <v>1292.24</v>
      </c>
      <c r="E577" s="138">
        <f t="shared" si="13"/>
        <v>0</v>
      </c>
    </row>
    <row r="578" spans="1:12" s="145" customFormat="1" ht="15" hidden="1">
      <c r="A578" s="134"/>
      <c r="B578" s="193">
        <f>+'FORMATO PEDIDOS'!D899</f>
        <v>0</v>
      </c>
      <c r="C578" s="136" t="str">
        <f>+'FORMATO PEDIDOS'!A899</f>
        <v>24-72543</v>
      </c>
      <c r="D578" s="137">
        <f>+'FORMATO PEDIDOS'!E899</f>
        <v>1292.24</v>
      </c>
      <c r="E578" s="138">
        <f t="shared" si="13"/>
        <v>0</v>
      </c>
    </row>
    <row r="579" spans="1:12" s="145" customFormat="1" ht="15" hidden="1">
      <c r="A579" s="134"/>
      <c r="B579" s="193">
        <f>+'FORMATO PEDIDOS'!D900</f>
        <v>0</v>
      </c>
      <c r="C579" s="136" t="str">
        <f>+'FORMATO PEDIDOS'!A900</f>
        <v>24-72544</v>
      </c>
      <c r="D579" s="137">
        <f>+'FORMATO PEDIDOS'!E900</f>
        <v>1292.24</v>
      </c>
      <c r="E579" s="138">
        <f t="shared" si="13"/>
        <v>0</v>
      </c>
    </row>
    <row r="580" spans="1:12" s="145" customFormat="1" ht="15" hidden="1">
      <c r="A580" s="134"/>
      <c r="B580" s="193">
        <f>+'FORMATO PEDIDOS'!D901</f>
        <v>0</v>
      </c>
      <c r="C580" s="136" t="str">
        <f>+'FORMATO PEDIDOS'!A901</f>
        <v>24-72545</v>
      </c>
      <c r="D580" s="137">
        <f>+'FORMATO PEDIDOS'!E901</f>
        <v>1292.24</v>
      </c>
      <c r="E580" s="138">
        <f t="shared" si="13"/>
        <v>0</v>
      </c>
    </row>
    <row r="581" spans="1:12" s="145" customFormat="1" ht="15" hidden="1">
      <c r="A581" s="134"/>
      <c r="B581" s="193">
        <f>+'FORMATO PEDIDOS'!D902</f>
        <v>0</v>
      </c>
      <c r="C581" s="136" t="str">
        <f>+'FORMATO PEDIDOS'!A902</f>
        <v>24-72546</v>
      </c>
      <c r="D581" s="137">
        <f>+'FORMATO PEDIDOS'!E902</f>
        <v>1292.24</v>
      </c>
      <c r="E581" s="138">
        <f t="shared" si="13"/>
        <v>0</v>
      </c>
    </row>
    <row r="582" spans="1:12" s="145" customFormat="1" ht="15" hidden="1">
      <c r="A582" s="134"/>
      <c r="B582" s="193">
        <f>+'FORMATO PEDIDOS'!D903</f>
        <v>0</v>
      </c>
      <c r="C582" s="136" t="str">
        <f>+'FORMATO PEDIDOS'!A903</f>
        <v>24-72562</v>
      </c>
      <c r="D582" s="137">
        <f>+'FORMATO PEDIDOS'!E903</f>
        <v>1292.24</v>
      </c>
      <c r="E582" s="138">
        <f t="shared" si="13"/>
        <v>0</v>
      </c>
    </row>
    <row r="583" spans="1:12" s="145" customFormat="1" ht="15" hidden="1">
      <c r="A583" s="134"/>
      <c r="B583" s="193">
        <f>+'FORMATO PEDIDOS'!D904</f>
        <v>0</v>
      </c>
      <c r="C583" s="136" t="str">
        <f>+'FORMATO PEDIDOS'!A904</f>
        <v>24-72563</v>
      </c>
      <c r="D583" s="137">
        <f>+'FORMATO PEDIDOS'!E904</f>
        <v>1292.24</v>
      </c>
      <c r="E583" s="138">
        <f t="shared" si="13"/>
        <v>0</v>
      </c>
    </row>
    <row r="584" spans="1:12" s="145" customFormat="1" ht="15" hidden="1">
      <c r="A584" s="134"/>
      <c r="B584" s="193">
        <f>+'FORMATO PEDIDOS'!D905</f>
        <v>0</v>
      </c>
      <c r="C584" s="136" t="str">
        <f>+'FORMATO PEDIDOS'!A905</f>
        <v>24-72564</v>
      </c>
      <c r="D584" s="137">
        <f>+'FORMATO PEDIDOS'!E905</f>
        <v>1292.24</v>
      </c>
      <c r="E584" s="138">
        <f t="shared" si="13"/>
        <v>0</v>
      </c>
    </row>
    <row r="585" spans="1:12" s="145" customFormat="1" ht="15" hidden="1">
      <c r="A585" s="134"/>
      <c r="B585" s="193">
        <f>+'FORMATO PEDIDOS'!D906</f>
        <v>0</v>
      </c>
      <c r="C585" s="136" t="str">
        <f>+'FORMATO PEDIDOS'!A906</f>
        <v>24-72565</v>
      </c>
      <c r="D585" s="137">
        <f>+'FORMATO PEDIDOS'!E906</f>
        <v>1292.24</v>
      </c>
      <c r="E585" s="138">
        <f t="shared" si="13"/>
        <v>0</v>
      </c>
    </row>
    <row r="586" spans="1:12" s="145" customFormat="1" ht="15" hidden="1">
      <c r="A586" s="134"/>
      <c r="B586" s="193">
        <f>+'FORMATO PEDIDOS'!D907</f>
        <v>0</v>
      </c>
      <c r="C586" s="136" t="str">
        <f>+'FORMATO PEDIDOS'!A907</f>
        <v>24-72566</v>
      </c>
      <c r="D586" s="137">
        <f>+'FORMATO PEDIDOS'!E907</f>
        <v>1292.24</v>
      </c>
      <c r="E586" s="138">
        <f t="shared" si="13"/>
        <v>0</v>
      </c>
    </row>
    <row r="587" spans="1:12" s="145" customFormat="1" ht="15" hidden="1">
      <c r="A587" s="134"/>
      <c r="B587" s="193">
        <f>+'FORMATO PEDIDOS'!D908</f>
        <v>0</v>
      </c>
      <c r="C587" s="136" t="str">
        <f>+'FORMATO PEDIDOS'!A908</f>
        <v>24-72552</v>
      </c>
      <c r="D587" s="137">
        <f>+'FORMATO PEDIDOS'!E908</f>
        <v>1292.24</v>
      </c>
      <c r="E587" s="138">
        <f t="shared" si="13"/>
        <v>0</v>
      </c>
    </row>
    <row r="588" spans="1:12" s="145" customFormat="1" ht="15" hidden="1">
      <c r="A588" s="134"/>
      <c r="B588" s="193">
        <f>+'FORMATO PEDIDOS'!D909</f>
        <v>0</v>
      </c>
      <c r="C588" s="136" t="str">
        <f>+'FORMATO PEDIDOS'!A909</f>
        <v>24-72553</v>
      </c>
      <c r="D588" s="137">
        <f>+'FORMATO PEDIDOS'!E909</f>
        <v>1292.24</v>
      </c>
      <c r="E588" s="138">
        <f t="shared" si="13"/>
        <v>0</v>
      </c>
    </row>
    <row r="589" spans="1:12" s="145" customFormat="1" ht="15" hidden="1">
      <c r="A589" s="134"/>
      <c r="B589" s="193">
        <f>+'FORMATO PEDIDOS'!D910</f>
        <v>0</v>
      </c>
      <c r="C589" s="136" t="str">
        <f>+'FORMATO PEDIDOS'!A910</f>
        <v>24-72554</v>
      </c>
      <c r="D589" s="137">
        <f>+'FORMATO PEDIDOS'!E910</f>
        <v>1292.24</v>
      </c>
      <c r="E589" s="138">
        <f t="shared" si="13"/>
        <v>0</v>
      </c>
    </row>
    <row r="590" spans="1:12" s="145" customFormat="1" ht="15" hidden="1">
      <c r="A590" s="134"/>
      <c r="B590" s="193">
        <f>+'FORMATO PEDIDOS'!D911</f>
        <v>0</v>
      </c>
      <c r="C590" s="136" t="str">
        <f>+'FORMATO PEDIDOS'!A911</f>
        <v>24-72555</v>
      </c>
      <c r="D590" s="137">
        <f>+'FORMATO PEDIDOS'!E911</f>
        <v>1292.24</v>
      </c>
      <c r="E590" s="138">
        <f t="shared" si="13"/>
        <v>0</v>
      </c>
    </row>
    <row r="591" spans="1:12" s="145" customFormat="1" ht="16" hidden="1" thickBot="1">
      <c r="A591" s="134"/>
      <c r="B591" s="217">
        <f>+'FORMATO PEDIDOS'!D912</f>
        <v>0</v>
      </c>
      <c r="C591" s="218" t="str">
        <f>+'FORMATO PEDIDOS'!A912</f>
        <v>24-72556</v>
      </c>
      <c r="D591" s="219">
        <f>+'FORMATO PEDIDOS'!E912</f>
        <v>1292.24</v>
      </c>
      <c r="E591" s="220">
        <f t="shared" si="13"/>
        <v>0</v>
      </c>
    </row>
    <row r="592" spans="1:12" s="145" customFormat="1" ht="16" thickBot="1">
      <c r="A592" s="139"/>
      <c r="B592" s="141"/>
      <c r="C592" s="141"/>
      <c r="D592" s="141"/>
      <c r="E592" s="144"/>
      <c r="J592" s="159"/>
      <c r="K592" s="327"/>
      <c r="L592" s="327"/>
    </row>
    <row r="593" spans="1:12" s="125" customFormat="1" ht="17.25" customHeight="1">
      <c r="B593" s="170" t="s">
        <v>467</v>
      </c>
      <c r="C593" s="171"/>
      <c r="D593" s="176"/>
      <c r="E593" s="177">
        <f>+'FORMATO PEDIDOS'!F2</f>
        <v>0</v>
      </c>
      <c r="G593" s="3"/>
      <c r="H593" s="160"/>
      <c r="I593" s="328"/>
      <c r="J593" s="328"/>
      <c r="K593" s="328"/>
      <c r="L593" s="161"/>
    </row>
    <row r="594" spans="1:12" s="125" customFormat="1" ht="15">
      <c r="B594" s="178" t="s">
        <v>36</v>
      </c>
      <c r="C594" s="166"/>
      <c r="D594" s="14"/>
      <c r="E594" s="179" t="str">
        <f>IF(E593&gt;99999.99,E593*0.1,IF(E593&gt;79999.99,E593*0.08,IF(E593&gt;59999.99,E593*0.06,IF(E593&gt;39999.99,E593*0.04,IF(E593&gt;19999.99,E593*0.02,IF(E593&lt;19999.99,"0","0"))))))</f>
        <v>0</v>
      </c>
      <c r="G594" s="3"/>
      <c r="H594" s="162"/>
      <c r="I594" s="329"/>
      <c r="J594" s="329"/>
      <c r="K594" s="329"/>
      <c r="L594" s="161"/>
    </row>
    <row r="595" spans="1:12" s="125" customFormat="1" ht="15">
      <c r="B595" s="180" t="s">
        <v>468</v>
      </c>
      <c r="C595" s="167"/>
      <c r="D595" s="181"/>
      <c r="E595" s="182">
        <f>(E593-E594)</f>
        <v>0</v>
      </c>
      <c r="G595" s="3"/>
      <c r="H595" s="159"/>
      <c r="I595" s="330"/>
      <c r="J595" s="330"/>
      <c r="K595" s="330"/>
      <c r="L595" s="161"/>
    </row>
    <row r="596" spans="1:12" s="125" customFormat="1" ht="15">
      <c r="B596" s="183" t="s">
        <v>469</v>
      </c>
      <c r="C596" s="168"/>
      <c r="D596" s="41"/>
      <c r="E596" s="184">
        <f>+'FORMATO PEDIDOS'!F5</f>
        <v>0</v>
      </c>
      <c r="G596" s="3"/>
      <c r="H596" s="162"/>
      <c r="I596" s="329"/>
      <c r="J596" s="329"/>
      <c r="K596" s="329"/>
      <c r="L596" s="161"/>
    </row>
    <row r="597" spans="1:12" s="125" customFormat="1" ht="15">
      <c r="B597" s="180" t="s">
        <v>470</v>
      </c>
      <c r="C597" s="167"/>
      <c r="D597" s="181"/>
      <c r="E597" s="185">
        <f>(E596+E595)</f>
        <v>0</v>
      </c>
      <c r="G597" s="3"/>
    </row>
    <row r="598" spans="1:12" s="125" customFormat="1" ht="15.75" customHeight="1" thickBot="1">
      <c r="B598" s="186" t="s">
        <v>37</v>
      </c>
      <c r="C598" s="187"/>
      <c r="D598" s="188"/>
      <c r="E598" s="189">
        <f>(E597*0.16)</f>
        <v>0</v>
      </c>
      <c r="G598" s="3"/>
    </row>
    <row r="599" spans="1:12" s="125" customFormat="1" ht="30" customHeight="1">
      <c r="B599" s="170" t="s">
        <v>471</v>
      </c>
      <c r="C599" s="171"/>
      <c r="D599" s="172"/>
      <c r="E599" s="173">
        <f>(E598+E597)</f>
        <v>0</v>
      </c>
      <c r="G599" s="3"/>
    </row>
    <row r="600" spans="1:12" s="125" customFormat="1" ht="15.75" customHeight="1" thickBot="1">
      <c r="B600" s="174" t="s">
        <v>633</v>
      </c>
      <c r="C600" s="175" t="s">
        <v>635</v>
      </c>
      <c r="D600" s="175">
        <v>1</v>
      </c>
      <c r="E600" s="190">
        <f>195*D600</f>
        <v>195</v>
      </c>
      <c r="F600" s="151"/>
    </row>
    <row r="601" spans="1:12" s="125" customFormat="1" ht="16" thickBot="1">
      <c r="F601" s="151"/>
    </row>
    <row r="602" spans="1:12" s="125" customFormat="1" ht="16" thickBot="1">
      <c r="B602" s="194" t="s">
        <v>634</v>
      </c>
      <c r="C602" s="195"/>
      <c r="D602" s="319">
        <f>+E599+E600</f>
        <v>195</v>
      </c>
      <c r="E602" s="320"/>
      <c r="F602" s="163"/>
    </row>
    <row r="603" spans="1:12" s="125" customFormat="1" ht="16" thickBot="1">
      <c r="A603" s="134"/>
      <c r="B603" s="126"/>
      <c r="C603" s="126"/>
      <c r="D603" s="126"/>
      <c r="E603" s="127"/>
    </row>
    <row r="604" spans="1:12" s="125" customFormat="1" ht="15">
      <c r="A604" s="321" t="s">
        <v>630</v>
      </c>
      <c r="B604" s="322"/>
      <c r="C604" s="322"/>
      <c r="D604" s="322"/>
      <c r="E604" s="323"/>
    </row>
    <row r="605" spans="1:12" s="125" customFormat="1" ht="15">
      <c r="A605" s="324" t="s">
        <v>631</v>
      </c>
      <c r="B605" s="325"/>
      <c r="C605" s="325"/>
      <c r="D605" s="325"/>
      <c r="E605" s="326"/>
    </row>
    <row r="606" spans="1:12" s="125" customFormat="1" ht="15">
      <c r="A606" s="324" t="s">
        <v>632</v>
      </c>
      <c r="B606" s="325"/>
      <c r="C606" s="325"/>
      <c r="D606" s="325"/>
      <c r="E606" s="326"/>
    </row>
    <row r="607" spans="1:12" s="125" customFormat="1" ht="15">
      <c r="A607" s="150"/>
      <c r="B607" s="151"/>
      <c r="C607" s="151"/>
      <c r="D607" s="151"/>
      <c r="E607" s="152"/>
    </row>
    <row r="608" spans="1:12" s="125" customFormat="1" ht="16" thickBot="1">
      <c r="A608" s="156"/>
      <c r="B608" s="157"/>
      <c r="C608" s="157"/>
      <c r="D608" s="157"/>
      <c r="E608" s="158"/>
    </row>
    <row r="609" spans="1:5" s="125" customFormat="1" ht="15">
      <c r="A609" s="139"/>
      <c r="B609" s="126"/>
      <c r="C609" s="126"/>
      <c r="D609" s="126"/>
      <c r="E609" s="127"/>
    </row>
    <row r="610" spans="1:5" s="125" customFormat="1" ht="15">
      <c r="A610" s="139"/>
      <c r="B610" s="153"/>
      <c r="C610" s="153"/>
      <c r="D610" s="311"/>
      <c r="E610" s="311"/>
    </row>
    <row r="611" spans="1:5" s="125" customFormat="1" ht="15">
      <c r="A611" s="139"/>
      <c r="B611" s="154"/>
      <c r="C611" s="154"/>
      <c r="D611" s="312"/>
      <c r="E611" s="312"/>
    </row>
    <row r="612" spans="1:5" s="125" customFormat="1" ht="15">
      <c r="A612" s="139"/>
      <c r="B612" s="155"/>
      <c r="C612" s="169"/>
      <c r="D612" s="313"/>
      <c r="E612" s="313"/>
    </row>
    <row r="613" spans="1:5" s="125" customFormat="1" ht="15">
      <c r="A613" s="139"/>
      <c r="B613" s="126"/>
      <c r="C613" s="126"/>
      <c r="D613" s="164"/>
      <c r="E613" s="165"/>
    </row>
    <row r="614" spans="1:5" s="125" customFormat="1" ht="15">
      <c r="A614" s="139"/>
    </row>
    <row r="615" spans="1:5" s="125" customFormat="1" ht="15"/>
    <row r="616" spans="1:5" s="125" customFormat="1" ht="15"/>
    <row r="617" spans="1:5" s="125" customFormat="1" ht="15"/>
    <row r="618" spans="1:5" s="125" customFormat="1" ht="15"/>
    <row r="619" spans="1:5" s="125" customFormat="1" ht="15"/>
    <row r="620" spans="1:5" s="125" customFormat="1" ht="15">
      <c r="A620" s="139"/>
      <c r="B620" s="126"/>
      <c r="C620" s="126"/>
      <c r="D620" s="126"/>
      <c r="E620" s="127"/>
    </row>
    <row r="621" spans="1:5" s="125" customFormat="1" ht="15">
      <c r="A621" s="139"/>
      <c r="B621" s="126"/>
      <c r="C621" s="126"/>
      <c r="D621" s="126"/>
      <c r="E621" s="127"/>
    </row>
    <row r="622" spans="1:5" s="125" customFormat="1" ht="15">
      <c r="A622" s="139"/>
      <c r="B622" s="126"/>
      <c r="C622" s="126"/>
      <c r="D622" s="126"/>
      <c r="E622" s="127"/>
    </row>
    <row r="623" spans="1:5" s="125" customFormat="1" ht="15">
      <c r="A623" s="139"/>
      <c r="B623" s="126"/>
      <c r="C623" s="126"/>
      <c r="D623" s="126"/>
      <c r="E623" s="127"/>
    </row>
    <row r="624" spans="1:5" s="125" customFormat="1" ht="15">
      <c r="A624" s="139"/>
      <c r="B624" s="126"/>
      <c r="C624" s="126"/>
      <c r="D624" s="126"/>
      <c r="E624" s="127"/>
    </row>
    <row r="625" spans="1:5" s="125" customFormat="1" ht="15">
      <c r="A625" s="134"/>
      <c r="B625" s="126"/>
      <c r="C625" s="126"/>
      <c r="D625" s="126"/>
      <c r="E625" s="127"/>
    </row>
    <row r="626" spans="1:5" s="125" customFormat="1" ht="15">
      <c r="A626" s="134"/>
      <c r="B626" s="126"/>
      <c r="C626" s="126"/>
      <c r="D626" s="126"/>
      <c r="E626" s="127"/>
    </row>
    <row r="627" spans="1:5" s="125" customFormat="1" ht="15">
      <c r="A627" s="134"/>
      <c r="B627" s="126"/>
      <c r="C627" s="126"/>
      <c r="D627" s="126"/>
      <c r="E627" s="127"/>
    </row>
    <row r="628" spans="1:5" s="125" customFormat="1" ht="15">
      <c r="A628" s="134"/>
      <c r="B628" s="126"/>
      <c r="C628" s="126"/>
      <c r="D628" s="126"/>
      <c r="E628" s="127"/>
    </row>
    <row r="629" spans="1:5" s="125" customFormat="1" ht="15">
      <c r="A629" s="134"/>
      <c r="B629" s="126"/>
      <c r="C629" s="126"/>
      <c r="D629" s="126"/>
      <c r="E629" s="127"/>
    </row>
    <row r="630" spans="1:5" s="125" customFormat="1" ht="15">
      <c r="A630" s="134"/>
      <c r="B630" s="126"/>
      <c r="C630" s="126"/>
      <c r="D630" s="126"/>
      <c r="E630" s="127"/>
    </row>
    <row r="631" spans="1:5" s="125" customFormat="1" ht="15">
      <c r="A631" s="139"/>
      <c r="B631" s="126"/>
      <c r="C631" s="126"/>
      <c r="D631" s="126"/>
      <c r="E631" s="127"/>
    </row>
    <row r="632" spans="1:5" s="125" customFormat="1" ht="15">
      <c r="A632" s="139"/>
      <c r="B632" s="126"/>
      <c r="C632" s="126"/>
      <c r="D632" s="126"/>
      <c r="E632" s="127"/>
    </row>
    <row r="633" spans="1:5" s="125" customFormat="1" ht="15">
      <c r="A633" s="139"/>
      <c r="B633" s="126"/>
      <c r="C633" s="126"/>
      <c r="D633" s="126"/>
      <c r="E633" s="127"/>
    </row>
    <row r="634" spans="1:5" s="125" customFormat="1" ht="15">
      <c r="A634" s="139"/>
      <c r="B634" s="126"/>
      <c r="C634" s="126"/>
      <c r="D634" s="126"/>
      <c r="E634" s="127"/>
    </row>
    <row r="635" spans="1:5" s="125" customFormat="1" ht="15">
      <c r="A635" s="139"/>
      <c r="B635" s="126"/>
      <c r="C635" s="126"/>
      <c r="D635" s="126"/>
      <c r="E635" s="127"/>
    </row>
    <row r="636" spans="1:5" s="125" customFormat="1" ht="15">
      <c r="A636" s="139"/>
      <c r="B636" s="126"/>
      <c r="C636" s="126"/>
      <c r="D636" s="126"/>
      <c r="E636" s="127"/>
    </row>
    <row r="637" spans="1:5" s="125" customFormat="1" ht="15">
      <c r="A637" s="139"/>
      <c r="B637" s="126"/>
      <c r="C637" s="126"/>
      <c r="D637" s="126"/>
      <c r="E637" s="127"/>
    </row>
    <row r="638" spans="1:5" s="125" customFormat="1" ht="15">
      <c r="A638" s="134"/>
      <c r="B638" s="126"/>
      <c r="C638" s="126"/>
      <c r="D638" s="126"/>
      <c r="E638" s="127"/>
    </row>
    <row r="639" spans="1:5" s="125" customFormat="1" ht="15">
      <c r="A639" s="134"/>
      <c r="B639" s="126"/>
      <c r="C639" s="126"/>
      <c r="D639" s="126"/>
      <c r="E639" s="127"/>
    </row>
    <row r="640" spans="1:5" s="125" customFormat="1" ht="15">
      <c r="A640" s="134"/>
      <c r="B640" s="126"/>
      <c r="C640" s="126"/>
      <c r="D640" s="126"/>
      <c r="E640" s="127"/>
    </row>
    <row r="641" spans="1:5" s="125" customFormat="1" ht="15">
      <c r="A641" s="134"/>
      <c r="B641" s="126"/>
      <c r="C641" s="126"/>
      <c r="D641" s="126"/>
      <c r="E641" s="127"/>
    </row>
    <row r="642" spans="1:5" s="125" customFormat="1" ht="15">
      <c r="A642" s="134"/>
      <c r="B642" s="126"/>
      <c r="C642" s="126"/>
      <c r="D642" s="126"/>
      <c r="E642" s="127"/>
    </row>
    <row r="643" spans="1:5" s="125" customFormat="1" ht="15">
      <c r="A643" s="134"/>
      <c r="B643" s="126"/>
      <c r="C643" s="126"/>
      <c r="D643" s="126"/>
      <c r="E643" s="127"/>
    </row>
    <row r="644" spans="1:5" s="125" customFormat="1" ht="15">
      <c r="A644" s="139"/>
      <c r="B644" s="126"/>
      <c r="C644" s="126"/>
      <c r="D644" s="126"/>
      <c r="E644" s="127"/>
    </row>
    <row r="645" spans="1:5" s="125" customFormat="1" ht="15">
      <c r="A645" s="139"/>
      <c r="B645" s="126"/>
      <c r="C645" s="126"/>
      <c r="D645" s="126"/>
      <c r="E645" s="127"/>
    </row>
    <row r="646" spans="1:5" s="125" customFormat="1" ht="15">
      <c r="A646" s="139"/>
      <c r="B646" s="126"/>
      <c r="C646" s="126"/>
      <c r="D646" s="126"/>
      <c r="E646" s="127"/>
    </row>
    <row r="647" spans="1:5" s="125" customFormat="1" ht="15">
      <c r="A647" s="139"/>
      <c r="B647" s="126"/>
      <c r="C647" s="126"/>
      <c r="D647" s="126"/>
      <c r="E647" s="127"/>
    </row>
    <row r="648" spans="1:5" s="125" customFormat="1" ht="15">
      <c r="A648" s="139"/>
      <c r="B648" s="126"/>
      <c r="C648" s="126"/>
      <c r="D648" s="126"/>
      <c r="E648" s="127"/>
    </row>
    <row r="649" spans="1:5" s="125" customFormat="1" ht="15">
      <c r="A649" s="139"/>
      <c r="B649" s="126"/>
      <c r="C649" s="126"/>
      <c r="D649" s="126"/>
      <c r="E649" s="127"/>
    </row>
    <row r="650" spans="1:5" s="125" customFormat="1" ht="15">
      <c r="A650" s="139"/>
      <c r="B650" s="126"/>
      <c r="C650" s="126"/>
      <c r="D650" s="126"/>
      <c r="E650" s="127"/>
    </row>
    <row r="651" spans="1:5" s="125" customFormat="1" ht="15">
      <c r="A651" s="134"/>
      <c r="B651" s="126"/>
      <c r="C651" s="126"/>
      <c r="D651" s="126"/>
      <c r="E651" s="127"/>
    </row>
    <row r="652" spans="1:5" s="125" customFormat="1" ht="15">
      <c r="A652" s="134"/>
      <c r="B652" s="126"/>
      <c r="C652" s="126"/>
      <c r="D652" s="126"/>
      <c r="E652" s="127"/>
    </row>
    <row r="653" spans="1:5" s="125" customFormat="1" ht="15">
      <c r="A653" s="134"/>
      <c r="B653" s="126"/>
      <c r="C653" s="126"/>
      <c r="D653" s="126"/>
      <c r="E653" s="127"/>
    </row>
    <row r="654" spans="1:5" s="125" customFormat="1" ht="15">
      <c r="A654" s="134"/>
      <c r="B654" s="126"/>
      <c r="C654" s="126"/>
      <c r="D654" s="126"/>
      <c r="E654" s="127"/>
    </row>
    <row r="655" spans="1:5" s="125" customFormat="1" ht="15">
      <c r="A655" s="134"/>
      <c r="B655" s="126"/>
      <c r="C655" s="126"/>
      <c r="D655" s="126"/>
      <c r="E655" s="127"/>
    </row>
    <row r="656" spans="1:5" s="125" customFormat="1" ht="15">
      <c r="A656" s="134"/>
      <c r="B656" s="126"/>
      <c r="C656" s="126"/>
      <c r="D656" s="126"/>
      <c r="E656" s="127"/>
    </row>
    <row r="657" spans="1:5" s="125" customFormat="1" ht="15">
      <c r="A657" s="139"/>
      <c r="B657" s="126"/>
      <c r="C657" s="126"/>
      <c r="D657" s="126"/>
      <c r="E657" s="127"/>
    </row>
    <row r="658" spans="1:5" s="125" customFormat="1" ht="15">
      <c r="A658" s="139"/>
      <c r="B658" s="126"/>
      <c r="C658" s="126"/>
      <c r="D658" s="126"/>
      <c r="E658" s="127"/>
    </row>
    <row r="659" spans="1:5" s="125" customFormat="1" ht="15">
      <c r="A659" s="139"/>
      <c r="B659" s="126"/>
      <c r="C659" s="126"/>
      <c r="D659" s="126"/>
      <c r="E659" s="127"/>
    </row>
    <row r="660" spans="1:5" s="125" customFormat="1" ht="15">
      <c r="A660" s="139"/>
      <c r="B660" s="126"/>
      <c r="C660" s="126"/>
      <c r="D660" s="126"/>
      <c r="E660" s="127"/>
    </row>
    <row r="661" spans="1:5" s="125" customFormat="1" ht="15">
      <c r="A661" s="139"/>
      <c r="B661" s="126"/>
      <c r="C661" s="126"/>
      <c r="D661" s="126"/>
      <c r="E661" s="127"/>
    </row>
    <row r="662" spans="1:5" s="125" customFormat="1" ht="15">
      <c r="A662" s="139"/>
      <c r="B662" s="126"/>
      <c r="C662" s="126"/>
      <c r="D662" s="126"/>
      <c r="E662" s="127"/>
    </row>
    <row r="663" spans="1:5" s="125" customFormat="1" ht="15">
      <c r="A663" s="139"/>
      <c r="B663" s="126"/>
      <c r="C663" s="126"/>
      <c r="D663" s="126"/>
      <c r="E663" s="127"/>
    </row>
    <row r="664" spans="1:5" s="125" customFormat="1" ht="15">
      <c r="A664" s="134"/>
      <c r="B664" s="126"/>
      <c r="C664" s="126"/>
      <c r="D664" s="126"/>
      <c r="E664" s="127"/>
    </row>
    <row r="665" spans="1:5" s="125" customFormat="1" ht="15">
      <c r="A665" s="134"/>
      <c r="B665" s="126"/>
      <c r="C665" s="126"/>
      <c r="D665" s="126"/>
      <c r="E665" s="127"/>
    </row>
    <row r="666" spans="1:5" s="125" customFormat="1" ht="15">
      <c r="A666" s="134"/>
      <c r="B666" s="126"/>
      <c r="C666" s="126"/>
      <c r="D666" s="126"/>
      <c r="E666" s="127"/>
    </row>
    <row r="667" spans="1:5" s="125" customFormat="1" ht="15">
      <c r="A667" s="134"/>
      <c r="B667" s="126"/>
      <c r="C667" s="126"/>
      <c r="D667" s="126"/>
      <c r="E667" s="127"/>
    </row>
    <row r="668" spans="1:5" s="125" customFormat="1" ht="15">
      <c r="A668" s="134"/>
      <c r="B668" s="126"/>
      <c r="C668" s="126"/>
      <c r="D668" s="126"/>
      <c r="E668" s="127"/>
    </row>
    <row r="669" spans="1:5" s="125" customFormat="1" ht="15">
      <c r="A669" s="134"/>
      <c r="B669" s="126"/>
      <c r="C669" s="126"/>
      <c r="D669" s="126"/>
      <c r="E669" s="127"/>
    </row>
    <row r="670" spans="1:5" s="125" customFormat="1" ht="15">
      <c r="A670" s="139"/>
      <c r="B670" s="126"/>
      <c r="C670" s="126"/>
      <c r="D670" s="126"/>
      <c r="E670" s="127"/>
    </row>
    <row r="671" spans="1:5" s="125" customFormat="1" ht="15">
      <c r="A671" s="139"/>
      <c r="B671" s="126"/>
      <c r="C671" s="126"/>
      <c r="D671" s="126"/>
      <c r="E671" s="127"/>
    </row>
    <row r="672" spans="1:5" s="125" customFormat="1" ht="15">
      <c r="A672" s="139"/>
      <c r="B672" s="126"/>
      <c r="C672" s="126"/>
      <c r="D672" s="126"/>
      <c r="E672" s="127"/>
    </row>
    <row r="673" spans="1:5" s="125" customFormat="1" ht="15">
      <c r="A673" s="139"/>
      <c r="B673" s="126"/>
      <c r="C673" s="126"/>
      <c r="D673" s="126"/>
      <c r="E673" s="127"/>
    </row>
    <row r="674" spans="1:5" s="125" customFormat="1" ht="15">
      <c r="A674" s="139"/>
      <c r="B674" s="126"/>
      <c r="C674" s="126"/>
      <c r="D674" s="126"/>
      <c r="E674" s="127"/>
    </row>
    <row r="675" spans="1:5" s="125" customFormat="1" ht="15">
      <c r="A675" s="139"/>
      <c r="B675" s="126"/>
      <c r="C675" s="126"/>
      <c r="D675" s="126"/>
      <c r="E675" s="127"/>
    </row>
    <row r="676" spans="1:5" s="125" customFormat="1" ht="15">
      <c r="A676" s="139"/>
      <c r="B676" s="126"/>
      <c r="C676" s="126"/>
      <c r="D676" s="126"/>
      <c r="E676" s="127"/>
    </row>
    <row r="677" spans="1:5" s="125" customFormat="1" ht="15">
      <c r="A677" s="134"/>
      <c r="B677" s="126"/>
      <c r="C677" s="126"/>
      <c r="D677" s="126"/>
      <c r="E677" s="127"/>
    </row>
    <row r="678" spans="1:5" s="125" customFormat="1" ht="15">
      <c r="A678" s="134"/>
      <c r="B678" s="126"/>
      <c r="C678" s="126"/>
      <c r="D678" s="126"/>
      <c r="E678" s="127"/>
    </row>
    <row r="679" spans="1:5" s="125" customFormat="1" ht="15">
      <c r="A679" s="134"/>
      <c r="B679" s="126"/>
      <c r="C679" s="126"/>
      <c r="D679" s="126"/>
      <c r="E679" s="127"/>
    </row>
    <row r="680" spans="1:5" ht="15">
      <c r="A680" s="134"/>
    </row>
    <row r="681" spans="1:5" ht="15">
      <c r="A681" s="134"/>
    </row>
    <row r="682" spans="1:5" ht="15">
      <c r="A682" s="134"/>
    </row>
    <row r="683" spans="1:5" ht="15">
      <c r="A683" s="139"/>
    </row>
    <row r="684" spans="1:5" ht="15">
      <c r="A684" s="139"/>
    </row>
    <row r="685" spans="1:5" ht="15">
      <c r="A685" s="139"/>
    </row>
    <row r="686" spans="1:5" ht="15">
      <c r="A686" s="139"/>
    </row>
    <row r="687" spans="1:5" ht="15">
      <c r="A687" s="139"/>
    </row>
    <row r="688" spans="1:5" ht="15">
      <c r="A688" s="139"/>
    </row>
    <row r="689" spans="1:1" ht="15">
      <c r="A689" s="139"/>
    </row>
    <row r="690" spans="1:1" ht="15">
      <c r="A690" s="134"/>
    </row>
    <row r="691" spans="1:1" ht="15">
      <c r="A691" s="134"/>
    </row>
    <row r="692" spans="1:1" ht="15">
      <c r="A692" s="134"/>
    </row>
    <row r="693" spans="1:1" ht="15">
      <c r="A693" s="134"/>
    </row>
    <row r="694" spans="1:1" ht="15">
      <c r="A694" s="134"/>
    </row>
    <row r="695" spans="1:1" ht="15">
      <c r="A695" s="134"/>
    </row>
    <row r="696" spans="1:1" ht="15">
      <c r="A696" s="139"/>
    </row>
    <row r="697" spans="1:1" ht="15">
      <c r="A697" s="139"/>
    </row>
    <row r="698" spans="1:1" ht="15">
      <c r="A698" s="139"/>
    </row>
    <row r="699" spans="1:1" ht="15">
      <c r="A699" s="139"/>
    </row>
    <row r="700" spans="1:1" ht="15">
      <c r="A700" s="139"/>
    </row>
    <row r="701" spans="1:1" ht="15">
      <c r="A701" s="139"/>
    </row>
    <row r="702" spans="1:1" ht="15">
      <c r="A702" s="139"/>
    </row>
    <row r="703" spans="1:1" ht="15">
      <c r="A703" s="134"/>
    </row>
    <row r="704" spans="1:1" ht="15">
      <c r="A704" s="134"/>
    </row>
    <row r="705" spans="1:1" ht="15">
      <c r="A705" s="134"/>
    </row>
    <row r="706" spans="1:1" ht="15">
      <c r="A706" s="134"/>
    </row>
    <row r="707" spans="1:1" ht="15">
      <c r="A707" s="134"/>
    </row>
    <row r="708" spans="1:1" ht="15">
      <c r="A708" s="134"/>
    </row>
    <row r="709" spans="1:1" ht="15">
      <c r="A709" s="139"/>
    </row>
    <row r="710" spans="1:1" ht="15">
      <c r="A710" s="139"/>
    </row>
    <row r="711" spans="1:1" ht="15">
      <c r="A711" s="139"/>
    </row>
    <row r="712" spans="1:1" ht="15">
      <c r="A712" s="139"/>
    </row>
    <row r="713" spans="1:1" ht="15">
      <c r="A713" s="139"/>
    </row>
    <row r="714" spans="1:1" ht="15">
      <c r="A714" s="139"/>
    </row>
    <row r="715" spans="1:1" ht="15">
      <c r="A715" s="139"/>
    </row>
    <row r="716" spans="1:1" ht="15">
      <c r="A716" s="134"/>
    </row>
    <row r="717" spans="1:1" ht="15">
      <c r="A717" s="134"/>
    </row>
    <row r="718" spans="1:1" ht="15">
      <c r="A718" s="134"/>
    </row>
    <row r="719" spans="1:1" ht="15">
      <c r="A719" s="134"/>
    </row>
    <row r="720" spans="1:1" ht="15">
      <c r="A720" s="134"/>
    </row>
    <row r="721" spans="1:1" ht="15">
      <c r="A721" s="134"/>
    </row>
    <row r="722" spans="1:1" ht="15">
      <c r="A722" s="139"/>
    </row>
    <row r="723" spans="1:1" ht="15">
      <c r="A723" s="139"/>
    </row>
    <row r="724" spans="1:1" ht="15">
      <c r="A724" s="139"/>
    </row>
    <row r="725" spans="1:1" ht="15">
      <c r="A725" s="139"/>
    </row>
    <row r="726" spans="1:1" ht="15">
      <c r="A726" s="139"/>
    </row>
    <row r="727" spans="1:1" ht="15">
      <c r="A727" s="139"/>
    </row>
    <row r="728" spans="1:1" ht="15">
      <c r="A728" s="139"/>
    </row>
    <row r="729" spans="1:1" ht="15">
      <c r="A729" s="134"/>
    </row>
    <row r="730" spans="1:1" ht="15">
      <c r="A730" s="134"/>
    </row>
    <row r="731" spans="1:1" ht="15">
      <c r="A731" s="134"/>
    </row>
    <row r="732" spans="1:1" ht="15">
      <c r="A732" s="134"/>
    </row>
    <row r="733" spans="1:1" ht="15">
      <c r="A733" s="134"/>
    </row>
    <row r="734" spans="1:1" ht="15">
      <c r="A734" s="134"/>
    </row>
    <row r="735" spans="1:1" ht="15">
      <c r="A735" s="139"/>
    </row>
    <row r="736" spans="1:1" ht="15">
      <c r="A736" s="139"/>
    </row>
    <row r="737" spans="1:1" ht="15">
      <c r="A737" s="139"/>
    </row>
    <row r="738" spans="1:1" ht="15">
      <c r="A738" s="139"/>
    </row>
    <row r="739" spans="1:1" ht="15">
      <c r="A739" s="139"/>
    </row>
    <row r="740" spans="1:1" ht="15">
      <c r="A740" s="139"/>
    </row>
    <row r="741" spans="1:1" ht="15">
      <c r="A741" s="139"/>
    </row>
    <row r="742" spans="1:1" ht="15">
      <c r="A742" s="134"/>
    </row>
    <row r="743" spans="1:1" ht="15">
      <c r="A743" s="134"/>
    </row>
    <row r="744" spans="1:1" ht="15">
      <c r="A744" s="134"/>
    </row>
    <row r="745" spans="1:1" ht="15">
      <c r="A745" s="134"/>
    </row>
    <row r="746" spans="1:1" ht="15">
      <c r="A746" s="134"/>
    </row>
    <row r="747" spans="1:1" ht="15">
      <c r="A747" s="134"/>
    </row>
    <row r="748" spans="1:1" ht="15">
      <c r="A748" s="139"/>
    </row>
    <row r="749" spans="1:1" ht="15">
      <c r="A749" s="139"/>
    </row>
    <row r="750" spans="1:1" ht="15">
      <c r="A750" s="139"/>
    </row>
    <row r="751" spans="1:1" ht="15">
      <c r="A751" s="139"/>
    </row>
    <row r="752" spans="1:1" ht="15">
      <c r="A752" s="139"/>
    </row>
    <row r="753" spans="1:1" ht="15">
      <c r="A753" s="139"/>
    </row>
    <row r="754" spans="1:1" ht="15">
      <c r="A754" s="139"/>
    </row>
    <row r="755" spans="1:1" ht="15">
      <c r="A755" s="134"/>
    </row>
    <row r="756" spans="1:1" ht="15">
      <c r="A756" s="134"/>
    </row>
    <row r="757" spans="1:1" ht="15">
      <c r="A757" s="134"/>
    </row>
    <row r="758" spans="1:1" ht="15">
      <c r="A758" s="134"/>
    </row>
    <row r="759" spans="1:1" ht="15">
      <c r="A759" s="134"/>
    </row>
    <row r="760" spans="1:1" ht="15">
      <c r="A760" s="134"/>
    </row>
    <row r="761" spans="1:1" ht="15">
      <c r="A761" s="139"/>
    </row>
    <row r="762" spans="1:1" ht="15">
      <c r="A762" s="139"/>
    </row>
    <row r="763" spans="1:1" ht="15">
      <c r="A763" s="139"/>
    </row>
    <row r="764" spans="1:1" ht="15">
      <c r="A764" s="139"/>
    </row>
    <row r="765" spans="1:1" ht="15">
      <c r="A765" s="139"/>
    </row>
    <row r="766" spans="1:1" ht="15">
      <c r="A766" s="139"/>
    </row>
    <row r="767" spans="1:1" ht="15">
      <c r="A767" s="139"/>
    </row>
    <row r="768" spans="1:1" ht="15">
      <c r="A768" s="134"/>
    </row>
    <row r="769" spans="1:1" ht="15">
      <c r="A769" s="134"/>
    </row>
    <row r="770" spans="1:1" ht="15">
      <c r="A770" s="134"/>
    </row>
    <row r="771" spans="1:1" ht="15">
      <c r="A771" s="134"/>
    </row>
    <row r="772" spans="1:1" ht="15">
      <c r="A772" s="134"/>
    </row>
    <row r="773" spans="1:1" ht="15">
      <c r="A773" s="134"/>
    </row>
    <row r="774" spans="1:1" ht="15">
      <c r="A774" s="139"/>
    </row>
    <row r="775" spans="1:1" ht="15">
      <c r="A775" s="139"/>
    </row>
    <row r="776" spans="1:1" ht="15">
      <c r="A776" s="139"/>
    </row>
    <row r="777" spans="1:1" ht="15">
      <c r="A777" s="139"/>
    </row>
    <row r="778" spans="1:1" ht="15">
      <c r="A778" s="139"/>
    </row>
    <row r="779" spans="1:1" ht="15">
      <c r="A779" s="139"/>
    </row>
    <row r="780" spans="1:1" ht="15">
      <c r="A780" s="139"/>
    </row>
    <row r="781" spans="1:1" ht="15">
      <c r="A781" s="134"/>
    </row>
    <row r="782" spans="1:1" ht="15">
      <c r="A782" s="134"/>
    </row>
    <row r="783" spans="1:1" ht="15">
      <c r="A783" s="134"/>
    </row>
    <row r="784" spans="1:1" ht="15">
      <c r="A784" s="134"/>
    </row>
    <row r="785" spans="1:1" ht="15">
      <c r="A785" s="134"/>
    </row>
    <row r="786" spans="1:1" ht="15">
      <c r="A786" s="134"/>
    </row>
    <row r="787" spans="1:1" ht="15">
      <c r="A787" s="139"/>
    </row>
    <row r="788" spans="1:1" ht="15">
      <c r="A788" s="139"/>
    </row>
    <row r="789" spans="1:1" ht="15">
      <c r="A789" s="139"/>
    </row>
    <row r="790" spans="1:1" ht="15">
      <c r="A790" s="139"/>
    </row>
    <row r="791" spans="1:1" ht="15">
      <c r="A791" s="139"/>
    </row>
    <row r="792" spans="1:1" ht="15">
      <c r="A792" s="139"/>
    </row>
    <row r="793" spans="1:1" ht="15">
      <c r="A793" s="139"/>
    </row>
    <row r="794" spans="1:1" ht="15">
      <c r="A794" s="134"/>
    </row>
    <row r="795" spans="1:1" ht="15">
      <c r="A795" s="134"/>
    </row>
    <row r="796" spans="1:1" ht="15">
      <c r="A796" s="134"/>
    </row>
    <row r="797" spans="1:1" ht="15">
      <c r="A797" s="134"/>
    </row>
    <row r="798" spans="1:1" ht="15">
      <c r="A798" s="134"/>
    </row>
    <row r="799" spans="1:1" ht="15">
      <c r="A799" s="134"/>
    </row>
    <row r="800" spans="1:1" ht="15">
      <c r="A800" s="139"/>
    </row>
    <row r="801" spans="1:1" ht="15">
      <c r="A801" s="139"/>
    </row>
    <row r="802" spans="1:1" ht="15">
      <c r="A802" s="139"/>
    </row>
    <row r="803" spans="1:1" ht="15">
      <c r="A803" s="139"/>
    </row>
    <row r="804" spans="1:1" ht="15">
      <c r="A804" s="139"/>
    </row>
    <row r="805" spans="1:1" ht="15">
      <c r="A805" s="139"/>
    </row>
    <row r="806" spans="1:1" ht="15">
      <c r="A806" s="139"/>
    </row>
    <row r="807" spans="1:1" ht="15">
      <c r="A807" s="134"/>
    </row>
    <row r="808" spans="1:1" ht="15">
      <c r="A808" s="134"/>
    </row>
    <row r="809" spans="1:1" ht="15">
      <c r="A809" s="134"/>
    </row>
    <row r="810" spans="1:1" ht="15">
      <c r="A810" s="134"/>
    </row>
    <row r="811" spans="1:1" ht="15">
      <c r="A811" s="134"/>
    </row>
    <row r="812" spans="1:1" ht="15">
      <c r="A812" s="134"/>
    </row>
    <row r="813" spans="1:1" ht="15">
      <c r="A813" s="139"/>
    </row>
    <row r="814" spans="1:1" ht="15">
      <c r="A814" s="139"/>
    </row>
    <row r="815" spans="1:1" ht="15">
      <c r="A815" s="139"/>
    </row>
    <row r="816" spans="1:1" ht="15">
      <c r="A816" s="139"/>
    </row>
    <row r="817" spans="1:1" ht="15">
      <c r="A817" s="139"/>
    </row>
    <row r="818" spans="1:1" ht="15">
      <c r="A818" s="139"/>
    </row>
    <row r="819" spans="1:1" ht="15">
      <c r="A819" s="139"/>
    </row>
    <row r="820" spans="1:1" ht="15">
      <c r="A820" s="134"/>
    </row>
    <row r="821" spans="1:1" ht="15">
      <c r="A821" s="134"/>
    </row>
    <row r="822" spans="1:1" ht="15">
      <c r="A822" s="134"/>
    </row>
    <row r="823" spans="1:1" ht="15">
      <c r="A823" s="134"/>
    </row>
    <row r="824" spans="1:1" ht="15">
      <c r="A824" s="134"/>
    </row>
    <row r="825" spans="1:1" ht="15">
      <c r="A825" s="134"/>
    </row>
    <row r="826" spans="1:1" ht="15">
      <c r="A826" s="139"/>
    </row>
    <row r="827" spans="1:1" ht="15">
      <c r="A827" s="139"/>
    </row>
    <row r="828" spans="1:1" ht="15">
      <c r="A828" s="139"/>
    </row>
    <row r="829" spans="1:1" ht="15">
      <c r="A829" s="139"/>
    </row>
    <row r="830" spans="1:1" ht="15">
      <c r="A830" s="139"/>
    </row>
    <row r="831" spans="1:1" ht="15">
      <c r="A831" s="139"/>
    </row>
    <row r="832" spans="1:1">
      <c r="A832" s="135"/>
    </row>
    <row r="833" spans="1:1">
      <c r="A833" s="135"/>
    </row>
    <row r="834" spans="1:1">
      <c r="A834" s="135"/>
    </row>
    <row r="835" spans="1:1">
      <c r="A835" s="135"/>
    </row>
    <row r="836" spans="1:1">
      <c r="A836" s="135"/>
    </row>
    <row r="837" spans="1:1">
      <c r="A837" s="135"/>
    </row>
    <row r="838" spans="1:1">
      <c r="A838" s="135"/>
    </row>
    <row r="839" spans="1:1">
      <c r="A839" s="135"/>
    </row>
    <row r="840" spans="1:1">
      <c r="A840" s="135"/>
    </row>
    <row r="841" spans="1:1">
      <c r="A841" s="135"/>
    </row>
    <row r="842" spans="1:1">
      <c r="A842" s="135"/>
    </row>
    <row r="843" spans="1:1">
      <c r="A843" s="135"/>
    </row>
    <row r="844" spans="1:1">
      <c r="A844" s="135"/>
    </row>
    <row r="845" spans="1:1">
      <c r="A845" s="135"/>
    </row>
    <row r="846" spans="1:1">
      <c r="A846" s="135"/>
    </row>
    <row r="847" spans="1:1">
      <c r="A847" s="135"/>
    </row>
    <row r="848" spans="1:1">
      <c r="A848" s="135"/>
    </row>
    <row r="849" spans="1:1">
      <c r="A849" s="135"/>
    </row>
    <row r="850" spans="1:1">
      <c r="A850" s="135"/>
    </row>
    <row r="851" spans="1:1">
      <c r="A851" s="135"/>
    </row>
    <row r="852" spans="1:1">
      <c r="A852" s="135"/>
    </row>
    <row r="853" spans="1:1">
      <c r="A853" s="135"/>
    </row>
    <row r="854" spans="1:1">
      <c r="A854" s="135"/>
    </row>
    <row r="855" spans="1:1">
      <c r="A855" s="135"/>
    </row>
    <row r="856" spans="1:1">
      <c r="A856" s="135"/>
    </row>
    <row r="857" spans="1:1">
      <c r="A857" s="135"/>
    </row>
    <row r="858" spans="1:1">
      <c r="A858" s="135"/>
    </row>
    <row r="859" spans="1:1">
      <c r="A859" s="135"/>
    </row>
    <row r="860" spans="1:1">
      <c r="A860" s="135"/>
    </row>
    <row r="861" spans="1:1">
      <c r="A861" s="135"/>
    </row>
    <row r="862" spans="1:1">
      <c r="A862" s="135"/>
    </row>
    <row r="863" spans="1:1">
      <c r="A863" s="135"/>
    </row>
    <row r="864" spans="1:1">
      <c r="A864" s="135"/>
    </row>
    <row r="865" spans="1:1">
      <c r="A865" s="135"/>
    </row>
    <row r="866" spans="1:1">
      <c r="A866" s="135"/>
    </row>
    <row r="867" spans="1:1">
      <c r="A867" s="135"/>
    </row>
    <row r="868" spans="1:1">
      <c r="A868" s="135"/>
    </row>
    <row r="869" spans="1:1">
      <c r="A869" s="135"/>
    </row>
    <row r="870" spans="1:1">
      <c r="A870" s="135"/>
    </row>
    <row r="871" spans="1:1">
      <c r="A871" s="135"/>
    </row>
    <row r="872" spans="1:1">
      <c r="A872" s="135"/>
    </row>
    <row r="873" spans="1:1">
      <c r="A873" s="135"/>
    </row>
    <row r="874" spans="1:1">
      <c r="A874" s="135"/>
    </row>
    <row r="875" spans="1:1">
      <c r="A875" s="135"/>
    </row>
    <row r="876" spans="1:1">
      <c r="A876" s="135"/>
    </row>
    <row r="877" spans="1:1">
      <c r="A877" s="135"/>
    </row>
    <row r="878" spans="1:1">
      <c r="A878" s="135"/>
    </row>
    <row r="879" spans="1:1">
      <c r="A879" s="135"/>
    </row>
    <row r="880" spans="1:1">
      <c r="A880" s="135"/>
    </row>
    <row r="881" spans="1:1">
      <c r="A881" s="135"/>
    </row>
    <row r="882" spans="1:1">
      <c r="A882" s="135"/>
    </row>
    <row r="883" spans="1:1">
      <c r="A883" s="135"/>
    </row>
    <row r="884" spans="1:1">
      <c r="A884" s="135"/>
    </row>
    <row r="885" spans="1:1">
      <c r="A885" s="135"/>
    </row>
    <row r="886" spans="1:1">
      <c r="A886" s="135"/>
    </row>
    <row r="887" spans="1:1">
      <c r="A887" s="135"/>
    </row>
    <row r="888" spans="1:1">
      <c r="A888" s="135"/>
    </row>
    <row r="889" spans="1:1">
      <c r="A889" s="135"/>
    </row>
    <row r="890" spans="1:1">
      <c r="A890" s="135"/>
    </row>
    <row r="891" spans="1:1">
      <c r="A891" s="135"/>
    </row>
    <row r="892" spans="1:1">
      <c r="A892" s="135"/>
    </row>
    <row r="893" spans="1:1">
      <c r="A893" s="135"/>
    </row>
    <row r="894" spans="1:1">
      <c r="A894" s="135"/>
    </row>
  </sheetData>
  <autoFilter ref="B7:E591">
    <filterColumn colId="0">
      <customFilters>
        <customFilter operator="greaterThan" val="0"/>
      </customFilters>
    </filterColumn>
    <sortState ref="B91:E519">
      <sortCondition ref="C7:C537"/>
    </sortState>
  </autoFilter>
  <mergeCells count="20">
    <mergeCell ref="K592:L592"/>
    <mergeCell ref="I593:K593"/>
    <mergeCell ref="I594:K594"/>
    <mergeCell ref="I595:K595"/>
    <mergeCell ref="I596:K596"/>
    <mergeCell ref="D1:E1"/>
    <mergeCell ref="B1:C1"/>
    <mergeCell ref="D610:E610"/>
    <mergeCell ref="D611:E611"/>
    <mergeCell ref="D612:E612"/>
    <mergeCell ref="A3:B3"/>
    <mergeCell ref="C3:E3"/>
    <mergeCell ref="A4:B4"/>
    <mergeCell ref="A5:B5"/>
    <mergeCell ref="C5:E5"/>
    <mergeCell ref="C4:E4"/>
    <mergeCell ref="D602:E602"/>
    <mergeCell ref="A604:E604"/>
    <mergeCell ref="A605:E605"/>
    <mergeCell ref="A606:E606"/>
  </mergeCells>
  <pageMargins left="0.74803149606299213" right="0.74803149606299213" top="1.5342519685039371" bottom="0.98425196850393704" header="0.51181102362204722" footer="0.51181102362204722"/>
  <headerFooter>
    <oddHeader>Página &amp;P</oddHeader>
    <oddFooter>&amp;A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FORMATO PEDIDOS</vt:lpstr>
      <vt:lpstr>ACCESORIOS CASCOS</vt:lpstr>
      <vt:lpstr>PROFORMA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54100</dc:creator>
  <cp:lastModifiedBy>Alejandro Abud Barrett</cp:lastModifiedBy>
  <cp:lastPrinted>2015-07-09T21:41:55Z</cp:lastPrinted>
  <dcterms:created xsi:type="dcterms:W3CDTF">2013-05-07T22:05:21Z</dcterms:created>
  <dcterms:modified xsi:type="dcterms:W3CDTF">2016-02-17T17:27:58Z</dcterms:modified>
</cp:coreProperties>
</file>