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Feb20\HHCoM\Config\"/>
    </mc:Choice>
  </mc:AlternateContent>
  <bookViews>
    <workbookView xWindow="0" yWindow="0" windowWidth="13650" windowHeight="8100" tabRatio="835" firstSheet="1" activeTab="9"/>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85" i="11" l="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J118" i="7"/>
  <c r="J114" i="7"/>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8" i="7"/>
  <c r="E119" i="7"/>
  <c r="E114" i="7"/>
  <c r="S118" i="7"/>
  <c r="S114" i="7"/>
  <c r="O114" i="7"/>
  <c r="O118" i="7"/>
  <c r="M123" i="7"/>
  <c r="M124" i="7" s="1"/>
  <c r="J68" i="7"/>
  <c r="J67" i="7"/>
  <c r="J66" i="7"/>
  <c r="B132" i="7"/>
  <c r="B131" i="7"/>
  <c r="B130" i="7"/>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9" i="10"/>
  <c r="D218" i="10"/>
  <c r="D217" i="10"/>
  <c r="C219" i="10"/>
  <c r="C217" i="10"/>
  <c r="C205" i="10"/>
  <c r="C218" i="10"/>
  <c r="C216" i="10"/>
  <c r="C210" i="10"/>
  <c r="E207" i="10"/>
  <c r="E206" i="10"/>
  <c r="E205" i="10"/>
  <c r="E204" i="10"/>
  <c r="E201" i="10"/>
  <c r="E200" i="10"/>
  <c r="E199" i="10"/>
  <c r="E198" i="10"/>
  <c r="D213" i="10"/>
  <c r="D212" i="10"/>
  <c r="D211" i="10"/>
  <c r="C213" i="10"/>
  <c r="C212" i="10"/>
  <c r="C211" i="10"/>
  <c r="D207" i="10"/>
  <c r="D206" i="10"/>
  <c r="D205" i="10"/>
  <c r="C207" i="10"/>
  <c r="C206" i="10"/>
  <c r="C204" i="10"/>
  <c r="D201" i="10"/>
  <c r="D200" i="10"/>
  <c r="D199" i="10"/>
  <c r="C201" i="10"/>
  <c r="C200" i="10"/>
  <c r="C199" i="10"/>
  <c r="C198"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9" i="7" s="1"/>
  <c r="I115" i="7"/>
  <c r="AE112" i="5"/>
  <c r="AE110" i="5"/>
  <c r="O170" i="10" l="1"/>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L100" i="4"/>
  <c r="N100" i="4"/>
  <c r="M100" i="4"/>
  <c r="O175" i="10"/>
  <c r="N175" i="10"/>
  <c r="M175" i="10"/>
  <c r="L175" i="10"/>
  <c r="K175" i="10"/>
  <c r="J175" i="10"/>
  <c r="I175" i="10"/>
  <c r="N119" i="7"/>
  <c r="P94" i="7" s="1"/>
  <c r="N115" i="7"/>
  <c r="N98" i="4"/>
  <c r="M98" i="4"/>
  <c r="N97" i="4"/>
  <c r="M97" i="4"/>
  <c r="N99" i="4"/>
  <c r="M99" i="4"/>
  <c r="F123" i="7"/>
  <c r="G123" i="7" s="1"/>
  <c r="E123" i="7"/>
  <c r="D122" i="7"/>
  <c r="E122" i="7" s="1"/>
  <c r="F122" i="7" s="1"/>
  <c r="G122" i="7" s="1"/>
  <c r="D119" i="7"/>
  <c r="D115" i="7"/>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I42"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F191" i="4" l="1"/>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M42" i="12" s="1"/>
  <c r="F44" i="12" s="1"/>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C114" i="10" s="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E109" i="10" l="1"/>
  <c r="O99" i="10" s="1"/>
  <c r="J109" i="10"/>
  <c r="M92" i="10" s="1"/>
  <c r="N104" i="10"/>
  <c r="O97" i="10"/>
  <c r="N97" i="10"/>
  <c r="N96" i="10"/>
  <c r="E85" i="10"/>
  <c r="L71" i="10" s="1"/>
  <c r="O106" i="10"/>
  <c r="O98" i="10"/>
  <c r="L47" i="10"/>
  <c r="N103" i="10"/>
  <c r="N95" i="10"/>
  <c r="N94" i="10"/>
  <c r="O102" i="10"/>
  <c r="O94" i="10"/>
  <c r="N91" i="10"/>
  <c r="N101" i="10"/>
  <c r="O93" i="10"/>
  <c r="O91" i="10"/>
  <c r="N100" i="10"/>
  <c r="N92" i="10"/>
  <c r="O100" i="10"/>
  <c r="O92" i="10"/>
  <c r="O107"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8" i="10" l="1"/>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<sst xmlns="http://schemas.openxmlformats.org/spreadsheetml/2006/main" count="3139" uniqueCount="1327">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</sst>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4">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cellStyleXfs>
  <cellXfs count="83">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0" fontId="0" fillId="0" borderId="0" xfId="0" applyAlignment="1">
      <alignment horizontal="center"/>
    </xf>
  </cellXfs>
  <cellStyles count="5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Population!$B$198:$B$201</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Population!$B$198:$B$201</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Population!$B$198:$B$201</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Population!$B$198:$B$201</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2"/>
          <c:order val="4"/>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Population!$B$198:$B$201</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5"/>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Population!$B$198:$B$201</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6"/>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Population!$B$198:$B$201</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7"/>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Population!$B$198:$B$201</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1"/>
          <c:order val="8"/>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Population!$B$198:$B$201</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9"/>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Population!$B$198:$B$201</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0"/>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Population!$B$198:$B$201</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1"/>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Population!$B$198:$B$201</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5" Type="http://schemas.openxmlformats.org/officeDocument/2006/relationships/image" Target="../media/image25.png"/><Relationship Id="rId4" Type="http://schemas.openxmlformats.org/officeDocument/2006/relationships/image" Target="../media/image24.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6.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528636</xdr:colOff>
      <xdr:row>196</xdr:row>
      <xdr:rowOff>161925</xdr:rowOff>
    </xdr:from>
    <xdr:to>
      <xdr:col>14</xdr:col>
      <xdr:colOff>380999</xdr:colOff>
      <xdr:row>217</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594032</xdr:colOff>
      <xdr:row>13</xdr:row>
      <xdr:rowOff>104775</xdr:rowOff>
    </xdr:from>
    <xdr:to>
      <xdr:col>16</xdr:col>
      <xdr:colOff>114300</xdr:colOff>
      <xdr:row>33</xdr:row>
      <xdr:rowOff>92036</xdr:rowOff>
    </xdr:to>
    <xdr:pic>
      <xdr:nvPicPr>
        <xdr:cNvPr id="2" name="Picture 1"/>
        <xdr:cNvPicPr>
          <a:picLocks noChangeAspect="1"/>
        </xdr:cNvPicPr>
      </xdr:nvPicPr>
      <xdr:blipFill>
        <a:blip xmlns:r="http://schemas.openxmlformats.org/officeDocument/2006/relationships" r:embed="rId1"/>
        <a:stretch>
          <a:fillRect/>
        </a:stretch>
      </xdr:blipFill>
      <xdr:spPr>
        <a:xfrm>
          <a:off x="4251632" y="2581275"/>
          <a:ext cx="5682943" cy="3835361"/>
        </a:xfrm>
        <a:prstGeom prst="rect">
          <a:avLst/>
        </a:prstGeom>
      </xdr:spPr>
    </xdr:pic>
    <xdr:clientData/>
  </xdr:twoCellAnchor>
  <xdr:twoCellAnchor editAs="oneCell">
    <xdr:from>
      <xdr:col>16</xdr:col>
      <xdr:colOff>219076</xdr:colOff>
      <xdr:row>13</xdr:row>
      <xdr:rowOff>152402</xdr:rowOff>
    </xdr:from>
    <xdr:to>
      <xdr:col>24</xdr:col>
      <xdr:colOff>438150</xdr:colOff>
      <xdr:row>33</xdr:row>
      <xdr:rowOff>84928</xdr:rowOff>
    </xdr:to>
    <xdr:pic>
      <xdr:nvPicPr>
        <xdr:cNvPr id="3" name="Picture 2"/>
        <xdr:cNvPicPr>
          <a:picLocks noChangeAspect="1"/>
        </xdr:cNvPicPr>
      </xdr:nvPicPr>
      <xdr:blipFill>
        <a:blip xmlns:r="http://schemas.openxmlformats.org/officeDocument/2006/relationships" r:embed="rId2"/>
        <a:stretch>
          <a:fillRect/>
        </a:stretch>
      </xdr:blipFill>
      <xdr:spPr>
        <a:xfrm>
          <a:off x="10039351" y="2628902"/>
          <a:ext cx="5095874" cy="3780626"/>
        </a:xfrm>
        <a:prstGeom prst="rect">
          <a:avLst/>
        </a:prstGeom>
      </xdr:spPr>
    </xdr:pic>
    <xdr:clientData/>
  </xdr:twoCellAnchor>
  <xdr:twoCellAnchor editAs="oneCell">
    <xdr:from>
      <xdr:col>8</xdr:col>
      <xdr:colOff>638174</xdr:colOff>
      <xdr:row>34</xdr:row>
      <xdr:rowOff>47625</xdr:rowOff>
    </xdr:from>
    <xdr:to>
      <xdr:col>16</xdr:col>
      <xdr:colOff>256148</xdr:colOff>
      <xdr:row>51</xdr:row>
      <xdr:rowOff>142899</xdr:rowOff>
    </xdr:to>
    <xdr:pic>
      <xdr:nvPicPr>
        <xdr:cNvPr id="4" name="Picture 3"/>
        <xdr:cNvPicPr>
          <a:picLocks noChangeAspect="1"/>
        </xdr:cNvPicPr>
      </xdr:nvPicPr>
      <xdr:blipFill>
        <a:blip xmlns:r="http://schemas.openxmlformats.org/officeDocument/2006/relationships" r:embed="rId3"/>
        <a:stretch>
          <a:fillRect/>
        </a:stretch>
      </xdr:blipFill>
      <xdr:spPr>
        <a:xfrm>
          <a:off x="5514974" y="6562725"/>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161925</xdr:colOff>
      <xdr:row>183</xdr:row>
      <xdr:rowOff>180975</xdr:rowOff>
    </xdr:from>
    <xdr:to>
      <xdr:col>15</xdr:col>
      <xdr:colOff>400050</xdr:colOff>
      <xdr:row>198</xdr:row>
      <xdr:rowOff>66675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9"/>
  <sheetViews>
    <sheetView topLeftCell="A162" workbookViewId="0">
      <selection activeCell="I178" sqref="I178"/>
    </sheetView>
  </sheetViews>
  <sheetFormatPr defaultRowHeight="15" x14ac:dyDescent="0.25"/>
  <cols>
    <col min="3" max="3" width="10.7109375" bestFit="1" customWidth="1"/>
    <col min="4" max="4" width="11.7109375" bestFit="1" customWidth="1"/>
    <col min="5" max="8" width="10.140625" bestFit="1" customWidth="1"/>
    <col min="9" max="9" width="12.85546875" bestFit="1" customWidth="1"/>
    <col min="10" max="10" width="12" customWidth="1"/>
    <col min="13" max="13" width="9.8554687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row>
    <row r="54" spans="1:18" x14ac:dyDescent="0.25">
      <c r="B54">
        <v>1979</v>
      </c>
      <c r="C54" s="4">
        <v>2643956</v>
      </c>
      <c r="D54" s="4">
        <v>15327061</v>
      </c>
      <c r="E54">
        <f>C54/D54</f>
        <v>0.17250247780706296</v>
      </c>
    </row>
    <row r="55" spans="1:18" x14ac:dyDescent="0.25">
      <c r="B55">
        <v>1989</v>
      </c>
      <c r="C55" s="4">
        <v>3507160</v>
      </c>
      <c r="D55" s="4">
        <v>21448774</v>
      </c>
    </row>
    <row r="56" spans="1:18" x14ac:dyDescent="0.25">
      <c r="B56">
        <v>1999</v>
      </c>
      <c r="C56" s="4">
        <v>4392196</v>
      </c>
      <c r="D56" s="4">
        <v>28686607</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1139</v>
      </c>
      <c r="B167" s="49"/>
      <c r="C167" s="49"/>
      <c r="D167" s="49"/>
      <c r="E167" s="49"/>
      <c r="F167" s="49"/>
      <c r="G167" s="77"/>
      <c r="H167" s="77" t="s">
        <v>1290</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1243</v>
      </c>
      <c r="J168" s="76" t="s">
        <v>1244</v>
      </c>
      <c r="K168" s="76" t="s">
        <v>1011</v>
      </c>
      <c r="L168" s="76" t="s">
        <v>156</v>
      </c>
      <c r="M168" s="76" t="s">
        <v>157</v>
      </c>
      <c r="N168" s="76" t="s">
        <v>1152</v>
      </c>
      <c r="O168" s="49" t="s">
        <v>1245</v>
      </c>
      <c r="P168" s="37"/>
      <c r="Q168" s="16"/>
      <c r="R168" s="37"/>
    </row>
    <row r="169" spans="1:18" x14ac:dyDescent="0.25">
      <c r="B169">
        <v>237.96555161467322</v>
      </c>
      <c r="C169" s="50">
        <v>240.16582243333008</v>
      </c>
      <c r="H169">
        <v>1990</v>
      </c>
      <c r="I169">
        <f>SUM(C$148:D$149)/SUM($C$148:$D$163)</f>
        <v>0.35549337624979127</v>
      </c>
      <c r="J169" s="37">
        <f>SUM(C$150:D$151)/SUM($C$148:$D$163)</f>
        <v>0.2487095769816785</v>
      </c>
      <c r="K169" s="37">
        <f>SUM(C$152:D$153)/SUM($C$148:$D$163)</f>
        <v>0.16036853215010419</v>
      </c>
      <c r="L169" s="37">
        <f>SUM(C$154:D$155)/SUM($C$148:$D$163)</f>
        <v>0.10367995328041812</v>
      </c>
      <c r="M169" s="37">
        <f>SUM(C$156:D$157)/SUM($C$148:$D$163)</f>
        <v>5.6436483847615897E-2</v>
      </c>
      <c r="N169" s="37">
        <f>SUM(C$158:D$159)/SUM($C$148:$D$163)</f>
        <v>3.896677223603634E-2</v>
      </c>
      <c r="O169" s="37">
        <f>SUM(C$160:D$163)/SUM($C$148:$D$163)</f>
        <v>3.6345305254355149E-2</v>
      </c>
      <c r="P169" s="50"/>
      <c r="Q169" s="50"/>
      <c r="R169" s="50"/>
    </row>
    <row r="170" spans="1:18" x14ac:dyDescent="0.25">
      <c r="B170">
        <v>143.5336735871974</v>
      </c>
      <c r="C170">
        <v>145.29123968058661</v>
      </c>
      <c r="D170" s="50"/>
      <c r="E170" s="50"/>
      <c r="F170" s="50"/>
      <c r="G170" s="50"/>
      <c r="H170">
        <v>1995</v>
      </c>
      <c r="I170">
        <f>SUM(E148:F149)/SUM($E$148:$F$163)</f>
        <v>0.329724598997091</v>
      </c>
      <c r="J170" s="37">
        <f>SUM(E150:F151)/SUM($E$148:$F$163)</f>
        <v>0.25572087374171532</v>
      </c>
      <c r="K170" s="37">
        <f>SUM(E152:F153)/SUM($E$148:$F$163)</f>
        <v>0.17060427628122893</v>
      </c>
      <c r="L170" s="37">
        <f>SUM(E154:F155)/SUM($E$148:$F$163)</f>
        <v>0.10858198757068795</v>
      </c>
      <c r="M170" s="37">
        <f>SUM(E156:F157)/SUM($E$148:$F$163)</f>
        <v>6.5205652654415941E-2</v>
      </c>
      <c r="N170" s="37">
        <f>SUM(E158:F159)/SUM($E$148:$F$163)</f>
        <v>3.4783877060073805E-2</v>
      </c>
      <c r="O170" s="37">
        <f>SUM(E160:F163)/SUM($E$148:$F$163)</f>
        <v>3.5378733694786835E-2</v>
      </c>
      <c r="P170" s="50"/>
      <c r="Q170" s="50"/>
      <c r="R170" s="50"/>
    </row>
    <row r="171" spans="1:18" x14ac:dyDescent="0.25">
      <c r="B171">
        <v>110.24191683969217</v>
      </c>
      <c r="C171">
        <v>110.9988196360878</v>
      </c>
      <c r="H171">
        <v>2000</v>
      </c>
      <c r="I171">
        <f>SUM(G148:H149)/SUM($G$148:$H$163)</f>
        <v>0.31791370276114633</v>
      </c>
      <c r="J171" s="37">
        <f>SUM(G150:H151)/SUM($G$148:$H$163)</f>
        <v>0.2550967008423784</v>
      </c>
      <c r="K171" s="37">
        <f>SUM(G152:H153)/SUM($G$148:$H$163)</f>
        <v>0.17860301741785722</v>
      </c>
      <c r="L171" s="37">
        <f>SUM(G154:H155)/SUM($G$148:$H$163)</f>
        <v>0.11147734029810565</v>
      </c>
      <c r="M171" s="37">
        <f>SUM(G156:H157)/SUM($G$148:$H$163)</f>
        <v>6.8597356533520656E-2</v>
      </c>
      <c r="N171" s="37">
        <f>SUM(G158:H159)/SUM($G$148:$H$163)</f>
        <v>3.5690977363141703E-2</v>
      </c>
      <c r="O171" s="37">
        <f>SUM(G$160:H$163)/SUM($G$148:$H$163)</f>
        <v>3.2620904783850206E-2</v>
      </c>
      <c r="P171" s="50"/>
      <c r="Q171" s="50"/>
      <c r="R171" s="50"/>
    </row>
    <row r="172" spans="1:18" x14ac:dyDescent="0.25">
      <c r="B172">
        <v>99.096251769889548</v>
      </c>
      <c r="C172">
        <v>97.33925564881072</v>
      </c>
      <c r="H172">
        <v>2005</v>
      </c>
      <c r="I172">
        <f>SUM(I148:J149)/SUM($I$148:$J$163)</f>
        <v>0.31717005556362726</v>
      </c>
      <c r="J172" s="37">
        <f>SUM(I150:J151)/SUM($I$148:$J$163)</f>
        <v>0.24080056277770526</v>
      </c>
      <c r="K172" s="37">
        <f>SUM(I152:J153)/SUM($I$148:$J$163)</f>
        <v>0.185498404943294</v>
      </c>
      <c r="L172" s="37">
        <f>SUM(I154:J155)/SUM($I$148:$J$163)</f>
        <v>0.11701056357393393</v>
      </c>
      <c r="M172" s="37">
        <f>SUM(I156:J157)/SUM($I$148:$J$163)</f>
        <v>6.9963874202437451E-2</v>
      </c>
      <c r="N172" s="37">
        <f>SUM(I158:J159)/SUM($I$148:$J$163)</f>
        <v>4.0111619767156471E-2</v>
      </c>
      <c r="O172" s="37">
        <f>SUM(I160:J163)/SUM($I$148:$J$163)</f>
        <v>2.9444919171845576E-2</v>
      </c>
      <c r="P172" s="50"/>
      <c r="Q172" s="50"/>
      <c r="R172" s="50"/>
    </row>
    <row r="173" spans="1:18" x14ac:dyDescent="0.25">
      <c r="B173">
        <v>91.12132295655455</v>
      </c>
      <c r="C173">
        <v>86.235432425086415</v>
      </c>
      <c r="H173">
        <v>2010</v>
      </c>
      <c r="I173">
        <f>SUM(K148:L149)/SUM(K148:L163)</f>
        <v>0.30836194815624002</v>
      </c>
      <c r="J173" s="37">
        <f>SUM(K150:L151)/SUM(K148:L163)</f>
        <v>0.23369136293850706</v>
      </c>
      <c r="K173" s="37">
        <f>SUM(K152:L153)/SUM(K148:L163)</f>
        <v>0.18557385199250581</v>
      </c>
      <c r="L173" s="37">
        <f>SUM(K154:L155)/SUM(K148:L163)</f>
        <v>0.12474426428389926</v>
      </c>
      <c r="M173" s="37">
        <f>SUM(K156:L157)/SUM(K148:L163)</f>
        <v>7.4102333959600239E-2</v>
      </c>
      <c r="N173" s="37">
        <f>SUM(K158:L159)/SUM(K148:L163)</f>
        <v>4.3525843368171176E-2</v>
      </c>
      <c r="O173" s="37">
        <f>SUM(K160:L163)/SUM(K148:L163)</f>
        <v>3.0000395301076618E-2</v>
      </c>
      <c r="P173" s="50"/>
      <c r="Q173" s="50"/>
      <c r="R173" s="50"/>
    </row>
    <row r="174" spans="1:18" x14ac:dyDescent="0.25">
      <c r="B174">
        <v>84.684848684181148</v>
      </c>
      <c r="C174">
        <v>75.946598869604159</v>
      </c>
      <c r="H174" s="16">
        <v>2015</v>
      </c>
      <c r="I174">
        <f>SUM(M148:N149)/SUM($M$148:$N$163)</f>
        <v>0.28891821483642321</v>
      </c>
      <c r="J174" s="37">
        <f>SUM(M150:N151)/SUM($M$148:$N$163)</f>
        <v>0.23718746949260416</v>
      </c>
      <c r="K174" s="37">
        <f>SUM(M152:N153)/SUM($M$148:$N$163)</f>
        <v>0.17828937166347358</v>
      </c>
      <c r="L174" s="37">
        <f>SUM(M154:N155)/SUM($M$148:$N$163)</f>
        <v>0.13331999164158853</v>
      </c>
      <c r="M174" s="37">
        <f>SUM(M156:N157)/SUM($M$148:$N$163)</f>
        <v>8.1694197496718149E-2</v>
      </c>
      <c r="N174" s="37">
        <f>SUM(M158:N159)/SUM($M$148:$N$163)</f>
        <v>4.6954659763098365E-2</v>
      </c>
      <c r="O174" s="37">
        <f>SUM(M160:N163)/SUM($M$148:$N$163)</f>
        <v>3.3636095106093979E-2</v>
      </c>
    </row>
    <row r="175" spans="1:18" x14ac:dyDescent="0.25">
      <c r="B175">
        <v>80.169709605596097</v>
      </c>
      <c r="C175">
        <v>68.470328142000795</v>
      </c>
      <c r="H175">
        <v>2020</v>
      </c>
      <c r="I175">
        <f>SUM(O148:P149)/SUM($O$148:$P$163)</f>
        <v>0.26132180153505447</v>
      </c>
      <c r="J175" s="37">
        <f>SUM(O150:P151)/SUM($O$148:$P$163)</f>
        <v>0.23769507469573828</v>
      </c>
      <c r="K175" s="37">
        <f>SUM(O152:P153)/SUM($O$148:$P$163)</f>
        <v>0.17890745452917378</v>
      </c>
      <c r="L175" s="37">
        <f>SUM(O154:P155)/SUM($O$148:$P$163)</f>
        <v>0.13929816949373025</v>
      </c>
      <c r="M175" s="37">
        <f>SUM(O156:P157)/SUM($O$148:$P$163)</f>
        <v>9.1428627157405837E-2</v>
      </c>
      <c r="N175" s="37">
        <f>SUM(O158:P159)/SUM($O$148:$P$163)</f>
        <v>5.231696438411218E-2</v>
      </c>
      <c r="O175" s="37">
        <f>SUM(O160:P163)/SUM($O$148:$P$163)</f>
        <v>3.9031908204785269E-2</v>
      </c>
    </row>
    <row r="176" spans="1:18" x14ac:dyDescent="0.25">
      <c r="B176">
        <v>78.914366008321068</v>
      </c>
      <c r="C176">
        <v>63.501959516313946</v>
      </c>
      <c r="H176" s="77" t="s">
        <v>1291</v>
      </c>
      <c r="J176" s="37"/>
      <c r="K176" s="37"/>
      <c r="L176" s="37"/>
    </row>
    <row r="177" spans="2:15" x14ac:dyDescent="0.25">
      <c r="B177">
        <v>79.281505233843589</v>
      </c>
      <c r="C177">
        <v>61.808893525808607</v>
      </c>
      <c r="H177" s="49" t="s">
        <v>196</v>
      </c>
      <c r="I177" s="37" t="s">
        <v>1243</v>
      </c>
      <c r="J177" s="76" t="s">
        <v>1244</v>
      </c>
      <c r="K177" s="76" t="s">
        <v>1011</v>
      </c>
      <c r="L177" s="76" t="s">
        <v>156</v>
      </c>
      <c r="M177" s="76" t="s">
        <v>157</v>
      </c>
      <c r="N177" s="76" t="s">
        <v>1152</v>
      </c>
      <c r="O177" s="49" t="s">
        <v>1245</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1292</v>
      </c>
      <c r="I186" s="37"/>
      <c r="J186" s="37"/>
      <c r="K186" s="37"/>
      <c r="L186" s="37"/>
      <c r="M186" s="37"/>
      <c r="N186" s="37"/>
      <c r="O186" s="37"/>
    </row>
    <row r="187" spans="2:15" x14ac:dyDescent="0.25">
      <c r="H187" s="49" t="s">
        <v>196</v>
      </c>
      <c r="I187" s="37" t="s">
        <v>1243</v>
      </c>
      <c r="J187" s="76" t="s">
        <v>1244</v>
      </c>
      <c r="K187" s="76" t="s">
        <v>1011</v>
      </c>
      <c r="L187" s="76" t="s">
        <v>156</v>
      </c>
      <c r="M187" s="76" t="s">
        <v>157</v>
      </c>
      <c r="N187" s="76" t="s">
        <v>1152</v>
      </c>
      <c r="O187" s="49" t="s">
        <v>1245</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1297</v>
      </c>
    </row>
    <row r="197" spans="1:15" x14ac:dyDescent="0.25">
      <c r="B197" t="s">
        <v>1072</v>
      </c>
      <c r="C197" t="s">
        <v>1298</v>
      </c>
      <c r="D197" t="s">
        <v>1306</v>
      </c>
      <c r="E197" t="s">
        <v>1299</v>
      </c>
      <c r="F197" s="37"/>
      <c r="G197" s="37"/>
    </row>
    <row r="198" spans="1:15" x14ac:dyDescent="0.25">
      <c r="B198">
        <v>1979</v>
      </c>
      <c r="C198" s="26">
        <f>(I4+I5+H4+H5)/(I$22+H22)*100</f>
        <v>34.876414407092994</v>
      </c>
      <c r="E198" s="8">
        <f>SUM(O128:P129)/SUM(O128:P144)*100</f>
        <v>36.984089189857748</v>
      </c>
      <c r="F198" s="8"/>
      <c r="G198" s="8"/>
    </row>
    <row r="199" spans="1:15" x14ac:dyDescent="0.25">
      <c r="B199">
        <v>1989</v>
      </c>
      <c r="C199" s="26">
        <f>(H30+H31+I30+I31)/(H48+I48)*100</f>
        <v>33.898080530745808</v>
      </c>
      <c r="D199" s="8">
        <f>(C30+C31+D30+D31)/(C48+D48)*100</f>
        <v>35.417126440124527</v>
      </c>
      <c r="E199" s="8">
        <f>SUM(C148:D149)/SUM(C148:D164)*100</f>
        <v>35.449201321802434</v>
      </c>
      <c r="F199" s="8"/>
      <c r="G199" s="8"/>
    </row>
    <row r="200" spans="1:15" x14ac:dyDescent="0.25">
      <c r="B200">
        <v>1999</v>
      </c>
      <c r="C200" s="26">
        <f>(H67+H68+I67+I68)/(H85+I85)*100</f>
        <v>29.624339399009969</v>
      </c>
      <c r="D200" s="8">
        <f>(C67+C68+D67+D68)/(C85+D85)*100</f>
        <v>30.22478960410692</v>
      </c>
      <c r="E200" s="8">
        <f>SUM(G148:H149)/SUM(G148:H164)*100</f>
        <v>31.717990022511501</v>
      </c>
      <c r="F200" s="8"/>
      <c r="G200" s="8"/>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1300</v>
      </c>
      <c r="D203" s="37" t="s">
        <v>1307</v>
      </c>
      <c r="E203" s="37" t="s">
        <v>1301</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1302</v>
      </c>
      <c r="D209" s="37" t="s">
        <v>1308</v>
      </c>
      <c r="E209" s="37" t="s">
        <v>1303</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1304</v>
      </c>
      <c r="D215" t="s">
        <v>1309</v>
      </c>
      <c r="E215" t="s">
        <v>1305</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2"/>
  <sheetViews>
    <sheetView tabSelected="1" topLeftCell="A182" workbookViewId="0">
      <selection activeCell="J203" sqref="J203"/>
    </sheetView>
  </sheetViews>
  <sheetFormatPr defaultRowHeight="15" x14ac:dyDescent="0.25"/>
  <cols>
    <col min="9" max="9" width="10.140625" bestFit="1" customWidth="1"/>
  </cols>
  <sheetData>
    <row r="1" spans="1:26" x14ac:dyDescent="0.25">
      <c r="A1" s="2" t="s">
        <v>390</v>
      </c>
    </row>
    <row r="2" spans="1:26" ht="15" customHeight="1" x14ac:dyDescent="0.25">
      <c r="B2" t="s">
        <v>391</v>
      </c>
      <c r="J2" t="s">
        <v>158</v>
      </c>
      <c r="T2" s="21"/>
      <c r="U2" s="21"/>
      <c r="V2" s="21"/>
      <c r="W2" s="21"/>
      <c r="X2" s="21"/>
      <c r="Y2" s="21"/>
      <c r="Z2" s="21"/>
    </row>
    <row r="3" spans="1:26" ht="15" customHeight="1" x14ac:dyDescent="0.25">
      <c r="B3" t="s">
        <v>80</v>
      </c>
      <c r="C3" t="s">
        <v>222</v>
      </c>
      <c r="D3" t="s">
        <v>217</v>
      </c>
      <c r="E3" t="s">
        <v>144</v>
      </c>
      <c r="J3" s="21" t="s">
        <v>80</v>
      </c>
      <c r="K3" s="21" t="s">
        <v>222</v>
      </c>
      <c r="L3" t="s">
        <v>1246</v>
      </c>
      <c r="M3" t="s">
        <v>1247</v>
      </c>
      <c r="N3" s="21" t="s">
        <v>217</v>
      </c>
      <c r="O3" t="s">
        <v>1246</v>
      </c>
      <c r="P3" t="s">
        <v>1247</v>
      </c>
      <c r="Q3" s="21" t="s">
        <v>144</v>
      </c>
      <c r="R3" t="s">
        <v>1246</v>
      </c>
      <c r="S3" t="s">
        <v>1247</v>
      </c>
    </row>
    <row r="4" spans="1:26" x14ac:dyDescent="0.25">
      <c r="B4" t="s">
        <v>137</v>
      </c>
      <c r="C4">
        <v>3</v>
      </c>
      <c r="D4">
        <v>0.4</v>
      </c>
      <c r="E4">
        <v>1.6</v>
      </c>
      <c r="J4" s="21" t="s">
        <v>137</v>
      </c>
      <c r="K4" s="8">
        <v>4.3395999999999999</v>
      </c>
      <c r="L4" s="8">
        <v>0.63719999999999999</v>
      </c>
      <c r="M4" s="8">
        <v>8.0419999999999998</v>
      </c>
      <c r="N4" s="8">
        <v>0.1419</v>
      </c>
      <c r="O4" s="37">
        <v>0</v>
      </c>
      <c r="P4" s="8">
        <v>0.43490000000000001</v>
      </c>
      <c r="Q4" s="8">
        <v>4.0270000000000001</v>
      </c>
      <c r="R4" s="7">
        <v>0.75009999999999999</v>
      </c>
      <c r="S4" s="7">
        <v>7.3038999999999996</v>
      </c>
      <c r="T4" s="21"/>
      <c r="U4" s="21"/>
      <c r="V4" s="21"/>
      <c r="W4" s="21"/>
      <c r="X4" s="21"/>
      <c r="Y4" s="21"/>
      <c r="Z4" s="21"/>
    </row>
    <row r="5" spans="1:26" x14ac:dyDescent="0.25">
      <c r="B5" t="s">
        <v>138</v>
      </c>
      <c r="C5">
        <v>9</v>
      </c>
      <c r="D5">
        <v>2.4</v>
      </c>
      <c r="E5">
        <v>6</v>
      </c>
      <c r="J5" s="21" t="s">
        <v>138</v>
      </c>
      <c r="K5" s="8">
        <v>29.970300000000002</v>
      </c>
      <c r="L5" s="8">
        <v>19.9102</v>
      </c>
      <c r="M5" s="8">
        <v>40.0304</v>
      </c>
      <c r="N5" s="8">
        <v>5.6208</v>
      </c>
      <c r="O5" s="37">
        <v>0</v>
      </c>
      <c r="P5" s="8">
        <v>11.2532</v>
      </c>
      <c r="Q5" s="8">
        <v>21.856100000000001</v>
      </c>
      <c r="R5" s="7">
        <v>14.6593</v>
      </c>
      <c r="S5" s="7">
        <v>29.052900000000001</v>
      </c>
      <c r="T5" s="21"/>
      <c r="U5" s="21"/>
      <c r="V5" s="21"/>
      <c r="W5" s="21"/>
      <c r="X5" s="21"/>
      <c r="Y5" s="21"/>
      <c r="Z5" s="21"/>
    </row>
    <row r="6" spans="1:26" x14ac:dyDescent="0.25">
      <c r="B6" t="s">
        <v>139</v>
      </c>
      <c r="C6">
        <v>12.9</v>
      </c>
      <c r="D6">
        <v>7.3</v>
      </c>
      <c r="E6">
        <v>10.4</v>
      </c>
      <c r="J6" s="21" t="s">
        <v>139</v>
      </c>
      <c r="K6" s="8">
        <v>21.8535</v>
      </c>
      <c r="L6" s="8">
        <v>9.8117999999999999</v>
      </c>
      <c r="M6" s="8">
        <v>33.895200000000003</v>
      </c>
      <c r="N6" s="8">
        <v>23.183499999999999</v>
      </c>
      <c r="O6" s="8">
        <v>10.3553</v>
      </c>
      <c r="P6" s="8">
        <v>36.011600000000001</v>
      </c>
      <c r="Q6" s="8">
        <v>18.897300000000001</v>
      </c>
      <c r="R6" s="7">
        <v>12.1366</v>
      </c>
      <c r="S6" s="7">
        <v>25.658000000000001</v>
      </c>
      <c r="T6" s="21"/>
      <c r="U6" s="21"/>
      <c r="V6" s="21"/>
      <c r="W6" s="21"/>
      <c r="X6" s="21"/>
      <c r="Y6" s="21"/>
      <c r="Z6" s="21"/>
    </row>
    <row r="7" spans="1:26" x14ac:dyDescent="0.25">
      <c r="B7" t="s">
        <v>140</v>
      </c>
      <c r="C7">
        <v>11.7</v>
      </c>
      <c r="D7">
        <v>6.6</v>
      </c>
      <c r="E7">
        <v>9.4</v>
      </c>
      <c r="J7" s="21" t="s">
        <v>140</v>
      </c>
      <c r="K7" s="8">
        <v>16.320799999999998</v>
      </c>
      <c r="L7" s="8">
        <v>4.9405000000000001</v>
      </c>
      <c r="M7" s="8">
        <v>27.701000000000001</v>
      </c>
      <c r="N7" s="8">
        <v>17.728400000000001</v>
      </c>
      <c r="O7" s="8">
        <v>1.7278</v>
      </c>
      <c r="P7" s="8">
        <v>33.729100000000003</v>
      </c>
      <c r="Q7" s="8">
        <v>11.5449</v>
      </c>
      <c r="R7" s="7">
        <v>6.8776999999999999</v>
      </c>
      <c r="S7" s="7">
        <v>16.2121</v>
      </c>
      <c r="T7" s="21"/>
      <c r="U7" s="21"/>
      <c r="V7" s="21"/>
      <c r="W7" s="21"/>
      <c r="X7" s="21"/>
      <c r="Y7" s="21"/>
      <c r="Z7" s="21"/>
    </row>
    <row r="8" spans="1:26" x14ac:dyDescent="0.25">
      <c r="B8" t="s">
        <v>141</v>
      </c>
      <c r="C8">
        <v>11.8</v>
      </c>
      <c r="D8">
        <v>8.4</v>
      </c>
      <c r="E8">
        <v>10.1</v>
      </c>
      <c r="J8" s="21" t="s">
        <v>141</v>
      </c>
      <c r="K8" s="8">
        <v>17.982800000000001</v>
      </c>
      <c r="L8" s="8">
        <v>6.2957000000000001</v>
      </c>
      <c r="M8" s="8">
        <v>29.67</v>
      </c>
      <c r="N8" s="8">
        <v>19.689599999999999</v>
      </c>
      <c r="O8" s="8">
        <v>2.7372000000000001</v>
      </c>
      <c r="P8" s="8">
        <v>36.642099999999999</v>
      </c>
      <c r="Q8" s="8">
        <v>13.7293</v>
      </c>
      <c r="R8" s="7">
        <v>6.1853999999999996</v>
      </c>
      <c r="S8" s="7">
        <v>21.273299999999999</v>
      </c>
      <c r="T8" s="21"/>
      <c r="U8" s="21"/>
      <c r="V8" s="21"/>
      <c r="W8" s="21"/>
      <c r="X8" s="21"/>
      <c r="Y8" s="21"/>
      <c r="Z8" s="21"/>
    </row>
    <row r="9" spans="1:26" x14ac:dyDescent="0.25">
      <c r="B9" t="s">
        <v>142</v>
      </c>
      <c r="C9">
        <v>9.5</v>
      </c>
      <c r="D9">
        <v>8.8000000000000007</v>
      </c>
      <c r="E9">
        <v>9.1</v>
      </c>
      <c r="J9" s="21" t="s">
        <v>142</v>
      </c>
      <c r="K9" s="8">
        <v>33.171199999999999</v>
      </c>
      <c r="L9" s="8">
        <v>15.0959</v>
      </c>
      <c r="M9" s="8">
        <v>51.246499999999997</v>
      </c>
      <c r="N9" s="8">
        <v>24.622299999999999</v>
      </c>
      <c r="O9" s="8">
        <v>7.0796999999999999</v>
      </c>
      <c r="P9" s="8">
        <v>42.164999999999999</v>
      </c>
      <c r="Q9" s="8">
        <v>17.517399999999999</v>
      </c>
      <c r="R9" s="7">
        <v>9.5665999999999993</v>
      </c>
      <c r="S9" s="7">
        <v>25.4681</v>
      </c>
      <c r="T9" s="21"/>
      <c r="U9" s="21"/>
      <c r="V9" s="21"/>
      <c r="W9" s="21"/>
      <c r="X9" s="21"/>
      <c r="Y9" s="21"/>
      <c r="Z9" s="21"/>
    </row>
    <row r="10" spans="1:26" x14ac:dyDescent="0.25">
      <c r="B10" t="s">
        <v>143</v>
      </c>
      <c r="C10">
        <v>3.9</v>
      </c>
      <c r="D10">
        <v>5.2</v>
      </c>
      <c r="E10">
        <v>4.4000000000000004</v>
      </c>
      <c r="J10" s="21" t="s">
        <v>143</v>
      </c>
      <c r="K10" s="8">
        <v>15.8049</v>
      </c>
      <c r="L10" s="8">
        <v>0</v>
      </c>
      <c r="M10" s="8">
        <v>33.246600000000001</v>
      </c>
      <c r="N10" s="8">
        <v>18.665800000000001</v>
      </c>
      <c r="O10" s="8">
        <v>3.1282999999999999</v>
      </c>
      <c r="P10" s="8">
        <v>34.203200000000002</v>
      </c>
      <c r="Q10" s="8">
        <v>7.2714999999999996</v>
      </c>
      <c r="R10" s="7">
        <v>2.6181000000000001</v>
      </c>
      <c r="S10" s="7">
        <v>11.924899999999999</v>
      </c>
      <c r="T10" s="21"/>
      <c r="U10" s="21"/>
      <c r="V10" s="21"/>
      <c r="W10" s="21"/>
      <c r="X10" s="21"/>
      <c r="Y10" s="21"/>
      <c r="Z10" s="21"/>
    </row>
    <row r="11" spans="1:26" x14ac:dyDescent="0.25">
      <c r="B11" t="s">
        <v>392</v>
      </c>
      <c r="D11">
        <v>5.7</v>
      </c>
      <c r="J11" s="21" t="s">
        <v>392</v>
      </c>
      <c r="K11" t="s">
        <v>1248</v>
      </c>
      <c r="L11" t="s">
        <v>1248</v>
      </c>
      <c r="M11" t="s">
        <v>1248</v>
      </c>
      <c r="N11" s="8">
        <v>20.7746</v>
      </c>
      <c r="O11" s="8">
        <v>4.2534999999999998</v>
      </c>
      <c r="P11" s="8">
        <v>37.295699999999997</v>
      </c>
      <c r="Q11" s="8">
        <v>5.1565000000000003</v>
      </c>
      <c r="R11" s="7">
        <v>0.3695</v>
      </c>
      <c r="S11" s="7">
        <v>9.9436</v>
      </c>
      <c r="T11" s="21"/>
      <c r="U11" s="21"/>
      <c r="V11" s="21"/>
      <c r="W11" s="21"/>
      <c r="X11" s="21"/>
      <c r="Y11" s="21"/>
      <c r="Z11" s="21"/>
    </row>
    <row r="12" spans="1:26" x14ac:dyDescent="0.25">
      <c r="B12" t="s">
        <v>144</v>
      </c>
      <c r="C12">
        <v>8.6999999999999993</v>
      </c>
      <c r="D12">
        <v>4.5999999999999996</v>
      </c>
      <c r="E12">
        <v>6.7</v>
      </c>
      <c r="J12" t="s">
        <v>144</v>
      </c>
      <c r="K12" s="8">
        <v>18.2517</v>
      </c>
      <c r="L12" s="8">
        <v>13.379</v>
      </c>
      <c r="M12" s="8">
        <v>23.124400000000001</v>
      </c>
      <c r="N12" s="8">
        <v>12.285500000000001</v>
      </c>
      <c r="O12" s="8">
        <v>7.8247999999999998</v>
      </c>
      <c r="P12" s="8">
        <v>16.746300000000002</v>
      </c>
      <c r="Q12" s="8">
        <v>15.355399999999999</v>
      </c>
      <c r="R12" s="7">
        <v>11.407500000000001</v>
      </c>
      <c r="S12" s="7">
        <v>19.3032</v>
      </c>
      <c r="T12" s="21"/>
      <c r="U12" s="21"/>
      <c r="V12" s="21"/>
      <c r="W12" s="21"/>
      <c r="X12" s="21"/>
      <c r="Y12" s="21"/>
      <c r="Z12" s="21"/>
    </row>
    <row r="13" spans="1:26" x14ac:dyDescent="0.25">
      <c r="B13" t="s">
        <v>158</v>
      </c>
      <c r="C13">
        <v>18.3</v>
      </c>
      <c r="D13">
        <v>1.6</v>
      </c>
      <c r="E13">
        <v>15.1</v>
      </c>
      <c r="K13" t="s">
        <v>531</v>
      </c>
      <c r="S13" s="21"/>
      <c r="T13" s="21"/>
      <c r="U13" s="21"/>
      <c r="V13" s="21"/>
      <c r="W13" s="21"/>
      <c r="X13" s="21"/>
      <c r="Y13" s="21"/>
      <c r="Z13" s="21"/>
    </row>
    <row r="14" spans="1:26" x14ac:dyDescent="0.25">
      <c r="S14" s="21"/>
      <c r="T14" s="21"/>
      <c r="U14" s="21"/>
      <c r="V14" s="21"/>
      <c r="W14" s="21"/>
      <c r="X14" s="21"/>
      <c r="Y14" s="21"/>
      <c r="Z14" s="21"/>
    </row>
    <row r="15" spans="1:26" s="21" customFormat="1" x14ac:dyDescent="0.25">
      <c r="A15" s="2" t="s">
        <v>534</v>
      </c>
    </row>
    <row r="16" spans="1:26"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row>
    <row r="29" spans="1:26" s="21" customFormat="1" x14ac:dyDescent="0.25">
      <c r="B29" s="21" t="s">
        <v>158</v>
      </c>
      <c r="C29" s="19">
        <v>0.18</v>
      </c>
      <c r="D29" s="19">
        <v>0.11</v>
      </c>
      <c r="E29" s="19">
        <v>0.14899999999999999</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S32" s="21"/>
      <c r="T32" s="21"/>
      <c r="U32" s="21"/>
      <c r="V32" s="21"/>
      <c r="W32" s="21"/>
      <c r="X32" s="21"/>
      <c r="Y32" s="21"/>
      <c r="Z32" s="21"/>
    </row>
    <row r="33" spans="1:26" x14ac:dyDescent="0.25">
      <c r="A33" s="54"/>
      <c r="B33" s="54" t="s">
        <v>246</v>
      </c>
      <c r="C33" s="54" t="s">
        <v>222</v>
      </c>
      <c r="D33" s="54" t="s">
        <v>223</v>
      </c>
      <c r="E33" s="54"/>
      <c r="T33" s="21"/>
      <c r="U33" s="21"/>
      <c r="V33" s="21"/>
      <c r="W33" s="21"/>
      <c r="X33" s="21"/>
      <c r="Y33" s="21"/>
      <c r="Z33" s="21"/>
    </row>
    <row r="34" spans="1:26" x14ac:dyDescent="0.25">
      <c r="A34" s="54"/>
      <c r="B34" s="54" t="s">
        <v>137</v>
      </c>
      <c r="C34" s="55">
        <v>0.05</v>
      </c>
      <c r="D34" s="55">
        <v>0.02</v>
      </c>
      <c r="E34" s="54"/>
      <c r="T34" s="21"/>
      <c r="U34" s="21"/>
      <c r="V34" s="21"/>
      <c r="W34" s="21"/>
      <c r="X34" s="21"/>
      <c r="Y34" s="21"/>
      <c r="Z34" s="21"/>
    </row>
    <row r="35" spans="1:26" x14ac:dyDescent="0.25">
      <c r="A35" s="54"/>
      <c r="B35" s="54" t="s">
        <v>394</v>
      </c>
      <c r="C35" s="55">
        <v>0.1414</v>
      </c>
      <c r="D35" s="55">
        <v>2.93E-2</v>
      </c>
      <c r="E35" s="54"/>
      <c r="T35" s="21"/>
      <c r="U35" s="21"/>
      <c r="V35" s="21"/>
      <c r="W35" s="21"/>
      <c r="X35" s="21"/>
      <c r="Y35" s="21"/>
      <c r="Z35" s="21"/>
    </row>
    <row r="36" spans="1:26" x14ac:dyDescent="0.25">
      <c r="A36" s="54"/>
      <c r="B36" s="54" t="s">
        <v>139</v>
      </c>
      <c r="C36" s="55">
        <v>0.25</v>
      </c>
      <c r="D36" s="55">
        <v>0.21</v>
      </c>
      <c r="E36" s="54"/>
      <c r="T36" s="21"/>
      <c r="U36" s="21"/>
      <c r="V36" s="21"/>
      <c r="W36" s="21"/>
      <c r="X36" s="21"/>
      <c r="Y36" s="21"/>
      <c r="Z36" s="21"/>
    </row>
    <row r="37" spans="1:26" x14ac:dyDescent="0.25">
      <c r="A37" s="54"/>
      <c r="B37" s="54" t="s">
        <v>140</v>
      </c>
      <c r="C37" s="55">
        <v>0.21</v>
      </c>
      <c r="D37" s="55">
        <v>0.24</v>
      </c>
      <c r="E37" s="54"/>
      <c r="T37" s="21"/>
      <c r="U37" s="21"/>
      <c r="V37" s="21"/>
      <c r="W37" s="21"/>
      <c r="X37" s="21"/>
      <c r="Y37" s="21"/>
      <c r="Z37" s="21"/>
    </row>
    <row r="38" spans="1:26" x14ac:dyDescent="0.25">
      <c r="A38" s="54"/>
      <c r="B38" s="54" t="s">
        <v>141</v>
      </c>
      <c r="C38" s="55">
        <v>0.28000000000000003</v>
      </c>
      <c r="D38" s="55">
        <v>0.2</v>
      </c>
      <c r="E38" s="54"/>
      <c r="T38" s="21"/>
      <c r="U38" s="21"/>
      <c r="V38" s="21"/>
      <c r="W38" s="21"/>
      <c r="X38" s="21"/>
      <c r="Y38" s="21"/>
      <c r="Z38" s="21"/>
    </row>
    <row r="39" spans="1:26" x14ac:dyDescent="0.25">
      <c r="A39" s="54"/>
      <c r="B39" s="54" t="s">
        <v>142</v>
      </c>
      <c r="C39" s="55">
        <v>0.17</v>
      </c>
      <c r="D39" s="55">
        <v>0.31</v>
      </c>
      <c r="E39" s="54"/>
      <c r="T39" s="21"/>
      <c r="U39" s="21"/>
      <c r="V39" s="21"/>
      <c r="W39" s="21"/>
      <c r="X39" s="21"/>
      <c r="Y39" s="21"/>
      <c r="Z39" s="21"/>
    </row>
    <row r="40" spans="1:26" s="21" customFormat="1" x14ac:dyDescent="0.25">
      <c r="A40" s="54"/>
      <c r="B40" s="54" t="s">
        <v>143</v>
      </c>
      <c r="C40" s="55">
        <v>0.23</v>
      </c>
      <c r="D40" s="55">
        <v>0.16</v>
      </c>
      <c r="E40" s="54"/>
    </row>
    <row r="41" spans="1:26" s="21" customFormat="1" x14ac:dyDescent="0.25">
      <c r="A41" s="54"/>
      <c r="B41" s="54" t="s">
        <v>392</v>
      </c>
      <c r="C41" s="55">
        <v>0.12</v>
      </c>
      <c r="D41" s="55">
        <v>0.21</v>
      </c>
      <c r="E41" s="54"/>
    </row>
    <row r="42" spans="1:26" s="21" customFormat="1" x14ac:dyDescent="0.25">
      <c r="A42" s="54"/>
      <c r="B42" s="54" t="s">
        <v>535</v>
      </c>
      <c r="C42" s="55">
        <v>0.06</v>
      </c>
      <c r="D42" s="55">
        <v>0.12</v>
      </c>
      <c r="E42" s="54"/>
    </row>
    <row r="43" spans="1:26" s="21" customFormat="1" x14ac:dyDescent="0.25">
      <c r="A43" s="54"/>
      <c r="B43" s="54" t="s">
        <v>536</v>
      </c>
      <c r="C43" s="55">
        <v>0.04</v>
      </c>
      <c r="D43" s="55">
        <v>0.12</v>
      </c>
      <c r="E43" s="54"/>
    </row>
    <row r="44" spans="1:26" x14ac:dyDescent="0.25">
      <c r="A44" s="54"/>
      <c r="B44" s="54" t="s">
        <v>395</v>
      </c>
      <c r="C44" s="55">
        <v>1E-3</v>
      </c>
      <c r="D44" s="55">
        <v>5.11E-2</v>
      </c>
      <c r="E44" s="54"/>
      <c r="T44" s="21"/>
      <c r="U44" s="21"/>
      <c r="V44" s="21"/>
      <c r="W44" s="21"/>
      <c r="X44" s="21"/>
      <c r="Y44" s="21"/>
      <c r="Z44" s="21"/>
    </row>
    <row r="45" spans="1:26" x14ac:dyDescent="0.25">
      <c r="A45" s="54"/>
      <c r="B45" s="54" t="s">
        <v>396</v>
      </c>
      <c r="C45" s="55">
        <v>0</v>
      </c>
      <c r="D45" s="55">
        <v>1.6500000000000001E-2</v>
      </c>
      <c r="E45" s="54"/>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row>
    <row r="61" spans="1:26" x14ac:dyDescent="0.25">
      <c r="B61" s="21" t="s">
        <v>80</v>
      </c>
      <c r="C61" s="21" t="s">
        <v>222</v>
      </c>
      <c r="D61" t="s">
        <v>1246</v>
      </c>
      <c r="E61" t="s">
        <v>1247</v>
      </c>
      <c r="F61" s="21" t="s">
        <v>217</v>
      </c>
      <c r="G61" t="s">
        <v>1246</v>
      </c>
      <c r="H61" t="s">
        <v>1247</v>
      </c>
      <c r="I61" s="21" t="s">
        <v>144</v>
      </c>
      <c r="J61" t="s">
        <v>1246</v>
      </c>
      <c r="K61" t="s">
        <v>1247</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row>
    <row r="65" spans="1:14"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row>
    <row r="66" spans="1:14"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row>
    <row r="67" spans="1:14"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row>
    <row r="68" spans="1:14"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row>
    <row r="69" spans="1:14" x14ac:dyDescent="0.25">
      <c r="B69" s="21" t="s">
        <v>392</v>
      </c>
      <c r="C69" s="21" t="s">
        <v>1248</v>
      </c>
      <c r="D69" t="s">
        <v>1248</v>
      </c>
      <c r="E69" t="s">
        <v>1248</v>
      </c>
      <c r="F69" s="8">
        <v>15.9094</v>
      </c>
      <c r="G69" s="8">
        <v>3.0767000000000002</v>
      </c>
      <c r="H69" s="8">
        <v>28.742100000000001</v>
      </c>
      <c r="I69" s="31" t="s">
        <v>1248</v>
      </c>
      <c r="J69" s="8">
        <v>3.0767000000000002</v>
      </c>
      <c r="K69" s="8">
        <v>28.742100000000001</v>
      </c>
    </row>
    <row r="70" spans="1:14"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row>
    <row r="72" spans="1:14" x14ac:dyDescent="0.25">
      <c r="A72" s="2" t="s">
        <v>588</v>
      </c>
    </row>
    <row r="73" spans="1:14" x14ac:dyDescent="0.25">
      <c r="N73" s="2"/>
    </row>
    <row r="74" spans="1:14" x14ac:dyDescent="0.25">
      <c r="B74" t="s">
        <v>589</v>
      </c>
    </row>
    <row r="75" spans="1:14" x14ac:dyDescent="0.25">
      <c r="B75" t="s">
        <v>483</v>
      </c>
      <c r="C75" t="s">
        <v>215</v>
      </c>
      <c r="D75" t="s">
        <v>223</v>
      </c>
      <c r="E75" t="s">
        <v>144</v>
      </c>
    </row>
    <row r="76" spans="1:14" x14ac:dyDescent="0.25">
      <c r="B76" s="21" t="s">
        <v>473</v>
      </c>
      <c r="C76" s="18">
        <v>0.224</v>
      </c>
      <c r="D76" s="18">
        <v>0.19400000000000001</v>
      </c>
      <c r="E76" s="18">
        <v>0.21</v>
      </c>
    </row>
    <row r="77" spans="1:14" x14ac:dyDescent="0.25">
      <c r="B77" s="21" t="s">
        <v>480</v>
      </c>
      <c r="C77" s="18">
        <v>4.7E-2</v>
      </c>
      <c r="D77" s="18">
        <v>0.04</v>
      </c>
      <c r="E77" s="18">
        <v>4.3999999999999997E-2</v>
      </c>
    </row>
    <row r="78" spans="1:14" x14ac:dyDescent="0.25">
      <c r="B78" s="21" t="s">
        <v>474</v>
      </c>
      <c r="C78" s="18">
        <v>0.14199999999999999</v>
      </c>
      <c r="D78" s="18">
        <v>0.122</v>
      </c>
      <c r="E78" s="18">
        <v>0.13300000000000001</v>
      </c>
    </row>
    <row r="79" spans="1:14" x14ac:dyDescent="0.25">
      <c r="B79" s="21" t="s">
        <v>472</v>
      </c>
      <c r="C79" s="18">
        <v>0.17399999999999999</v>
      </c>
      <c r="D79" s="18">
        <v>0.15</v>
      </c>
      <c r="E79" s="18">
        <v>0.16300000000000001</v>
      </c>
    </row>
    <row r="80" spans="1:14"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8" x14ac:dyDescent="0.25">
      <c r="B177" t="s">
        <v>1011</v>
      </c>
      <c r="C177">
        <v>29.1</v>
      </c>
      <c r="D177">
        <v>25.6</v>
      </c>
      <c r="E177">
        <v>32.6</v>
      </c>
      <c r="F177">
        <v>18.3</v>
      </c>
      <c r="G177">
        <v>13.6</v>
      </c>
      <c r="H177">
        <v>23.7</v>
      </c>
    </row>
    <row r="178" spans="1:8" x14ac:dyDescent="0.25">
      <c r="B178" t="s">
        <v>156</v>
      </c>
      <c r="C178">
        <v>34.5</v>
      </c>
      <c r="D178">
        <v>30.2</v>
      </c>
      <c r="E178">
        <v>38.799999999999997</v>
      </c>
      <c r="F178">
        <v>33.1</v>
      </c>
      <c r="G178">
        <v>25.8</v>
      </c>
      <c r="H178">
        <v>41.1</v>
      </c>
    </row>
    <row r="179" spans="1:8" x14ac:dyDescent="0.25">
      <c r="B179" t="s">
        <v>157</v>
      </c>
      <c r="C179">
        <v>36.5</v>
      </c>
      <c r="D179">
        <v>27.9</v>
      </c>
      <c r="E179">
        <v>45</v>
      </c>
      <c r="F179">
        <v>27.7</v>
      </c>
      <c r="G179">
        <v>18.399999999999999</v>
      </c>
      <c r="H179">
        <v>38.6</v>
      </c>
    </row>
    <row r="180" spans="1:8" x14ac:dyDescent="0.25">
      <c r="B180" t="s">
        <v>1012</v>
      </c>
      <c r="C180">
        <v>23.2</v>
      </c>
      <c r="D180">
        <v>20</v>
      </c>
      <c r="E180">
        <v>26.8</v>
      </c>
      <c r="F180">
        <v>19.8</v>
      </c>
      <c r="G180">
        <v>16.7</v>
      </c>
      <c r="H180">
        <v>23.1</v>
      </c>
    </row>
    <row r="182" spans="1:8" x14ac:dyDescent="0.25">
      <c r="A182" t="s">
        <v>1325</v>
      </c>
    </row>
    <row r="183" spans="1:8" x14ac:dyDescent="0.25">
      <c r="B183" t="s">
        <v>500</v>
      </c>
      <c r="C183" s="37" t="s">
        <v>595</v>
      </c>
      <c r="D183" s="37" t="s">
        <v>575</v>
      </c>
      <c r="E183" t="s">
        <v>576</v>
      </c>
      <c r="G183" t="s">
        <v>1326</v>
      </c>
    </row>
    <row r="184" spans="1:8" x14ac:dyDescent="0.25">
      <c r="B184">
        <v>1990</v>
      </c>
      <c r="C184" s="40">
        <v>5.6</v>
      </c>
      <c r="D184" s="40">
        <v>4.7</v>
      </c>
      <c r="E184" s="40">
        <v>6.7</v>
      </c>
      <c r="G184" s="37">
        <f>E184-D184</f>
        <v>2</v>
      </c>
    </row>
    <row r="185" spans="1:8" x14ac:dyDescent="0.25">
      <c r="B185">
        <v>1991</v>
      </c>
      <c r="C185" s="40">
        <v>7</v>
      </c>
      <c r="D185" s="40">
        <v>6</v>
      </c>
      <c r="E185" s="40">
        <v>8.4</v>
      </c>
      <c r="F185" s="37"/>
      <c r="G185" s="37">
        <f t="shared" ref="G185:G212" si="0">E185-D185</f>
        <v>2.4000000000000004</v>
      </c>
    </row>
    <row r="186" spans="1:8" x14ac:dyDescent="0.25">
      <c r="B186">
        <v>1992</v>
      </c>
      <c r="C186" s="40">
        <v>8.4</v>
      </c>
      <c r="D186" s="40">
        <v>7.1</v>
      </c>
      <c r="E186" s="40">
        <v>10</v>
      </c>
      <c r="F186" s="37"/>
      <c r="G186" s="37">
        <f t="shared" si="0"/>
        <v>2.9000000000000004</v>
      </c>
    </row>
    <row r="187" spans="1:8" x14ac:dyDescent="0.25">
      <c r="B187" s="37">
        <v>1993</v>
      </c>
      <c r="C187" s="40">
        <v>9.6</v>
      </c>
      <c r="D187" s="40">
        <v>8.1</v>
      </c>
      <c r="E187" s="40">
        <v>11.4</v>
      </c>
      <c r="F187" s="37"/>
      <c r="G187" s="37">
        <f t="shared" si="0"/>
        <v>3.3000000000000007</v>
      </c>
    </row>
    <row r="188" spans="1:8" x14ac:dyDescent="0.25">
      <c r="B188" s="37">
        <v>1994</v>
      </c>
      <c r="C188" s="40">
        <v>10.4</v>
      </c>
      <c r="D188" s="40">
        <v>8.8000000000000007</v>
      </c>
      <c r="E188" s="40">
        <v>12.4</v>
      </c>
      <c r="F188" s="37"/>
      <c r="G188" s="37">
        <f t="shared" si="0"/>
        <v>3.5999999999999996</v>
      </c>
    </row>
    <row r="189" spans="1:8" x14ac:dyDescent="0.25">
      <c r="B189" s="37">
        <v>1995</v>
      </c>
      <c r="C189" s="40">
        <v>10.9</v>
      </c>
      <c r="D189" s="40">
        <v>9.3000000000000007</v>
      </c>
      <c r="E189" s="40">
        <v>13</v>
      </c>
      <c r="F189" s="37"/>
      <c r="G189" s="37">
        <f t="shared" si="0"/>
        <v>3.6999999999999993</v>
      </c>
    </row>
    <row r="190" spans="1:8" x14ac:dyDescent="0.25">
      <c r="B190" s="37">
        <v>1996</v>
      </c>
      <c r="C190" s="40">
        <v>11</v>
      </c>
      <c r="D190" s="40">
        <v>9.4</v>
      </c>
      <c r="E190" s="40">
        <v>13.2</v>
      </c>
      <c r="F190" s="37"/>
      <c r="G190" s="37">
        <f t="shared" si="0"/>
        <v>3.7999999999999989</v>
      </c>
    </row>
    <row r="191" spans="1:8" x14ac:dyDescent="0.25">
      <c r="B191" s="37">
        <v>1997</v>
      </c>
      <c r="C191" s="40">
        <v>11</v>
      </c>
      <c r="D191" s="40">
        <v>9.3000000000000007</v>
      </c>
      <c r="E191" s="40">
        <v>13.1</v>
      </c>
      <c r="F191" s="37"/>
      <c r="G191" s="37">
        <f t="shared" si="0"/>
        <v>3.7999999999999989</v>
      </c>
    </row>
    <row r="192" spans="1:8" x14ac:dyDescent="0.25">
      <c r="B192" s="37">
        <v>1998</v>
      </c>
      <c r="C192" s="40">
        <v>10.7</v>
      </c>
      <c r="D192" s="40">
        <v>9.1</v>
      </c>
      <c r="E192" s="40">
        <v>12.8</v>
      </c>
      <c r="F192" s="37"/>
      <c r="G192" s="37">
        <f t="shared" si="0"/>
        <v>3.7000000000000011</v>
      </c>
    </row>
    <row r="193" spans="2:7" x14ac:dyDescent="0.25">
      <c r="B193" s="37">
        <v>1999</v>
      </c>
      <c r="C193" s="40">
        <v>10.3</v>
      </c>
      <c r="D193" s="40">
        <v>8.8000000000000007</v>
      </c>
      <c r="E193" s="40">
        <v>12.3</v>
      </c>
      <c r="F193" s="37"/>
      <c r="G193" s="37">
        <f t="shared" si="0"/>
        <v>3.5</v>
      </c>
    </row>
    <row r="194" spans="2:7" x14ac:dyDescent="0.25">
      <c r="B194" s="37">
        <v>2000</v>
      </c>
      <c r="C194" s="40">
        <v>9.8000000000000007</v>
      </c>
      <c r="D194" s="40">
        <v>8.4</v>
      </c>
      <c r="E194" s="40">
        <v>11.7</v>
      </c>
      <c r="F194" s="37"/>
      <c r="G194" s="37">
        <f t="shared" si="0"/>
        <v>3.2999999999999989</v>
      </c>
    </row>
    <row r="195" spans="2:7" x14ac:dyDescent="0.25">
      <c r="B195" s="37">
        <v>2001</v>
      </c>
      <c r="C195" s="40">
        <v>9.3000000000000007</v>
      </c>
      <c r="D195" s="40">
        <v>7.9</v>
      </c>
      <c r="E195" s="40">
        <v>11.1</v>
      </c>
      <c r="F195" s="37"/>
      <c r="G195" s="37">
        <f t="shared" si="0"/>
        <v>3.1999999999999993</v>
      </c>
    </row>
    <row r="196" spans="2:7" x14ac:dyDescent="0.25">
      <c r="B196" s="37">
        <v>2002</v>
      </c>
      <c r="C196" s="40">
        <v>8.8000000000000007</v>
      </c>
      <c r="D196" s="40">
        <v>7.5</v>
      </c>
      <c r="E196" s="40">
        <v>10.5</v>
      </c>
      <c r="F196" s="37"/>
      <c r="G196" s="37">
        <f t="shared" si="0"/>
        <v>3</v>
      </c>
    </row>
    <row r="197" spans="2:7" x14ac:dyDescent="0.25">
      <c r="B197" s="37">
        <v>2003</v>
      </c>
      <c r="C197" s="40">
        <v>8.1999999999999993</v>
      </c>
      <c r="D197" s="40">
        <v>7</v>
      </c>
      <c r="E197" s="40">
        <v>9.8000000000000007</v>
      </c>
      <c r="F197" s="37"/>
      <c r="G197" s="37">
        <f t="shared" si="0"/>
        <v>2.8000000000000007</v>
      </c>
    </row>
    <row r="198" spans="2:7" x14ac:dyDescent="0.25">
      <c r="B198" s="37">
        <v>2004</v>
      </c>
      <c r="C198" s="40">
        <v>7.7</v>
      </c>
      <c r="D198" s="40">
        <v>6.5</v>
      </c>
      <c r="E198" s="40">
        <v>9.1999999999999993</v>
      </c>
      <c r="F198" s="37"/>
      <c r="G198" s="37">
        <f t="shared" si="0"/>
        <v>2.6999999999999993</v>
      </c>
    </row>
    <row r="199" spans="2:7" x14ac:dyDescent="0.25">
      <c r="B199" s="37">
        <v>2005</v>
      </c>
      <c r="C199" s="40">
        <v>7.3</v>
      </c>
      <c r="D199" s="40">
        <v>6.2</v>
      </c>
      <c r="E199" s="40">
        <v>8.6999999999999993</v>
      </c>
      <c r="F199" s="37"/>
      <c r="G199" s="37">
        <f t="shared" si="0"/>
        <v>2.4999999999999991</v>
      </c>
    </row>
    <row r="200" spans="2:7" x14ac:dyDescent="0.25">
      <c r="B200" s="37">
        <v>2006</v>
      </c>
      <c r="C200" s="40">
        <v>6.9</v>
      </c>
      <c r="D200" s="40">
        <v>5.9</v>
      </c>
      <c r="E200" s="40">
        <v>8.1999999999999993</v>
      </c>
      <c r="F200" s="37"/>
      <c r="G200" s="37">
        <f t="shared" si="0"/>
        <v>2.2999999999999989</v>
      </c>
    </row>
    <row r="201" spans="2:7" x14ac:dyDescent="0.25">
      <c r="B201" s="37">
        <v>2007</v>
      </c>
      <c r="C201" s="40">
        <v>6.6</v>
      </c>
      <c r="D201" s="40">
        <v>5.6</v>
      </c>
      <c r="E201" s="40">
        <v>7.9</v>
      </c>
      <c r="F201" s="37"/>
      <c r="G201" s="37">
        <f t="shared" si="0"/>
        <v>2.3000000000000007</v>
      </c>
    </row>
    <row r="202" spans="2:7" x14ac:dyDescent="0.25">
      <c r="B202" s="37">
        <v>2008</v>
      </c>
      <c r="C202" s="40">
        <v>6.4</v>
      </c>
      <c r="D202" s="40">
        <v>5.4</v>
      </c>
      <c r="E202" s="40">
        <v>7.6</v>
      </c>
      <c r="F202" s="37"/>
      <c r="G202" s="37">
        <f t="shared" si="0"/>
        <v>2.1999999999999993</v>
      </c>
    </row>
    <row r="203" spans="2:7" x14ac:dyDescent="0.25">
      <c r="B203" s="37">
        <v>2009</v>
      </c>
      <c r="C203" s="40">
        <v>6.2</v>
      </c>
      <c r="D203" s="40">
        <v>5.2</v>
      </c>
      <c r="E203" s="40">
        <v>7.3</v>
      </c>
      <c r="F203" s="37"/>
      <c r="G203" s="37">
        <f t="shared" si="0"/>
        <v>2.0999999999999996</v>
      </c>
    </row>
    <row r="204" spans="2:7" x14ac:dyDescent="0.25">
      <c r="B204" s="37">
        <v>2010</v>
      </c>
      <c r="C204" s="40">
        <v>6</v>
      </c>
      <c r="D204" s="40">
        <v>5.0999999999999996</v>
      </c>
      <c r="E204" s="40">
        <v>7.1</v>
      </c>
      <c r="F204" s="37"/>
      <c r="G204" s="37">
        <f t="shared" si="0"/>
        <v>2</v>
      </c>
    </row>
    <row r="205" spans="2:7" x14ac:dyDescent="0.25">
      <c r="B205" s="37">
        <v>2011</v>
      </c>
      <c r="C205" s="40">
        <v>5.8</v>
      </c>
      <c r="D205" s="40">
        <v>4.9000000000000004</v>
      </c>
      <c r="E205" s="40">
        <v>6.9</v>
      </c>
      <c r="F205" s="37"/>
      <c r="G205" s="37">
        <f t="shared" si="0"/>
        <v>2</v>
      </c>
    </row>
    <row r="206" spans="2:7" x14ac:dyDescent="0.25">
      <c r="B206" s="37">
        <v>2012</v>
      </c>
      <c r="C206" s="40">
        <v>5.6</v>
      </c>
      <c r="D206" s="40">
        <v>4.8</v>
      </c>
      <c r="E206" s="40">
        <v>6.7</v>
      </c>
      <c r="F206" s="37"/>
      <c r="G206" s="37">
        <f t="shared" si="0"/>
        <v>1.9000000000000004</v>
      </c>
    </row>
    <row r="207" spans="2:7" x14ac:dyDescent="0.25">
      <c r="B207" s="37">
        <v>2013</v>
      </c>
      <c r="C207" s="40">
        <v>5.5</v>
      </c>
      <c r="D207" s="40">
        <v>4.7</v>
      </c>
      <c r="E207" s="40">
        <v>6.6</v>
      </c>
      <c r="F207" s="37"/>
      <c r="G207" s="37">
        <f t="shared" si="0"/>
        <v>1.8999999999999995</v>
      </c>
    </row>
    <row r="208" spans="2:7" x14ac:dyDescent="0.25">
      <c r="B208" s="37">
        <v>2014</v>
      </c>
      <c r="C208" s="40">
        <v>5.4</v>
      </c>
      <c r="D208" s="40">
        <v>4.5999999999999996</v>
      </c>
      <c r="E208" s="40">
        <v>6.4</v>
      </c>
      <c r="F208" s="37"/>
      <c r="G208" s="37">
        <f t="shared" si="0"/>
        <v>1.8000000000000007</v>
      </c>
    </row>
    <row r="209" spans="2:7" x14ac:dyDescent="0.25">
      <c r="B209" s="37">
        <v>2015</v>
      </c>
      <c r="C209" s="40">
        <v>5.2</v>
      </c>
      <c r="D209" s="40">
        <v>4.4000000000000004</v>
      </c>
      <c r="E209" s="40">
        <v>6.2</v>
      </c>
      <c r="F209" s="37"/>
      <c r="G209" s="37">
        <f t="shared" si="0"/>
        <v>1.7999999999999998</v>
      </c>
    </row>
    <row r="210" spans="2:7" x14ac:dyDescent="0.25">
      <c r="B210" s="37">
        <v>2016</v>
      </c>
      <c r="C210" s="40">
        <v>5.0999999999999996</v>
      </c>
      <c r="D210" s="40">
        <v>4.3</v>
      </c>
      <c r="E210" s="40">
        <v>6</v>
      </c>
      <c r="F210" s="37"/>
      <c r="G210" s="37">
        <f t="shared" si="0"/>
        <v>1.7000000000000002</v>
      </c>
    </row>
    <row r="211" spans="2:7" x14ac:dyDescent="0.25">
      <c r="B211" s="37">
        <v>2017</v>
      </c>
      <c r="C211" s="40">
        <v>4.9000000000000004</v>
      </c>
      <c r="D211" s="40">
        <v>4.2</v>
      </c>
      <c r="E211" s="40">
        <v>5.8</v>
      </c>
      <c r="F211" s="37"/>
      <c r="G211" s="37">
        <f t="shared" si="0"/>
        <v>1.5999999999999996</v>
      </c>
    </row>
    <row r="212" spans="2:7" x14ac:dyDescent="0.25">
      <c r="B212" s="37">
        <v>2018</v>
      </c>
      <c r="C212" s="40">
        <v>4.7</v>
      </c>
      <c r="D212" s="40">
        <v>4</v>
      </c>
      <c r="E212" s="40">
        <v>5.7</v>
      </c>
      <c r="F212" s="37"/>
      <c r="G212" s="37">
        <f t="shared" si="0"/>
        <v>1.7000000000000002</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1232</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1233</v>
      </c>
    </row>
    <row r="72" spans="1:11" x14ac:dyDescent="0.25">
      <c r="B72" t="s">
        <v>1238</v>
      </c>
    </row>
    <row r="73" spans="1:11" x14ac:dyDescent="0.25">
      <c r="C73" t="s">
        <v>1239</v>
      </c>
    </row>
    <row r="74" spans="1:11" x14ac:dyDescent="0.25">
      <c r="B74" t="s">
        <v>196</v>
      </c>
      <c r="C74" t="s">
        <v>561</v>
      </c>
      <c r="D74" t="s">
        <v>1234</v>
      </c>
      <c r="E74" t="s">
        <v>1235</v>
      </c>
      <c r="F74" t="s">
        <v>1236</v>
      </c>
      <c r="I74" t="s">
        <v>1237</v>
      </c>
      <c r="J74" t="s">
        <v>1240</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1173</v>
      </c>
      <c r="C25" s="18" t="s">
        <v>1125</v>
      </c>
      <c r="D25" s="37" t="s">
        <v>1126</v>
      </c>
      <c r="E25" s="37" t="s">
        <v>1127</v>
      </c>
      <c r="F25" s="37" t="s">
        <v>1174</v>
      </c>
      <c r="G25" s="18" t="s">
        <v>1125</v>
      </c>
      <c r="H25" s="37" t="s">
        <v>1175</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82">
        <v>2015</v>
      </c>
      <c r="D34" s="82"/>
      <c r="E34" s="82"/>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1140</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opLeftCell="A174" workbookViewId="0">
      <selection activeCell="F188" sqref="F188"/>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1218</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1241</v>
      </c>
    </row>
    <row r="96" spans="1:25" x14ac:dyDescent="0.25">
      <c r="B96" t="s">
        <v>239</v>
      </c>
      <c r="C96">
        <v>2003</v>
      </c>
      <c r="D96">
        <v>17.8</v>
      </c>
      <c r="E96">
        <v>17.100000000000001</v>
      </c>
      <c r="L96" t="s">
        <v>490</v>
      </c>
      <c r="M96" t="s">
        <v>1242</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c r="C168" s="74"/>
      <c r="D168" s="74">
        <v>0</v>
      </c>
      <c r="E168" s="74">
        <v>0</v>
      </c>
      <c r="F168" s="74">
        <v>0</v>
      </c>
      <c r="J168" s="37" t="s">
        <v>601</v>
      </c>
      <c r="K168" s="37"/>
      <c r="L168" s="37"/>
      <c r="M168" s="37">
        <v>0</v>
      </c>
      <c r="N168" s="37">
        <v>0</v>
      </c>
      <c r="O168" s="37">
        <v>0</v>
      </c>
    </row>
    <row r="169" spans="1:15" x14ac:dyDescent="0.25">
      <c r="A169" s="74" t="s">
        <v>459</v>
      </c>
      <c r="B169" s="74"/>
      <c r="C169" s="74"/>
      <c r="D169" s="74">
        <v>0</v>
      </c>
      <c r="E169" s="74">
        <v>0</v>
      </c>
      <c r="F169" s="74">
        <v>0</v>
      </c>
      <c r="J169" s="35" t="s">
        <v>459</v>
      </c>
      <c r="K169" s="37"/>
      <c r="L169" s="37"/>
      <c r="M169" s="37">
        <v>0</v>
      </c>
      <c r="N169" s="37">
        <v>0</v>
      </c>
      <c r="O169" s="37">
        <v>0</v>
      </c>
    </row>
    <row r="170" spans="1:15" x14ac:dyDescent="0.25">
      <c r="A170" s="74" t="s">
        <v>338</v>
      </c>
      <c r="B170" s="74"/>
      <c r="C170" s="74"/>
      <c r="D170" s="74">
        <f>0.8*M170</f>
        <v>2.4960000000000004</v>
      </c>
      <c r="E170" s="74">
        <f>0.8*N170</f>
        <v>1.4976000000000003</v>
      </c>
      <c r="F170" s="74">
        <f>0.8*O170</f>
        <v>0.89856000000000003</v>
      </c>
      <c r="J170" s="35" t="s">
        <v>338</v>
      </c>
      <c r="K170" s="37"/>
      <c r="L170" s="37">
        <v>0.05</v>
      </c>
      <c r="M170" s="37">
        <v>3.12</v>
      </c>
      <c r="N170" s="37">
        <v>1.8720000000000001</v>
      </c>
      <c r="O170" s="37">
        <v>1.1232</v>
      </c>
    </row>
    <row r="171" spans="1:15" x14ac:dyDescent="0.25">
      <c r="A171" s="74" t="s">
        <v>311</v>
      </c>
      <c r="B171" s="74"/>
      <c r="C171" s="74"/>
      <c r="D171" s="74">
        <f t="shared" ref="D171:D183" si="0">0.8*M171</f>
        <v>12.48</v>
      </c>
      <c r="E171" s="74">
        <f t="shared" ref="E171:E183" si="1">0.8*N171</f>
        <v>7.4879999999999995</v>
      </c>
      <c r="F171" s="74">
        <f t="shared" ref="F171:F183" si="2">0.8*O171</f>
        <v>4.4927999999999999</v>
      </c>
      <c r="J171" s="37" t="s">
        <v>311</v>
      </c>
      <c r="K171" s="37"/>
      <c r="L171" s="37">
        <v>0.1</v>
      </c>
      <c r="M171" s="37">
        <v>15.6</v>
      </c>
      <c r="N171" s="37">
        <v>9.36</v>
      </c>
      <c r="O171" s="37">
        <v>5.6159999999999997</v>
      </c>
    </row>
    <row r="172" spans="1:15" x14ac:dyDescent="0.25">
      <c r="A172" s="74" t="s">
        <v>602</v>
      </c>
      <c r="B172" s="74"/>
      <c r="C172" s="74"/>
      <c r="D172" s="74">
        <f t="shared" si="0"/>
        <v>49.92</v>
      </c>
      <c r="E172" s="74">
        <f t="shared" si="1"/>
        <v>29.951999999999998</v>
      </c>
      <c r="F172" s="74">
        <f t="shared" si="2"/>
        <v>17.9712</v>
      </c>
      <c r="J172" s="37" t="s">
        <v>602</v>
      </c>
      <c r="K172" s="37">
        <v>1</v>
      </c>
      <c r="L172" s="37">
        <v>0.4</v>
      </c>
      <c r="M172" s="37">
        <v>62.4</v>
      </c>
      <c r="N172" s="37">
        <v>37.44</v>
      </c>
      <c r="O172" s="37">
        <v>22.463999999999999</v>
      </c>
    </row>
    <row r="173" spans="1:15" x14ac:dyDescent="0.25">
      <c r="A173" s="74" t="s">
        <v>139</v>
      </c>
      <c r="B173" s="74"/>
      <c r="C173" s="74"/>
      <c r="D173" s="74">
        <f t="shared" si="0"/>
        <v>124.80000000000001</v>
      </c>
      <c r="E173" s="74">
        <f t="shared" si="1"/>
        <v>74.88</v>
      </c>
      <c r="F173" s="74">
        <f t="shared" si="2"/>
        <v>44.927999999999997</v>
      </c>
      <c r="J173" s="37" t="s">
        <v>139</v>
      </c>
      <c r="K173" s="37">
        <v>5</v>
      </c>
      <c r="L173" s="37"/>
      <c r="M173" s="37">
        <v>156</v>
      </c>
      <c r="N173" s="37">
        <v>93.6</v>
      </c>
      <c r="O173" s="37">
        <v>56.16</v>
      </c>
    </row>
    <row r="174" spans="1:15" x14ac:dyDescent="0.25">
      <c r="A174" s="74" t="s">
        <v>314</v>
      </c>
      <c r="B174" s="74"/>
      <c r="C174" s="74"/>
      <c r="D174" s="74">
        <f t="shared" si="0"/>
        <v>88.24692632</v>
      </c>
      <c r="E174" s="74">
        <f t="shared" si="1"/>
        <v>52.948155776</v>
      </c>
      <c r="F174" s="74">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c r="C175" s="74"/>
      <c r="D175" s="74">
        <f t="shared" si="0"/>
        <v>62.400000000000006</v>
      </c>
      <c r="E175" s="74">
        <f t="shared" si="1"/>
        <v>37.44</v>
      </c>
      <c r="F175" s="74">
        <f t="shared" si="2"/>
        <v>22.463999999999999</v>
      </c>
      <c r="J175" s="37" t="s">
        <v>315</v>
      </c>
      <c r="K175" s="37">
        <v>15</v>
      </c>
      <c r="L175" s="37">
        <v>0.5</v>
      </c>
      <c r="M175" s="37">
        <v>78</v>
      </c>
      <c r="N175" s="37">
        <v>46.8</v>
      </c>
      <c r="O175" s="37">
        <v>28.08</v>
      </c>
    </row>
    <row r="176" spans="1:15" x14ac:dyDescent="0.25">
      <c r="A176" s="74" t="s">
        <v>316</v>
      </c>
      <c r="B176" s="74"/>
      <c r="C176" s="74"/>
      <c r="D176" s="74">
        <f t="shared" si="0"/>
        <v>44.123463143999999</v>
      </c>
      <c r="E176" s="74">
        <f t="shared" si="1"/>
        <v>26.474077888</v>
      </c>
      <c r="F176" s="74">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c r="C177" s="74"/>
      <c r="D177" s="74">
        <f t="shared" si="0"/>
        <v>31.200000000000003</v>
      </c>
      <c r="E177" s="74">
        <f t="shared" si="1"/>
        <v>18.72</v>
      </c>
      <c r="F177" s="74">
        <f t="shared" si="2"/>
        <v>11.231999999999999</v>
      </c>
      <c r="J177" s="37" t="s">
        <v>317</v>
      </c>
      <c r="K177" s="37">
        <v>25</v>
      </c>
      <c r="L177" s="37">
        <v>0.25</v>
      </c>
      <c r="M177" s="37">
        <v>39</v>
      </c>
      <c r="N177" s="37">
        <v>23.4</v>
      </c>
      <c r="O177" s="37">
        <v>14.04</v>
      </c>
    </row>
    <row r="178" spans="1:15" x14ac:dyDescent="0.25">
      <c r="A178" s="74" t="s">
        <v>603</v>
      </c>
      <c r="B178" s="74"/>
      <c r="C178" s="74"/>
      <c r="D178" s="74">
        <f t="shared" si="0"/>
        <v>22.061731576</v>
      </c>
      <c r="E178" s="74">
        <f t="shared" si="1"/>
        <v>13.237038944</v>
      </c>
      <c r="F178" s="74">
        <f t="shared" si="2"/>
        <v>7.9422233664000004</v>
      </c>
      <c r="J178" s="37" t="s">
        <v>603</v>
      </c>
      <c r="K178" s="37">
        <v>30</v>
      </c>
      <c r="L178" s="37">
        <v>0.17677669500000001</v>
      </c>
      <c r="M178" s="37">
        <v>27.57716447</v>
      </c>
      <c r="N178" s="37">
        <v>16.54629868</v>
      </c>
      <c r="O178" s="37">
        <v>9.9277792080000005</v>
      </c>
    </row>
    <row r="179" spans="1:15" x14ac:dyDescent="0.25">
      <c r="A179" s="74" t="s">
        <v>319</v>
      </c>
      <c r="B179" s="74"/>
      <c r="C179" s="74"/>
      <c r="D179" s="74">
        <f t="shared" si="0"/>
        <v>15.600000000000001</v>
      </c>
      <c r="E179" s="74">
        <f t="shared" si="1"/>
        <v>9.36</v>
      </c>
      <c r="F179" s="74">
        <f t="shared" si="2"/>
        <v>5.6159999999999997</v>
      </c>
      <c r="J179" s="37" t="s">
        <v>319</v>
      </c>
      <c r="K179" s="37">
        <v>35</v>
      </c>
      <c r="L179" s="37">
        <v>0.125</v>
      </c>
      <c r="M179" s="37">
        <v>19.5</v>
      </c>
      <c r="N179" s="37">
        <v>11.7</v>
      </c>
      <c r="O179" s="37">
        <v>7.02</v>
      </c>
    </row>
    <row r="180" spans="1:15" x14ac:dyDescent="0.25">
      <c r="A180" s="74" t="s">
        <v>324</v>
      </c>
      <c r="B180" s="74"/>
      <c r="C180" s="74"/>
      <c r="D180" s="74">
        <f t="shared" si="0"/>
        <v>11.030865784</v>
      </c>
      <c r="E180" s="74">
        <f t="shared" si="1"/>
        <v>6.618519472</v>
      </c>
      <c r="F180" s="74">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c r="C181" s="74"/>
      <c r="D181" s="74">
        <f t="shared" si="0"/>
        <v>7.8000000000000007</v>
      </c>
      <c r="E181" s="74">
        <f t="shared" si="1"/>
        <v>4.68</v>
      </c>
      <c r="F181" s="74">
        <f t="shared" si="2"/>
        <v>2.8079999999999998</v>
      </c>
      <c r="J181" s="37" t="s">
        <v>462</v>
      </c>
      <c r="K181" s="37">
        <v>45</v>
      </c>
      <c r="L181" s="37">
        <v>6.25E-2</v>
      </c>
      <c r="M181" s="37">
        <v>9.75</v>
      </c>
      <c r="N181" s="37">
        <v>5.85</v>
      </c>
      <c r="O181" s="37">
        <v>3.51</v>
      </c>
    </row>
    <row r="182" spans="1:15" x14ac:dyDescent="0.25">
      <c r="A182" s="74" t="s">
        <v>463</v>
      </c>
      <c r="B182" s="74"/>
      <c r="C182" s="74"/>
      <c r="D182" s="74">
        <f t="shared" si="0"/>
        <v>5.5154328935999999</v>
      </c>
      <c r="E182" s="74">
        <f t="shared" si="1"/>
        <v>3.309259736</v>
      </c>
      <c r="F182" s="74">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c r="C183" s="74"/>
      <c r="D183" s="74">
        <f t="shared" si="0"/>
        <v>3.9000000000000004</v>
      </c>
      <c r="E183" s="74">
        <f t="shared" si="1"/>
        <v>2.34</v>
      </c>
      <c r="F183" s="74">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c r="C188" s="74"/>
      <c r="D188" s="75">
        <v>0</v>
      </c>
      <c r="E188" s="75">
        <v>0</v>
      </c>
      <c r="F188" s="75">
        <v>0</v>
      </c>
      <c r="G188" s="72"/>
      <c r="H188" s="72"/>
      <c r="I188" s="72"/>
      <c r="J188" s="72" t="s">
        <v>601</v>
      </c>
      <c r="K188" s="72"/>
      <c r="L188" s="72"/>
      <c r="M188" s="72">
        <v>0</v>
      </c>
      <c r="N188" s="72">
        <v>0</v>
      </c>
      <c r="O188" s="72">
        <v>0</v>
      </c>
    </row>
    <row r="189" spans="1:15" x14ac:dyDescent="0.25">
      <c r="A189" s="74" t="s">
        <v>459</v>
      </c>
      <c r="B189" s="74"/>
      <c r="C189" s="74"/>
      <c r="D189" s="75">
        <v>0</v>
      </c>
      <c r="E189" s="75">
        <v>0</v>
      </c>
      <c r="F189" s="75">
        <v>0</v>
      </c>
      <c r="G189" s="72"/>
      <c r="H189" s="72"/>
      <c r="I189" s="72"/>
      <c r="J189" s="73" t="s">
        <v>459</v>
      </c>
      <c r="K189" s="72"/>
      <c r="L189" s="72"/>
      <c r="M189" s="72">
        <v>0</v>
      </c>
      <c r="N189" s="72">
        <v>0</v>
      </c>
      <c r="O189" s="72">
        <v>0</v>
      </c>
    </row>
    <row r="190" spans="1:15" x14ac:dyDescent="0.25">
      <c r="A190" s="74" t="s">
        <v>338</v>
      </c>
      <c r="B190" s="74"/>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602</v>
      </c>
      <c r="B192" s="74">
        <v>1</v>
      </c>
      <c r="C192" s="74">
        <v>0.4</v>
      </c>
      <c r="D192" s="75">
        <f t="shared" si="3"/>
        <v>49.92</v>
      </c>
      <c r="E192" s="75">
        <f t="shared" si="4"/>
        <v>29.951999999999998</v>
      </c>
      <c r="F192" s="75">
        <f t="shared" si="5"/>
        <v>17.9712</v>
      </c>
      <c r="G192" s="72"/>
      <c r="H192" s="72"/>
      <c r="I192" s="72"/>
      <c r="J192" s="72" t="s">
        <v>602</v>
      </c>
      <c r="K192" s="72">
        <v>1</v>
      </c>
      <c r="L192" s="72">
        <v>0.4</v>
      </c>
      <c r="M192" s="72">
        <v>62.4</v>
      </c>
      <c r="N192" s="72">
        <v>37.44</v>
      </c>
      <c r="O192" s="72">
        <v>22.463999999999999</v>
      </c>
    </row>
    <row r="193" spans="1:15" x14ac:dyDescent="0.25">
      <c r="A193" s="74" t="s">
        <v>139</v>
      </c>
      <c r="B193" s="74">
        <v>5</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10</v>
      </c>
      <c r="C194" s="74">
        <v>0.70710678100000002</v>
      </c>
      <c r="D194" s="75">
        <f t="shared" si="3"/>
        <v>88.24692632</v>
      </c>
      <c r="E194" s="75">
        <f t="shared" si="4"/>
        <v>52.948155776</v>
      </c>
      <c r="F194" s="75">
        <f t="shared" si="5"/>
        <v>31.768893464000001</v>
      </c>
      <c r="G194" s="72"/>
      <c r="H194" s="72"/>
      <c r="I194" s="72"/>
      <c r="J194" s="72" t="s">
        <v>314</v>
      </c>
      <c r="K194" s="72">
        <v>10</v>
      </c>
      <c r="L194" s="72">
        <v>0.70710678100000002</v>
      </c>
      <c r="M194" s="72">
        <v>110.3086579</v>
      </c>
      <c r="N194" s="72">
        <v>66.185194719999998</v>
      </c>
      <c r="O194" s="72">
        <v>39.711116830000002</v>
      </c>
    </row>
    <row r="195" spans="1:15" x14ac:dyDescent="0.25">
      <c r="A195" s="74" t="s">
        <v>315</v>
      </c>
      <c r="B195" s="74">
        <v>15</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20</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25</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30</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35</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40</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45</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50</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55</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1217</v>
      </c>
    </row>
    <row r="254" spans="1:2" x14ac:dyDescent="0.25">
      <c r="B254" t="s">
        <v>1216</v>
      </c>
    </row>
    <row r="256" spans="1:2" x14ac:dyDescent="0.25">
      <c r="A256" t="s">
        <v>1138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topLeftCell="A22" workbookViewId="0">
      <selection activeCell="O10" sqref="O10"/>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1293</v>
      </c>
      <c r="O2" t="s">
        <v>1295</v>
      </c>
    </row>
    <row r="3" spans="1:19" x14ac:dyDescent="0.25">
      <c r="B3" t="s">
        <v>80</v>
      </c>
      <c r="C3" t="s">
        <v>232</v>
      </c>
      <c r="E3" t="s">
        <v>80</v>
      </c>
      <c r="F3" t="s">
        <v>1253</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1294</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1254</v>
      </c>
    </row>
    <row r="14" spans="1:19" s="37" customFormat="1" x14ac:dyDescent="0.25">
      <c r="B14" s="37" t="s">
        <v>1252</v>
      </c>
      <c r="G14" s="37" t="s">
        <v>1293</v>
      </c>
    </row>
    <row r="15" spans="1:19" s="37" customFormat="1" x14ac:dyDescent="0.25">
      <c r="B15" s="37" t="s">
        <v>80</v>
      </c>
      <c r="C15" s="37" t="s">
        <v>232</v>
      </c>
      <c r="D15" s="37" t="s">
        <v>575</v>
      </c>
      <c r="E15" s="37" t="s">
        <v>576</v>
      </c>
      <c r="G15" s="37" t="s">
        <v>80</v>
      </c>
      <c r="H15" s="37" t="s">
        <v>232</v>
      </c>
      <c r="I15" s="37" t="s">
        <v>575</v>
      </c>
      <c r="J15" s="37" t="s">
        <v>576</v>
      </c>
      <c r="L15" s="37" t="s">
        <v>1295</v>
      </c>
    </row>
    <row r="16" spans="1:19" s="37" customFormat="1" x14ac:dyDescent="0.25">
      <c r="B16" s="37" t="s">
        <v>137</v>
      </c>
      <c r="C16" s="37">
        <v>37</v>
      </c>
      <c r="D16" s="37">
        <v>22.2</v>
      </c>
      <c r="E16" s="37">
        <v>54.8</v>
      </c>
      <c r="G16" s="37" t="s">
        <v>137</v>
      </c>
      <c r="H16" s="7">
        <v>37.1738</v>
      </c>
      <c r="I16" s="7">
        <v>20.588000000000001</v>
      </c>
      <c r="J16" s="7">
        <v>53.759500000000003</v>
      </c>
      <c r="L16" s="7">
        <v>37.1738</v>
      </c>
    </row>
    <row r="17" spans="1:12"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2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25">
      <c r="B19" s="37" t="s">
        <v>140</v>
      </c>
      <c r="C19" s="37">
        <v>55.4</v>
      </c>
      <c r="D19" s="37">
        <v>32.6</v>
      </c>
      <c r="E19" s="37">
        <v>76.2</v>
      </c>
      <c r="G19" s="37" t="s">
        <v>156</v>
      </c>
      <c r="H19" s="7">
        <v>55.9163</v>
      </c>
      <c r="I19" s="7">
        <v>37.942700000000002</v>
      </c>
      <c r="J19" s="7">
        <v>73.889899999999997</v>
      </c>
      <c r="L19" s="7">
        <f>H19-20</f>
        <v>35.9163</v>
      </c>
    </row>
    <row r="20" spans="1:12" s="37" customFormat="1" x14ac:dyDescent="0.2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25">
      <c r="B21" s="37" t="s">
        <v>142</v>
      </c>
      <c r="C21" s="37">
        <v>58</v>
      </c>
      <c r="D21" s="37">
        <v>32.200000000000003</v>
      </c>
      <c r="E21" s="37">
        <v>80.099999999999994</v>
      </c>
      <c r="G21" s="37" t="s">
        <v>1294</v>
      </c>
      <c r="H21" s="7">
        <v>39.386299999999999</v>
      </c>
      <c r="I21" s="7">
        <v>20.154800000000002</v>
      </c>
      <c r="J21" s="7">
        <v>58.617699999999999</v>
      </c>
      <c r="L21" s="7">
        <f>H21-20</f>
        <v>19.386299999999999</v>
      </c>
    </row>
    <row r="22" spans="1:12" s="37" customFormat="1" x14ac:dyDescent="0.25">
      <c r="B22" s="37" t="s">
        <v>143</v>
      </c>
      <c r="C22" s="37">
        <v>60.1</v>
      </c>
      <c r="D22" s="37">
        <v>35.5</v>
      </c>
      <c r="E22" s="37">
        <v>80.5</v>
      </c>
    </row>
    <row r="23" spans="1:12" s="37" customFormat="1" x14ac:dyDescent="0.25"/>
    <row r="25" spans="1:12" x14ac:dyDescent="0.25">
      <c r="A25" s="2" t="s">
        <v>1256</v>
      </c>
    </row>
    <row r="26" spans="1:12" x14ac:dyDescent="0.25">
      <c r="B26" t="s">
        <v>417</v>
      </c>
      <c r="F26" t="s">
        <v>179</v>
      </c>
      <c r="G26">
        <v>2007</v>
      </c>
      <c r="J26">
        <v>2012</v>
      </c>
    </row>
    <row r="27" spans="1:12" x14ac:dyDescent="0.25">
      <c r="C27">
        <v>2007</v>
      </c>
      <c r="D27">
        <v>2012</v>
      </c>
      <c r="F27" t="s">
        <v>246</v>
      </c>
      <c r="G27" t="s">
        <v>1253</v>
      </c>
      <c r="H27" t="s">
        <v>575</v>
      </c>
      <c r="I27" t="s">
        <v>576</v>
      </c>
      <c r="J27" t="s">
        <v>232</v>
      </c>
      <c r="K27" t="s">
        <v>575</v>
      </c>
      <c r="L27" t="s">
        <v>576</v>
      </c>
    </row>
    <row r="28" spans="1:12" x14ac:dyDescent="0.25">
      <c r="B28" s="81" t="s">
        <v>158</v>
      </c>
      <c r="C28" s="81">
        <v>48.2</v>
      </c>
      <c r="D28" s="81">
        <v>66.3</v>
      </c>
      <c r="F28" t="s">
        <v>155</v>
      </c>
      <c r="G28" t="s">
        <v>1261</v>
      </c>
      <c r="H28" t="s">
        <v>1266</v>
      </c>
      <c r="I28" t="s">
        <v>1270</v>
      </c>
      <c r="J28" t="s">
        <v>1275</v>
      </c>
      <c r="K28" t="s">
        <v>1280</v>
      </c>
      <c r="L28" t="s">
        <v>1285</v>
      </c>
    </row>
    <row r="29" spans="1:12" x14ac:dyDescent="0.25">
      <c r="B29" t="s">
        <v>28</v>
      </c>
      <c r="C29">
        <v>85</v>
      </c>
      <c r="D29">
        <v>91.2</v>
      </c>
      <c r="F29" s="37" t="s">
        <v>1257</v>
      </c>
      <c r="G29" s="37" t="s">
        <v>1262</v>
      </c>
      <c r="H29" s="37" t="s">
        <v>1267</v>
      </c>
      <c r="I29" s="37" t="s">
        <v>1271</v>
      </c>
      <c r="J29" s="37" t="s">
        <v>1276</v>
      </c>
      <c r="K29" s="37" t="s">
        <v>1281</v>
      </c>
      <c r="L29" s="37" t="s">
        <v>1286</v>
      </c>
    </row>
    <row r="30" spans="1:12" x14ac:dyDescent="0.25">
      <c r="F30" s="37" t="s">
        <v>1258</v>
      </c>
      <c r="G30" s="37" t="s">
        <v>1263</v>
      </c>
      <c r="H30" s="37" t="s">
        <v>1266</v>
      </c>
      <c r="I30" s="37" t="s">
        <v>1272</v>
      </c>
      <c r="J30" s="37" t="s">
        <v>1277</v>
      </c>
      <c r="K30" s="37" t="s">
        <v>1282</v>
      </c>
      <c r="L30" s="37" t="s">
        <v>1287</v>
      </c>
    </row>
    <row r="31" spans="1:12" x14ac:dyDescent="0.25">
      <c r="B31" t="s">
        <v>418</v>
      </c>
      <c r="F31" s="37" t="s">
        <v>1259</v>
      </c>
      <c r="G31" s="37" t="s">
        <v>1264</v>
      </c>
      <c r="H31" s="37" t="s">
        <v>1268</v>
      </c>
      <c r="I31" s="37" t="s">
        <v>1273</v>
      </c>
      <c r="J31" s="37" t="s">
        <v>1278</v>
      </c>
      <c r="K31" s="37" t="s">
        <v>1283</v>
      </c>
      <c r="L31" s="37" t="s">
        <v>1288</v>
      </c>
    </row>
    <row r="32" spans="1:12" x14ac:dyDescent="0.25">
      <c r="C32">
        <v>2007</v>
      </c>
      <c r="D32">
        <v>2012</v>
      </c>
      <c r="F32" s="37" t="s">
        <v>1260</v>
      </c>
      <c r="G32" s="37" t="s">
        <v>1265</v>
      </c>
      <c r="H32" s="37" t="s">
        <v>1269</v>
      </c>
      <c r="I32" s="37" t="s">
        <v>1274</v>
      </c>
      <c r="J32" s="37" t="s">
        <v>1279</v>
      </c>
      <c r="K32" s="37" t="s">
        <v>1284</v>
      </c>
      <c r="L32" s="37" t="s">
        <v>1289</v>
      </c>
    </row>
    <row r="33" spans="1:15" x14ac:dyDescent="0.25">
      <c r="B33" t="s">
        <v>419</v>
      </c>
      <c r="C33">
        <v>4.0999999999999996</v>
      </c>
      <c r="D33">
        <v>3.1</v>
      </c>
    </row>
    <row r="34" spans="1:15" x14ac:dyDescent="0.25">
      <c r="B34" t="s">
        <v>420</v>
      </c>
      <c r="C34">
        <v>14.8</v>
      </c>
      <c r="D34">
        <v>16.899999999999999</v>
      </c>
    </row>
    <row r="35" spans="1:15" x14ac:dyDescent="0.25">
      <c r="B35" t="s">
        <v>144</v>
      </c>
      <c r="C35">
        <v>5.9</v>
      </c>
      <c r="D35">
        <v>4.4000000000000004</v>
      </c>
    </row>
    <row r="37" spans="1:15" x14ac:dyDescent="0.25">
      <c r="A37" s="2" t="s">
        <v>1255</v>
      </c>
    </row>
    <row r="38" spans="1:15" x14ac:dyDescent="0.25">
      <c r="A38" t="s">
        <v>230</v>
      </c>
      <c r="B38" t="s">
        <v>231</v>
      </c>
      <c r="F38" t="s">
        <v>179</v>
      </c>
      <c r="J38" t="s">
        <v>1293</v>
      </c>
    </row>
    <row r="39" spans="1:15" x14ac:dyDescent="0.25">
      <c r="B39" t="s">
        <v>80</v>
      </c>
      <c r="C39" t="s">
        <v>232</v>
      </c>
      <c r="F39" s="37" t="s">
        <v>80</v>
      </c>
      <c r="G39" s="37" t="s">
        <v>232</v>
      </c>
      <c r="H39" t="s">
        <v>575</v>
      </c>
      <c r="I39" t="s">
        <v>576</v>
      </c>
      <c r="J39" t="s">
        <v>80</v>
      </c>
      <c r="K39" t="s">
        <v>232</v>
      </c>
      <c r="L39" t="s">
        <v>575</v>
      </c>
      <c r="M39" t="s">
        <v>576</v>
      </c>
    </row>
    <row r="40" spans="1:15"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2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2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2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25">
      <c r="B45" t="s">
        <v>157</v>
      </c>
      <c r="C45">
        <v>91.9</v>
      </c>
      <c r="F45" s="37" t="s">
        <v>142</v>
      </c>
      <c r="G45" s="37">
        <v>57.5</v>
      </c>
      <c r="H45">
        <v>46.7</v>
      </c>
      <c r="I45">
        <v>68</v>
      </c>
      <c r="J45" t="s">
        <v>1294</v>
      </c>
      <c r="K45" s="7">
        <v>60.636200000000002</v>
      </c>
      <c r="L45" s="7">
        <v>48.070700000000002</v>
      </c>
      <c r="M45" s="7">
        <v>73.201800000000006</v>
      </c>
      <c r="O45" s="7">
        <f>K45-20</f>
        <v>40.636200000000002</v>
      </c>
    </row>
    <row r="46" spans="1:15" x14ac:dyDescent="0.25">
      <c r="B46" t="s">
        <v>144</v>
      </c>
      <c r="C46">
        <v>92.6</v>
      </c>
      <c r="F46" s="37" t="s">
        <v>143</v>
      </c>
      <c r="G46" s="37">
        <v>66</v>
      </c>
      <c r="H46">
        <v>55.6</v>
      </c>
      <c r="I46">
        <v>75.099999999999994</v>
      </c>
    </row>
    <row r="47" spans="1:15" x14ac:dyDescent="0.25">
      <c r="B47" t="s">
        <v>158</v>
      </c>
      <c r="C47">
        <v>72.099999999999994</v>
      </c>
    </row>
    <row r="48" spans="1:15" s="37" customFormat="1" x14ac:dyDescent="0.25"/>
    <row r="49" spans="1:7" x14ac:dyDescent="0.25">
      <c r="A49" s="42" t="s">
        <v>699</v>
      </c>
    </row>
    <row r="50" spans="1:7" x14ac:dyDescent="0.25">
      <c r="A50" s="2" t="s">
        <v>698</v>
      </c>
    </row>
    <row r="51" spans="1:7" x14ac:dyDescent="0.25">
      <c r="B51" t="s">
        <v>1249</v>
      </c>
    </row>
    <row r="52" spans="1:7" s="37" customFormat="1" x14ac:dyDescent="0.25">
      <c r="B52" s="37" t="s">
        <v>1250</v>
      </c>
    </row>
    <row r="53" spans="1:7" x14ac:dyDescent="0.25">
      <c r="B53" t="s">
        <v>1251</v>
      </c>
    </row>
    <row r="55" spans="1:7" x14ac:dyDescent="0.25">
      <c r="A55" s="2" t="s">
        <v>700</v>
      </c>
    </row>
    <row r="56" spans="1:7" x14ac:dyDescent="0.25">
      <c r="C56" t="s">
        <v>1141</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1296</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1316</v>
      </c>
    </row>
    <row r="128" spans="2:11" x14ac:dyDescent="0.25">
      <c r="F128" s="37">
        <v>1940</v>
      </c>
      <c r="G128" s="37">
        <v>7.4809999999999999</v>
      </c>
      <c r="K128" t="s">
        <v>1317</v>
      </c>
    </row>
    <row r="129" spans="6:11" x14ac:dyDescent="0.25">
      <c r="F129" s="37">
        <v>1945</v>
      </c>
      <c r="G129" s="37">
        <v>7.4809999999999999</v>
      </c>
      <c r="K129" t="s">
        <v>1317</v>
      </c>
    </row>
    <row r="130" spans="6:11" x14ac:dyDescent="0.25">
      <c r="F130" s="37">
        <v>1950</v>
      </c>
      <c r="G130" s="37">
        <v>7.4809999999999999</v>
      </c>
      <c r="H130" s="37">
        <v>7.4809999999999999</v>
      </c>
      <c r="K130" t="s">
        <v>1318</v>
      </c>
    </row>
    <row r="131" spans="6:11" x14ac:dyDescent="0.25">
      <c r="F131" s="37">
        <v>1955</v>
      </c>
      <c r="G131" s="37">
        <v>7.4809999999999999</v>
      </c>
      <c r="H131" s="37">
        <v>7.7850000000000001</v>
      </c>
      <c r="K131" t="s">
        <v>1319</v>
      </c>
    </row>
    <row r="132" spans="6:11" x14ac:dyDescent="0.25">
      <c r="F132" s="37">
        <v>1960</v>
      </c>
      <c r="G132" s="37">
        <v>7.4809999999999999</v>
      </c>
      <c r="H132" s="37">
        <v>8.0650000000000013</v>
      </c>
      <c r="K132" t="s">
        <v>1320</v>
      </c>
    </row>
    <row r="133" spans="6:11" x14ac:dyDescent="0.25">
      <c r="F133" s="37">
        <v>1965</v>
      </c>
      <c r="G133" s="37">
        <v>7.1069500000000003</v>
      </c>
      <c r="H133" s="37">
        <v>8.1100000000000012</v>
      </c>
      <c r="K133" t="s">
        <v>1321</v>
      </c>
    </row>
    <row r="134" spans="6:11" x14ac:dyDescent="0.25">
      <c r="F134" s="37">
        <v>1970</v>
      </c>
      <c r="G134" s="37">
        <v>6.7328999999999999</v>
      </c>
      <c r="H134" s="37">
        <v>7.99</v>
      </c>
      <c r="K134" t="s">
        <v>1322</v>
      </c>
    </row>
    <row r="135" spans="6:11" x14ac:dyDescent="0.25">
      <c r="F135" s="37">
        <v>1975</v>
      </c>
      <c r="G135" s="37">
        <v>6.3588500000000003</v>
      </c>
      <c r="H135" s="37">
        <v>7.64</v>
      </c>
      <c r="K135" t="s">
        <v>1323</v>
      </c>
    </row>
    <row r="136" spans="6:11" x14ac:dyDescent="0.25">
      <c r="F136" s="37">
        <v>1980</v>
      </c>
      <c r="G136" s="37">
        <v>5.9791002774989996</v>
      </c>
      <c r="H136" s="37">
        <v>7.2160000000000002</v>
      </c>
      <c r="K136" t="s">
        <v>1324</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1310</v>
      </c>
      <c r="D71" t="s">
        <v>1311</v>
      </c>
      <c r="E71" t="s">
        <v>1314</v>
      </c>
      <c r="F71" t="s">
        <v>246</v>
      </c>
      <c r="G71" t="s">
        <v>1312</v>
      </c>
      <c r="H71" t="s">
        <v>1313</v>
      </c>
      <c r="I71" s="37" t="s">
        <v>1315</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1229</v>
      </c>
      <c r="AF91" t="s">
        <v>1230</v>
      </c>
    </row>
    <row r="92" spans="1:50" x14ac:dyDescent="0.25">
      <c r="A92" s="2" t="s">
        <v>1071</v>
      </c>
      <c r="R92" t="s">
        <v>1231</v>
      </c>
      <c r="U92" t="s">
        <v>1226</v>
      </c>
      <c r="V92">
        <v>0.5</v>
      </c>
      <c r="W92" t="s">
        <v>1225</v>
      </c>
      <c r="X92">
        <v>0.4</v>
      </c>
      <c r="Y92">
        <v>2015</v>
      </c>
      <c r="Z92">
        <v>0.25</v>
      </c>
      <c r="AA92" t="s">
        <v>1227</v>
      </c>
      <c r="AB92">
        <v>0.15</v>
      </c>
      <c r="AC92" t="s">
        <v>1228</v>
      </c>
      <c r="AD92">
        <v>0.15</v>
      </c>
      <c r="AF92" s="37" t="s">
        <v>1226</v>
      </c>
      <c r="AG92" s="37"/>
      <c r="AH92" s="37" t="s">
        <v>1225</v>
      </c>
      <c r="AI92" s="37"/>
      <c r="AJ92" s="37">
        <v>2015</v>
      </c>
      <c r="AK92" s="37"/>
      <c r="AL92" s="37" t="s">
        <v>1227</v>
      </c>
      <c r="AM92" s="37"/>
      <c r="AN92" s="37" t="s">
        <v>1228</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1226</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1225</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1227</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1228</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135" workbookViewId="0">
      <selection activeCell="G249" sqref="G249"/>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1142</v>
      </c>
    </row>
    <row r="198" spans="1:8" s="37" customFormat="1" x14ac:dyDescent="0.25">
      <c r="A198" s="2"/>
      <c r="B198" s="37" t="s">
        <v>1178</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1148</v>
      </c>
    </row>
    <row r="209" spans="1:17" x14ac:dyDescent="0.25">
      <c r="B209" t="s">
        <v>1177</v>
      </c>
    </row>
    <row r="210" spans="1:17" x14ac:dyDescent="0.25">
      <c r="C210" t="s">
        <v>74</v>
      </c>
      <c r="D210" t="s">
        <v>1149</v>
      </c>
      <c r="E210" t="s">
        <v>1176</v>
      </c>
    </row>
    <row r="211" spans="1:17" x14ac:dyDescent="0.25">
      <c r="B211" t="s">
        <v>1143</v>
      </c>
      <c r="C211">
        <v>36</v>
      </c>
      <c r="D211">
        <v>61.1</v>
      </c>
    </row>
    <row r="212" spans="1:17" x14ac:dyDescent="0.25">
      <c r="B212" t="s">
        <v>1144</v>
      </c>
      <c r="C212">
        <v>67</v>
      </c>
      <c r="D212">
        <v>64.2</v>
      </c>
    </row>
    <row r="213" spans="1:17" x14ac:dyDescent="0.25">
      <c r="B213" t="s">
        <v>1145</v>
      </c>
      <c r="C213">
        <v>51</v>
      </c>
      <c r="D213">
        <v>62.8</v>
      </c>
    </row>
    <row r="214" spans="1:17" x14ac:dyDescent="0.25">
      <c r="B214" t="s">
        <v>1146</v>
      </c>
      <c r="C214">
        <v>43</v>
      </c>
      <c r="D214">
        <v>44.2</v>
      </c>
    </row>
    <row r="215" spans="1:17" x14ac:dyDescent="0.25">
      <c r="B215" t="s">
        <v>1147</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1211</v>
      </c>
    </row>
    <row r="221" spans="1:17" x14ac:dyDescent="0.25">
      <c r="B221" t="s">
        <v>1189</v>
      </c>
    </row>
    <row r="222" spans="1:17" x14ac:dyDescent="0.25">
      <c r="B222" t="s">
        <v>1181</v>
      </c>
      <c r="C222" s="66" t="s">
        <v>1185</v>
      </c>
      <c r="D222" s="66" t="s">
        <v>1179</v>
      </c>
      <c r="E222" s="66" t="s">
        <v>1182</v>
      </c>
      <c r="F222" s="66" t="s">
        <v>576</v>
      </c>
      <c r="G222" s="67" t="s">
        <v>1185</v>
      </c>
      <c r="H222" s="67" t="s">
        <v>1180</v>
      </c>
      <c r="I222" s="67" t="s">
        <v>575</v>
      </c>
      <c r="J222" s="67" t="s">
        <v>576</v>
      </c>
      <c r="K222" s="68" t="s">
        <v>645</v>
      </c>
      <c r="L222" s="68" t="s">
        <v>575</v>
      </c>
      <c r="M222" s="68" t="s">
        <v>576</v>
      </c>
      <c r="N222" s="69" t="s">
        <v>1209</v>
      </c>
      <c r="O222" s="69" t="s">
        <v>1183</v>
      </c>
      <c r="P222" s="69" t="s">
        <v>1201</v>
      </c>
    </row>
    <row r="223" spans="1:17" x14ac:dyDescent="0.25">
      <c r="A223" t="s">
        <v>1212</v>
      </c>
      <c r="B223" t="s">
        <v>1184</v>
      </c>
      <c r="C223" s="66" t="s">
        <v>1186</v>
      </c>
      <c r="D223" s="66">
        <v>22.2</v>
      </c>
      <c r="E223" s="66">
        <v>16.100000000000001</v>
      </c>
      <c r="F223" s="66">
        <v>29.8</v>
      </c>
      <c r="G223" s="67" t="s">
        <v>1187</v>
      </c>
      <c r="H223" s="67">
        <v>76.900000000000006</v>
      </c>
      <c r="I223" s="67">
        <v>46</v>
      </c>
      <c r="J223" s="67">
        <v>93.8</v>
      </c>
      <c r="K223" s="68">
        <v>26.5</v>
      </c>
      <c r="L223" s="68">
        <v>19.7</v>
      </c>
      <c r="M223" s="68">
        <v>33.299999999999997</v>
      </c>
      <c r="N223" s="69">
        <v>7.8</v>
      </c>
      <c r="O223" s="69" t="s">
        <v>1207</v>
      </c>
      <c r="P223" s="69" t="s">
        <v>1208</v>
      </c>
    </row>
    <row r="224" spans="1:17" x14ac:dyDescent="0.25">
      <c r="A224" t="s">
        <v>1213</v>
      </c>
      <c r="B224" t="s">
        <v>1188</v>
      </c>
      <c r="C224" s="66" t="s">
        <v>1190</v>
      </c>
      <c r="D224" s="66">
        <v>15.8</v>
      </c>
      <c r="E224" s="66">
        <v>13.8</v>
      </c>
      <c r="F224" s="66">
        <v>17.7</v>
      </c>
      <c r="G224" s="67" t="s">
        <v>1191</v>
      </c>
      <c r="H224" s="67">
        <v>25.7</v>
      </c>
      <c r="I224" s="67">
        <v>18.5</v>
      </c>
      <c r="J224" s="67">
        <v>33</v>
      </c>
      <c r="K224" s="68">
        <v>16.2</v>
      </c>
      <c r="L224" s="68">
        <v>14.5</v>
      </c>
      <c r="M224" s="68">
        <v>17.899999999999999</v>
      </c>
      <c r="N224" s="70">
        <f>140/(1813)*100</f>
        <v>7.7220077220077217</v>
      </c>
      <c r="O224" s="69" t="s">
        <v>1202</v>
      </c>
      <c r="P224" s="69">
        <v>2009</v>
      </c>
      <c r="Q224" t="s">
        <v>1215</v>
      </c>
    </row>
    <row r="225" spans="1:18" x14ac:dyDescent="0.25">
      <c r="A225" t="s">
        <v>1214</v>
      </c>
      <c r="B225" t="s">
        <v>1192</v>
      </c>
      <c r="C225" s="66" t="s">
        <v>1193</v>
      </c>
      <c r="D225" s="66">
        <v>38.700000000000003</v>
      </c>
      <c r="E225" s="66">
        <v>35.6</v>
      </c>
      <c r="F225" s="66">
        <v>41.8</v>
      </c>
      <c r="G225" s="67" t="s">
        <v>1194</v>
      </c>
      <c r="H225" s="67">
        <v>74.099999999999994</v>
      </c>
      <c r="I225" s="67">
        <v>69.599999999999994</v>
      </c>
      <c r="J225" s="67">
        <v>78.2</v>
      </c>
      <c r="K225" s="68">
        <v>49.3</v>
      </c>
      <c r="L225" s="68" t="s">
        <v>530</v>
      </c>
      <c r="M225" s="68" t="s">
        <v>530</v>
      </c>
      <c r="N225" s="69">
        <v>30</v>
      </c>
      <c r="O225" s="69" t="s">
        <v>1210</v>
      </c>
      <c r="P225" s="69">
        <v>2006</v>
      </c>
    </row>
    <row r="227" spans="1:18" x14ac:dyDescent="0.25">
      <c r="B227" t="s">
        <v>1195</v>
      </c>
      <c r="M227" t="s">
        <v>1206</v>
      </c>
    </row>
    <row r="228" spans="1:18" x14ac:dyDescent="0.25">
      <c r="B228" t="s">
        <v>1196</v>
      </c>
      <c r="M228" t="s">
        <v>559</v>
      </c>
      <c r="P228" t="s">
        <v>561</v>
      </c>
    </row>
    <row r="229" spans="1:18" x14ac:dyDescent="0.25">
      <c r="B229" t="s">
        <v>246</v>
      </c>
      <c r="C229" t="s">
        <v>74</v>
      </c>
      <c r="D229" t="s">
        <v>106</v>
      </c>
      <c r="E229" t="s">
        <v>1203</v>
      </c>
      <c r="F229" t="s">
        <v>575</v>
      </c>
      <c r="G229" t="s">
        <v>576</v>
      </c>
      <c r="I229" s="37" t="s">
        <v>74</v>
      </c>
      <c r="J229" s="37" t="s">
        <v>106</v>
      </c>
      <c r="K229" s="37" t="s">
        <v>1204</v>
      </c>
      <c r="M229" t="s">
        <v>1205</v>
      </c>
      <c r="N229" t="s">
        <v>575</v>
      </c>
      <c r="O229" t="s">
        <v>576</v>
      </c>
      <c r="P229" s="37" t="s">
        <v>1205</v>
      </c>
      <c r="Q229" s="37" t="s">
        <v>575</v>
      </c>
      <c r="R229" s="37" t="s">
        <v>576</v>
      </c>
    </row>
    <row r="230" spans="1:18" x14ac:dyDescent="0.25">
      <c r="B230" t="s">
        <v>1197</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1198</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1200</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1199</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B64" sqref="B64"/>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1222</v>
      </c>
    </row>
    <row r="56" spans="1:5" x14ac:dyDescent="0.25">
      <c r="B56" t="s">
        <v>1172</v>
      </c>
    </row>
    <row r="57" spans="1:5" x14ac:dyDescent="0.25">
      <c r="C57" t="s">
        <v>646</v>
      </c>
      <c r="D57" t="s">
        <v>561</v>
      </c>
    </row>
    <row r="58" spans="1:5" x14ac:dyDescent="0.25">
      <c r="B58" t="s">
        <v>545</v>
      </c>
      <c r="C58" s="18">
        <v>0.191</v>
      </c>
      <c r="D58" s="18">
        <v>0.08</v>
      </c>
    </row>
    <row r="59" spans="1:5" x14ac:dyDescent="0.25">
      <c r="B59" t="s">
        <v>1170</v>
      </c>
      <c r="C59" s="18">
        <v>0.13100000000000001</v>
      </c>
      <c r="D59" s="18">
        <v>1.4999999999999999E-2</v>
      </c>
    </row>
    <row r="60" spans="1:5" x14ac:dyDescent="0.25">
      <c r="B60" t="s">
        <v>291</v>
      </c>
      <c r="C60" s="18">
        <v>0.16700000000000001</v>
      </c>
      <c r="D60" s="18">
        <v>1.9E-2</v>
      </c>
    </row>
    <row r="61" spans="1:5" x14ac:dyDescent="0.25">
      <c r="B61" t="s">
        <v>1171</v>
      </c>
      <c r="C61" s="18">
        <v>0.27400000000000002</v>
      </c>
      <c r="D61" s="18">
        <v>0.182</v>
      </c>
      <c r="E61" s="18"/>
    </row>
    <row r="63" spans="1:5" x14ac:dyDescent="0.25">
      <c r="A63" s="2" t="s">
        <v>1220</v>
      </c>
    </row>
    <row r="64" spans="1:5" x14ac:dyDescent="0.25">
      <c r="B64" t="s">
        <v>1223</v>
      </c>
    </row>
    <row r="65" spans="2:4" x14ac:dyDescent="0.25">
      <c r="B65" t="s">
        <v>1219</v>
      </c>
    </row>
    <row r="66" spans="2:4" x14ac:dyDescent="0.25">
      <c r="C66" t="s">
        <v>74</v>
      </c>
      <c r="D66" t="s">
        <v>107</v>
      </c>
    </row>
    <row r="67" spans="2:4" x14ac:dyDescent="0.25">
      <c r="B67" t="s">
        <v>1221</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1157</v>
      </c>
    </row>
    <row r="65" spans="1:7" s="37" customFormat="1" x14ac:dyDescent="0.25">
      <c r="A65" s="2"/>
      <c r="B65" s="37" t="s">
        <v>1159</v>
      </c>
      <c r="E65" s="37" t="s">
        <v>1158</v>
      </c>
    </row>
    <row r="66" spans="1:7" x14ac:dyDescent="0.25">
      <c r="B66" t="s">
        <v>1154</v>
      </c>
      <c r="E66" t="s">
        <v>1160</v>
      </c>
      <c r="F66" t="s">
        <v>188</v>
      </c>
      <c r="G66" t="s">
        <v>1161</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1152</v>
      </c>
      <c r="C70">
        <v>1.2</v>
      </c>
      <c r="E70" t="s">
        <v>1109</v>
      </c>
      <c r="F70">
        <v>11.099999999999994</v>
      </c>
      <c r="G70">
        <v>2.9</v>
      </c>
    </row>
    <row r="71" spans="1:7" x14ac:dyDescent="0.25">
      <c r="B71" t="s">
        <v>79</v>
      </c>
      <c r="C71">
        <v>0.1</v>
      </c>
      <c r="E71" t="s">
        <v>645</v>
      </c>
      <c r="F71">
        <v>16.900000000000006</v>
      </c>
      <c r="G71">
        <v>5.8</v>
      </c>
    </row>
    <row r="72" spans="1:7" x14ac:dyDescent="0.25">
      <c r="B72" t="s">
        <v>1153</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616</v>
      </c>
    </row>
    <row r="10" spans="1:3" x14ac:dyDescent="0.25">
      <c r="B10" t="s">
        <v>619</v>
      </c>
    </row>
    <row r="11" spans="1:3" x14ac:dyDescent="0.25">
      <c r="B11" t="s">
        <v>246</v>
      </c>
      <c r="C11" t="s">
        <v>618</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617</v>
      </c>
      <c r="C23">
        <v>134.78</v>
      </c>
    </row>
    <row r="24" spans="1:3" s="37" customFormat="1" x14ac:dyDescent="0.25">
      <c r="B24" s="37" t="s">
        <v>297</v>
      </c>
      <c r="C24" s="37">
        <v>46.1</v>
      </c>
    </row>
    <row r="26" spans="1:3" x14ac:dyDescent="0.25">
      <c r="A26" s="2" t="s">
        <v>980</v>
      </c>
    </row>
    <row r="27" spans="1:3" x14ac:dyDescent="0.25">
      <c r="B27" t="s">
        <v>642</v>
      </c>
    </row>
    <row r="28" spans="1:3" x14ac:dyDescent="0.25">
      <c r="B28" t="s">
        <v>150</v>
      </c>
      <c r="C28" t="s">
        <v>643</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617</v>
      </c>
      <c r="C41">
        <v>15</v>
      </c>
    </row>
    <row r="43" spans="2:6" x14ac:dyDescent="0.25">
      <c r="B43" s="37" t="s">
        <v>644</v>
      </c>
    </row>
    <row r="44" spans="2:6" s="37" customFormat="1" x14ac:dyDescent="0.25">
      <c r="C44" s="37" t="s">
        <v>643</v>
      </c>
    </row>
    <row r="45" spans="2:6" x14ac:dyDescent="0.25">
      <c r="B45" s="37" t="s">
        <v>150</v>
      </c>
      <c r="C45" t="s">
        <v>1165</v>
      </c>
      <c r="E45" t="s">
        <v>1166</v>
      </c>
      <c r="F45" t="s">
        <v>1167</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617</v>
      </c>
      <c r="C58" s="37">
        <v>48</v>
      </c>
      <c r="E58" s="37">
        <v>15</v>
      </c>
      <c r="F58" s="37">
        <v>134.78</v>
      </c>
    </row>
    <row r="60" spans="1:6" x14ac:dyDescent="0.25">
      <c r="A60" s="2" t="s">
        <v>981</v>
      </c>
    </row>
    <row r="61" spans="1:6" x14ac:dyDescent="0.25">
      <c r="B61" s="37" t="s">
        <v>982</v>
      </c>
      <c r="C61" s="37"/>
    </row>
    <row r="62" spans="1:6" x14ac:dyDescent="0.25">
      <c r="B62" s="37" t="s">
        <v>150</v>
      </c>
      <c r="C62" s="37" t="s">
        <v>643</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617</v>
      </c>
      <c r="C75" s="37">
        <v>10</v>
      </c>
    </row>
    <row r="76" spans="1:4" x14ac:dyDescent="0.25">
      <c r="B76" t="s">
        <v>983</v>
      </c>
      <c r="C76">
        <v>17.7</v>
      </c>
    </row>
    <row r="78" spans="1:4" x14ac:dyDescent="0.25">
      <c r="A78" s="2" t="s">
        <v>1151</v>
      </c>
    </row>
    <row r="79" spans="1:4" x14ac:dyDescent="0.25">
      <c r="B79" t="s">
        <v>1150</v>
      </c>
      <c r="C79">
        <v>20.5</v>
      </c>
    </row>
    <row r="80" spans="1:4" s="37" customFormat="1" x14ac:dyDescent="0.25">
      <c r="B80" s="37" t="s">
        <v>983</v>
      </c>
      <c r="C80" s="37">
        <v>32.5</v>
      </c>
      <c r="D80" s="37" t="s">
        <v>1163</v>
      </c>
    </row>
    <row r="82" spans="1:5" x14ac:dyDescent="0.25">
      <c r="A82" s="2" t="s">
        <v>1155</v>
      </c>
    </row>
    <row r="83" spans="1:5" x14ac:dyDescent="0.25">
      <c r="C83" t="s">
        <v>983</v>
      </c>
    </row>
    <row r="84" spans="1:5" x14ac:dyDescent="0.25">
      <c r="B84" t="s">
        <v>1156</v>
      </c>
      <c r="C84">
        <v>34.5</v>
      </c>
      <c r="D84" t="s">
        <v>1162</v>
      </c>
    </row>
    <row r="86" spans="1:5" x14ac:dyDescent="0.25">
      <c r="A86" s="2" t="s">
        <v>1224</v>
      </c>
    </row>
    <row r="87" spans="1:5" x14ac:dyDescent="0.25">
      <c r="C87" t="s">
        <v>1164</v>
      </c>
    </row>
    <row r="88" spans="1:5" x14ac:dyDescent="0.25">
      <c r="B88" t="s">
        <v>153</v>
      </c>
      <c r="C88">
        <v>40.03</v>
      </c>
    </row>
    <row r="89" spans="1:5" x14ac:dyDescent="0.25">
      <c r="B89" t="s">
        <v>1156</v>
      </c>
      <c r="C89">
        <v>42.7</v>
      </c>
    </row>
    <row r="91" spans="1:5" x14ac:dyDescent="0.25">
      <c r="A91" s="2" t="s">
        <v>1168</v>
      </c>
    </row>
    <row r="92" spans="1:5" s="37" customFormat="1" x14ac:dyDescent="0.25">
      <c r="A92" s="2"/>
      <c r="B92" s="37" t="s">
        <v>1169</v>
      </c>
    </row>
    <row r="93" spans="1:5" x14ac:dyDescent="0.25">
      <c r="B93" t="s">
        <v>196</v>
      </c>
      <c r="C93" t="s">
        <v>983</v>
      </c>
      <c r="D93" t="s">
        <v>575</v>
      </c>
      <c r="E93" t="s">
        <v>576</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2020-05-11T04:54:19Z</dcterms:modified>
</cp:coreProperties>
</file>