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7" i="1" l="1"/>
  <c r="O138" i="1"/>
  <c r="O139" i="1"/>
  <c r="O140" i="1"/>
  <c r="O141" i="1"/>
  <c r="O142" i="1"/>
  <c r="N137" i="1"/>
  <c r="N138" i="1"/>
  <c r="N139" i="1"/>
  <c r="N140" i="1"/>
  <c r="N141" i="1"/>
  <c r="N142" i="1"/>
  <c r="M137" i="1"/>
  <c r="M138" i="1"/>
  <c r="M139" i="1"/>
  <c r="M140" i="1"/>
  <c r="M141" i="1"/>
  <c r="M142" i="1"/>
  <c r="L137" i="1"/>
  <c r="L138" i="1"/>
  <c r="L139" i="1"/>
  <c r="L140" i="1"/>
  <c r="L141" i="1"/>
  <c r="L142" i="1"/>
  <c r="K137" i="1"/>
  <c r="K138" i="1"/>
  <c r="K139" i="1"/>
  <c r="K140" i="1"/>
  <c r="K141" i="1"/>
  <c r="K142" i="1"/>
  <c r="J137" i="1"/>
  <c r="J138" i="1"/>
  <c r="J139" i="1"/>
  <c r="J140" i="1"/>
  <c r="J141" i="1"/>
  <c r="J142" i="1"/>
  <c r="K136" i="1"/>
  <c r="L136" i="1"/>
  <c r="M136" i="1"/>
  <c r="N136" i="1"/>
  <c r="O136" i="1"/>
  <c r="J136" i="1"/>
  <c r="J149" i="1" s="1"/>
  <c r="O149" i="1"/>
  <c r="N149" i="1"/>
  <c r="M149" i="1"/>
  <c r="L149" i="1"/>
  <c r="K149" i="1"/>
  <c r="C100" i="1"/>
  <c r="B100" i="1"/>
  <c r="L215" i="1" l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<sst xmlns="http://schemas.openxmlformats.org/spreadsheetml/2006/main" count="285" uniqueCount="99">
  <si>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</si>
  <si>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</si>
  <si>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</si>
  <si>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</si>
  <si>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</si>
  <si>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</si>
  <si>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</si>
  <si>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</si>
  <si>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</si>
  <si>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</si>
  <si>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</si>
  <si>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</si>
  <si>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</si>
  <si>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</si>
  <si>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</si>
  <si>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</si>
  <si>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</si>
  <si>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</si>
  <si>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</si>
  <si>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</si>
  <si>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</si>
  <si>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</si>
  <si>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</si>
  <si>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</si>
  <si>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</si>
  <si>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</si>
  <si>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</si>
  <si>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</si>
  <si>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</si>
  <si>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</si>
  <si>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</si>
  <si>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</si>
  <si>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</si>
  <si>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</si>
  <si>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</si>
  <si>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</si>
  <si>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</si>
  <si>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</si>
  <si>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</si>
  <si>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</si>
  <si>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</si>
  <si>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</si>
  <si>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</si>
  <si>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</si>
  <si>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</si>
  <si>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</si>
  <si>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</si>
  <si>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</si>
  <si>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</si>
  <si>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</si>
  <si>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</si>
  <si>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</si>
  <si>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</si>
  <si>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</si>
  <si>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</si>
  <si>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</si>
  <si>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</si>
  <si>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</si>
  <si>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</si>
  <si>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</si>
  <si>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</si>
  <si>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</si>
  <si>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</si>
  <si>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</si>
  <si>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</si>
  <si>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</si>
  <si>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</si>
  <si>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</si>
  <si>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</si>
  <si>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</si>
  <si>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</si>
  <si>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</si>
  <si>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</si>
  <si>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</si>
  <si>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</si>
  <si>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</si>
  <si>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</si>
  <si>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</si>
  <si>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</si>
  <si>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</si>
  <si>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</si>
  <si>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</si>
  <si>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</si>
  <si>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</si>
  <si>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Note: fertility rates changed linearly from 1995 to 2005 so that the model's population growth resembles actual population growth patterns. Fertility rate for 2005 onwards is 1/2 the fertility rate before 1995.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</si>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</sst>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9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112" zoomScale="80" zoomScaleNormal="80" workbookViewId="0">
      <selection activeCell="Q142" sqref="Q142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9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83" t="s">
        <v>65</v>
      </c>
      <c r="C4" s="84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</row>
    <row r="8" spans="1:25" ht="16" thickBot="1" x14ac:dyDescent="0.4">
      <c r="A8" s="4" t="s">
        <v>17</v>
      </c>
      <c r="B8" s="13">
        <v>327171</v>
      </c>
      <c r="C8" s="13">
        <v>329333</v>
      </c>
    </row>
    <row r="9" spans="1:25" ht="16" thickBot="1" x14ac:dyDescent="0.4">
      <c r="A9" s="4" t="s">
        <v>18</v>
      </c>
      <c r="B9" s="13">
        <v>289627</v>
      </c>
      <c r="C9" s="13">
        <v>296947</v>
      </c>
    </row>
    <row r="10" spans="1:25" ht="16" thickBot="1" x14ac:dyDescent="0.4">
      <c r="A10" s="4" t="s">
        <v>19</v>
      </c>
      <c r="B10" s="13">
        <v>262704</v>
      </c>
      <c r="C10" s="13">
        <v>273204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</row>
    <row r="13" spans="1:25" ht="16" thickBot="1" x14ac:dyDescent="0.4">
      <c r="A13" s="4" t="s">
        <v>22</v>
      </c>
      <c r="B13" s="13">
        <v>160952</v>
      </c>
      <c r="C13" s="13">
        <v>176470</v>
      </c>
    </row>
    <row r="14" spans="1:25" ht="16" thickBot="1" x14ac:dyDescent="0.4">
      <c r="A14" s="4" t="s">
        <v>24</v>
      </c>
      <c r="B14" s="13">
        <v>132311</v>
      </c>
      <c r="C14" s="13">
        <v>143351</v>
      </c>
    </row>
    <row r="15" spans="1:25" ht="16" thickBot="1" x14ac:dyDescent="0.4">
      <c r="A15" s="4" t="s">
        <v>25</v>
      </c>
      <c r="B15" s="13">
        <v>110849</v>
      </c>
      <c r="C15" s="13">
        <v>123441</v>
      </c>
    </row>
    <row r="16" spans="1:25" ht="16" thickBot="1" x14ac:dyDescent="0.4">
      <c r="A16" s="4" t="s">
        <v>26</v>
      </c>
      <c r="B16" s="13">
        <v>89027</v>
      </c>
      <c r="C16" s="13">
        <v>98355</v>
      </c>
    </row>
    <row r="17" spans="1:24" ht="15.5" x14ac:dyDescent="0.35">
      <c r="A17" s="22" t="s">
        <v>27</v>
      </c>
      <c r="B17" s="23">
        <v>70487</v>
      </c>
      <c r="C17" s="23">
        <v>82330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85" t="s">
        <v>65</v>
      </c>
      <c r="C27" s="86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90" t="s">
        <v>2</v>
      </c>
      <c r="B52" s="90" t="s">
        <v>67</v>
      </c>
      <c r="C52" s="90"/>
      <c r="D52" s="90"/>
      <c r="E52" s="90" t="s">
        <v>68</v>
      </c>
      <c r="F52" s="90"/>
      <c r="G52" s="90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90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1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1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1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1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3" x14ac:dyDescent="0.35">
      <c r="A81" s="74" t="s">
        <v>2</v>
      </c>
      <c r="B81" s="87" t="s">
        <v>3</v>
      </c>
      <c r="C81" s="87" t="s">
        <v>4</v>
      </c>
    </row>
    <row r="82" spans="1:3" x14ac:dyDescent="0.35">
      <c r="A82" s="75"/>
      <c r="B82" s="88"/>
      <c r="C82" s="88"/>
    </row>
    <row r="83" spans="1:3" ht="15" thickBot="1" x14ac:dyDescent="0.4">
      <c r="A83" s="76"/>
      <c r="B83" s="89"/>
      <c r="C83" s="89"/>
    </row>
    <row r="84" spans="1:3" ht="16" thickBot="1" x14ac:dyDescent="0.4">
      <c r="A84" s="4" t="s">
        <v>11</v>
      </c>
      <c r="B84" s="13">
        <v>9.7736974618099839E-3</v>
      </c>
      <c r="C84" s="13">
        <v>8.8057230624727749E-3</v>
      </c>
    </row>
    <row r="85" spans="1:3" ht="16" thickBot="1" x14ac:dyDescent="0.4">
      <c r="A85" s="4" t="s">
        <v>14</v>
      </c>
      <c r="B85" s="13">
        <v>7.0479241332746252E-4</v>
      </c>
      <c r="C85" s="13">
        <v>5.2457282047517039E-4</v>
      </c>
    </row>
    <row r="86" spans="1:3" ht="16" thickBot="1" x14ac:dyDescent="0.4">
      <c r="A86" s="4" t="s">
        <v>17</v>
      </c>
      <c r="B86" s="13">
        <v>6.6512031823691051E-4</v>
      </c>
      <c r="C86" s="13">
        <v>4.8877879149405545E-4</v>
      </c>
    </row>
    <row r="87" spans="1:3" ht="16" thickBot="1" x14ac:dyDescent="0.4">
      <c r="A87" s="4" t="s">
        <v>18</v>
      </c>
      <c r="B87" s="13">
        <v>1.5342977725554027E-3</v>
      </c>
      <c r="C87" s="13">
        <v>9.035280767087482E-4</v>
      </c>
    </row>
    <row r="88" spans="1:3" ht="16" thickBot="1" x14ac:dyDescent="0.4">
      <c r="A88" s="4" t="s">
        <v>19</v>
      </c>
      <c r="B88" s="13">
        <v>3.0300276114214515E-3</v>
      </c>
      <c r="C88" s="13">
        <v>1.6915946235478447E-3</v>
      </c>
    </row>
    <row r="89" spans="1:3" ht="16" thickBot="1" x14ac:dyDescent="0.4">
      <c r="A89" s="4" t="s">
        <v>20</v>
      </c>
      <c r="B89" s="13">
        <v>4.1525896502580392E-3</v>
      </c>
      <c r="C89" s="13">
        <v>2.0719480819543991E-3</v>
      </c>
    </row>
    <row r="90" spans="1:3" ht="16" thickBot="1" x14ac:dyDescent="0.4">
      <c r="A90" s="4" t="s">
        <v>23</v>
      </c>
      <c r="B90" s="13">
        <v>4.9862944509861482E-3</v>
      </c>
      <c r="C90" s="13">
        <v>2.4601074470881829E-3</v>
      </c>
    </row>
    <row r="91" spans="1:3" ht="16" thickBot="1" x14ac:dyDescent="0.4">
      <c r="A91" s="4" t="s">
        <v>22</v>
      </c>
      <c r="B91" s="13">
        <v>5.8081155880338586E-3</v>
      </c>
      <c r="C91" s="13">
        <v>2.9925533571735037E-3</v>
      </c>
    </row>
    <row r="92" spans="1:3" ht="16" thickBot="1" x14ac:dyDescent="0.4">
      <c r="A92" s="4" t="s">
        <v>24</v>
      </c>
      <c r="B92" s="13">
        <v>7.5246430745063543E-3</v>
      </c>
      <c r="C92" s="13">
        <v>3.9413474052092329E-3</v>
      </c>
    </row>
    <row r="93" spans="1:3" ht="16" thickBot="1" x14ac:dyDescent="0.4">
      <c r="A93" s="4" t="s">
        <v>25</v>
      </c>
      <c r="B93" s="13">
        <v>1.020645363647849E-2</v>
      </c>
      <c r="C93" s="13">
        <v>5.3575989334735206E-3</v>
      </c>
    </row>
    <row r="94" spans="1:3" ht="16" thickBot="1" x14ac:dyDescent="0.4">
      <c r="A94" s="4" t="s">
        <v>26</v>
      </c>
      <c r="B94" s="13">
        <v>1.4201688569479806E-2</v>
      </c>
      <c r="C94" s="13">
        <v>7.5410818923787939E-3</v>
      </c>
    </row>
    <row r="95" spans="1:3" ht="16" thickBot="1" x14ac:dyDescent="0.4">
      <c r="A95" s="4" t="s">
        <v>27</v>
      </c>
      <c r="B95" s="13">
        <v>1.9689807514862868E-2</v>
      </c>
      <c r="C95" s="13">
        <v>1.0540154917424747E-2</v>
      </c>
    </row>
    <row r="96" spans="1:3" ht="16" thickBot="1" x14ac:dyDescent="0.4">
      <c r="A96" s="21" t="s">
        <v>49</v>
      </c>
      <c r="B96" s="13">
        <v>2.6650488106048104E-2</v>
      </c>
      <c r="C96" s="13">
        <v>1.5759592316689931E-2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</row>
    <row r="100" spans="1:24" x14ac:dyDescent="0.35">
      <c r="B100">
        <f>5*SUM(B84:B99)</f>
        <v>1.4052970667115117</v>
      </c>
      <c r="C100">
        <f>5*SUM(C84:C99)</f>
        <v>0.90487922420259181</v>
      </c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84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74" t="s">
        <v>2</v>
      </c>
      <c r="B109" s="77" t="s">
        <v>96</v>
      </c>
      <c r="C109" s="78"/>
      <c r="D109" s="78"/>
      <c r="E109" s="78"/>
      <c r="F109" s="78"/>
      <c r="G109" s="79"/>
    </row>
    <row r="110" spans="1:24" ht="46" customHeight="1" x14ac:dyDescent="0.35">
      <c r="A110" s="75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76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15" ht="15" thickBot="1" x14ac:dyDescent="0.4"/>
    <row r="130" spans="1:15" ht="15.65" customHeight="1" thickBot="1" x14ac:dyDescent="0.4">
      <c r="A130" s="80" t="s">
        <v>2</v>
      </c>
      <c r="B130" s="77" t="s">
        <v>97</v>
      </c>
      <c r="C130" s="78"/>
      <c r="D130" s="78"/>
      <c r="E130" s="78"/>
      <c r="F130" s="78"/>
      <c r="G130" s="79"/>
      <c r="I130" s="80" t="s">
        <v>2</v>
      </c>
      <c r="J130" s="77" t="s">
        <v>98</v>
      </c>
      <c r="K130" s="78"/>
      <c r="L130" s="78"/>
      <c r="M130" s="78"/>
      <c r="N130" s="78"/>
      <c r="O130" s="79"/>
    </row>
    <row r="131" spans="1:15" ht="15" customHeight="1" x14ac:dyDescent="0.35">
      <c r="A131" s="81"/>
      <c r="B131" s="34" t="s">
        <v>85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81"/>
      <c r="J131" s="34" t="s">
        <v>85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82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82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v>7.0699999999999999E-2</v>
      </c>
      <c r="C136" s="27">
        <v>7.0699999999999999E-2</v>
      </c>
      <c r="D136" s="27">
        <v>7.0699999999999999E-2</v>
      </c>
      <c r="E136" s="27">
        <v>4.1006000000000008E-2</v>
      </c>
      <c r="F136" s="27">
        <v>4.1006000000000008E-2</v>
      </c>
      <c r="G136" s="27">
        <v>2.8987000000000002E-2</v>
      </c>
      <c r="I136" s="72" t="s">
        <v>18</v>
      </c>
      <c r="J136" s="27">
        <f>B136*0.75</f>
        <v>5.3025000000000003E-2</v>
      </c>
      <c r="K136" s="27">
        <f t="shared" ref="K136:O142" si="4">C136*0.75</f>
        <v>5.3025000000000003E-2</v>
      </c>
      <c r="L136" s="27">
        <f t="shared" si="4"/>
        <v>5.3025000000000003E-2</v>
      </c>
      <c r="M136" s="27">
        <f t="shared" si="4"/>
        <v>3.0754500000000004E-2</v>
      </c>
      <c r="N136" s="27">
        <f t="shared" si="4"/>
        <v>3.0754500000000004E-2</v>
      </c>
      <c r="O136" s="27">
        <f t="shared" si="4"/>
        <v>2.1740250000000003E-2</v>
      </c>
    </row>
    <row r="137" spans="1:15" ht="16" thickBot="1" x14ac:dyDescent="0.4">
      <c r="A137" s="4" t="s">
        <v>19</v>
      </c>
      <c r="B137" s="27">
        <v>0.13900000000000001</v>
      </c>
      <c r="C137" s="27">
        <v>0.13900000000000001</v>
      </c>
      <c r="D137" s="27">
        <v>0.13900000000000001</v>
      </c>
      <c r="E137" s="27">
        <v>8.0620000000000011E-2</v>
      </c>
      <c r="F137" s="27">
        <v>8.0620000000000011E-2</v>
      </c>
      <c r="G137" s="27">
        <v>5.6990000000000013E-2</v>
      </c>
      <c r="I137" s="72" t="s">
        <v>19</v>
      </c>
      <c r="J137" s="27">
        <f t="shared" ref="J137:J142" si="5">B137*0.75</f>
        <v>0.10425000000000001</v>
      </c>
      <c r="K137" s="27">
        <f t="shared" si="4"/>
        <v>0.10425000000000001</v>
      </c>
      <c r="L137" s="27">
        <f t="shared" si="4"/>
        <v>0.10425000000000001</v>
      </c>
      <c r="M137" s="27">
        <f t="shared" si="4"/>
        <v>6.0465000000000005E-2</v>
      </c>
      <c r="N137" s="27">
        <f t="shared" si="4"/>
        <v>6.0465000000000005E-2</v>
      </c>
      <c r="O137" s="27">
        <f t="shared" si="4"/>
        <v>4.274250000000001E-2</v>
      </c>
    </row>
    <row r="138" spans="1:15" ht="16" thickBot="1" x14ac:dyDescent="0.4">
      <c r="A138" s="4" t="s">
        <v>20</v>
      </c>
      <c r="B138" s="27">
        <v>0.14180000000000001</v>
      </c>
      <c r="C138" s="27">
        <v>0.14180000000000001</v>
      </c>
      <c r="D138" s="27">
        <v>0.14180000000000001</v>
      </c>
      <c r="E138" s="27">
        <v>8.2244000000000012E-2</v>
      </c>
      <c r="F138" s="27">
        <v>8.2244000000000012E-2</v>
      </c>
      <c r="G138" s="27">
        <v>5.8138000000000009E-2</v>
      </c>
      <c r="I138" s="72" t="s">
        <v>20</v>
      </c>
      <c r="J138" s="27">
        <f t="shared" si="5"/>
        <v>0.10635</v>
      </c>
      <c r="K138" s="27">
        <f t="shared" si="4"/>
        <v>0.10635</v>
      </c>
      <c r="L138" s="27">
        <f t="shared" si="4"/>
        <v>0.10635</v>
      </c>
      <c r="M138" s="27">
        <f t="shared" si="4"/>
        <v>6.1683000000000009E-2</v>
      </c>
      <c r="N138" s="27">
        <f t="shared" si="4"/>
        <v>6.1683000000000009E-2</v>
      </c>
      <c r="O138" s="27">
        <f t="shared" si="4"/>
        <v>4.3603500000000003E-2</v>
      </c>
    </row>
    <row r="139" spans="1:15" ht="16" thickBot="1" x14ac:dyDescent="0.4">
      <c r="A139" s="4" t="s">
        <v>23</v>
      </c>
      <c r="B139" s="27">
        <v>0.1056</v>
      </c>
      <c r="C139" s="27">
        <v>0.1056</v>
      </c>
      <c r="D139" s="27">
        <v>0.1056</v>
      </c>
      <c r="E139" s="27">
        <v>6.1248000000000004E-2</v>
      </c>
      <c r="F139" s="27">
        <v>6.1248000000000004E-2</v>
      </c>
      <c r="G139" s="27">
        <v>4.3296000000000001E-2</v>
      </c>
      <c r="I139" s="72" t="s">
        <v>23</v>
      </c>
      <c r="J139" s="27">
        <f t="shared" si="5"/>
        <v>7.9199999999999993E-2</v>
      </c>
      <c r="K139" s="27">
        <f t="shared" si="4"/>
        <v>7.9199999999999993E-2</v>
      </c>
      <c r="L139" s="27">
        <f t="shared" si="4"/>
        <v>7.9199999999999993E-2</v>
      </c>
      <c r="M139" s="27">
        <f t="shared" si="4"/>
        <v>4.5936000000000005E-2</v>
      </c>
      <c r="N139" s="27">
        <f t="shared" si="4"/>
        <v>4.5936000000000005E-2</v>
      </c>
      <c r="O139" s="27">
        <f t="shared" si="4"/>
        <v>3.2472000000000001E-2</v>
      </c>
    </row>
    <row r="140" spans="1:15" ht="16" thickBot="1" x14ac:dyDescent="0.4">
      <c r="A140" s="4" t="s">
        <v>22</v>
      </c>
      <c r="B140" s="27">
        <v>6.7400000000000002E-2</v>
      </c>
      <c r="C140" s="27">
        <v>6.7400000000000002E-2</v>
      </c>
      <c r="D140" s="27">
        <v>6.7400000000000002E-2</v>
      </c>
      <c r="E140" s="27">
        <v>3.9092000000000009E-2</v>
      </c>
      <c r="F140" s="27">
        <v>3.9092000000000009E-2</v>
      </c>
      <c r="G140" s="27">
        <v>2.7634000000000002E-2</v>
      </c>
      <c r="I140" s="72" t="s">
        <v>22</v>
      </c>
      <c r="J140" s="27">
        <f t="shared" si="5"/>
        <v>5.0549999999999998E-2</v>
      </c>
      <c r="K140" s="27">
        <f t="shared" si="4"/>
        <v>5.0549999999999998E-2</v>
      </c>
      <c r="L140" s="27">
        <f t="shared" si="4"/>
        <v>5.0549999999999998E-2</v>
      </c>
      <c r="M140" s="27">
        <f t="shared" si="4"/>
        <v>2.9319000000000005E-2</v>
      </c>
      <c r="N140" s="27">
        <f t="shared" si="4"/>
        <v>2.9319000000000005E-2</v>
      </c>
      <c r="O140" s="27">
        <f t="shared" si="4"/>
        <v>2.0725500000000001E-2</v>
      </c>
    </row>
    <row r="141" spans="1:15" ht="16" thickBot="1" x14ac:dyDescent="0.4">
      <c r="A141" s="4" t="s">
        <v>24</v>
      </c>
      <c r="B141" s="27">
        <v>2.7100000000000003E-2</v>
      </c>
      <c r="C141" s="27">
        <v>2.7100000000000003E-2</v>
      </c>
      <c r="D141" s="27">
        <v>2.7100000000000003E-2</v>
      </c>
      <c r="E141" s="27">
        <v>1.5718000000000003E-2</v>
      </c>
      <c r="F141" s="27">
        <v>1.5718000000000003E-2</v>
      </c>
      <c r="G141" s="27">
        <v>1.1111000000000001E-2</v>
      </c>
      <c r="I141" s="72" t="s">
        <v>24</v>
      </c>
      <c r="J141" s="27">
        <f t="shared" si="5"/>
        <v>2.0325000000000003E-2</v>
      </c>
      <c r="K141" s="27">
        <f t="shared" si="4"/>
        <v>2.0325000000000003E-2</v>
      </c>
      <c r="L141" s="27">
        <f t="shared" si="4"/>
        <v>2.0325000000000003E-2</v>
      </c>
      <c r="M141" s="27">
        <f t="shared" si="4"/>
        <v>1.1788500000000002E-2</v>
      </c>
      <c r="N141" s="27">
        <f t="shared" si="4"/>
        <v>1.1788500000000002E-2</v>
      </c>
      <c r="O141" s="27">
        <f t="shared" si="4"/>
        <v>8.3332500000000004E-3</v>
      </c>
    </row>
    <row r="142" spans="1:15" ht="16" thickBot="1" x14ac:dyDescent="0.4">
      <c r="A142" s="4" t="s">
        <v>25</v>
      </c>
      <c r="B142" s="27">
        <v>8.8000000000000005E-3</v>
      </c>
      <c r="C142" s="27">
        <v>8.8000000000000005E-3</v>
      </c>
      <c r="D142" s="27">
        <v>8.8000000000000005E-3</v>
      </c>
      <c r="E142" s="27">
        <v>5.1040000000000009E-3</v>
      </c>
      <c r="F142" s="27">
        <v>5.1040000000000009E-3</v>
      </c>
      <c r="G142" s="27">
        <v>3.6080000000000005E-3</v>
      </c>
      <c r="I142" s="72" t="s">
        <v>25</v>
      </c>
      <c r="J142" s="27">
        <f t="shared" si="5"/>
        <v>6.6E-3</v>
      </c>
      <c r="K142" s="27">
        <f t="shared" si="4"/>
        <v>6.6E-3</v>
      </c>
      <c r="L142" s="27">
        <f t="shared" si="4"/>
        <v>6.6E-3</v>
      </c>
      <c r="M142" s="27">
        <f t="shared" si="4"/>
        <v>3.8280000000000007E-3</v>
      </c>
      <c r="N142" s="27">
        <f t="shared" si="4"/>
        <v>3.8280000000000007E-3</v>
      </c>
      <c r="O142" s="27">
        <f t="shared" si="4"/>
        <v>2.7060000000000005E-3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6">5*SUM(B133:B148)</f>
        <v>2.8020000000000005</v>
      </c>
      <c r="C149">
        <f t="shared" si="6"/>
        <v>2.8020000000000005</v>
      </c>
      <c r="D149">
        <f t="shared" si="6"/>
        <v>2.8020000000000005</v>
      </c>
      <c r="E149">
        <f t="shared" si="6"/>
        <v>1.6251600000000002</v>
      </c>
      <c r="F149">
        <f t="shared" si="6"/>
        <v>1.6251600000000002</v>
      </c>
      <c r="G149">
        <f t="shared" si="6"/>
        <v>1.1488200000000002</v>
      </c>
      <c r="J149">
        <f t="shared" ref="J149:O149" si="7">5*SUM(J133:J148)</f>
        <v>2.1014999999999997</v>
      </c>
      <c r="K149">
        <f t="shared" si="7"/>
        <v>2.1014999999999997</v>
      </c>
      <c r="L149">
        <f t="shared" si="7"/>
        <v>2.1014999999999997</v>
      </c>
      <c r="M149">
        <f t="shared" si="7"/>
        <v>1.2188700000000003</v>
      </c>
      <c r="N149">
        <f t="shared" si="7"/>
        <v>1.2188700000000003</v>
      </c>
      <c r="O149">
        <f t="shared" si="7"/>
        <v>0.86161500000000013</v>
      </c>
    </row>
    <row r="155" spans="1:23" ht="15.5" x14ac:dyDescent="0.35">
      <c r="A155" s="49" t="s">
        <v>86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87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94" t="s">
        <v>0</v>
      </c>
      <c r="C158" s="95"/>
      <c r="D158" s="96"/>
      <c r="E158" s="94" t="s">
        <v>1</v>
      </c>
      <c r="F158" s="95"/>
      <c r="G158" s="96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8">10^-5</f>
        <v>1.0000000000000001E-5</v>
      </c>
      <c r="C160" s="40">
        <f t="shared" si="8"/>
        <v>1.0000000000000001E-5</v>
      </c>
      <c r="D160" s="40">
        <f t="shared" si="8"/>
        <v>1.0000000000000001E-5</v>
      </c>
      <c r="E160" s="40">
        <f>10^-5</f>
        <v>1.0000000000000001E-5</v>
      </c>
      <c r="F160" s="40">
        <f t="shared" si="8"/>
        <v>1.0000000000000001E-5</v>
      </c>
      <c r="G160" s="40">
        <f t="shared" si="8"/>
        <v>1.0000000000000001E-5</v>
      </c>
      <c r="J160">
        <f>B160*B54</f>
        <v>1.0000000000000001E-5</v>
      </c>
      <c r="K160">
        <f t="shared" ref="K160:L175" si="9">C160*C54</f>
        <v>0</v>
      </c>
      <c r="L160">
        <f t="shared" si="9"/>
        <v>0</v>
      </c>
    </row>
    <row r="161" spans="1:14" ht="16" thickBot="1" x14ac:dyDescent="0.4">
      <c r="A161" s="4" t="s">
        <v>14</v>
      </c>
      <c r="B161" s="40">
        <f t="shared" si="8"/>
        <v>1.0000000000000001E-5</v>
      </c>
      <c r="C161" s="40">
        <f t="shared" si="8"/>
        <v>1.0000000000000001E-5</v>
      </c>
      <c r="D161" s="40">
        <f t="shared" si="8"/>
        <v>1.0000000000000001E-5</v>
      </c>
      <c r="E161" s="40">
        <f t="shared" si="8"/>
        <v>1.0000000000000001E-5</v>
      </c>
      <c r="F161" s="40">
        <f t="shared" si="8"/>
        <v>1.0000000000000001E-5</v>
      </c>
      <c r="G161" s="40">
        <f t="shared" si="8"/>
        <v>1.0000000000000001E-5</v>
      </c>
      <c r="J161">
        <f t="shared" ref="J161:J175" si="10">B161*B55</f>
        <v>1.0000000000000001E-5</v>
      </c>
      <c r="K161">
        <f t="shared" si="9"/>
        <v>0</v>
      </c>
      <c r="L161">
        <f t="shared" si="9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0"/>
        <v>1.176E-2</v>
      </c>
      <c r="K162">
        <f t="shared" si="9"/>
        <v>1.8E-3</v>
      </c>
      <c r="L162">
        <f t="shared" si="9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0"/>
        <v>0.33787878787878783</v>
      </c>
      <c r="K163">
        <f t="shared" si="9"/>
        <v>1.040909090909091</v>
      </c>
      <c r="L163">
        <f t="shared" si="9"/>
        <v>0.58030303030303021</v>
      </c>
      <c r="M163">
        <f t="shared" ref="M163:M175" si="11">SUM(J163:L163)</f>
        <v>1.959090909090909</v>
      </c>
      <c r="N163">
        <f t="shared" ref="N163:N175" si="12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0"/>
        <v>0.33193277310924363</v>
      </c>
      <c r="K164">
        <f t="shared" si="9"/>
        <v>1.1274509803921566</v>
      </c>
      <c r="L164">
        <f t="shared" si="9"/>
        <v>0.65546218487394958</v>
      </c>
      <c r="M164">
        <f t="shared" si="11"/>
        <v>2.1148459383753497</v>
      </c>
      <c r="N164">
        <f t="shared" si="12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0"/>
        <v>0.39310344827586208</v>
      </c>
      <c r="K165">
        <f t="shared" si="9"/>
        <v>1.0551724137931036</v>
      </c>
      <c r="L165">
        <f t="shared" si="9"/>
        <v>0.54482758620689653</v>
      </c>
      <c r="M165">
        <f t="shared" si="11"/>
        <v>1.9931034482758623</v>
      </c>
      <c r="N165">
        <f t="shared" si="12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0"/>
        <v>0.46610169491525422</v>
      </c>
      <c r="K166">
        <f t="shared" si="9"/>
        <v>0.84745762711864414</v>
      </c>
      <c r="L166">
        <f t="shared" si="9"/>
        <v>0.3135593220338983</v>
      </c>
      <c r="M166">
        <f t="shared" si="11"/>
        <v>1.6271186440677967</v>
      </c>
      <c r="N166">
        <f t="shared" si="12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0"/>
        <v>0.59655172413793101</v>
      </c>
      <c r="K167">
        <f t="shared" si="9"/>
        <v>0.48965517241379303</v>
      </c>
      <c r="L167">
        <f t="shared" si="9"/>
        <v>0.19310344827586207</v>
      </c>
      <c r="M167">
        <f t="shared" si="11"/>
        <v>1.279310344827586</v>
      </c>
      <c r="N167">
        <f t="shared" si="12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0"/>
        <v>0.68881118881118875</v>
      </c>
      <c r="K168">
        <f t="shared" si="9"/>
        <v>0.40559440559440557</v>
      </c>
      <c r="L168">
        <f t="shared" si="9"/>
        <v>0.10839160839160839</v>
      </c>
      <c r="M168">
        <f t="shared" si="11"/>
        <v>1.2027972027972027</v>
      </c>
      <c r="N168">
        <f t="shared" si="12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0"/>
        <v>0.61194029850746268</v>
      </c>
      <c r="K169">
        <f t="shared" si="9"/>
        <v>0.34468992537313536</v>
      </c>
      <c r="L169">
        <f t="shared" si="9"/>
        <v>1E-3</v>
      </c>
      <c r="M169">
        <f t="shared" si="11"/>
        <v>0.95763022388059804</v>
      </c>
      <c r="N169">
        <f t="shared" si="12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0"/>
        <v>0.61194029850746268</v>
      </c>
      <c r="K170">
        <f t="shared" si="9"/>
        <v>0.34468992537313536</v>
      </c>
      <c r="L170">
        <f t="shared" si="9"/>
        <v>1E-3</v>
      </c>
      <c r="M170">
        <f t="shared" si="11"/>
        <v>0.95763022388059804</v>
      </c>
      <c r="N170">
        <f t="shared" si="12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0"/>
        <v>0.61194029850746268</v>
      </c>
      <c r="K171">
        <f t="shared" si="9"/>
        <v>0.34468992537313536</v>
      </c>
      <c r="L171">
        <f t="shared" si="9"/>
        <v>1E-3</v>
      </c>
      <c r="M171">
        <f t="shared" si="11"/>
        <v>0.95763022388059804</v>
      </c>
      <c r="N171">
        <f t="shared" si="12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0"/>
        <v>0.61194029850746268</v>
      </c>
      <c r="K172">
        <f t="shared" si="9"/>
        <v>0.34468992537313536</v>
      </c>
      <c r="L172">
        <f t="shared" si="9"/>
        <v>1E-3</v>
      </c>
      <c r="M172">
        <f t="shared" si="11"/>
        <v>0.95763022388059804</v>
      </c>
      <c r="N172">
        <f t="shared" si="12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0"/>
        <v>0.61194029850746268</v>
      </c>
      <c r="K173">
        <f t="shared" si="9"/>
        <v>0.34468992537313536</v>
      </c>
      <c r="L173">
        <f t="shared" si="9"/>
        <v>1E-3</v>
      </c>
      <c r="M173">
        <f t="shared" si="11"/>
        <v>0.95763022388059804</v>
      </c>
      <c r="N173">
        <f t="shared" si="12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0"/>
        <v>0.61194029850746268</v>
      </c>
      <c r="K174">
        <f t="shared" si="9"/>
        <v>0.34468992537313536</v>
      </c>
      <c r="L174">
        <f t="shared" si="9"/>
        <v>1E-3</v>
      </c>
      <c r="M174">
        <f t="shared" si="11"/>
        <v>0.95763022388059804</v>
      </c>
      <c r="N174">
        <f t="shared" si="12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0"/>
        <v>0.61194029850746268</v>
      </c>
      <c r="K175">
        <f t="shared" si="9"/>
        <v>0.34468992537313536</v>
      </c>
      <c r="L175">
        <f t="shared" si="9"/>
        <v>1E-3</v>
      </c>
      <c r="M175">
        <f t="shared" si="11"/>
        <v>0.95763022388059804</v>
      </c>
      <c r="N175">
        <f t="shared" si="12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89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97" t="s">
        <v>90</v>
      </c>
      <c r="B183" s="97"/>
      <c r="C183" s="97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85" t="s">
        <v>91</v>
      </c>
      <c r="B195" s="85"/>
      <c r="C195" s="85"/>
      <c r="D195" s="85"/>
      <c r="E195" s="85"/>
      <c r="F195" s="85"/>
    </row>
    <row r="196" spans="1:23" s="52" customFormat="1" ht="15.5" x14ac:dyDescent="0.35">
      <c r="A196" s="98" t="s">
        <v>92</v>
      </c>
      <c r="B196" s="98"/>
      <c r="C196" s="98"/>
      <c r="D196" s="98"/>
      <c r="E196" s="98"/>
      <c r="F196" s="98"/>
    </row>
    <row r="197" spans="1:23" ht="15.5" x14ac:dyDescent="0.35">
      <c r="A197" s="91" t="s">
        <v>53</v>
      </c>
      <c r="B197" s="59"/>
      <c r="C197" s="59"/>
      <c r="D197" s="91" t="s">
        <v>58</v>
      </c>
      <c r="E197" s="91"/>
      <c r="F197" s="91"/>
    </row>
    <row r="198" spans="1:23" ht="15.5" x14ac:dyDescent="0.35">
      <c r="A198" s="91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3">E199*C54</f>
        <v>0</v>
      </c>
      <c r="J199">
        <f t="shared" si="13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4">D200*B55</f>
        <v>0</v>
      </c>
      <c r="I200">
        <f t="shared" si="13"/>
        <v>0</v>
      </c>
      <c r="J200">
        <f t="shared" si="13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4"/>
        <v>3.0576000000000003</v>
      </c>
      <c r="I201">
        <f t="shared" si="13"/>
        <v>2.8079999999999997E-2</v>
      </c>
      <c r="J201">
        <f t="shared" si="13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4"/>
        <v>7.9418181818181814</v>
      </c>
      <c r="I202">
        <f t="shared" si="13"/>
        <v>3.814909090909091</v>
      </c>
      <c r="J202">
        <f t="shared" si="13"/>
        <v>0.46799999999999986</v>
      </c>
      <c r="K202">
        <f t="shared" ref="K202:K214" si="15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4"/>
        <v>29.452100840336133</v>
      </c>
      <c r="I203">
        <f t="shared" si="13"/>
        <v>16.570084033613444</v>
      </c>
      <c r="J203">
        <f t="shared" si="13"/>
        <v>1.9191932773109244</v>
      </c>
      <c r="K203">
        <f t="shared" si="15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4"/>
        <v>79.613793103448273</v>
      </c>
      <c r="I204">
        <f t="shared" si="13"/>
        <v>38.515862068965518</v>
      </c>
      <c r="J204">
        <f t="shared" si="13"/>
        <v>4.38951724137931</v>
      </c>
      <c r="K204">
        <f t="shared" si="15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16">EXP(LN(0.5)*B204/10)</f>
        <v>0.70710678118654757</v>
      </c>
      <c r="D205" s="63">
        <f t="shared" ref="D205:D210" si="17">$D$204*C205</f>
        <v>110.30865786510142</v>
      </c>
      <c r="E205" s="63">
        <f t="shared" ref="E205:E210" si="18">$E$204*C205</f>
        <v>66.185194719060846</v>
      </c>
      <c r="F205" s="63">
        <f t="shared" ref="F205:F210" si="19">$F$204*C205</f>
        <v>39.711116831436506</v>
      </c>
      <c r="H205">
        <f t="shared" si="14"/>
        <v>66.683764924100856</v>
      </c>
      <c r="I205">
        <f t="shared" si="13"/>
        <v>22.62262305369029</v>
      </c>
      <c r="J205">
        <f t="shared" si="13"/>
        <v>2.1313876265460272</v>
      </c>
      <c r="K205">
        <f t="shared" si="15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16"/>
        <v>0.5</v>
      </c>
      <c r="D206" s="63">
        <f t="shared" si="17"/>
        <v>78</v>
      </c>
      <c r="E206" s="63">
        <f t="shared" si="18"/>
        <v>46.8</v>
      </c>
      <c r="F206" s="63">
        <f t="shared" si="19"/>
        <v>28.08</v>
      </c>
      <c r="H206">
        <f t="shared" si="14"/>
        <v>59.710344827586205</v>
      </c>
      <c r="I206">
        <f t="shared" si="13"/>
        <v>9.5213793103448268</v>
      </c>
      <c r="J206">
        <f t="shared" si="13"/>
        <v>0.87144827586206886</v>
      </c>
      <c r="K206">
        <f t="shared" si="15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16"/>
        <v>0.35355339059327379</v>
      </c>
      <c r="D207" s="63">
        <f t="shared" si="17"/>
        <v>55.154328932550712</v>
      </c>
      <c r="E207" s="63">
        <f t="shared" si="18"/>
        <v>33.092597359530423</v>
      </c>
      <c r="F207" s="63">
        <f t="shared" si="19"/>
        <v>19.855558415718253</v>
      </c>
      <c r="H207">
        <f t="shared" si="14"/>
        <v>45.126269126632394</v>
      </c>
      <c r="I207">
        <f t="shared" si="13"/>
        <v>5.5540023540470642</v>
      </c>
      <c r="J207">
        <f t="shared" si="13"/>
        <v>0.2777001177023532</v>
      </c>
      <c r="K207">
        <f t="shared" si="15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16"/>
        <v>0.25</v>
      </c>
      <c r="D208" s="63">
        <f t="shared" si="17"/>
        <v>39</v>
      </c>
      <c r="E208" s="63">
        <f t="shared" si="18"/>
        <v>23.4</v>
      </c>
      <c r="F208" s="63">
        <f t="shared" si="19"/>
        <v>14.04</v>
      </c>
      <c r="H208">
        <f t="shared" si="14"/>
        <v>33.179104477611936</v>
      </c>
      <c r="I208">
        <f t="shared" si="13"/>
        <v>3.4691373134328458</v>
      </c>
      <c r="J208">
        <f t="shared" si="13"/>
        <v>1.4039999999999999E-2</v>
      </c>
      <c r="K208">
        <f t="shared" si="15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16"/>
        <v>0.17677669529663689</v>
      </c>
      <c r="D209" s="63">
        <f t="shared" si="17"/>
        <v>27.577164466275356</v>
      </c>
      <c r="E209" s="63">
        <f t="shared" si="18"/>
        <v>16.546298679765211</v>
      </c>
      <c r="F209" s="63">
        <f t="shared" si="19"/>
        <v>9.9277792078591265</v>
      </c>
      <c r="H209">
        <f t="shared" si="14"/>
        <v>23.461169769816344</v>
      </c>
      <c r="I209">
        <f t="shared" si="13"/>
        <v>2.4530505191956467</v>
      </c>
      <c r="J209">
        <f t="shared" si="13"/>
        <v>9.9277792078591269E-3</v>
      </c>
      <c r="K209">
        <f t="shared" si="15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16"/>
        <v>0.12500000000000003</v>
      </c>
      <c r="D210" s="63">
        <f t="shared" si="17"/>
        <v>19.500000000000004</v>
      </c>
      <c r="E210" s="63">
        <f t="shared" si="18"/>
        <v>11.700000000000001</v>
      </c>
      <c r="F210" s="63">
        <f t="shared" si="19"/>
        <v>7.0200000000000014</v>
      </c>
      <c r="H210">
        <f t="shared" si="14"/>
        <v>16.589552238805972</v>
      </c>
      <c r="I210">
        <f t="shared" si="13"/>
        <v>1.7345686567164231</v>
      </c>
      <c r="J210">
        <f t="shared" si="13"/>
        <v>7.0200000000000011E-3</v>
      </c>
      <c r="K210">
        <f t="shared" si="15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4"/>
        <v>11.730584884908172</v>
      </c>
      <c r="I211">
        <f t="shared" si="13"/>
        <v>1.2265252595978233</v>
      </c>
      <c r="J211">
        <f t="shared" si="13"/>
        <v>4.9638896039295635E-3</v>
      </c>
      <c r="K211">
        <f t="shared" si="15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16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4"/>
        <v>8.2947761194029841</v>
      </c>
      <c r="I212">
        <f t="shared" si="13"/>
        <v>0.86728432835821145</v>
      </c>
      <c r="J212">
        <f t="shared" si="13"/>
        <v>3.5099999999999997E-3</v>
      </c>
      <c r="K212">
        <f t="shared" si="15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16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4"/>
        <v>5.865292442454086</v>
      </c>
      <c r="I213">
        <f t="shared" si="13"/>
        <v>0.61326262979891166</v>
      </c>
      <c r="J213">
        <f t="shared" si="13"/>
        <v>2.4819448019647817E-3</v>
      </c>
      <c r="K213">
        <f t="shared" si="15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16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4"/>
        <v>4.147388059701492</v>
      </c>
      <c r="I214">
        <f t="shared" si="13"/>
        <v>0.43364216417910573</v>
      </c>
      <c r="J214">
        <f t="shared" si="13"/>
        <v>1.7549999999999998E-3</v>
      </c>
      <c r="K214">
        <f t="shared" si="15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92" t="s">
        <v>93</v>
      </c>
      <c r="B216" s="92"/>
      <c r="C216" s="92"/>
      <c r="D216" s="92"/>
      <c r="E216" s="92"/>
      <c r="F216" s="92"/>
    </row>
    <row r="217" spans="1:12" ht="15.5" x14ac:dyDescent="0.35">
      <c r="A217" s="93" t="s">
        <v>2</v>
      </c>
      <c r="B217" s="59"/>
      <c r="C217" s="59"/>
      <c r="D217" s="91" t="s">
        <v>58</v>
      </c>
      <c r="E217" s="91"/>
      <c r="F217" s="91"/>
    </row>
    <row r="218" spans="1:12" ht="15.5" x14ac:dyDescent="0.35">
      <c r="A218" s="93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0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0"/>
        <v>0.5</v>
      </c>
      <c r="D226" s="62">
        <f t="shared" ref="D226:D232" si="21">$D$224*C226</f>
        <v>78</v>
      </c>
      <c r="E226" s="62">
        <f t="shared" ref="E226:E232" si="22">$E$224*C226</f>
        <v>46.8</v>
      </c>
      <c r="F226" s="62">
        <f t="shared" ref="F226:F232" si="23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0"/>
        <v>0.35355339059327379</v>
      </c>
      <c r="D227" s="62">
        <f t="shared" si="21"/>
        <v>55.154328932550712</v>
      </c>
      <c r="E227" s="62">
        <f t="shared" si="22"/>
        <v>33.092597359530423</v>
      </c>
      <c r="F227" s="62">
        <f t="shared" si="23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0"/>
        <v>0.25</v>
      </c>
      <c r="D228" s="62">
        <f t="shared" si="21"/>
        <v>39</v>
      </c>
      <c r="E228" s="62">
        <f t="shared" si="22"/>
        <v>23.4</v>
      </c>
      <c r="F228" s="62">
        <f t="shared" si="23"/>
        <v>14.04</v>
      </c>
    </row>
    <row r="229" spans="1:6" ht="15.5" x14ac:dyDescent="0.35">
      <c r="A229" s="61" t="s">
        <v>47</v>
      </c>
      <c r="B229" s="64">
        <v>30</v>
      </c>
      <c r="C229" s="59">
        <f t="shared" si="20"/>
        <v>0.17677669529663689</v>
      </c>
      <c r="D229" s="62">
        <f t="shared" si="21"/>
        <v>27.577164466275356</v>
      </c>
      <c r="E229" s="62">
        <f t="shared" si="22"/>
        <v>16.546298679765211</v>
      </c>
      <c r="F229" s="62">
        <f t="shared" si="23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0"/>
        <v>0.12500000000000003</v>
      </c>
      <c r="D230" s="62">
        <f t="shared" si="21"/>
        <v>19.500000000000004</v>
      </c>
      <c r="E230" s="62">
        <f t="shared" si="22"/>
        <v>11.700000000000001</v>
      </c>
      <c r="F230" s="62">
        <f t="shared" si="23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0"/>
        <v>8.8388347648318447E-2</v>
      </c>
      <c r="D231" s="62">
        <f t="shared" si="21"/>
        <v>13.788582233137678</v>
      </c>
      <c r="E231" s="62">
        <f t="shared" si="22"/>
        <v>8.2731493398826057</v>
      </c>
      <c r="F231" s="62">
        <f t="shared" si="23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0"/>
        <v>6.25E-2</v>
      </c>
      <c r="D232" s="62">
        <f t="shared" si="21"/>
        <v>9.75</v>
      </c>
      <c r="E232" s="62">
        <f t="shared" si="22"/>
        <v>5.85</v>
      </c>
      <c r="F232" s="62">
        <f t="shared" si="23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0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94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2019-12-05T18:50:44Z</dcterms:modified>
</cp:coreProperties>
</file>