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Kenya_model_Feb20\HHCoM\Config\"/>
    </mc:Choice>
  </mc:AlternateContent>
  <bookViews>
    <workbookView xWindow="0" yWindow="0" windowWidth="21540" windowHeight="900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C41" i="5" l="1"/>
  <c r="C42" i="5"/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0" i="5" l="1"/>
  <c r="C34" i="5"/>
  <c r="C35" i="5"/>
  <c r="C36" i="5"/>
  <c r="C37" i="5"/>
  <c r="C38" i="5"/>
  <c r="C39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<sst xmlns="http://schemas.openxmlformats.org/spreadsheetml/2006/main" count="247" uniqueCount="85">
  <si>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</si>
  <si>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</si>
  <si>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</si>
  <si>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</si>
  <si>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</si>
  <si>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</si>
  <si>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</si>
  <si>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</si>
  <si>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</si>
  <si>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</si>
  <si>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</si>
  <si>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</si>
  <si>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</si>
  <si>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</si>
  <si>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</si>
  <si>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</si>
  <si>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</si>
  <si>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</si>
  <si>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</si>
  <si>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</si>
  <si>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</si>
  <si>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</si>
  <si>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</si>
  <si>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</si>
  <si>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</si>
  <si>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</si>
  <si>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</si>
  <si>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</si>
  <si>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</si>
  <si>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</si>
  <si>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</si>
  <si>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</si>
  <si>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</si>
  <si>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</si>
  <si>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</si>
  <si>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</si>
  <si>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</si>
  <si>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</si>
  <si>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</si>
  <si>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</si>
  <si>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</si>
  <si>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</si>
  <si>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</si>
  <si>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</si>
  <si>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</si>
  <si>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</si>
  <si>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</si>
  <si>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</si>
  <si>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</si>
  <si>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</si>
  <si>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</si>
  <si>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</si>
  <si>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</si>
  <si>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</si>
  <si>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</si>
  <si>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</si>
  <si>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</si>
  <si>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</si>
  <si>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</si>
  <si>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</si>
  <si>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</si>
  <si>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</si>
  <si>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</si>
  <si>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</si>
  <si>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</si>
  <si>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</si>
  <si>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</si>
  <si>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</si>
  <si>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</si>
  <si>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</si>
  <si>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</si>
  <si>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</si>
  <si>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</si>
  <si>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</si>
  <si>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KAIS 2012 for Nyanza</t>
  </si>
  <si>
    <t>AIDS progress report 2014</t>
  </si>
  <si>
    <t>AIDS progress report 2016, VS% from KAIS 2012</t>
  </si>
  <si>
    <t>Gargano, et al</t>
  </si>
  <si>
    <t>UNAIDS estimate, VS% from PHIA</t>
  </si>
  <si>
    <t>UNAIDS estimate, VS% from AIDS progress report 2016</t>
  </si>
  <si>
    <t xml:space="preserve">UNAIDS estimate, VS % between AIDS progress report and PHIA </t>
  </si>
  <si>
    <t>Datta, P. 1994. Mother-To-Child Transmission Of Human Immunodeficiency Virus Type 1: Report From The Nairobi Study</t>
  </si>
  <si>
    <t xml:space="preserve">Waruru, 2018. Spatial–temporal trend for mother-to-child transmission of HIV up to infancy and during pre-Option B+ in western Kenya, 2007–13. PeerJ </t>
  </si>
  <si>
    <t>After 2013</t>
  </si>
  <si>
    <t>KAIS 2012 https://www.ncbi.nlm.nih.gov/pmc/articles/PMC4790087/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</si>
</sst>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165" fontId="0" fillId="0" borderId="0" xfId="0" applyNumberFormat="1"/>
    <xf numFmtId="2" fontId="11" fillId="2" borderId="2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4790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topLeftCell="A19" zoomScale="90" zoomScaleNormal="90" workbookViewId="0">
      <selection activeCell="H43" sqref="H43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41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40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2009</v>
      </c>
      <c r="C3" s="21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0.1</v>
      </c>
      <c r="C4" s="22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19"/>
      <c r="B9" s="19"/>
      <c r="C9" s="19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3" t="s">
        <v>42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46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43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44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45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47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48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6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7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71" t="s">
        <v>73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2" t="s">
        <v>70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71</v>
      </c>
      <c r="C32" s="26" t="s">
        <v>72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4">
        <v>2004</v>
      </c>
      <c r="B33" s="64">
        <v>0</v>
      </c>
      <c r="C33" s="64">
        <v>0</v>
      </c>
      <c r="D33" t="s">
        <v>77</v>
      </c>
      <c r="F33" s="14">
        <v>2003</v>
      </c>
      <c r="G33" s="9">
        <v>1</v>
      </c>
      <c r="I33" s="14"/>
      <c r="J33" s="14"/>
      <c r="K33" s="14"/>
      <c r="L33" s="1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4">
        <v>2005</v>
      </c>
      <c r="B34" s="69">
        <v>0.11943150603129105</v>
      </c>
      <c r="C34" s="64">
        <f t="shared" ref="C34:C42" si="0">0.74*B34</f>
        <v>8.8379314463155376E-2</v>
      </c>
      <c r="D34" s="14" t="s">
        <v>77</v>
      </c>
      <c r="F34" s="14">
        <v>2004</v>
      </c>
      <c r="G34">
        <v>2</v>
      </c>
      <c r="I34" s="14"/>
      <c r="J34" s="14"/>
      <c r="K34" s="14"/>
      <c r="L34" s="1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4">
        <v>2006</v>
      </c>
      <c r="B35" s="69">
        <v>1.0854341736694677</v>
      </c>
      <c r="C35" s="64">
        <f t="shared" si="0"/>
        <v>0.80322128851540608</v>
      </c>
      <c r="D35" s="14" t="s">
        <v>77</v>
      </c>
      <c r="F35" s="14">
        <v>2005</v>
      </c>
      <c r="G35">
        <v>3</v>
      </c>
      <c r="I35" s="14"/>
      <c r="J35" s="14"/>
      <c r="K35" s="14"/>
      <c r="L35" s="1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4">
        <v>2007</v>
      </c>
      <c r="B36" s="69">
        <v>4.7345437830383821</v>
      </c>
      <c r="C36" s="64">
        <f t="shared" si="0"/>
        <v>3.5035623994484029</v>
      </c>
      <c r="D36" s="14" t="s">
        <v>77</v>
      </c>
      <c r="F36" s="14">
        <v>2006</v>
      </c>
      <c r="G36" s="9">
        <v>4</v>
      </c>
      <c r="I36" s="14"/>
      <c r="J36" s="14"/>
      <c r="K36" s="14"/>
      <c r="L36" s="1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4">
        <v>2008</v>
      </c>
      <c r="B37" s="69">
        <v>8.0786986150802385</v>
      </c>
      <c r="C37" s="64">
        <f t="shared" si="0"/>
        <v>5.9782369751593762</v>
      </c>
      <c r="D37" s="14" t="s">
        <v>77</v>
      </c>
      <c r="F37" s="14">
        <v>2007</v>
      </c>
      <c r="G37" s="14">
        <v>5</v>
      </c>
      <c r="I37" s="14"/>
      <c r="J37" s="14"/>
      <c r="K37" s="14"/>
      <c r="L37" s="1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4">
        <v>2009</v>
      </c>
      <c r="B38" s="69">
        <v>23.03933533384064</v>
      </c>
      <c r="C38" s="64">
        <f t="shared" si="0"/>
        <v>17.049108147042073</v>
      </c>
      <c r="D38" t="s">
        <v>75</v>
      </c>
      <c r="F38" s="14">
        <v>2008</v>
      </c>
      <c r="G38" s="14">
        <v>6</v>
      </c>
      <c r="I38" s="14"/>
      <c r="J38" s="14"/>
      <c r="K38" s="14"/>
      <c r="L38" s="1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4">
        <v>2010</v>
      </c>
      <c r="B39" s="69">
        <v>31.39083758325436</v>
      </c>
      <c r="C39" s="64">
        <f t="shared" si="0"/>
        <v>23.229219811608225</v>
      </c>
      <c r="D39" s="14" t="s">
        <v>75</v>
      </c>
      <c r="F39" s="14">
        <v>2009</v>
      </c>
      <c r="G39" s="9">
        <v>7</v>
      </c>
      <c r="J39" s="6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4">
        <v>2011</v>
      </c>
      <c r="B40" s="69">
        <v>35.323435905602842</v>
      </c>
      <c r="C40" s="64">
        <f t="shared" si="0"/>
        <v>26.139342570146102</v>
      </c>
      <c r="D40" s="14" t="s">
        <v>75</v>
      </c>
      <c r="F40" s="14">
        <v>2010</v>
      </c>
      <c r="G40" s="14">
        <v>8</v>
      </c>
      <c r="J40" s="68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4">
        <v>2012</v>
      </c>
      <c r="B41" s="69">
        <v>38.706882519484815</v>
      </c>
      <c r="C41" s="64">
        <f t="shared" si="0"/>
        <v>28.643093064418764</v>
      </c>
      <c r="D41" t="s">
        <v>74</v>
      </c>
      <c r="F41" s="14">
        <v>2011</v>
      </c>
      <c r="G41" s="14">
        <v>9</v>
      </c>
      <c r="J41" s="6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>
        <v>2013</v>
      </c>
      <c r="B42" s="69">
        <v>49.3996</v>
      </c>
      <c r="C42" s="64">
        <f t="shared" si="0"/>
        <v>36.555703999999999</v>
      </c>
      <c r="D42" s="14" t="s">
        <v>76</v>
      </c>
      <c r="F42" s="14">
        <v>2012</v>
      </c>
      <c r="G42" s="9">
        <v>10</v>
      </c>
      <c r="J42" s="6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70">
        <v>2015</v>
      </c>
      <c r="B43" s="64">
        <v>49.764000000000003</v>
      </c>
      <c r="C43" s="64">
        <v>38.454000000000001</v>
      </c>
      <c r="D43" t="s">
        <v>79</v>
      </c>
      <c r="F43" s="14">
        <v>2014</v>
      </c>
      <c r="G43" s="14">
        <v>11</v>
      </c>
      <c r="J43" s="6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70">
        <v>2016</v>
      </c>
      <c r="B44" s="64">
        <v>59.2</v>
      </c>
      <c r="C44" s="64">
        <v>44.800000000000004</v>
      </c>
      <c r="D44" t="s">
        <v>80</v>
      </c>
      <c r="F44" s="14">
        <v>2015</v>
      </c>
      <c r="G44" s="14">
        <v>12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70">
        <v>2017</v>
      </c>
      <c r="B45" s="64">
        <v>68</v>
      </c>
      <c r="C45" s="64">
        <v>51.85</v>
      </c>
      <c r="D45" s="14" t="s">
        <v>80</v>
      </c>
      <c r="F45" s="14">
        <v>2016</v>
      </c>
      <c r="G45" s="9">
        <v>13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70">
        <v>2018</v>
      </c>
      <c r="B46" s="13">
        <v>67.95</v>
      </c>
      <c r="C46" s="13">
        <v>53.631</v>
      </c>
      <c r="D46" t="s">
        <v>78</v>
      </c>
      <c r="F46" s="14">
        <v>2017</v>
      </c>
      <c r="G46" s="14">
        <v>14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F47" s="14">
        <v>2024</v>
      </c>
      <c r="G47" s="14">
        <v>15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zoomScale="85" zoomScaleNormal="85" workbookViewId="0">
      <selection activeCell="D37" sqref="D37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57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58</v>
      </c>
      <c r="B2" s="25" t="s">
        <v>81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2007</v>
      </c>
      <c r="B3" s="25" t="s">
        <v>82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83</v>
      </c>
      <c r="B4" s="25" t="s">
        <v>82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/>
      <c r="E5" s="19"/>
      <c r="F5" s="19"/>
      <c r="G5" s="19"/>
      <c r="H5" s="19"/>
      <c r="I5" s="19"/>
    </row>
    <row r="6" spans="1:38" s="14" customFormat="1" ht="15.75" x14ac:dyDescent="0.25">
      <c r="A6" s="2" t="s">
        <v>59</v>
      </c>
      <c r="B6" s="12">
        <v>0.42</v>
      </c>
      <c r="C6" s="19"/>
      <c r="D6" s="19"/>
      <c r="E6" s="19"/>
      <c r="F6" s="19"/>
      <c r="G6" s="19"/>
      <c r="H6" s="19"/>
      <c r="I6" s="19"/>
    </row>
    <row r="7" spans="1:38" s="14" customFormat="1" ht="15.75" x14ac:dyDescent="0.25">
      <c r="A7" s="2">
        <v>2007</v>
      </c>
      <c r="B7" s="12">
        <v>0.27</v>
      </c>
      <c r="C7" s="19"/>
      <c r="D7" s="19"/>
      <c r="E7" s="19"/>
      <c r="F7" s="19"/>
      <c r="G7" s="19"/>
      <c r="H7" s="19"/>
      <c r="I7" s="19"/>
    </row>
    <row r="8" spans="1:38" s="14" customFormat="1" ht="15.75" x14ac:dyDescent="0.25">
      <c r="A8" s="3" t="s">
        <v>83</v>
      </c>
      <c r="B8" s="43">
        <v>0.151</v>
      </c>
      <c r="C8" s="83" t="s">
        <v>84</v>
      </c>
      <c r="D8" s="19"/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55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49</v>
      </c>
      <c r="B15" s="41" t="s">
        <v>52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50</v>
      </c>
      <c r="B16" s="41" t="s">
        <v>53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51</v>
      </c>
      <c r="B17" s="41" t="s">
        <v>54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56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1"/>
      <c r="I22" s="20">
        <f>62/12357</f>
        <v>5.0173990450756659E-3</v>
      </c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60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6"/>
      <c r="C42" s="76"/>
      <c r="D42" s="76"/>
      <c r="E42" s="76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5" t="s">
        <v>63</v>
      </c>
      <c r="D43" s="73"/>
      <c r="E43" s="73"/>
      <c r="F43" s="74"/>
      <c r="G43" s="50"/>
      <c r="H43" s="26"/>
      <c r="I43" s="56"/>
      <c r="J43" s="73" t="s">
        <v>62</v>
      </c>
      <c r="K43" s="73"/>
      <c r="L43" s="73"/>
      <c r="M43" s="73"/>
      <c r="N43" s="74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78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79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78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80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78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80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78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80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78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80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78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80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78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80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78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80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78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80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78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80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78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80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78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80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78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80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78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80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78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80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78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81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79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79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80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80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80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80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80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80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80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80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80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80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80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80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80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80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80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80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80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80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80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80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80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80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80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80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80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80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80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80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81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81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61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6"/>
      <c r="C81" s="76"/>
      <c r="D81" s="76"/>
      <c r="E81" s="76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2" t="s">
        <v>69</v>
      </c>
      <c r="D82" s="82"/>
      <c r="E82" s="82"/>
      <c r="F82" s="82"/>
      <c r="G82" s="20"/>
      <c r="H82" s="26"/>
      <c r="I82" s="56"/>
      <c r="J82" s="73" t="s">
        <v>64</v>
      </c>
      <c r="K82" s="73"/>
      <c r="L82" s="73"/>
      <c r="M82" s="73"/>
      <c r="N82" s="74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65</v>
      </c>
      <c r="E83" s="5" t="s">
        <v>66</v>
      </c>
      <c r="F83" s="5" t="s">
        <v>67</v>
      </c>
      <c r="G83" s="48"/>
      <c r="H83" s="57" t="s">
        <v>30</v>
      </c>
      <c r="I83" s="57" t="s">
        <v>23</v>
      </c>
      <c r="J83" s="5" t="s">
        <v>17</v>
      </c>
      <c r="K83" s="5" t="s">
        <v>65</v>
      </c>
      <c r="L83" s="5" t="s">
        <v>66</v>
      </c>
      <c r="M83" s="5" t="s">
        <v>67</v>
      </c>
      <c r="N83" s="5" t="s">
        <v>68</v>
      </c>
      <c r="O83" s="54" t="s">
        <v>31</v>
      </c>
      <c r="P83" s="19"/>
      <c r="Q83" s="19"/>
      <c r="AB83" s="14"/>
    </row>
    <row r="84" spans="1:28" ht="15.75" x14ac:dyDescent="0.25">
      <c r="A84" s="78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79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78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80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78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80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78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80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78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80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78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80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78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80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78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80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78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80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78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80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78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80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78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80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78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80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78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80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78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80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78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81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79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79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80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80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80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80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80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80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80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80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80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80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80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80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80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80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80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80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80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80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80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80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80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80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80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80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80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80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80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80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81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81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7"/>
      <c r="B146" s="7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7"/>
      <c r="B151" s="7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hyperlinks>
    <hyperlink ref="C8" r:id="rId1" display="https://www.ncbi.nlm.nih.gov/pmc/articles/PMC4790087/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2020-03-19T02:01:42Z</dcterms:modified>
</cp:coreProperties>
</file>