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ISNET\HHCoM\OldVersions_SetupFiles\"/>
    </mc:Choice>
  </mc:AlternateContent>
  <bookViews>
    <workbookView xWindow="0" yWindow="0" windowWidth="28800" windowHeight="12450"/>
  </bookViews>
  <sheets>
    <sheet name="Target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O4" i="1"/>
  <c r="P4" i="1"/>
  <c r="Q4" i="1"/>
  <c r="D5" i="1"/>
  <c r="D10" i="1" s="1"/>
  <c r="G5" i="1"/>
  <c r="G10" i="1" s="1"/>
  <c r="J5" i="1"/>
  <c r="J10" i="1" s="1"/>
  <c r="M5" i="1"/>
  <c r="D6" i="1"/>
  <c r="G6" i="1"/>
  <c r="J6" i="1"/>
  <c r="M6" i="1"/>
  <c r="D7" i="1"/>
  <c r="G7" i="1"/>
  <c r="J7" i="1"/>
  <c r="M7" i="1"/>
  <c r="B8" i="1"/>
  <c r="C8" i="1"/>
  <c r="D8" i="1"/>
  <c r="E8" i="1"/>
  <c r="F8" i="1"/>
  <c r="G8" i="1"/>
  <c r="H8" i="1"/>
  <c r="J8" i="1" s="1"/>
  <c r="I8" i="1"/>
  <c r="B10" i="1"/>
  <c r="C10" i="1"/>
  <c r="E10" i="1"/>
  <c r="F10" i="1"/>
  <c r="H10" i="1"/>
  <c r="I10" i="1"/>
  <c r="M10" i="1"/>
  <c r="B16" i="1" l="1"/>
  <c r="B17" i="1"/>
</calcChain>
</file>

<file path=xl/sharedStrings.xml><?xml version="1.0" encoding="utf-8"?>
<sst xmlns="http://schemas.openxmlformats.org/spreadsheetml/2006/main" count="41" uniqueCount="28">
  <si>
    <t>Barnabas et al.</t>
  </si>
  <si>
    <t>SA DoH</t>
  </si>
  <si>
    <t>KZN</t>
  </si>
  <si>
    <t>Motsoaledi</t>
  </si>
  <si>
    <t>SA</t>
  </si>
  <si>
    <t>Prevalence</t>
  </si>
  <si>
    <t>Year</t>
  </si>
  <si>
    <t>HIV Prevalence</t>
  </si>
  <si>
    <t>Per year growth rate</t>
  </si>
  <si>
    <t>Per quarter growth rate</t>
  </si>
  <si>
    <t>Estimated</t>
  </si>
  <si>
    <t>Page 120</t>
  </si>
  <si>
    <t>http://www.statssa.gov.za/census/census_2011/census_products/KZN_Municipal_Report.pdf</t>
  </si>
  <si>
    <t>Model Total (0 - 64)</t>
  </si>
  <si>
    <t>Total</t>
  </si>
  <si>
    <t>65+</t>
  </si>
  <si>
    <t>15-64</t>
  </si>
  <si>
    <t>0-14</t>
  </si>
  <si>
    <t>Female</t>
  </si>
  <si>
    <t>Male</t>
  </si>
  <si>
    <t>Age Group</t>
  </si>
  <si>
    <t>Female(15-64)</t>
  </si>
  <si>
    <t>Male(15-64)</t>
  </si>
  <si>
    <t>Female(0-14)</t>
  </si>
  <si>
    <t>Male(0-14)</t>
  </si>
  <si>
    <t>Total Population</t>
  </si>
  <si>
    <t>Population Size</t>
  </si>
  <si>
    <t>Kwa-Zulu Natal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</si>
</sst>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horizontal="center"/>
    </xf>
    <xf numFmtId="0" fontId="2" fillId="0" borderId="0" xfId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 Total Population</a:t>
            </a:r>
            <a:r>
              <a:rPr lang="en-US" baseline="0"/>
              <a:t> Growth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Targets!$M$3</c:f>
              <c:strCache>
                <c:ptCount val="1"/>
                <c:pt idx="0">
                  <c:v>Total 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Targets!$L$4:$L$7</c:f>
              <c:numCache>
                <c:formatCode>General</c:formatCode>
                <c:ptCount val="4"/>
                <c:pt idx="0">
                  <c:v>1985</c:v>
                </c:pt>
                <c:pt idx="1">
                  <c:v>1996</c:v>
                </c:pt>
                <c:pt idx="2">
                  <c:v>2001</c:v>
                </c:pt>
                <c:pt idx="3">
                  <c:v>2011</c:v>
                </c:pt>
              </c:numCache>
            </c:numRef>
          </c:xVal>
          <c:yVal>
            <c:numRef>
              <c:f>Targets!$M$4:$M$7</c:f>
              <c:numCache>
                <c:formatCode>General</c:formatCode>
                <c:ptCount val="4"/>
                <c:pt idx="0">
                  <c:v>5420315</c:v>
                </c:pt>
                <c:pt idx="1">
                  <c:v>8068284</c:v>
                </c:pt>
                <c:pt idx="2">
                  <c:v>9138179</c:v>
                </c:pt>
                <c:pt idx="3">
                  <c:v>9759249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D-46DE-8E7C-CC11B9722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012224"/>
        <c:axId val="1336013056"/>
      </c:scatterChart>
      <c:valAx>
        <c:axId val="133601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13056"/>
        <c:crosses val="autoZero"/>
        <c:crossBetween val="midCat"/>
      </c:valAx>
      <c:valAx>
        <c:axId val="13360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 Population Growth by Age</a:t>
            </a:r>
            <a:r>
              <a:rPr lang="en-US" baseline="0"/>
              <a:t> Group and Gender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Male (0-14)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Targets!$L$4:$L$7</c:f>
              <c:numCache>
                <c:formatCode>General</c:formatCode>
                <c:ptCount val="4"/>
                <c:pt idx="0">
                  <c:v>1985</c:v>
                </c:pt>
                <c:pt idx="1">
                  <c:v>1996</c:v>
                </c:pt>
                <c:pt idx="2">
                  <c:v>2001</c:v>
                </c:pt>
                <c:pt idx="3">
                  <c:v>2011</c:v>
                </c:pt>
              </c:numCache>
            </c:numRef>
          </c:cat>
          <c:val>
            <c:numRef>
              <c:f>Targets!$N$4:$N$7</c:f>
              <c:numCache>
                <c:formatCode>General</c:formatCode>
                <c:ptCount val="4"/>
                <c:pt idx="0">
                  <c:v>1107298</c:v>
                </c:pt>
                <c:pt idx="1">
                  <c:v>1526597</c:v>
                </c:pt>
                <c:pt idx="2">
                  <c:v>1669704</c:v>
                </c:pt>
                <c:pt idx="3">
                  <c:v>1658047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A-4009-93E1-94D331E6C570}"/>
            </c:ext>
          </c:extLst>
        </c:ser>
        <c:ser>
          <c:idx val="2"/>
          <c:order val="2"/>
          <c:tx>
            <c:v>Female (0-14)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Targets!$L$4:$L$7</c:f>
              <c:numCache>
                <c:formatCode>General</c:formatCode>
                <c:ptCount val="4"/>
                <c:pt idx="0">
                  <c:v>1985</c:v>
                </c:pt>
                <c:pt idx="1">
                  <c:v>1996</c:v>
                </c:pt>
                <c:pt idx="2">
                  <c:v>2001</c:v>
                </c:pt>
                <c:pt idx="3">
                  <c:v>2011</c:v>
                </c:pt>
              </c:numCache>
            </c:numRef>
          </c:cat>
          <c:val>
            <c:numRef>
              <c:f>Targets!$O$4:$O$7</c:f>
              <c:numCache>
                <c:formatCode>General</c:formatCode>
                <c:ptCount val="4"/>
                <c:pt idx="0">
                  <c:v>1108238</c:v>
                </c:pt>
                <c:pt idx="1">
                  <c:v>1537145</c:v>
                </c:pt>
                <c:pt idx="2">
                  <c:v>1675104</c:v>
                </c:pt>
                <c:pt idx="3">
                  <c:v>1621472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A-4009-93E1-94D331E6C570}"/>
            </c:ext>
          </c:extLst>
        </c:ser>
        <c:ser>
          <c:idx val="3"/>
          <c:order val="3"/>
          <c:tx>
            <c:v>Male (15-64)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Targets!$L$4:$L$7</c:f>
              <c:numCache>
                <c:formatCode>General</c:formatCode>
                <c:ptCount val="4"/>
                <c:pt idx="0">
                  <c:v>1985</c:v>
                </c:pt>
                <c:pt idx="1">
                  <c:v>1996</c:v>
                </c:pt>
                <c:pt idx="2">
                  <c:v>2001</c:v>
                </c:pt>
                <c:pt idx="3">
                  <c:v>2011</c:v>
                </c:pt>
              </c:numCache>
            </c:numRef>
          </c:cat>
          <c:val>
            <c:numRef>
              <c:f>Targets!$P$4:$P$7</c:f>
              <c:numCache>
                <c:formatCode>General</c:formatCode>
                <c:ptCount val="4"/>
                <c:pt idx="0">
                  <c:v>1549446</c:v>
                </c:pt>
                <c:pt idx="1">
                  <c:v>2292625</c:v>
                </c:pt>
                <c:pt idx="2">
                  <c:v>2659850</c:v>
                </c:pt>
                <c:pt idx="3">
                  <c:v>3046456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A-4009-93E1-94D331E6C570}"/>
            </c:ext>
          </c:extLst>
        </c:ser>
        <c:ser>
          <c:idx val="4"/>
          <c:order val="4"/>
          <c:tx>
            <c:v>Female (15-64)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Targets!$L$4:$L$7</c:f>
              <c:numCache>
                <c:formatCode>General</c:formatCode>
                <c:ptCount val="4"/>
                <c:pt idx="0">
                  <c:v>1985</c:v>
                </c:pt>
                <c:pt idx="1">
                  <c:v>1996</c:v>
                </c:pt>
                <c:pt idx="2">
                  <c:v>2001</c:v>
                </c:pt>
                <c:pt idx="3">
                  <c:v>2011</c:v>
                </c:pt>
              </c:numCache>
            </c:numRef>
          </c:cat>
          <c:val>
            <c:numRef>
              <c:f>Targets!$Q$4:$Q$7</c:f>
              <c:numCache>
                <c:formatCode>General</c:formatCode>
                <c:ptCount val="4"/>
                <c:pt idx="0">
                  <c:v>1655333</c:v>
                </c:pt>
                <c:pt idx="1">
                  <c:v>2711917</c:v>
                </c:pt>
                <c:pt idx="2">
                  <c:v>3133521</c:v>
                </c:pt>
                <c:pt idx="3">
                  <c:v>3433274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4A-4009-93E1-94D331E6C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2072416"/>
        <c:axId val="992058688"/>
      </c:barChart>
      <c:lineChart>
        <c:grouping val="standard"/>
        <c:varyColors val="0"/>
        <c:ser>
          <c:idx val="0"/>
          <c:order val="0"/>
          <c:tx>
            <c:v>Total Population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Targets!$L$4:$L$7</c:f>
              <c:numCache>
                <c:formatCode>General</c:formatCode>
                <c:ptCount val="4"/>
                <c:pt idx="0">
                  <c:v>1985</c:v>
                </c:pt>
                <c:pt idx="1">
                  <c:v>1996</c:v>
                </c:pt>
                <c:pt idx="2">
                  <c:v>2001</c:v>
                </c:pt>
                <c:pt idx="3">
                  <c:v>2011</c:v>
                </c:pt>
              </c:numCache>
            </c:numRef>
          </c:cat>
          <c:val>
            <c:numRef>
              <c:f>Targets!$M$4:$M$7</c:f>
              <c:numCache>
                <c:formatCode>General</c:formatCode>
                <c:ptCount val="4"/>
                <c:pt idx="0">
                  <c:v>5420315</c:v>
                </c:pt>
                <c:pt idx="1">
                  <c:v>8068284</c:v>
                </c:pt>
                <c:pt idx="2">
                  <c:v>9138179</c:v>
                </c:pt>
                <c:pt idx="3">
                  <c:v>9759249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4A-4009-93E1-94D331E6C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202960"/>
        <c:axId val="898208784"/>
      </c:lineChart>
      <c:catAx>
        <c:axId val="8982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08784"/>
        <c:crosses val="autoZero"/>
        <c:auto val="1"/>
        <c:lblAlgn val="ctr"/>
        <c:lblOffset val="100"/>
        <c:noMultiLvlLbl val="0"/>
      </c:catAx>
      <c:valAx>
        <c:axId val="8982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02960"/>
        <c:crosses val="autoZero"/>
        <c:crossBetween val="between"/>
      </c:valAx>
      <c:valAx>
        <c:axId val="992058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72416"/>
        <c:crosses val="max"/>
        <c:crossBetween val="between"/>
      </c:valAx>
      <c:catAx>
        <c:axId val="99207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058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HIV Prevalence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Targets!$B$20:$B$21</c:f>
              <c:strCache>
                <c:ptCount val="2"/>
                <c:pt idx="0">
                  <c:v>HIV Prevalence</c:v>
                </c:pt>
                <c:pt idx="1">
                  <c:v>Prevalence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Targets!$A$22:$A$43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2012</c:v>
                </c:pt>
              </c:numCache>
            </c:numRef>
          </c:xVal>
          <c:yVal>
            <c:numRef>
              <c:f>Targets!$B$22:$B$43</c:f>
              <c:numCache>
                <c:formatCode>0.00%</c:formatCode>
                <c:ptCount val="22"/>
                <c:pt idx="0">
                  <c:v>5.0000000000000001E-3</c:v>
                </c:pt>
                <c:pt idx="1">
                  <c:v>1.0999999999999999E-2</c:v>
                </c:pt>
                <c:pt idx="2">
                  <c:v>1.4999999999999999E-2</c:v>
                </c:pt>
                <c:pt idx="3">
                  <c:v>2.7E-2</c:v>
                </c:pt>
                <c:pt idx="4">
                  <c:v>5.0999999999999997E-2</c:v>
                </c:pt>
                <c:pt idx="5">
                  <c:v>6.9000000000000006E-2</c:v>
                </c:pt>
                <c:pt idx="6">
                  <c:v>9.5000000000000001E-2</c:v>
                </c:pt>
                <c:pt idx="7">
                  <c:v>0.113</c:v>
                </c:pt>
                <c:pt idx="8">
                  <c:v>0.152</c:v>
                </c:pt>
                <c:pt idx="9">
                  <c:v>0.14899999999999999</c:v>
                </c:pt>
                <c:pt idx="10">
                  <c:v>0.16300000000000001</c:v>
                </c:pt>
                <c:pt idx="11">
                  <c:v>0.223</c:v>
                </c:pt>
                <c:pt idx="12">
                  <c:v>0.24299999999999999</c:v>
                </c:pt>
                <c:pt idx="13" formatCode="0%">
                  <c:v>0.25</c:v>
                </c:pt>
                <c:pt idx="14">
                  <c:v>0.27100000000000002</c:v>
                </c:pt>
                <c:pt idx="15">
                  <c:v>0.26100000000000001</c:v>
                </c:pt>
                <c:pt idx="16">
                  <c:v>0.26100000000000001</c:v>
                </c:pt>
                <c:pt idx="17">
                  <c:v>0.25800000000000001</c:v>
                </c:pt>
                <c:pt idx="18">
                  <c:v>0.25800000000000001</c:v>
                </c:pt>
                <c:pt idx="19">
                  <c:v>0.26300000000000001</c:v>
                </c:pt>
                <c:pt idx="20">
                  <c:v>0.26300000000000001</c:v>
                </c:pt>
                <c:pt idx="21">
                  <c:v>0.318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F-47CA-A7C4-1AE970087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10191"/>
        <c:axId val="568411023"/>
      </c:scatterChart>
      <c:valAx>
        <c:axId val="56841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11023"/>
        <c:crosses val="autoZero"/>
        <c:crossBetween val="midCat"/>
      </c:valAx>
      <c:valAx>
        <c:axId val="56841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1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Male (0-14)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Targets!$L$4:$L$7</c:f>
              <c:numCache>
                <c:formatCode>General</c:formatCode>
                <c:ptCount val="4"/>
                <c:pt idx="0">
                  <c:v>1985</c:v>
                </c:pt>
                <c:pt idx="1">
                  <c:v>1996</c:v>
                </c:pt>
                <c:pt idx="2">
                  <c:v>2001</c:v>
                </c:pt>
                <c:pt idx="3">
                  <c:v>2011</c:v>
                </c:pt>
              </c:numCache>
            </c:numRef>
          </c:xVal>
          <c:yVal>
            <c:numRef>
              <c:f>Targets!$N$4:$N$7</c:f>
              <c:numCache>
                <c:formatCode>General</c:formatCode>
                <c:ptCount val="4"/>
                <c:pt idx="0">
                  <c:v>1107298</c:v>
                </c:pt>
                <c:pt idx="1">
                  <c:v>1526597</c:v>
                </c:pt>
                <c:pt idx="2">
                  <c:v>1669704</c:v>
                </c:pt>
                <c:pt idx="3">
                  <c:v>1658047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1-4B17-99EB-C6307CCCA552}"/>
            </c:ext>
          </c:extLst>
        </c:ser>
        <c:ser>
          <c:idx val="1"/>
          <c:order val="1"/>
          <c:tx>
            <c:v>Female (0-14)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Targets!$L$4:$L$7</c:f>
              <c:numCache>
                <c:formatCode>General</c:formatCode>
                <c:ptCount val="4"/>
                <c:pt idx="0">
                  <c:v>1985</c:v>
                </c:pt>
                <c:pt idx="1">
                  <c:v>1996</c:v>
                </c:pt>
                <c:pt idx="2">
                  <c:v>2001</c:v>
                </c:pt>
                <c:pt idx="3">
                  <c:v>2011</c:v>
                </c:pt>
              </c:numCache>
            </c:numRef>
          </c:xVal>
          <c:yVal>
            <c:numRef>
              <c:f>Targets!$O$4:$O$7</c:f>
              <c:numCache>
                <c:formatCode>General</c:formatCode>
                <c:ptCount val="4"/>
                <c:pt idx="0">
                  <c:v>1108238</c:v>
                </c:pt>
                <c:pt idx="1">
                  <c:v>1537145</c:v>
                </c:pt>
                <c:pt idx="2">
                  <c:v>1675104</c:v>
                </c:pt>
                <c:pt idx="3">
                  <c:v>1621472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1-4B17-99EB-C6307CCCA552}"/>
            </c:ext>
          </c:extLst>
        </c:ser>
        <c:ser>
          <c:idx val="2"/>
          <c:order val="2"/>
          <c:tx>
            <c:v>Male (15-64)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Targets!$L$4:$L$7</c:f>
              <c:numCache>
                <c:formatCode>General</c:formatCode>
                <c:ptCount val="4"/>
                <c:pt idx="0">
                  <c:v>1985</c:v>
                </c:pt>
                <c:pt idx="1">
                  <c:v>1996</c:v>
                </c:pt>
                <c:pt idx="2">
                  <c:v>2001</c:v>
                </c:pt>
                <c:pt idx="3">
                  <c:v>2011</c:v>
                </c:pt>
              </c:numCache>
            </c:numRef>
          </c:xVal>
          <c:yVal>
            <c:numRef>
              <c:f>Targets!$P$4:$P$7</c:f>
              <c:numCache>
                <c:formatCode>General</c:formatCode>
                <c:ptCount val="4"/>
                <c:pt idx="0">
                  <c:v>1549446</c:v>
                </c:pt>
                <c:pt idx="1">
                  <c:v>2292625</c:v>
                </c:pt>
                <c:pt idx="2">
                  <c:v>2659850</c:v>
                </c:pt>
                <c:pt idx="3">
                  <c:v>3046456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E1-4B17-99EB-C6307CCCA552}"/>
            </c:ext>
          </c:extLst>
        </c:ser>
        <c:ser>
          <c:idx val="3"/>
          <c:order val="3"/>
          <c:tx>
            <c:v>Female (15 - 64)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Targets!$L$4:$L$7</c:f>
              <c:numCache>
                <c:formatCode>General</c:formatCode>
                <c:ptCount val="4"/>
                <c:pt idx="0">
                  <c:v>1985</c:v>
                </c:pt>
                <c:pt idx="1">
                  <c:v>1996</c:v>
                </c:pt>
                <c:pt idx="2">
                  <c:v>2001</c:v>
                </c:pt>
                <c:pt idx="3">
                  <c:v>2011</c:v>
                </c:pt>
              </c:numCache>
            </c:numRef>
          </c:xVal>
          <c:yVal>
            <c:numRef>
              <c:f>Targets!$Q$4:$Q$7</c:f>
              <c:numCache>
                <c:formatCode>General</c:formatCode>
                <c:ptCount val="4"/>
                <c:pt idx="0">
                  <c:v>1655333</c:v>
                </c:pt>
                <c:pt idx="1">
                  <c:v>2711917</c:v>
                </c:pt>
                <c:pt idx="2">
                  <c:v>3133521</c:v>
                </c:pt>
                <c:pt idx="3">
                  <c:v>3433274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E1-4B17-99EB-C6307CCC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460815"/>
        <c:axId val="1105463727"/>
      </c:scatterChart>
      <c:valAx>
        <c:axId val="110546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63727"/>
        <c:crosses val="autoZero"/>
        <c:crossBetween val="midCat"/>
      </c:valAx>
      <c:valAx>
        <c:axId val="110546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6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Targets!$U$2</c:f>
              <c:strCache>
                <c:ptCount val="1"/>
                <c:pt idx="0">
                  <c:v>Population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Targets!$T$3:$T$13</c:f>
              <c:numCache>
                <c:formatCode>General</c:formatCode>
                <c:ptCount val="11"/>
                <c:pt idx="0">
                  <c:v>1985</c:v>
                </c:pt>
                <c:pt idx="1">
                  <c:v>1996</c:v>
                </c:pt>
                <c:pt idx="2">
                  <c:v>2001</c:v>
                </c:pt>
                <c:pt idx="3">
                  <c:v>2011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xVal>
          <c:yVal>
            <c:numRef>
              <c:f>Targets!$U$3:$U$13</c:f>
              <c:numCache>
                <c:formatCode>General</c:formatCode>
                <c:ptCount val="11"/>
                <c:pt idx="0">
                  <c:v>5420315</c:v>
                </c:pt>
                <c:pt idx="1">
                  <c:v>8068284</c:v>
                </c:pt>
                <c:pt idx="2">
                  <c:v>9138179</c:v>
                </c:pt>
                <c:pt idx="3">
                  <c:v>10267300</c:v>
                </c:pt>
                <c:pt idx="4">
                  <c:v>10456909</c:v>
                </c:pt>
                <c:pt idx="5">
                  <c:v>10571313</c:v>
                </c:pt>
                <c:pt idx="6">
                  <c:v>10688168</c:v>
                </c:pt>
                <c:pt idx="7">
                  <c:v>10806536</c:v>
                </c:pt>
                <c:pt idx="8">
                  <c:v>10924776</c:v>
                </c:pt>
                <c:pt idx="9">
                  <c:v>11039740</c:v>
                </c:pt>
                <c:pt idx="10">
                  <c:v>11155657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F-4D14-B886-4021F986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776863"/>
        <c:axId val="1436781855"/>
      </c:scatterChart>
      <c:valAx>
        <c:axId val="143677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81855"/>
        <c:crosses val="autoZero"/>
        <c:crossBetween val="midCat"/>
      </c:valAx>
      <c:valAx>
        <c:axId val="14367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7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10</xdr:row>
      <xdr:rowOff>50800</xdr:rowOff>
    </xdr:from>
    <xdr:to>
      <xdr:col>17</xdr:col>
      <xdr:colOff>384175</xdr:colOff>
      <xdr:row>26</xdr:row>
      <xdr:rowOff>111125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27</xdr:row>
      <xdr:rowOff>25400</xdr:rowOff>
    </xdr:from>
    <xdr:to>
      <xdr:col>17</xdr:col>
      <xdr:colOff>44450</xdr:colOff>
      <xdr:row>45</xdr:row>
      <xdr:rowOff>34925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43</xdr:row>
      <xdr:rowOff>142875</xdr:rowOff>
    </xdr:from>
    <xdr:to>
      <xdr:col>6</xdr:col>
      <xdr:colOff>371475</xdr:colOff>
      <xdr:row>58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111125</xdr:colOff>
      <xdr:row>45</xdr:row>
      <xdr:rowOff>95250</xdr:rowOff>
    </xdr:from>
    <xdr:to>
      <xdr:col>16</xdr:col>
      <xdr:colOff>101600</xdr:colOff>
      <xdr:row>61</xdr:row>
      <xdr:rowOff>53975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15875</xdr:colOff>
      <xdr:row>13</xdr:row>
      <xdr:rowOff>123825</xdr:rowOff>
    </xdr:from>
    <xdr:to>
      <xdr:col>25</xdr:col>
      <xdr:colOff>320675</xdr:colOff>
      <xdr:row>27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SNET/HHCoM/Config/Population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graphics"/>
    </sheetNames>
    <sheetDataSet>
      <sheetData sheetId="0">
        <row r="6">
          <cell r="B6">
            <v>418189</v>
          </cell>
          <cell r="C6">
            <v>417311</v>
          </cell>
        </row>
        <row r="7">
          <cell r="B7">
            <v>361938</v>
          </cell>
          <cell r="C7">
            <v>361594</v>
          </cell>
        </row>
        <row r="8">
          <cell r="B8">
            <v>327171</v>
          </cell>
          <cell r="C8">
            <v>329333</v>
          </cell>
        </row>
        <row r="9">
          <cell r="B9">
            <v>289627</v>
          </cell>
          <cell r="C9">
            <v>296947</v>
          </cell>
        </row>
        <row r="10">
          <cell r="B10">
            <v>262704</v>
          </cell>
          <cell r="C10">
            <v>273204</v>
          </cell>
        </row>
        <row r="11">
          <cell r="B11">
            <v>235673</v>
          </cell>
          <cell r="C11">
            <v>249396</v>
          </cell>
        </row>
        <row r="12">
          <cell r="B12">
            <v>197816</v>
          </cell>
          <cell r="C12">
            <v>211839</v>
          </cell>
        </row>
        <row r="13">
          <cell r="B13">
            <v>160952</v>
          </cell>
          <cell r="C13">
            <v>176470</v>
          </cell>
        </row>
        <row r="14">
          <cell r="B14">
            <v>132311</v>
          </cell>
          <cell r="C14">
            <v>143351</v>
          </cell>
        </row>
        <row r="15">
          <cell r="B15">
            <v>110849</v>
          </cell>
          <cell r="C15">
            <v>123441</v>
          </cell>
        </row>
        <row r="16">
          <cell r="B16">
            <v>89027</v>
          </cell>
          <cell r="C16">
            <v>98355</v>
          </cell>
        </row>
        <row r="17">
          <cell r="B17">
            <v>70487</v>
          </cell>
          <cell r="C17">
            <v>82330</v>
          </cell>
        </row>
        <row r="22">
          <cell r="D22">
            <v>5703373.2934609242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sa.gov.za/census/census_2011/census_products/KZN_Municipal_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workbookViewId="0">
      <selection activeCell="I53" sqref="I53"/>
    </sheetView>
  </sheetViews>
  <sheetFormatPr defaultRowHeight="14.5" x14ac:dyDescent="0.35"/>
  <cols>
    <col min="1" max="1" width="17.26953125" customWidth="1"/>
    <col min="12" max="12" width="4.81640625" bestFit="1" customWidth="1"/>
    <col min="13" max="13" width="17" customWidth="1"/>
    <col min="14" max="14" width="10.26953125" customWidth="1"/>
    <col min="15" max="16" width="11.453125" customWidth="1"/>
    <col min="17" max="17" width="14" customWidth="1"/>
  </cols>
  <sheetData>
    <row r="1" spans="1:21" x14ac:dyDescent="0.35">
      <c r="A1" s="12" t="s">
        <v>27</v>
      </c>
    </row>
    <row r="2" spans="1:21" x14ac:dyDescent="0.35">
      <c r="T2" t="s">
        <v>6</v>
      </c>
      <c r="U2" t="s">
        <v>26</v>
      </c>
    </row>
    <row r="3" spans="1:21" x14ac:dyDescent="0.35">
      <c r="A3" s="11"/>
      <c r="B3" s="10">
        <v>1996</v>
      </c>
      <c r="C3" s="10"/>
      <c r="D3" s="10"/>
      <c r="E3" s="10">
        <v>2001</v>
      </c>
      <c r="F3" s="10"/>
      <c r="G3" s="10"/>
      <c r="H3" s="10">
        <v>2011</v>
      </c>
      <c r="I3" s="10"/>
      <c r="J3" s="10"/>
      <c r="L3" t="s">
        <v>6</v>
      </c>
      <c r="M3" s="9" t="s">
        <v>25</v>
      </c>
      <c r="N3" t="s">
        <v>24</v>
      </c>
      <c r="O3" t="s">
        <v>23</v>
      </c>
      <c r="P3" t="s">
        <v>22</v>
      </c>
      <c r="Q3" t="s">
        <v>21</v>
      </c>
      <c r="T3">
        <v>1985</v>
      </c>
      <c r="U3">
        <v>5420315</v>
      </c>
    </row>
    <row r="4" spans="1:21" x14ac:dyDescent="0.35">
      <c r="A4" s="8" t="s">
        <v>20</v>
      </c>
      <c r="B4" s="8" t="s">
        <v>19</v>
      </c>
      <c r="C4" s="8" t="s">
        <v>18</v>
      </c>
      <c r="D4" s="8" t="s">
        <v>14</v>
      </c>
      <c r="E4" s="8" t="s">
        <v>19</v>
      </c>
      <c r="F4" s="8" t="s">
        <v>18</v>
      </c>
      <c r="G4" s="8" t="s">
        <v>14</v>
      </c>
      <c r="H4" s="8" t="s">
        <v>19</v>
      </c>
      <c r="I4" s="8" t="s">
        <v>18</v>
      </c>
      <c r="J4" s="8" t="s">
        <v>14</v>
      </c>
      <c r="L4">
        <v>1985</v>
      </c>
      <c r="M4">
        <v>5420315</v>
      </c>
      <c r="N4">
        <f>SUM([1]Demographics!B6:B8)</f>
        <v>1107298</v>
      </c>
      <c r="O4">
        <f>SUM([1]Demographics!C6:C8)</f>
        <v>1108238</v>
      </c>
      <c r="P4">
        <f>SUM([1]Demographics!B9:B17)</f>
        <v>1549446</v>
      </c>
      <c r="Q4">
        <f>SUM([1]Demographics!C9:C17)</f>
        <v>1655333</v>
      </c>
      <c r="T4">
        <v>1996</v>
      </c>
      <c r="U4">
        <v>8068284</v>
      </c>
    </row>
    <row r="5" spans="1:21" x14ac:dyDescent="0.35">
      <c r="A5" s="8" t="s">
        <v>17</v>
      </c>
      <c r="B5" s="8">
        <v>1526597</v>
      </c>
      <c r="C5" s="8">
        <v>1537145</v>
      </c>
      <c r="D5" s="8">
        <f>SUM(B5:C5)</f>
        <v>3063742</v>
      </c>
      <c r="E5" s="8">
        <v>1669704</v>
      </c>
      <c r="F5" s="8">
        <v>1675104</v>
      </c>
      <c r="G5" s="8">
        <f>SUM(E5:F5)</f>
        <v>3344808</v>
      </c>
      <c r="H5" s="8">
        <v>1658047</v>
      </c>
      <c r="I5" s="8">
        <v>1621472</v>
      </c>
      <c r="J5" s="8">
        <f>SUM(H5:I5)</f>
        <v>3279519</v>
      </c>
      <c r="L5">
        <v>1996</v>
      </c>
      <c r="M5">
        <f>SUM(N5:Q5)</f>
        <v>8068284</v>
      </c>
      <c r="N5">
        <v>1526597</v>
      </c>
      <c r="O5">
        <v>1537145</v>
      </c>
      <c r="P5">
        <v>2292625</v>
      </c>
      <c r="Q5">
        <v>2711917</v>
      </c>
      <c r="T5">
        <v>2001</v>
      </c>
      <c r="U5">
        <v>9138179</v>
      </c>
    </row>
    <row r="6" spans="1:21" x14ac:dyDescent="0.35">
      <c r="A6" s="8" t="s">
        <v>16</v>
      </c>
      <c r="B6" s="8">
        <v>2292625</v>
      </c>
      <c r="C6" s="8">
        <v>2711917</v>
      </c>
      <c r="D6" s="8">
        <f>SUM(B6:C6)</f>
        <v>5004542</v>
      </c>
      <c r="E6" s="8">
        <v>2659850</v>
      </c>
      <c r="F6" s="8">
        <v>3133521</v>
      </c>
      <c r="G6" s="8">
        <f>SUM(E6:F6)</f>
        <v>5793371</v>
      </c>
      <c r="H6" s="8">
        <v>3046456</v>
      </c>
      <c r="I6" s="8">
        <v>3433274</v>
      </c>
      <c r="J6" s="8">
        <f>SUM(H6:I6)</f>
        <v>6479730</v>
      </c>
      <c r="L6">
        <v>2001</v>
      </c>
      <c r="M6">
        <f>SUM(N6:Q6)</f>
        <v>9138179</v>
      </c>
      <c r="N6">
        <v>1669704</v>
      </c>
      <c r="O6">
        <v>1675104</v>
      </c>
      <c r="P6">
        <v>2659850</v>
      </c>
      <c r="Q6">
        <v>3133521</v>
      </c>
      <c r="T6">
        <v>2011</v>
      </c>
      <c r="U6">
        <v>10267300</v>
      </c>
    </row>
    <row r="7" spans="1:21" x14ac:dyDescent="0.35">
      <c r="A7" s="8" t="s">
        <v>15</v>
      </c>
      <c r="B7" s="8">
        <v>139799</v>
      </c>
      <c r="C7" s="8">
        <v>244784</v>
      </c>
      <c r="D7" s="8">
        <f>SUM(B7:C7)</f>
        <v>384583</v>
      </c>
      <c r="E7" s="8">
        <v>148529</v>
      </c>
      <c r="F7" s="8">
        <v>297421</v>
      </c>
      <c r="G7" s="8">
        <f>SUM(E7:F7)</f>
        <v>445950</v>
      </c>
      <c r="H7" s="8">
        <v>174173</v>
      </c>
      <c r="I7" s="8">
        <v>333879</v>
      </c>
      <c r="J7" s="8">
        <f>SUM(H7:I7)</f>
        <v>508052</v>
      </c>
      <c r="L7">
        <v>2011</v>
      </c>
      <c r="M7">
        <f>SUM(N7:Q7)</f>
        <v>9759249</v>
      </c>
      <c r="N7">
        <v>1658047</v>
      </c>
      <c r="O7">
        <v>1621472</v>
      </c>
      <c r="P7">
        <v>3046456</v>
      </c>
      <c r="Q7">
        <v>3433274</v>
      </c>
      <c r="T7">
        <v>2013</v>
      </c>
      <c r="U7">
        <v>10456909</v>
      </c>
    </row>
    <row r="8" spans="1:21" x14ac:dyDescent="0.35">
      <c r="A8" s="8" t="s">
        <v>14</v>
      </c>
      <c r="B8" s="8">
        <f>SUM(B5:B7)</f>
        <v>3959021</v>
      </c>
      <c r="C8" s="8">
        <f>SUM(C5:C7)</f>
        <v>4493846</v>
      </c>
      <c r="D8" s="8">
        <f>SUM(B8:C8)</f>
        <v>8452867</v>
      </c>
      <c r="E8" s="8">
        <f>SUM(E5:E7)</f>
        <v>4478083</v>
      </c>
      <c r="F8" s="8">
        <f>SUM(F5:F7)</f>
        <v>5106046</v>
      </c>
      <c r="G8" s="8">
        <f>SUM(E8:F8)</f>
        <v>9584129</v>
      </c>
      <c r="H8" s="8">
        <f>SUM(H5:H7)</f>
        <v>4878676</v>
      </c>
      <c r="I8" s="8">
        <f>SUM(I5:I7)</f>
        <v>5388625</v>
      </c>
      <c r="J8" s="8">
        <f>SUM(H8:I8)</f>
        <v>10267301</v>
      </c>
      <c r="T8">
        <v>2014</v>
      </c>
      <c r="U8">
        <v>10571313</v>
      </c>
    </row>
    <row r="9" spans="1:21" x14ac:dyDescent="0.35">
      <c r="S9" t="s">
        <v>10</v>
      </c>
      <c r="T9">
        <v>2015</v>
      </c>
      <c r="U9">
        <v>10688168</v>
      </c>
    </row>
    <row r="10" spans="1:21" x14ac:dyDescent="0.35">
      <c r="A10" s="7" t="s">
        <v>13</v>
      </c>
      <c r="B10" s="6">
        <f>SUM(B5:B6)</f>
        <v>3819222</v>
      </c>
      <c r="C10" s="6">
        <f>SUM(C5:C6)</f>
        <v>4249062</v>
      </c>
      <c r="D10" s="6">
        <f>SUM(D5:D6)</f>
        <v>8068284</v>
      </c>
      <c r="E10" s="6">
        <f>SUM(E5:E6)</f>
        <v>4329554</v>
      </c>
      <c r="F10" s="6">
        <f>SUM(F5:F6)</f>
        <v>4808625</v>
      </c>
      <c r="G10" s="6">
        <f>SUM(G5:G6)</f>
        <v>9138179</v>
      </c>
      <c r="H10" s="6">
        <f>SUM(H5:H6)</f>
        <v>4704503</v>
      </c>
      <c r="I10" s="6">
        <f>SUM(I5:I6)</f>
        <v>5054746</v>
      </c>
      <c r="J10" s="6">
        <f>SUM(J5:J6)</f>
        <v>9759249</v>
      </c>
      <c r="M10">
        <f>(M5-M4)/(L5-L4)</f>
        <v>240724.45454545456</v>
      </c>
      <c r="S10" t="s">
        <v>10</v>
      </c>
      <c r="T10">
        <v>2016</v>
      </c>
      <c r="U10">
        <v>10806536</v>
      </c>
    </row>
    <row r="11" spans="1:21" x14ac:dyDescent="0.35">
      <c r="S11" t="s">
        <v>10</v>
      </c>
      <c r="T11">
        <v>2017</v>
      </c>
      <c r="U11">
        <v>10924776</v>
      </c>
    </row>
    <row r="12" spans="1:21" x14ac:dyDescent="0.35">
      <c r="A12" s="5" t="s">
        <v>12</v>
      </c>
      <c r="S12" t="s">
        <v>10</v>
      </c>
      <c r="T12">
        <v>2018</v>
      </c>
      <c r="U12">
        <v>11039740</v>
      </c>
    </row>
    <row r="13" spans="1:21" x14ac:dyDescent="0.35">
      <c r="A13" s="4" t="s">
        <v>11</v>
      </c>
      <c r="S13" t="s">
        <v>10</v>
      </c>
      <c r="T13">
        <v>2019</v>
      </c>
      <c r="U13">
        <v>11155657</v>
      </c>
    </row>
    <row r="16" spans="1:21" ht="29" x14ac:dyDescent="0.35">
      <c r="A16" s="3" t="s">
        <v>9</v>
      </c>
      <c r="B16">
        <f>LN(J10/[1]Demographics!D22)/((2011-1985)*4)</f>
        <v>5.1649773565416463E-3</v>
      </c>
    </row>
    <row r="17" spans="1:4" x14ac:dyDescent="0.35">
      <c r="A17" t="s">
        <v>8</v>
      </c>
      <c r="B17">
        <f>LN(J10/[1]Demographics!D22)/((2011-1985))</f>
        <v>2.0659909426166585E-2</v>
      </c>
    </row>
    <row r="20" spans="1:4" x14ac:dyDescent="0.35">
      <c r="A20" t="s">
        <v>7</v>
      </c>
    </row>
    <row r="21" spans="1:4" x14ac:dyDescent="0.35">
      <c r="A21" t="s">
        <v>6</v>
      </c>
      <c r="B21" t="s">
        <v>5</v>
      </c>
    </row>
    <row r="22" spans="1:4" x14ac:dyDescent="0.35">
      <c r="A22">
        <v>1990</v>
      </c>
      <c r="B22" s="1">
        <v>5.0000000000000001E-3</v>
      </c>
      <c r="C22" t="s">
        <v>4</v>
      </c>
      <c r="D22" t="s">
        <v>3</v>
      </c>
    </row>
    <row r="23" spans="1:4" x14ac:dyDescent="0.35">
      <c r="A23">
        <v>1991</v>
      </c>
      <c r="B23" s="1">
        <v>1.0999999999999999E-2</v>
      </c>
    </row>
    <row r="24" spans="1:4" x14ac:dyDescent="0.35">
      <c r="A24">
        <v>1992</v>
      </c>
      <c r="B24" s="1">
        <v>1.4999999999999999E-2</v>
      </c>
    </row>
    <row r="25" spans="1:4" x14ac:dyDescent="0.35">
      <c r="A25">
        <v>1993</v>
      </c>
      <c r="B25" s="1">
        <v>2.7E-2</v>
      </c>
    </row>
    <row r="26" spans="1:4" x14ac:dyDescent="0.35">
      <c r="A26">
        <v>1994</v>
      </c>
      <c r="B26" s="1">
        <v>5.0999999999999997E-2</v>
      </c>
    </row>
    <row r="27" spans="1:4" x14ac:dyDescent="0.35">
      <c r="A27">
        <v>1995</v>
      </c>
      <c r="B27" s="1">
        <v>6.9000000000000006E-2</v>
      </c>
    </row>
    <row r="28" spans="1:4" x14ac:dyDescent="0.35">
      <c r="A28">
        <v>1996</v>
      </c>
      <c r="B28" s="1">
        <v>9.5000000000000001E-2</v>
      </c>
    </row>
    <row r="29" spans="1:4" x14ac:dyDescent="0.35">
      <c r="A29">
        <v>1997</v>
      </c>
      <c r="B29" s="1">
        <v>0.113</v>
      </c>
    </row>
    <row r="30" spans="1:4" x14ac:dyDescent="0.35">
      <c r="A30">
        <v>1998</v>
      </c>
      <c r="B30" s="1">
        <v>0.152</v>
      </c>
    </row>
    <row r="31" spans="1:4" x14ac:dyDescent="0.35">
      <c r="A31">
        <v>1999</v>
      </c>
      <c r="B31" s="1">
        <v>0.14899999999999999</v>
      </c>
    </row>
    <row r="32" spans="1:4" x14ac:dyDescent="0.35">
      <c r="A32">
        <v>2000</v>
      </c>
      <c r="B32" s="1">
        <v>0.16300000000000001</v>
      </c>
    </row>
    <row r="33" spans="1:4" x14ac:dyDescent="0.35">
      <c r="A33">
        <v>2001</v>
      </c>
      <c r="B33" s="1">
        <v>0.223</v>
      </c>
      <c r="C33" t="s">
        <v>2</v>
      </c>
      <c r="D33" t="s">
        <v>1</v>
      </c>
    </row>
    <row r="34" spans="1:4" x14ac:dyDescent="0.35">
      <c r="A34">
        <v>2002</v>
      </c>
      <c r="B34" s="1">
        <v>0.24299999999999999</v>
      </c>
    </row>
    <row r="35" spans="1:4" x14ac:dyDescent="0.35">
      <c r="A35">
        <v>2003</v>
      </c>
      <c r="B35" s="2">
        <v>0.25</v>
      </c>
    </row>
    <row r="36" spans="1:4" x14ac:dyDescent="0.35">
      <c r="A36">
        <v>2004</v>
      </c>
      <c r="B36" s="1">
        <v>0.27100000000000002</v>
      </c>
    </row>
    <row r="37" spans="1:4" x14ac:dyDescent="0.35">
      <c r="A37">
        <v>2005</v>
      </c>
      <c r="B37" s="1">
        <v>0.26100000000000001</v>
      </c>
    </row>
    <row r="38" spans="1:4" x14ac:dyDescent="0.35">
      <c r="A38">
        <v>2006</v>
      </c>
      <c r="B38" s="1">
        <v>0.26100000000000001</v>
      </c>
    </row>
    <row r="39" spans="1:4" x14ac:dyDescent="0.35">
      <c r="A39">
        <v>2007</v>
      </c>
      <c r="B39" s="1">
        <v>0.25800000000000001</v>
      </c>
    </row>
    <row r="40" spans="1:4" x14ac:dyDescent="0.35">
      <c r="A40">
        <v>2008</v>
      </c>
      <c r="B40" s="1">
        <v>0.25800000000000001</v>
      </c>
    </row>
    <row r="41" spans="1:4" x14ac:dyDescent="0.35">
      <c r="A41">
        <v>2009</v>
      </c>
      <c r="B41" s="1">
        <v>0.26300000000000001</v>
      </c>
    </row>
    <row r="42" spans="1:4" x14ac:dyDescent="0.35">
      <c r="A42">
        <v>2010</v>
      </c>
      <c r="B42" s="1">
        <v>0.26300000000000001</v>
      </c>
    </row>
    <row r="43" spans="1:4" x14ac:dyDescent="0.35">
      <c r="A43">
        <v>2012</v>
      </c>
      <c r="B43" s="1">
        <v>0.318</v>
      </c>
      <c r="D43" t="s">
        <v>0</v>
      </c>
    </row>
    <row r="55" spans="6:6" x14ac:dyDescent="0.35">
      <c r="F55" s="1"/>
    </row>
  </sheetData>
  <mergeCells count="3">
    <mergeCell ref="B3:D3"/>
    <mergeCell ref="E3:G3"/>
    <mergeCell ref="H3:J3"/>
  </mergeCells>
  <hyperlinks>
    <hyperlink ref="A12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carajb</dc:creator>
  <cp:lastModifiedBy>carajb</cp:lastModifiedBy>
  <dcterms:created xsi:type="dcterms:W3CDTF">2019-01-02T21:29:21Z</dcterms:created>
  <dcterms:modified xsi:type="dcterms:W3CDTF">2019-01-02T21:31:25Z</dcterms:modified>
</cp:coreProperties>
</file>