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"/>
    </mc:Choice>
  </mc:AlternateContent>
  <bookViews>
    <workbookView xWindow="0" yWindow="0" windowWidth="19200" windowHeight="693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7" i="7" l="1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<sst xmlns="http://schemas.openxmlformats.org/spreadsheetml/2006/main" count="668" uniqueCount="350">
  <si>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</si>
  <si>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</si>
  <si>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</si>
  <si>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</si>
  <si>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</si>
  <si>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</si>
  <si>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</si>
  <si>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</si>
  <si>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</si>
  <si>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</si>
  <si>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</si>
  <si>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</si>
  <si>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</si>
  <si>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</si>
  <si>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</si>
  <si>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</si>
  <si>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</si>
  <si>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</si>
  <si>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</si>
  <si>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</si>
  <si>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</si>
  <si>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</si>
  <si>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</si>
  <si>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</si>
  <si>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</si>
  <si>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</si>
  <si>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</si>
  <si>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</si>
  <si>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</si>
  <si>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</si>
  <si>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</si>
  <si>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</si>
  <si>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</si>
  <si>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</si>
  <si>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</si>
  <si>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</si>
  <si>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</si>
  <si>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</si>
  <si>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</si>
  <si>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</si>
  <si>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</si>
  <si>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</si>
  <si>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</si>
  <si>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</si>
  <si>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</si>
  <si>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</si>
  <si>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</si>
  <si>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</si>
  <si>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</si>
  <si>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</si>
  <si>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</si>
  <si>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</si>
  <si>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</si>
  <si>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</si>
  <si>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</si>
  <si>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</si>
  <si>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</si>
  <si>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</si>
  <si>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</si>
  <si>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</si>
  <si>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</si>
  <si>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</si>
  <si>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</si>
  <si>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</si>
  <si>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</si>
  <si>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</si>
  <si>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</si>
  <si>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</si>
  <si>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</si>
  <si>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</si>
  <si>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</si>
  <si>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</si>
  <si>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</si>
  <si>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</si>
  <si>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</si>
  <si>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</si>
  <si>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</si>
  <si>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</si>
  <si>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</si>
  <si>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</si>
  <si>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</si>
  <si>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</si>
  <si>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</si>
  <si>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</si>
  <si>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</si>
  <si>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</si>
  <si>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</si>
  <si>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</si>
  <si>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</si>
  <si>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</si>
  <si>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</si>
  <si>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</si>
  <si>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</si>
  <si>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</si>
  <si>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</si>
  <si>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</si>
  <si>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</si>
  <si>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</si>
  <si>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</si>
  <si>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</si>
  <si>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</si>
  <si>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</si>
  <si>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</si>
  <si>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</si>
  <si>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</si>
  <si>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</si>
  <si>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</si>
  <si>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</si>
  <si>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</si>
  <si>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</si>
  <si>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</si>
  <si>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</si>
  <si>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</si>
  <si>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</si>
  <si>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</si>
  <si>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</si>
  <si>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</si>
  <si>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</si>
  <si>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</si>
  <si>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</si>
  <si>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</si>
  <si>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</si>
  <si>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</si>
  <si>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</si>
  <si>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</si>
  <si>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</si>
  <si>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</si>
  <si>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</si>
  <si>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</si>
  <si>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</si>
  <si>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</si>
  <si>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</si>
  <si>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</si>
  <si>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</si>
  <si>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</si>
  <si>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</si>
  <si>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</si>
  <si>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</si>
  <si>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</si>
  <si>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</si>
  <si>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</si>
  <si>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</si>
  <si>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</si>
  <si>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</si>
  <si>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</si>
  <si>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</si>
  <si>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</si>
  <si>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</si>
  <si>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</si>
  <si>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</si>
  <si>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</si>
  <si>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</si>
  <si>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</si>
  <si>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</si>
  <si>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</si>
  <si>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</si>
  <si>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</si>
  <si>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</si>
  <si>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</si>
  <si>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</si>
  <si>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</si>
  <si>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</si>
  <si>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</si>
  <si>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</si>
  <si>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</si>
  <si>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</si>
  <si>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</si>
  <si>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</si>
  <si>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</si>
  <si>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</si>
  <si>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</si>
  <si>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</si>
  <si>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</si>
  <si>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</si>
  <si>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</si>
  <si>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</si>
  <si>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</si>
  <si>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</si>
  <si>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</si>
  <si>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</si>
  <si>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</si>
  <si>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</si>
  <si>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</si>
  <si>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</si>
  <si>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</si>
  <si>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</si>
  <si>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</si>
  <si>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</si>
  <si>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</si>
  <si>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</si>
  <si>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</si>
  <si>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</si>
  <si>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</si>
  <si>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</si>
  <si>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</si>
  <si>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</si>
  <si>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</si>
  <si>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</si>
  <si>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</si>
  <si>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</si>
  <si>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</si>
  <si>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</si>
  <si>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</si>
  <si>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</si>
  <si>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</si>
  <si>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</si>
  <si>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</si>
  <si>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</si>
  <si>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</si>
  <si>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</si>
  <si>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</si>
  <si>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</si>
  <si>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</si>
  <si>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</si>
  <si>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</si>
  <si>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</si>
  <si>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</si>
  <si>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</si>
  <si>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</si>
  <si>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</si>
  <si>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</si>
  <si>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</si>
  <si>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</si>
  <si>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</si>
  <si>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</si>
  <si>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</si>
  <si>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</si>
  <si>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</si>
  <si>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</si>
  <si>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</si>
  <si>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</si>
  <si>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</si>
  <si>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</si>
  <si>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</si>
  <si>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</si>
  <si>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</si>
  <si>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</si>
  <si>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</si>
  <si>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</si>
  <si>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</si>
  <si>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</si>
  <si>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</si>
  <si>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</si>
  <si>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</si>
  <si>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</si>
  <si>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</si>
  <si>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</si>
  <si>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</si>
  <si>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</si>
  <si>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</si>
  <si>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</si>
  <si>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</si>
  <si>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</si>
  <si>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</si>
  <si>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</si>
  <si>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</si>
  <si>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</si>
  <si>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</si>
  <si>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</si>
  <si>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</si>
  <si>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</si>
  <si>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</si>
  <si>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</si>
  <si>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</si>
  <si>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</si>
  <si>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</si>
  <si>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</si>
  <si>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</si>
  <si>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</si>
  <si>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</si>
  <si>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</si>
  <si>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</si>
  <si>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</si>
  <si>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</si>
  <si>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</si>
  <si>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</si>
  <si>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</si>
  <si>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</si>
  <si>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</si>
  <si>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</si>
  <si>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</si>
  <si>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</si>
  <si>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</si>
  <si>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</si>
  <si>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</si>
  <si>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</si>
  <si>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</si>
  <si>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</si>
  <si>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</si>
  <si>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</si>
  <si>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</si>
  <si>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</si>
  <si>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</si>
  <si>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</si>
  <si>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</si>
  <si>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</si>
  <si>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</si>
  <si>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</si>
  <si>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</si>
  <si>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</si>
  <si>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</si>
  <si>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</si>
  <si>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</si>
  <si>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</si>
  <si>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</si>
  <si>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</si>
  <si>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</si>
  <si>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</si>
  <si>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</si>
  <si>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</si>
  <si>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</si>
  <si>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</si>
  <si>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</si>
  <si>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</si>
  <si>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</si>
  <si>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</si>
  <si>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</si>
  <si>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</si>
  <si>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</si>
  <si>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</si>
  <si>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</si>
  <si>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</si>
  <si>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</si>
  <si>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</si>
  <si>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</si>
  <si>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</si>
  <si>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</si>
  <si>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</si>
  <si>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</si>
  <si>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</si>
  <si>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</si>
  <si>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</si>
  <si>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</si>
  <si>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</si>
  <si>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</si>
  <si>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</si>
  <si>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</si>
  <si>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</si>
  <si>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</si>
  <si>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</si>
  <si>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</si>
  <si>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</si>
  <si>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</si>
  <si>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</si>
  <si>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</si>
  <si>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</si>
  <si>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</si>
  <si>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</si>
  <si>
    <t>Vaccine types (16/18)</t>
  </si>
  <si>
    <t>Vaccine type (non-16/18)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</si>
</sst>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9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topLeftCell="A13" workbookViewId="0">
      <selection activeCell="H29" sqref="H29:I31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104">
        <f>1/24.3*12</f>
        <v>0.49382716049382713</v>
      </c>
      <c r="I29" s="104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104">
        <f>1/24.3*12</f>
        <v>0.49382716049382713</v>
      </c>
      <c r="I30" s="104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104">
        <f>MIN(H29:H30)</f>
        <v>0.49382716049382713</v>
      </c>
      <c r="I31" s="104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62" workbookViewId="0">
      <selection activeCell="B51" sqref="B51"/>
    </sheetView>
  </sheetViews>
  <sheetFormatPr defaultColWidth="8.7265625" defaultRowHeight="14.5" x14ac:dyDescent="0.35"/>
  <cols>
    <col min="1" max="16384" width="8.7265625" style="55"/>
  </cols>
  <sheetData>
    <row r="1" spans="1:64" ht="15" thickBot="1" x14ac:dyDescent="0.4">
      <c r="A1" s="57" t="s">
        <v>311</v>
      </c>
    </row>
    <row r="2" spans="1:64" ht="58.5" thickBot="1" x14ac:dyDescent="0.4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" thickBot="1" x14ac:dyDescent="0.4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" thickBot="1" x14ac:dyDescent="0.4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" thickBot="1" x14ac:dyDescent="0.4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" thickBot="1" x14ac:dyDescent="0.4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3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3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3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3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3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3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3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3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3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3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" thickBot="1" x14ac:dyDescent="0.4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" thickBot="1" x14ac:dyDescent="0.4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35">
      <c r="A21" s="57" t="s">
        <v>312</v>
      </c>
    </row>
    <row r="22" spans="1:64" x14ac:dyDescent="0.35">
      <c r="B22" s="102" t="s">
        <v>347</v>
      </c>
    </row>
    <row r="23" spans="1:64" x14ac:dyDescent="0.35">
      <c r="A23" s="55" t="s">
        <v>47</v>
      </c>
      <c r="B23" s="55">
        <f>0.5/0.7</f>
        <v>0.7142857142857143</v>
      </c>
      <c r="D23" s="103" t="s">
        <v>345</v>
      </c>
    </row>
    <row r="24" spans="1:64" x14ac:dyDescent="0.35">
      <c r="A24" s="55" t="s">
        <v>157</v>
      </c>
      <c r="B24" s="55">
        <f>0.2/0.7</f>
        <v>0.28571428571428575</v>
      </c>
      <c r="D24" s="103" t="s">
        <v>346</v>
      </c>
    </row>
    <row r="25" spans="1:64" x14ac:dyDescent="0.35">
      <c r="A25" s="55" t="s">
        <v>322</v>
      </c>
      <c r="B25" s="55">
        <f>0</f>
        <v>0</v>
      </c>
    </row>
    <row r="27" spans="1:64" ht="44" thickBot="1" x14ac:dyDescent="0.4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" thickBot="1" x14ac:dyDescent="0.4">
      <c r="A28" s="55" t="s">
        <v>309</v>
      </c>
      <c r="B28" s="55">
        <f t="array" ref="B28:B43">B23*B3:B18+B24*W3:W18+B25*AR3:AR18</f>
        <v>0.59184142857142863</v>
      </c>
      <c r="C28" s="55">
        <f t="array" ref="C28:C43">B23*D3:D18+B24*Y3:Y18+B25*AT3:AT18</f>
        <v>0.20884085714285716</v>
      </c>
      <c r="D28" s="55">
        <f t="array" ref="D28:D43">B23*E3:E18+B24*Z3:Z18+B25*AU3:AU18</f>
        <v>6.6595428571428569E-2</v>
      </c>
      <c r="E28" s="55">
        <f t="array" ref="E28:E43">B23*F3:F18+B24*AA3:AA18+B25*AV3:AV18</f>
        <v>0</v>
      </c>
      <c r="F28" s="55">
        <f t="array" ref="F28:F43">B23*G3:G18+B24*AB3:AB18+B25*AW3:AW18</f>
        <v>0.17677857142857142</v>
      </c>
      <c r="G28" s="55">
        <f t="array" ref="G28:G43">B23*H3:H18+B24*AB3:AB18+B25*AW3:AW18</f>
        <v>6.6624285714285719E-2</v>
      </c>
      <c r="H28" s="55">
        <f t="array" ref="H28:H43">B23*J3:J18+B24*AE3:AE18+B25*AZ3:AZ18</f>
        <v>3.4775714285714292E-2</v>
      </c>
      <c r="I28" s="55">
        <f t="array" ref="I28:I43">B23*K3:K18+B24*AF3:AF18+B25*BA3:BA18</f>
        <v>3.4775714285714292E-2</v>
      </c>
      <c r="J28" s="55">
        <f t="array" ref="J28:J43">B23*L3:L18+B24*AG3:AG18+B25*BB3:BB18</f>
        <v>0.24541728571428573</v>
      </c>
      <c r="K28" s="55">
        <f t="array" ref="K28:K43">B23*M3:M18+B24*AH3:AH18+B25*BC3:BC18</f>
        <v>2.6168428571428575E-2</v>
      </c>
      <c r="L28" s="55">
        <f t="array" ref="L28:L43">B23*N3:N18+B24*AI3:AI18+B25*BD3:BD18</f>
        <v>9.1912428571428589E-2</v>
      </c>
      <c r="M28" s="55">
        <f t="array" ref="M28:M43">B23*P3:P18+B24*AK3:AK18+B25*BF3:BF18</f>
        <v>0.13199642857142857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5.2580571428571428E-2</v>
      </c>
      <c r="Q28" s="55">
        <f t="array" ref="Q28:Q43">B23*T3:T18+B24*AO3:AO18+B25*BJ3:BJ18</f>
        <v>3.7457142857142862E-2</v>
      </c>
      <c r="R28" s="55">
        <f t="array" ref="R28:R43">B23*V3:V18+B24*AQ3:AQ18+B25*BL3:BL18</f>
        <v>1.3352380952380953E-3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" thickBot="1" x14ac:dyDescent="0.4">
      <c r="A29" s="71" t="s">
        <v>310</v>
      </c>
      <c r="B29" s="55">
        <v>0.59184142857142863</v>
      </c>
      <c r="C29" s="55">
        <v>0.20884085714285716</v>
      </c>
      <c r="D29" s="55">
        <v>6.6595428571428569E-2</v>
      </c>
      <c r="E29" s="55">
        <v>0</v>
      </c>
      <c r="F29" s="55">
        <v>0.17677857142857142</v>
      </c>
      <c r="G29" s="55">
        <v>6.6624285714285719E-2</v>
      </c>
      <c r="H29" s="55">
        <v>3.4775714285714292E-2</v>
      </c>
      <c r="I29" s="55">
        <v>3.4775714285714292E-2</v>
      </c>
      <c r="J29" s="55">
        <v>0.24541728571428573</v>
      </c>
      <c r="K29" s="55">
        <v>2.6168428571428575E-2</v>
      </c>
      <c r="L29" s="55">
        <v>9.1912428571428589E-2</v>
      </c>
      <c r="M29" s="55">
        <v>0.13199642857142857</v>
      </c>
      <c r="N29" s="55">
        <v>0</v>
      </c>
      <c r="O29" s="55">
        <v>0</v>
      </c>
      <c r="P29" s="55">
        <v>5.2580571428571428E-2</v>
      </c>
      <c r="Q29" s="55">
        <v>3.7457142857142862E-2</v>
      </c>
      <c r="R29" s="55">
        <v>1.3352380952380953E-3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" thickBot="1" x14ac:dyDescent="0.4">
      <c r="A30" s="72" t="s">
        <v>305</v>
      </c>
      <c r="B30" s="55">
        <v>0.59184142857142863</v>
      </c>
      <c r="C30" s="55">
        <v>0.20884085714285716</v>
      </c>
      <c r="D30" s="55">
        <v>6.6595428571428569E-2</v>
      </c>
      <c r="E30" s="55">
        <v>0</v>
      </c>
      <c r="F30" s="55">
        <v>0.17677857142857142</v>
      </c>
      <c r="G30" s="55">
        <v>6.6624285714285719E-2</v>
      </c>
      <c r="H30" s="55">
        <v>3.4775714285714292E-2</v>
      </c>
      <c r="I30" s="55">
        <v>3.4775714285714292E-2</v>
      </c>
      <c r="J30" s="55">
        <v>0.24541728571428573</v>
      </c>
      <c r="K30" s="55">
        <v>2.6168428571428575E-2</v>
      </c>
      <c r="L30" s="55">
        <v>9.1912428571428589E-2</v>
      </c>
      <c r="M30" s="55">
        <v>0.13199642857142857</v>
      </c>
      <c r="N30" s="55">
        <v>0</v>
      </c>
      <c r="O30" s="55">
        <v>0</v>
      </c>
      <c r="P30" s="55">
        <v>5.2580571428571428E-2</v>
      </c>
      <c r="Q30" s="55">
        <v>3.7457142857142862E-2</v>
      </c>
      <c r="R30" s="55">
        <v>1.3352380952380953E-3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" thickBot="1" x14ac:dyDescent="0.4">
      <c r="A31" s="55" t="s">
        <v>229</v>
      </c>
      <c r="B31" s="55">
        <v>0.59184142857142863</v>
      </c>
      <c r="C31" s="55">
        <v>0.20884085714285716</v>
      </c>
      <c r="D31" s="55">
        <v>6.6595428571428569E-2</v>
      </c>
      <c r="E31" s="55">
        <v>0</v>
      </c>
      <c r="F31" s="55">
        <v>0.17677857142857142</v>
      </c>
      <c r="G31" s="55">
        <v>6.6624285714285719E-2</v>
      </c>
      <c r="H31" s="55">
        <v>3.4775714285714292E-2</v>
      </c>
      <c r="I31" s="55">
        <v>3.4775714285714292E-2</v>
      </c>
      <c r="J31" s="55">
        <v>0.24541728571428573</v>
      </c>
      <c r="K31" s="55">
        <v>2.6168428571428575E-2</v>
      </c>
      <c r="L31" s="55">
        <v>9.1912428571428589E-2</v>
      </c>
      <c r="M31" s="55">
        <v>0.13199642857142857</v>
      </c>
      <c r="N31" s="55">
        <v>0</v>
      </c>
      <c r="O31" s="55">
        <v>0</v>
      </c>
      <c r="P31" s="55">
        <v>5.2580571428571428E-2</v>
      </c>
      <c r="Q31" s="55">
        <v>3.7457142857142862E-2</v>
      </c>
      <c r="R31" s="55">
        <v>1.3352380952380953E-3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35">
      <c r="A32" s="55" t="s">
        <v>230</v>
      </c>
      <c r="B32" s="55">
        <v>0.59184142857142863</v>
      </c>
      <c r="C32" s="55">
        <v>0.20884085714285716</v>
      </c>
      <c r="D32" s="55">
        <v>6.6595428571428569E-2</v>
      </c>
      <c r="E32" s="55">
        <v>0</v>
      </c>
      <c r="F32" s="55">
        <v>0.17677857142857142</v>
      </c>
      <c r="G32" s="55">
        <v>6.6624285714285719E-2</v>
      </c>
      <c r="H32" s="55">
        <v>3.4775714285714292E-2</v>
      </c>
      <c r="I32" s="55">
        <v>3.4775714285714292E-2</v>
      </c>
      <c r="J32" s="55">
        <v>0.24541728571428573</v>
      </c>
      <c r="K32" s="55">
        <v>2.6168428571428575E-2</v>
      </c>
      <c r="L32" s="55">
        <v>9.1912428571428589E-2</v>
      </c>
      <c r="M32" s="55">
        <v>0.13199642857142857</v>
      </c>
      <c r="N32" s="55">
        <v>0</v>
      </c>
      <c r="O32" s="55">
        <v>0</v>
      </c>
      <c r="P32" s="55">
        <v>5.2580571428571428E-2</v>
      </c>
      <c r="Q32" s="55">
        <v>3.7457142857142862E-2</v>
      </c>
      <c r="R32" s="55">
        <v>1.3352380952380953E-3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35">
      <c r="A33" s="55" t="s">
        <v>306</v>
      </c>
      <c r="B33" s="55">
        <v>0.43680510714285714</v>
      </c>
      <c r="C33" s="55">
        <v>0.11901342857142858</v>
      </c>
      <c r="D33" s="55">
        <v>2.0095714285714286E-2</v>
      </c>
      <c r="E33" s="55">
        <v>0</v>
      </c>
      <c r="F33" s="55">
        <v>0.17677857142857142</v>
      </c>
      <c r="G33" s="55">
        <v>6.6624285714285719E-2</v>
      </c>
      <c r="H33" s="55">
        <v>4.0098285714285718E-2</v>
      </c>
      <c r="I33" s="55">
        <v>4.1128035714285714E-2</v>
      </c>
      <c r="J33" s="55">
        <v>0.24541728571428573</v>
      </c>
      <c r="K33" s="55">
        <v>2.6168428571428575E-2</v>
      </c>
      <c r="L33" s="55">
        <v>9.1912428571428589E-2</v>
      </c>
      <c r="M33" s="55">
        <v>0.21510314285714285</v>
      </c>
      <c r="N33" s="55">
        <v>0</v>
      </c>
      <c r="O33" s="55">
        <v>0</v>
      </c>
      <c r="P33" s="55">
        <v>3.7497999999999997E-2</v>
      </c>
      <c r="Q33" s="55">
        <v>3.182385714285714E-2</v>
      </c>
      <c r="R33" s="55">
        <v>1.4111071428571429E-2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35">
      <c r="A34" s="55" t="s">
        <v>10</v>
      </c>
      <c r="B34" s="55">
        <v>0.43680510714285714</v>
      </c>
      <c r="C34" s="55">
        <v>0.11901342857142858</v>
      </c>
      <c r="D34" s="55">
        <v>2.0095714285714286E-2</v>
      </c>
      <c r="E34" s="55">
        <v>0</v>
      </c>
      <c r="F34" s="55">
        <v>0.17677857142857142</v>
      </c>
      <c r="G34" s="55">
        <v>6.6624285714285719E-2</v>
      </c>
      <c r="H34" s="55">
        <v>4.0098285714285718E-2</v>
      </c>
      <c r="I34" s="55">
        <v>4.1128035714285714E-2</v>
      </c>
      <c r="J34" s="55">
        <v>0.24541728571428573</v>
      </c>
      <c r="K34" s="55">
        <v>2.6168428571428575E-2</v>
      </c>
      <c r="L34" s="55">
        <v>9.1912428571428589E-2</v>
      </c>
      <c r="M34" s="55">
        <v>0.21510314285714285</v>
      </c>
      <c r="N34" s="55">
        <v>0</v>
      </c>
      <c r="O34" s="55">
        <v>0</v>
      </c>
      <c r="P34" s="55">
        <v>3.7497999999999997E-2</v>
      </c>
      <c r="Q34" s="55">
        <v>3.182385714285714E-2</v>
      </c>
      <c r="R34" s="55">
        <v>1.4111071428571429E-2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35">
      <c r="A35" s="55" t="s">
        <v>11</v>
      </c>
      <c r="B35" s="55">
        <v>0.43680510714285714</v>
      </c>
      <c r="C35" s="55">
        <v>0.11901342857142858</v>
      </c>
      <c r="D35" s="55">
        <v>2.0095714285714286E-2</v>
      </c>
      <c r="E35" s="55">
        <v>0</v>
      </c>
      <c r="F35" s="55">
        <v>0.17677857142857142</v>
      </c>
      <c r="G35" s="55">
        <v>6.6624285714285719E-2</v>
      </c>
      <c r="H35" s="55">
        <v>4.0098285714285718E-2</v>
      </c>
      <c r="I35" s="55">
        <v>4.1128035714285714E-2</v>
      </c>
      <c r="J35" s="55">
        <v>0.24541728571428573</v>
      </c>
      <c r="K35" s="55">
        <v>2.6168428571428575E-2</v>
      </c>
      <c r="L35" s="55">
        <v>9.1912428571428589E-2</v>
      </c>
      <c r="M35" s="55">
        <v>0.21510314285714285</v>
      </c>
      <c r="N35" s="55">
        <v>0</v>
      </c>
      <c r="O35" s="55">
        <v>0</v>
      </c>
      <c r="P35" s="55">
        <v>3.7497999999999997E-2</v>
      </c>
      <c r="Q35" s="55">
        <v>3.182385714285714E-2</v>
      </c>
      <c r="R35" s="55">
        <v>1.4111071428571429E-2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35">
      <c r="A36" s="55" t="s">
        <v>12</v>
      </c>
      <c r="B36" s="55">
        <v>0.43680510714285714</v>
      </c>
      <c r="C36" s="55">
        <v>0.11901342857142858</v>
      </c>
      <c r="D36" s="55">
        <v>2.0095714285714286E-2</v>
      </c>
      <c r="E36" s="55">
        <v>0</v>
      </c>
      <c r="F36" s="55">
        <v>0.17677857142857142</v>
      </c>
      <c r="G36" s="55">
        <v>6.6624285714285719E-2</v>
      </c>
      <c r="H36" s="55">
        <v>4.0098285714285718E-2</v>
      </c>
      <c r="I36" s="55">
        <v>4.1128035714285714E-2</v>
      </c>
      <c r="J36" s="55">
        <v>0.24541728571428573</v>
      </c>
      <c r="K36" s="55">
        <v>2.6168428571428575E-2</v>
      </c>
      <c r="L36" s="55">
        <v>9.1912428571428589E-2</v>
      </c>
      <c r="M36" s="55">
        <v>0.21510314285714285</v>
      </c>
      <c r="N36" s="55">
        <v>0</v>
      </c>
      <c r="O36" s="55">
        <v>0</v>
      </c>
      <c r="P36" s="55">
        <v>3.7497999999999997E-2</v>
      </c>
      <c r="Q36" s="55">
        <v>3.182385714285714E-2</v>
      </c>
      <c r="R36" s="55">
        <v>1.4111071428571429E-2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35">
      <c r="A37" s="55" t="s">
        <v>13</v>
      </c>
      <c r="B37" s="55">
        <v>0.43680510714285714</v>
      </c>
      <c r="C37" s="55">
        <v>0.11901342857142858</v>
      </c>
      <c r="D37" s="55">
        <v>2.0095714285714286E-2</v>
      </c>
      <c r="E37" s="55">
        <v>0</v>
      </c>
      <c r="F37" s="55">
        <v>0.17677857142857142</v>
      </c>
      <c r="G37" s="55">
        <v>6.6624285714285719E-2</v>
      </c>
      <c r="H37" s="55">
        <v>4.0098285714285718E-2</v>
      </c>
      <c r="I37" s="55">
        <v>4.1128035714285714E-2</v>
      </c>
      <c r="J37" s="55">
        <v>0.24541728571428573</v>
      </c>
      <c r="K37" s="55">
        <v>2.6168428571428575E-2</v>
      </c>
      <c r="L37" s="55">
        <v>9.1912428571428589E-2</v>
      </c>
      <c r="M37" s="55">
        <v>0.21510314285714285</v>
      </c>
      <c r="N37" s="55">
        <v>0</v>
      </c>
      <c r="O37" s="55">
        <v>0</v>
      </c>
      <c r="P37" s="55">
        <v>3.7497999999999997E-2</v>
      </c>
      <c r="Q37" s="55">
        <v>3.182385714285714E-2</v>
      </c>
      <c r="R37" s="55">
        <v>1.4111071428571429E-2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35">
      <c r="A38" s="55" t="s">
        <v>232</v>
      </c>
      <c r="B38" s="55">
        <v>0.2642221785714286</v>
      </c>
      <c r="C38" s="55">
        <v>9.2900999999999997E-2</v>
      </c>
      <c r="D38" s="55">
        <v>6.7118571428571427E-3</v>
      </c>
      <c r="E38" s="55">
        <v>0</v>
      </c>
      <c r="F38" s="55">
        <v>0.17677857142857142</v>
      </c>
      <c r="G38" s="55">
        <v>6.6624285714285719E-2</v>
      </c>
      <c r="H38" s="55">
        <v>5.3369857142857142E-2</v>
      </c>
      <c r="I38" s="55">
        <v>4.4217285714285723E-2</v>
      </c>
      <c r="J38" s="55">
        <v>0.24541728571428573</v>
      </c>
      <c r="K38" s="55">
        <v>2.6168428571428575E-2</v>
      </c>
      <c r="L38" s="55">
        <v>9.1912428571428589E-2</v>
      </c>
      <c r="M38" s="55">
        <v>0.28376689285714291</v>
      </c>
      <c r="N38" s="55">
        <v>0</v>
      </c>
      <c r="O38" s="55">
        <v>0</v>
      </c>
      <c r="P38" s="55">
        <v>1.4934071428571428E-2</v>
      </c>
      <c r="Q38" s="55">
        <v>9.3192142857142866E-3</v>
      </c>
      <c r="R38" s="55">
        <v>3.2381464285714284E-2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35">
      <c r="A39" s="55" t="s">
        <v>233</v>
      </c>
      <c r="B39" s="55">
        <v>0.2642221785714286</v>
      </c>
      <c r="C39" s="55">
        <v>9.2900999999999997E-2</v>
      </c>
      <c r="D39" s="55">
        <v>6.7118571428571427E-3</v>
      </c>
      <c r="E39" s="55">
        <v>0</v>
      </c>
      <c r="F39" s="55">
        <v>0.17677857142857142</v>
      </c>
      <c r="G39" s="55">
        <v>6.6624285714285719E-2</v>
      </c>
      <c r="H39" s="55">
        <v>5.3369857142857142E-2</v>
      </c>
      <c r="I39" s="55">
        <v>4.4217285714285723E-2</v>
      </c>
      <c r="J39" s="55">
        <v>0.24541728571428573</v>
      </c>
      <c r="K39" s="55">
        <v>2.6168428571428575E-2</v>
      </c>
      <c r="L39" s="55">
        <v>9.1912428571428589E-2</v>
      </c>
      <c r="M39" s="55">
        <v>0.28376689285714291</v>
      </c>
      <c r="N39" s="55">
        <v>0</v>
      </c>
      <c r="O39" s="55">
        <v>0</v>
      </c>
      <c r="P39" s="55">
        <v>1.4934071428571428E-2</v>
      </c>
      <c r="Q39" s="55">
        <v>9.3192142857142866E-3</v>
      </c>
      <c r="R39" s="55">
        <v>3.2381464285714284E-2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35">
      <c r="A40" s="55" t="s">
        <v>253</v>
      </c>
      <c r="B40" s="55">
        <v>0.2642221785714286</v>
      </c>
      <c r="C40" s="55">
        <v>9.2900999999999997E-2</v>
      </c>
      <c r="D40" s="55">
        <v>6.7118571428571427E-3</v>
      </c>
      <c r="E40" s="55">
        <v>0</v>
      </c>
      <c r="F40" s="55">
        <v>0.17677857142857142</v>
      </c>
      <c r="G40" s="55">
        <v>6.6624285714285719E-2</v>
      </c>
      <c r="H40" s="55">
        <v>5.3369857142857142E-2</v>
      </c>
      <c r="I40" s="55">
        <v>4.4217285714285723E-2</v>
      </c>
      <c r="J40" s="55">
        <v>0.24541728571428573</v>
      </c>
      <c r="K40" s="55">
        <v>2.6168428571428575E-2</v>
      </c>
      <c r="L40" s="55">
        <v>9.1912428571428589E-2</v>
      </c>
      <c r="M40" s="55">
        <v>0.28376689285714291</v>
      </c>
      <c r="N40" s="55">
        <v>0</v>
      </c>
      <c r="O40" s="55">
        <v>0</v>
      </c>
      <c r="P40" s="55">
        <v>1.4934071428571428E-2</v>
      </c>
      <c r="Q40" s="55">
        <v>9.3192142857142866E-3</v>
      </c>
      <c r="R40" s="55">
        <v>3.2381464285714284E-2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35">
      <c r="A41" s="55" t="s">
        <v>254</v>
      </c>
      <c r="B41" s="55">
        <v>0.2642221785714286</v>
      </c>
      <c r="C41" s="55">
        <v>9.2900999999999997E-2</v>
      </c>
      <c r="D41" s="55">
        <v>6.7118571428571427E-3</v>
      </c>
      <c r="E41" s="55">
        <v>0</v>
      </c>
      <c r="F41" s="55">
        <v>0.17677857142857142</v>
      </c>
      <c r="G41" s="55">
        <v>6.6624285714285719E-2</v>
      </c>
      <c r="H41" s="55">
        <v>5.3369857142857142E-2</v>
      </c>
      <c r="I41" s="55">
        <v>4.4217285714285723E-2</v>
      </c>
      <c r="J41" s="55">
        <v>0.24541728571428573</v>
      </c>
      <c r="K41" s="55">
        <v>2.6168428571428575E-2</v>
      </c>
      <c r="L41" s="55">
        <v>9.1912428571428589E-2</v>
      </c>
      <c r="M41" s="55">
        <v>0.28376689285714291</v>
      </c>
      <c r="N41" s="55">
        <v>0</v>
      </c>
      <c r="O41" s="55">
        <v>0</v>
      </c>
      <c r="P41" s="55">
        <v>1.4934071428571428E-2</v>
      </c>
      <c r="Q41" s="55">
        <v>9.3192142857142866E-3</v>
      </c>
      <c r="R41" s="55">
        <v>3.2381464285714284E-2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" thickBot="1" x14ac:dyDescent="0.4">
      <c r="A42" s="78" t="s">
        <v>307</v>
      </c>
      <c r="B42" s="55">
        <v>0.23315357142857146</v>
      </c>
      <c r="C42" s="55">
        <v>9.2900999999999997E-2</v>
      </c>
      <c r="D42" s="55">
        <v>6.7118571428571435E-3</v>
      </c>
      <c r="E42" s="55">
        <v>0</v>
      </c>
      <c r="F42" s="55">
        <v>0.17677857142857142</v>
      </c>
      <c r="G42" s="55">
        <v>6.6624285714285719E-2</v>
      </c>
      <c r="H42" s="55">
        <v>5.3369857142857142E-2</v>
      </c>
      <c r="I42" s="55">
        <v>4.4217285714285723E-2</v>
      </c>
      <c r="J42" s="55">
        <v>0.24541728571428573</v>
      </c>
      <c r="K42" s="55">
        <v>2.6168428571428575E-2</v>
      </c>
      <c r="L42" s="55">
        <v>9.1912428571428589E-2</v>
      </c>
      <c r="M42" s="55">
        <v>0.32461285714285715</v>
      </c>
      <c r="N42" s="55">
        <v>0</v>
      </c>
      <c r="O42" s="55">
        <v>0</v>
      </c>
      <c r="P42" s="55">
        <v>7.4527142857142865E-3</v>
      </c>
      <c r="Q42" s="55">
        <v>4.9669047619047627E-3</v>
      </c>
      <c r="R42" s="55">
        <v>3.8157761904761903E-2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" thickBot="1" x14ac:dyDescent="0.4">
      <c r="A43" s="55" t="s">
        <v>308</v>
      </c>
      <c r="B43" s="55">
        <v>0.23315357142857146</v>
      </c>
      <c r="C43" s="55">
        <v>9.2900999999999997E-2</v>
      </c>
      <c r="D43" s="55">
        <v>6.7118571428571435E-3</v>
      </c>
      <c r="E43" s="55">
        <v>0</v>
      </c>
      <c r="F43" s="55">
        <v>0.17677857142857142</v>
      </c>
      <c r="G43" s="55">
        <v>6.6624285714285719E-2</v>
      </c>
      <c r="H43" s="55">
        <v>5.3369857142857142E-2</v>
      </c>
      <c r="I43" s="55">
        <v>4.4217285714285723E-2</v>
      </c>
      <c r="J43" s="55">
        <v>0.24541728571428573</v>
      </c>
      <c r="K43" s="55">
        <v>2.6168428571428575E-2</v>
      </c>
      <c r="L43" s="55">
        <v>9.1912428571428589E-2</v>
      </c>
      <c r="M43" s="55">
        <v>0.32461285714285715</v>
      </c>
      <c r="N43" s="55">
        <v>0</v>
      </c>
      <c r="O43" s="55">
        <v>0</v>
      </c>
      <c r="P43" s="55">
        <v>7.4527142857142865E-3</v>
      </c>
      <c r="Q43" s="55">
        <v>4.9669047619047627E-3</v>
      </c>
      <c r="R43" s="55">
        <v>3.8157761904761903E-2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35">
      <c r="A45" s="55" t="s">
        <v>348</v>
      </c>
      <c r="L45" s="55" t="s">
        <v>336</v>
      </c>
      <c r="V45" s="55" t="s">
        <v>349</v>
      </c>
    </row>
    <row r="46" spans="1:39" ht="72.5" x14ac:dyDescent="0.3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337</v>
      </c>
      <c r="G46" s="85" t="s">
        <v>318</v>
      </c>
      <c r="H46" s="85" t="s">
        <v>324</v>
      </c>
      <c r="I46" s="85" t="s">
        <v>328</v>
      </c>
      <c r="L46" s="84" t="s">
        <v>262</v>
      </c>
      <c r="M46" s="85" t="s">
        <v>314</v>
      </c>
      <c r="N46" s="85" t="s">
        <v>319</v>
      </c>
      <c r="O46" s="85" t="s">
        <v>325</v>
      </c>
      <c r="P46" s="85" t="s">
        <v>329</v>
      </c>
      <c r="Q46" s="85" t="s">
        <v>337</v>
      </c>
      <c r="R46" s="85" t="s">
        <v>318</v>
      </c>
      <c r="S46" s="85" t="s">
        <v>324</v>
      </c>
      <c r="T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337</v>
      </c>
      <c r="AB46" s="85" t="s">
        <v>318</v>
      </c>
      <c r="AC46" s="85" t="s">
        <v>324</v>
      </c>
      <c r="AD46" s="85" t="s">
        <v>328</v>
      </c>
    </row>
    <row r="47" spans="1:39" x14ac:dyDescent="0.35">
      <c r="A47" s="55" t="s">
        <v>309</v>
      </c>
      <c r="B47" s="56">
        <f t="array" ref="B47:B62">((C28:C43+D28:D43) +C28:C43)/2</f>
        <v>0.24213857142857145</v>
      </c>
      <c r="C47" s="56">
        <f t="array" ref="C47:C62">(H28:H43*2+I28:I43)/2</f>
        <v>5.2163571428571434E-2</v>
      </c>
      <c r="D47" s="56">
        <v>0.12019611111111113</v>
      </c>
      <c r="E47" s="56">
        <f t="array" ref="E47:E62">R28:R43</f>
        <v>1.3352380952380953E-3</v>
      </c>
      <c r="F47" s="56">
        <f t="array" ref="F47:F62">B28:B43</f>
        <v>0.59184142857142863</v>
      </c>
      <c r="G47" s="56">
        <f t="array" ref="G47:G62">(F28:F43+G28:G43)/2</f>
        <v>0.12170142857142857</v>
      </c>
      <c r="H47" s="56">
        <f t="array" ref="H47:H62">(L28:L43+2*J28:J43)/2</f>
        <v>0.29137350000000001</v>
      </c>
      <c r="I47" s="56">
        <f t="array" ref="I47:I62">(Q28:Q43+2*P28:P43)/2</f>
        <v>7.1309142857142863E-2</v>
      </c>
      <c r="L47" s="55" t="s">
        <v>309</v>
      </c>
      <c r="M47" s="56">
        <f t="array" ref="M47:M62">((X28:X43+Y28:Y43) +X28:X43)/2</f>
        <v>0.14676349999999999</v>
      </c>
      <c r="N47" s="56">
        <f t="array" ref="N47:N62">(AC28:AC43*2+AD28:AD43)/2</f>
        <v>3.0508500000000001E-2</v>
      </c>
      <c r="O47" s="56">
        <f t="array" ref="O47:O62">AH28:AH43</f>
        <v>7.8895000000000007E-2</v>
      </c>
      <c r="P47" s="56">
        <f t="array" ref="P47:P62">AM28:AM43</f>
        <v>7.5533333333333323E-4</v>
      </c>
      <c r="Q47" s="56">
        <f t="array" ref="Q47:Q62">W28:W43</f>
        <v>0.78637999999999997</v>
      </c>
      <c r="R47" s="56">
        <f t="array" ref="R47:R62">(AA28:AA43+AB28:AB43)/2</f>
        <v>0.1615095</v>
      </c>
      <c r="S47" s="56">
        <f t="array" ref="S47:S62">(AG28:AG43+2*AE28:AE43)/2</f>
        <v>0.46084099999999995</v>
      </c>
      <c r="T47" s="56">
        <f t="array" ref="T47:T62">(AL28:AL43+2*AK28:AK43)/2</f>
        <v>0.12066450000000001</v>
      </c>
      <c r="V47" s="55" t="s">
        <v>309</v>
      </c>
      <c r="W47" s="56">
        <f t="array" ref="W47:W62">0.8*M47:M62</f>
        <v>0.1174108</v>
      </c>
      <c r="X47" s="56">
        <f t="array" ref="X47:X62">0.8*N47:N62</f>
        <v>2.4406800000000003E-2</v>
      </c>
      <c r="Y47" s="56">
        <f t="array" ref="Y47:Y62">0.8*O47:O62</f>
        <v>6.3116000000000005E-2</v>
      </c>
      <c r="Z47" s="56">
        <f t="array" ref="Z47:Z62">0.8*P47:P62</f>
        <v>6.0426666666666665E-4</v>
      </c>
      <c r="AA47" s="56">
        <f t="array" ref="AA47:AA62">0.8*Q47:Q62</f>
        <v>0.629104</v>
      </c>
      <c r="AB47" s="56">
        <f t="array" ref="AB47:AB62">0.8*R47:R62</f>
        <v>0.12920760000000001</v>
      </c>
      <c r="AC47" s="56">
        <f t="array" ref="AC47:AC62">0.8*S47:S62</f>
        <v>0.36867279999999997</v>
      </c>
      <c r="AD47" s="56">
        <f t="array" ref="AD47:AD62">0.8*T47:T62</f>
        <v>9.6531600000000009E-2</v>
      </c>
    </row>
    <row r="48" spans="1:39" x14ac:dyDescent="0.35">
      <c r="A48" s="71" t="s">
        <v>310</v>
      </c>
      <c r="B48" s="56">
        <v>0.24213857142857145</v>
      </c>
      <c r="C48" s="56">
        <v>5.2163571428571434E-2</v>
      </c>
      <c r="D48" s="56">
        <v>0.12019611111111113</v>
      </c>
      <c r="E48" s="56">
        <v>1.3352380952380953E-3</v>
      </c>
      <c r="F48" s="56">
        <v>0.59184142857142863</v>
      </c>
      <c r="G48" s="56">
        <v>0.12170142857142857</v>
      </c>
      <c r="H48" s="56">
        <v>0.29137350000000001</v>
      </c>
      <c r="I48" s="56">
        <v>7.1309142857142863E-2</v>
      </c>
      <c r="L48" s="71" t="s">
        <v>310</v>
      </c>
      <c r="M48" s="56">
        <v>0.14676349999999999</v>
      </c>
      <c r="N48" s="56">
        <v>3.0508500000000001E-2</v>
      </c>
      <c r="O48" s="56">
        <v>7.8895000000000007E-2</v>
      </c>
      <c r="P48" s="56">
        <v>7.5533333333333323E-4</v>
      </c>
      <c r="Q48" s="56">
        <v>0.78637999999999997</v>
      </c>
      <c r="R48" s="56">
        <v>0.1615095</v>
      </c>
      <c r="S48" s="56">
        <v>0.46084099999999995</v>
      </c>
      <c r="T48" s="56">
        <v>0.12066450000000001</v>
      </c>
      <c r="V48" s="71" t="s">
        <v>310</v>
      </c>
      <c r="W48" s="56">
        <v>0.1174108</v>
      </c>
      <c r="X48" s="56">
        <v>2.4406800000000003E-2</v>
      </c>
      <c r="Y48" s="56">
        <v>6.3116000000000005E-2</v>
      </c>
      <c r="Z48" s="56">
        <v>6.0426666666666665E-4</v>
      </c>
      <c r="AA48" s="56">
        <v>0.629104</v>
      </c>
      <c r="AB48" s="56">
        <v>0.12920760000000001</v>
      </c>
      <c r="AC48" s="56">
        <v>0.36867279999999997</v>
      </c>
      <c r="AD48" s="56">
        <v>9.6531600000000009E-2</v>
      </c>
    </row>
    <row r="49" spans="1:30" x14ac:dyDescent="0.35">
      <c r="A49" s="72" t="s">
        <v>305</v>
      </c>
      <c r="B49" s="56">
        <v>0.24213857142857145</v>
      </c>
      <c r="C49" s="56">
        <v>5.2163571428571434E-2</v>
      </c>
      <c r="D49" s="56">
        <v>0.12019611111111113</v>
      </c>
      <c r="E49" s="56">
        <v>1.3352380952380953E-3</v>
      </c>
      <c r="F49" s="56">
        <v>0.59184142857142863</v>
      </c>
      <c r="G49" s="56">
        <v>0.12170142857142857</v>
      </c>
      <c r="H49" s="56">
        <v>0.29137350000000001</v>
      </c>
      <c r="I49" s="56">
        <v>7.1309142857142863E-2</v>
      </c>
      <c r="L49" s="72" t="s">
        <v>305</v>
      </c>
      <c r="M49" s="56">
        <v>0.14676349999999999</v>
      </c>
      <c r="N49" s="56">
        <v>3.0508500000000001E-2</v>
      </c>
      <c r="O49" s="56">
        <v>7.8895000000000007E-2</v>
      </c>
      <c r="P49" s="56">
        <v>7.5533333333333323E-4</v>
      </c>
      <c r="Q49" s="56">
        <v>0.78637999999999997</v>
      </c>
      <c r="R49" s="56">
        <v>0.1615095</v>
      </c>
      <c r="S49" s="56">
        <v>0.46084099999999995</v>
      </c>
      <c r="T49" s="56">
        <v>0.12066450000000001</v>
      </c>
      <c r="V49" s="72" t="s">
        <v>305</v>
      </c>
      <c r="W49" s="56">
        <v>0.1174108</v>
      </c>
      <c r="X49" s="56">
        <v>2.4406800000000003E-2</v>
      </c>
      <c r="Y49" s="56">
        <v>6.3116000000000005E-2</v>
      </c>
      <c r="Z49" s="56">
        <v>6.0426666666666665E-4</v>
      </c>
      <c r="AA49" s="56">
        <v>0.629104</v>
      </c>
      <c r="AB49" s="56">
        <v>0.12920760000000001</v>
      </c>
      <c r="AC49" s="56">
        <v>0.36867279999999997</v>
      </c>
      <c r="AD49" s="56">
        <v>9.6531600000000009E-2</v>
      </c>
    </row>
    <row r="50" spans="1:30" x14ac:dyDescent="0.35">
      <c r="A50" s="55" t="s">
        <v>229</v>
      </c>
      <c r="B50" s="56">
        <v>0.24213857142857145</v>
      </c>
      <c r="C50" s="56">
        <v>5.2163571428571434E-2</v>
      </c>
      <c r="D50" s="56">
        <v>0.12019611111111113</v>
      </c>
      <c r="E50" s="56">
        <v>1.3352380952380953E-3</v>
      </c>
      <c r="F50" s="56">
        <v>0.59184142857142863</v>
      </c>
      <c r="G50" s="56">
        <v>0.12170142857142857</v>
      </c>
      <c r="H50" s="56">
        <v>0.29137350000000001</v>
      </c>
      <c r="I50" s="56">
        <v>7.1309142857142863E-2</v>
      </c>
      <c r="L50" s="55" t="s">
        <v>229</v>
      </c>
      <c r="M50" s="56">
        <v>0.14676349999999999</v>
      </c>
      <c r="N50" s="56">
        <v>3.0508500000000001E-2</v>
      </c>
      <c r="O50" s="56">
        <v>7.8895000000000007E-2</v>
      </c>
      <c r="P50" s="56">
        <v>7.5533333333333323E-4</v>
      </c>
      <c r="Q50" s="56">
        <v>0.78637999999999997</v>
      </c>
      <c r="R50" s="56">
        <v>0.1615095</v>
      </c>
      <c r="S50" s="56">
        <v>0.46084099999999995</v>
      </c>
      <c r="T50" s="56">
        <v>0.12066450000000001</v>
      </c>
      <c r="V50" s="55" t="s">
        <v>229</v>
      </c>
      <c r="W50" s="56">
        <v>0.1174108</v>
      </c>
      <c r="X50" s="56">
        <v>2.4406800000000003E-2</v>
      </c>
      <c r="Y50" s="56">
        <v>6.3116000000000005E-2</v>
      </c>
      <c r="Z50" s="56">
        <v>6.0426666666666665E-4</v>
      </c>
      <c r="AA50" s="56">
        <v>0.629104</v>
      </c>
      <c r="AB50" s="56">
        <v>0.12920760000000001</v>
      </c>
      <c r="AC50" s="56">
        <v>0.36867279999999997</v>
      </c>
      <c r="AD50" s="56">
        <v>9.6531600000000009E-2</v>
      </c>
    </row>
    <row r="51" spans="1:30" x14ac:dyDescent="0.35">
      <c r="A51" s="55" t="s">
        <v>230</v>
      </c>
      <c r="B51" s="56">
        <v>0.24213857142857145</v>
      </c>
      <c r="C51" s="56">
        <v>5.2163571428571434E-2</v>
      </c>
      <c r="D51" s="56">
        <v>0.12019611111111113</v>
      </c>
      <c r="E51" s="56">
        <v>1.3352380952380953E-3</v>
      </c>
      <c r="F51" s="56">
        <v>0.59184142857142863</v>
      </c>
      <c r="G51" s="56">
        <v>0.12170142857142857</v>
      </c>
      <c r="H51" s="56">
        <v>0.29137350000000001</v>
      </c>
      <c r="I51" s="56">
        <v>7.1309142857142863E-2</v>
      </c>
      <c r="L51" s="55" t="s">
        <v>230</v>
      </c>
      <c r="M51" s="56">
        <v>0.14676349999999999</v>
      </c>
      <c r="N51" s="56">
        <v>3.0508500000000001E-2</v>
      </c>
      <c r="O51" s="56">
        <v>7.8895000000000007E-2</v>
      </c>
      <c r="P51" s="56">
        <v>7.5533333333333323E-4</v>
      </c>
      <c r="Q51" s="56">
        <v>0.78637999999999997</v>
      </c>
      <c r="R51" s="56">
        <v>0.1615095</v>
      </c>
      <c r="S51" s="56">
        <v>0.46084099999999995</v>
      </c>
      <c r="T51" s="56">
        <v>0.12066450000000001</v>
      </c>
      <c r="V51" s="55" t="s">
        <v>230</v>
      </c>
      <c r="W51" s="56">
        <v>0.1174108</v>
      </c>
      <c r="X51" s="56">
        <v>2.4406800000000003E-2</v>
      </c>
      <c r="Y51" s="56">
        <v>6.3116000000000005E-2</v>
      </c>
      <c r="Z51" s="56">
        <v>6.0426666666666665E-4</v>
      </c>
      <c r="AA51" s="56">
        <v>0.629104</v>
      </c>
      <c r="AB51" s="56">
        <v>0.12920760000000001</v>
      </c>
      <c r="AC51" s="56">
        <v>0.36867279999999997</v>
      </c>
      <c r="AD51" s="56">
        <v>9.6531600000000009E-2</v>
      </c>
    </row>
    <row r="52" spans="1:30" x14ac:dyDescent="0.35">
      <c r="A52" s="55" t="s">
        <v>306</v>
      </c>
      <c r="B52" s="56">
        <v>0.12906128571428571</v>
      </c>
      <c r="C52" s="56">
        <v>6.0662303571428572E-2</v>
      </c>
      <c r="D52" s="56">
        <v>0.19646522222222224</v>
      </c>
      <c r="E52" s="56">
        <v>1.4111071428571429E-2</v>
      </c>
      <c r="F52" s="56">
        <v>0.43680510714285714</v>
      </c>
      <c r="G52" s="56">
        <v>0.12170142857142857</v>
      </c>
      <c r="H52" s="56">
        <v>0.29137350000000001</v>
      </c>
      <c r="I52" s="56">
        <v>5.3409928571428567E-2</v>
      </c>
      <c r="L52" s="55" t="s">
        <v>306</v>
      </c>
      <c r="M52" s="56">
        <v>7.678299999999999E-2</v>
      </c>
      <c r="N52" s="56">
        <v>3.5521374999999994E-2</v>
      </c>
      <c r="O52" s="56">
        <v>0.1312325</v>
      </c>
      <c r="P52" s="56">
        <v>8.0052500000000002E-3</v>
      </c>
      <c r="Q52" s="56">
        <v>0.62775775</v>
      </c>
      <c r="R52" s="56">
        <v>0.1615095</v>
      </c>
      <c r="S52" s="56">
        <v>0.460841</v>
      </c>
      <c r="T52" s="56">
        <v>9.0632875000000002E-2</v>
      </c>
      <c r="V52" s="55" t="s">
        <v>306</v>
      </c>
      <c r="W52" s="56">
        <v>6.1426399999999992E-2</v>
      </c>
      <c r="X52" s="56">
        <v>2.8417099999999997E-2</v>
      </c>
      <c r="Y52" s="56">
        <v>0.10498600000000001</v>
      </c>
      <c r="Z52" s="56">
        <v>6.4042000000000005E-3</v>
      </c>
      <c r="AA52" s="56">
        <v>0.50220620000000005</v>
      </c>
      <c r="AB52" s="56">
        <v>0.12920760000000001</v>
      </c>
      <c r="AC52" s="56">
        <v>0.36867280000000002</v>
      </c>
      <c r="AD52" s="56">
        <v>7.250630000000001E-2</v>
      </c>
    </row>
    <row r="53" spans="1:30" x14ac:dyDescent="0.35">
      <c r="A53" s="55" t="s">
        <v>10</v>
      </c>
      <c r="B53" s="56">
        <v>0.12906128571428571</v>
      </c>
      <c r="C53" s="56">
        <v>6.0662303571428572E-2</v>
      </c>
      <c r="D53" s="56">
        <v>0.19646522222222224</v>
      </c>
      <c r="E53" s="56">
        <v>1.4111071428571429E-2</v>
      </c>
      <c r="F53" s="56">
        <v>0.43680510714285714</v>
      </c>
      <c r="G53" s="56">
        <v>0.12170142857142857</v>
      </c>
      <c r="H53" s="56">
        <v>0.29137350000000001</v>
      </c>
      <c r="I53" s="56">
        <v>5.3409928571428567E-2</v>
      </c>
      <c r="L53" s="55" t="s">
        <v>10</v>
      </c>
      <c r="M53" s="56">
        <v>7.678299999999999E-2</v>
      </c>
      <c r="N53" s="56">
        <v>3.5521374999999994E-2</v>
      </c>
      <c r="O53" s="56">
        <v>0.1312325</v>
      </c>
      <c r="P53" s="56">
        <v>8.0052500000000002E-3</v>
      </c>
      <c r="Q53" s="56">
        <v>0.62775775</v>
      </c>
      <c r="R53" s="56">
        <v>0.1615095</v>
      </c>
      <c r="S53" s="56">
        <v>0.460841</v>
      </c>
      <c r="T53" s="56">
        <v>9.0632875000000002E-2</v>
      </c>
      <c r="V53" s="55" t="s">
        <v>10</v>
      </c>
      <c r="W53" s="56">
        <v>6.1426399999999992E-2</v>
      </c>
      <c r="X53" s="56">
        <v>2.8417099999999997E-2</v>
      </c>
      <c r="Y53" s="56">
        <v>0.10498600000000001</v>
      </c>
      <c r="Z53" s="56">
        <v>6.4042000000000005E-3</v>
      </c>
      <c r="AA53" s="56">
        <v>0.50220620000000005</v>
      </c>
      <c r="AB53" s="56">
        <v>0.12920760000000001</v>
      </c>
      <c r="AC53" s="56">
        <v>0.36867280000000002</v>
      </c>
      <c r="AD53" s="56">
        <v>7.250630000000001E-2</v>
      </c>
    </row>
    <row r="54" spans="1:30" x14ac:dyDescent="0.35">
      <c r="A54" s="55" t="s">
        <v>11</v>
      </c>
      <c r="B54" s="56">
        <v>0.12906128571428571</v>
      </c>
      <c r="C54" s="56">
        <v>6.0662303571428572E-2</v>
      </c>
      <c r="D54" s="56">
        <v>0.19646522222222224</v>
      </c>
      <c r="E54" s="56">
        <v>1.4111071428571429E-2</v>
      </c>
      <c r="F54" s="56">
        <v>0.43680510714285714</v>
      </c>
      <c r="G54" s="56">
        <v>0.12170142857142857</v>
      </c>
      <c r="H54" s="56">
        <v>0.29137350000000001</v>
      </c>
      <c r="I54" s="56">
        <v>5.3409928571428567E-2</v>
      </c>
      <c r="L54" s="55" t="s">
        <v>11</v>
      </c>
      <c r="M54" s="56">
        <v>7.678299999999999E-2</v>
      </c>
      <c r="N54" s="56">
        <v>3.5521374999999994E-2</v>
      </c>
      <c r="O54" s="56">
        <v>0.1312325</v>
      </c>
      <c r="P54" s="56">
        <v>8.0052500000000002E-3</v>
      </c>
      <c r="Q54" s="56">
        <v>0.62775775</v>
      </c>
      <c r="R54" s="56">
        <v>0.1615095</v>
      </c>
      <c r="S54" s="56">
        <v>0.460841</v>
      </c>
      <c r="T54" s="56">
        <v>9.0632875000000002E-2</v>
      </c>
      <c r="V54" s="55" t="s">
        <v>11</v>
      </c>
      <c r="W54" s="56">
        <v>6.1426399999999992E-2</v>
      </c>
      <c r="X54" s="56">
        <v>2.8417099999999997E-2</v>
      </c>
      <c r="Y54" s="56">
        <v>0.10498600000000001</v>
      </c>
      <c r="Z54" s="56">
        <v>6.4042000000000005E-3</v>
      </c>
      <c r="AA54" s="56">
        <v>0.50220620000000005</v>
      </c>
      <c r="AB54" s="56">
        <v>0.12920760000000001</v>
      </c>
      <c r="AC54" s="56">
        <v>0.36867280000000002</v>
      </c>
      <c r="AD54" s="56">
        <v>7.250630000000001E-2</v>
      </c>
    </row>
    <row r="55" spans="1:30" x14ac:dyDescent="0.35">
      <c r="A55" s="55" t="s">
        <v>12</v>
      </c>
      <c r="B55" s="56">
        <v>0.12906128571428571</v>
      </c>
      <c r="C55" s="56">
        <v>6.0662303571428572E-2</v>
      </c>
      <c r="D55" s="56">
        <v>0.19646522222222224</v>
      </c>
      <c r="E55" s="56">
        <v>1.4111071428571429E-2</v>
      </c>
      <c r="F55" s="56">
        <v>0.43680510714285714</v>
      </c>
      <c r="G55" s="56">
        <v>0.12170142857142857</v>
      </c>
      <c r="H55" s="56">
        <v>0.29137350000000001</v>
      </c>
      <c r="I55" s="56">
        <v>5.3409928571428567E-2</v>
      </c>
      <c r="L55" s="55" t="s">
        <v>12</v>
      </c>
      <c r="M55" s="56">
        <v>7.678299999999999E-2</v>
      </c>
      <c r="N55" s="56">
        <v>3.5521374999999994E-2</v>
      </c>
      <c r="O55" s="56">
        <v>0.1312325</v>
      </c>
      <c r="P55" s="56">
        <v>8.0052500000000002E-3</v>
      </c>
      <c r="Q55" s="56">
        <v>0.62775775</v>
      </c>
      <c r="R55" s="56">
        <v>0.1615095</v>
      </c>
      <c r="S55" s="56">
        <v>0.460841</v>
      </c>
      <c r="T55" s="56">
        <v>9.0632875000000002E-2</v>
      </c>
      <c r="V55" s="55" t="s">
        <v>12</v>
      </c>
      <c r="W55" s="56">
        <v>6.1426399999999992E-2</v>
      </c>
      <c r="X55" s="56">
        <v>2.8417099999999997E-2</v>
      </c>
      <c r="Y55" s="56">
        <v>0.10498600000000001</v>
      </c>
      <c r="Z55" s="56">
        <v>6.4042000000000005E-3</v>
      </c>
      <c r="AA55" s="56">
        <v>0.50220620000000005</v>
      </c>
      <c r="AB55" s="56">
        <v>0.12920760000000001</v>
      </c>
      <c r="AC55" s="56">
        <v>0.36867280000000002</v>
      </c>
      <c r="AD55" s="56">
        <v>7.250630000000001E-2</v>
      </c>
    </row>
    <row r="56" spans="1:30" x14ac:dyDescent="0.35">
      <c r="A56" s="55" t="s">
        <v>13</v>
      </c>
      <c r="B56" s="56">
        <v>0.12906128571428571</v>
      </c>
      <c r="C56" s="56">
        <v>6.0662303571428572E-2</v>
      </c>
      <c r="D56" s="56">
        <v>0.19646522222222224</v>
      </c>
      <c r="E56" s="56">
        <v>1.4111071428571429E-2</v>
      </c>
      <c r="F56" s="56">
        <v>0.43680510714285714</v>
      </c>
      <c r="G56" s="56">
        <v>0.12170142857142857</v>
      </c>
      <c r="H56" s="56">
        <v>0.29137350000000001</v>
      </c>
      <c r="I56" s="56">
        <v>5.3409928571428567E-2</v>
      </c>
      <c r="L56" s="55" t="s">
        <v>13</v>
      </c>
      <c r="M56" s="56">
        <v>7.678299999999999E-2</v>
      </c>
      <c r="N56" s="56">
        <v>3.5521374999999994E-2</v>
      </c>
      <c r="O56" s="56">
        <v>0.1312325</v>
      </c>
      <c r="P56" s="56">
        <v>8.0052500000000002E-3</v>
      </c>
      <c r="Q56" s="56">
        <v>0.62775775</v>
      </c>
      <c r="R56" s="56">
        <v>0.1615095</v>
      </c>
      <c r="S56" s="56">
        <v>0.460841</v>
      </c>
      <c r="T56" s="56">
        <v>9.0632875000000002E-2</v>
      </c>
      <c r="V56" s="55" t="s">
        <v>13</v>
      </c>
      <c r="W56" s="56">
        <v>6.1426399999999992E-2</v>
      </c>
      <c r="X56" s="56">
        <v>2.8417099999999997E-2</v>
      </c>
      <c r="Y56" s="56">
        <v>0.10498600000000001</v>
      </c>
      <c r="Z56" s="56">
        <v>6.4042000000000005E-3</v>
      </c>
      <c r="AA56" s="56">
        <v>0.50220620000000005</v>
      </c>
      <c r="AB56" s="56">
        <v>0.12920760000000001</v>
      </c>
      <c r="AC56" s="56">
        <v>0.36867280000000002</v>
      </c>
      <c r="AD56" s="56">
        <v>7.250630000000001E-2</v>
      </c>
    </row>
    <row r="57" spans="1:30" x14ac:dyDescent="0.35">
      <c r="A57" s="55" t="s">
        <v>232</v>
      </c>
      <c r="B57" s="56">
        <v>9.6256928571428563E-2</v>
      </c>
      <c r="C57" s="56">
        <v>7.5478500000000004E-2</v>
      </c>
      <c r="D57" s="56">
        <v>0.25986325000000005</v>
      </c>
      <c r="E57" s="56">
        <v>3.2381464285714284E-2</v>
      </c>
      <c r="F57" s="56">
        <v>0.2642221785714286</v>
      </c>
      <c r="G57" s="56">
        <v>0.12170142857142857</v>
      </c>
      <c r="H57" s="56">
        <v>0.29137350000000001</v>
      </c>
      <c r="I57" s="56">
        <v>1.9593678571428571E-2</v>
      </c>
      <c r="L57" s="55" t="s">
        <v>232</v>
      </c>
      <c r="M57" s="56">
        <v>5.6984E-2</v>
      </c>
      <c r="N57" s="56">
        <v>4.4296500000000003E-2</v>
      </c>
      <c r="O57" s="56">
        <v>0.17620050000000001</v>
      </c>
      <c r="P57" s="56">
        <v>1.8433249999999998E-2</v>
      </c>
      <c r="Q57" s="56">
        <v>0.40971574999999999</v>
      </c>
      <c r="R57" s="56">
        <v>0.1615095</v>
      </c>
      <c r="S57" s="56">
        <v>0.460841</v>
      </c>
      <c r="T57" s="56">
        <v>3.3547999999999994E-2</v>
      </c>
      <c r="V57" s="55" t="s">
        <v>232</v>
      </c>
      <c r="W57" s="56">
        <v>4.5587200000000001E-2</v>
      </c>
      <c r="X57" s="56">
        <v>3.5437200000000002E-2</v>
      </c>
      <c r="Y57" s="56">
        <v>0.14096040000000001</v>
      </c>
      <c r="Z57" s="56">
        <v>1.4746599999999999E-2</v>
      </c>
      <c r="AA57" s="56">
        <v>0.32777260000000003</v>
      </c>
      <c r="AB57" s="56">
        <v>0.12920760000000001</v>
      </c>
      <c r="AC57" s="56">
        <v>0.36867280000000002</v>
      </c>
      <c r="AD57" s="56">
        <v>2.6838399999999998E-2</v>
      </c>
    </row>
    <row r="58" spans="1:30" x14ac:dyDescent="0.35">
      <c r="A58" s="55" t="s">
        <v>233</v>
      </c>
      <c r="B58" s="56">
        <v>9.6256928571428563E-2</v>
      </c>
      <c r="C58" s="56">
        <v>7.5478500000000004E-2</v>
      </c>
      <c r="D58" s="56">
        <v>0.25986325000000005</v>
      </c>
      <c r="E58" s="56">
        <v>3.2381464285714284E-2</v>
      </c>
      <c r="F58" s="56">
        <v>0.2642221785714286</v>
      </c>
      <c r="G58" s="56">
        <v>0.12170142857142857</v>
      </c>
      <c r="H58" s="56">
        <v>0.29137350000000001</v>
      </c>
      <c r="I58" s="56">
        <v>1.9593678571428571E-2</v>
      </c>
      <c r="L58" s="55" t="s">
        <v>233</v>
      </c>
      <c r="M58" s="56">
        <v>5.6984E-2</v>
      </c>
      <c r="N58" s="56">
        <v>4.4296500000000003E-2</v>
      </c>
      <c r="O58" s="56">
        <v>0.17620050000000001</v>
      </c>
      <c r="P58" s="56">
        <v>1.8433249999999998E-2</v>
      </c>
      <c r="Q58" s="56">
        <v>0.40971574999999999</v>
      </c>
      <c r="R58" s="56">
        <v>0.1615095</v>
      </c>
      <c r="S58" s="56">
        <v>0.460841</v>
      </c>
      <c r="T58" s="56">
        <v>3.3547999999999994E-2</v>
      </c>
      <c r="V58" s="55" t="s">
        <v>233</v>
      </c>
      <c r="W58" s="56">
        <v>4.5587200000000001E-2</v>
      </c>
      <c r="X58" s="56">
        <v>3.5437200000000002E-2</v>
      </c>
      <c r="Y58" s="56">
        <v>0.14096040000000001</v>
      </c>
      <c r="Z58" s="56">
        <v>1.4746599999999999E-2</v>
      </c>
      <c r="AA58" s="56">
        <v>0.32777260000000003</v>
      </c>
      <c r="AB58" s="56">
        <v>0.12920760000000001</v>
      </c>
      <c r="AC58" s="56">
        <v>0.36867280000000002</v>
      </c>
      <c r="AD58" s="56">
        <v>2.6838399999999998E-2</v>
      </c>
    </row>
    <row r="59" spans="1:30" x14ac:dyDescent="0.35">
      <c r="A59" s="55" t="s">
        <v>253</v>
      </c>
      <c r="B59" s="56">
        <v>9.6256928571428563E-2</v>
      </c>
      <c r="C59" s="56">
        <v>7.5478500000000004E-2</v>
      </c>
      <c r="D59" s="56">
        <v>0.25986325000000005</v>
      </c>
      <c r="E59" s="56">
        <v>3.2381464285714284E-2</v>
      </c>
      <c r="F59" s="56">
        <v>0.2642221785714286</v>
      </c>
      <c r="G59" s="56">
        <v>0.12170142857142857</v>
      </c>
      <c r="H59" s="56">
        <v>0.29137350000000001</v>
      </c>
      <c r="I59" s="56">
        <v>1.9593678571428571E-2</v>
      </c>
      <c r="L59" s="55" t="s">
        <v>253</v>
      </c>
      <c r="M59" s="56">
        <v>5.6984E-2</v>
      </c>
      <c r="N59" s="56">
        <v>4.4296500000000003E-2</v>
      </c>
      <c r="O59" s="56">
        <v>0.17620050000000001</v>
      </c>
      <c r="P59" s="56">
        <v>1.8433249999999998E-2</v>
      </c>
      <c r="Q59" s="56">
        <v>0.40971574999999999</v>
      </c>
      <c r="R59" s="56">
        <v>0.1615095</v>
      </c>
      <c r="S59" s="56">
        <v>0.460841</v>
      </c>
      <c r="T59" s="56">
        <v>3.3547999999999994E-2</v>
      </c>
      <c r="V59" s="55" t="s">
        <v>253</v>
      </c>
      <c r="W59" s="56">
        <v>4.5587200000000001E-2</v>
      </c>
      <c r="X59" s="56">
        <v>3.5437200000000002E-2</v>
      </c>
      <c r="Y59" s="56">
        <v>0.14096040000000001</v>
      </c>
      <c r="Z59" s="56">
        <v>1.4746599999999999E-2</v>
      </c>
      <c r="AA59" s="56">
        <v>0.32777260000000003</v>
      </c>
      <c r="AB59" s="56">
        <v>0.12920760000000001</v>
      </c>
      <c r="AC59" s="56">
        <v>0.36867280000000002</v>
      </c>
      <c r="AD59" s="56">
        <v>2.6838399999999998E-2</v>
      </c>
    </row>
    <row r="60" spans="1:30" x14ac:dyDescent="0.35">
      <c r="A60" s="55" t="s">
        <v>254</v>
      </c>
      <c r="B60" s="56">
        <v>9.6256928571428563E-2</v>
      </c>
      <c r="C60" s="56">
        <v>7.5478500000000004E-2</v>
      </c>
      <c r="D60" s="56">
        <v>0.25986325000000005</v>
      </c>
      <c r="E60" s="56">
        <v>3.2381464285714284E-2</v>
      </c>
      <c r="F60" s="56">
        <v>0.2642221785714286</v>
      </c>
      <c r="G60" s="56">
        <v>0.12170142857142857</v>
      </c>
      <c r="H60" s="56">
        <v>0.29137350000000001</v>
      </c>
      <c r="I60" s="56">
        <v>1.9593678571428571E-2</v>
      </c>
      <c r="L60" s="55" t="s">
        <v>254</v>
      </c>
      <c r="M60" s="56">
        <v>5.6984E-2</v>
      </c>
      <c r="N60" s="56">
        <v>4.4296500000000003E-2</v>
      </c>
      <c r="O60" s="56">
        <v>0.17620050000000001</v>
      </c>
      <c r="P60" s="56">
        <v>1.8433249999999998E-2</v>
      </c>
      <c r="Q60" s="56">
        <v>0.40971574999999999</v>
      </c>
      <c r="R60" s="56">
        <v>0.1615095</v>
      </c>
      <c r="S60" s="56">
        <v>0.460841</v>
      </c>
      <c r="T60" s="56">
        <v>3.3547999999999994E-2</v>
      </c>
      <c r="V60" s="55" t="s">
        <v>254</v>
      </c>
      <c r="W60" s="56">
        <v>4.5587200000000001E-2</v>
      </c>
      <c r="X60" s="56">
        <v>3.5437200000000002E-2</v>
      </c>
      <c r="Y60" s="56">
        <v>0.14096040000000001</v>
      </c>
      <c r="Z60" s="56">
        <v>1.4746599999999999E-2</v>
      </c>
      <c r="AA60" s="56">
        <v>0.32777260000000003</v>
      </c>
      <c r="AB60" s="56">
        <v>0.12920760000000001</v>
      </c>
      <c r="AC60" s="56">
        <v>0.36867280000000002</v>
      </c>
      <c r="AD60" s="56">
        <v>2.6838399999999998E-2</v>
      </c>
    </row>
    <row r="61" spans="1:30" x14ac:dyDescent="0.35">
      <c r="A61" s="78" t="s">
        <v>307</v>
      </c>
      <c r="B61" s="56">
        <v>9.6256928571428563E-2</v>
      </c>
      <c r="C61" s="56">
        <v>7.5478500000000004E-2</v>
      </c>
      <c r="D61" s="56">
        <v>0.29776118518518513</v>
      </c>
      <c r="E61" s="56">
        <v>3.8157761904761903E-2</v>
      </c>
      <c r="F61" s="56">
        <v>0.23315357142857146</v>
      </c>
      <c r="G61" s="56">
        <v>0.12170142857142857</v>
      </c>
      <c r="H61" s="56">
        <v>0.29137350000000001</v>
      </c>
      <c r="I61" s="56">
        <v>9.9361666666666678E-3</v>
      </c>
      <c r="L61" s="78" t="s">
        <v>307</v>
      </c>
      <c r="M61" s="56">
        <v>5.6984E-2</v>
      </c>
      <c r="N61" s="56">
        <v>4.4296500000000003E-2</v>
      </c>
      <c r="O61" s="56">
        <v>0.20378033333333334</v>
      </c>
      <c r="P61" s="56">
        <v>2.1746999999999999E-2</v>
      </c>
      <c r="Q61" s="56">
        <v>0.36699399999999999</v>
      </c>
      <c r="R61" s="56">
        <v>0.1615095</v>
      </c>
      <c r="S61" s="56">
        <v>0.46084099999999995</v>
      </c>
      <c r="T61" s="56">
        <v>1.7070999999999999E-2</v>
      </c>
      <c r="V61" s="78" t="s">
        <v>307</v>
      </c>
      <c r="W61" s="56">
        <v>4.5587200000000001E-2</v>
      </c>
      <c r="X61" s="56">
        <v>3.5437200000000002E-2</v>
      </c>
      <c r="Y61" s="56">
        <v>0.1630242666666667</v>
      </c>
      <c r="Z61" s="56">
        <v>1.7397599999999999E-2</v>
      </c>
      <c r="AA61" s="56">
        <v>0.2935952</v>
      </c>
      <c r="AB61" s="56">
        <v>0.12920760000000001</v>
      </c>
      <c r="AC61" s="56">
        <v>0.36867279999999997</v>
      </c>
      <c r="AD61" s="56">
        <v>1.36568E-2</v>
      </c>
    </row>
    <row r="62" spans="1:30" x14ac:dyDescent="0.35">
      <c r="A62" s="55" t="s">
        <v>308</v>
      </c>
      <c r="B62" s="56">
        <v>9.6256928571428563E-2</v>
      </c>
      <c r="C62" s="56">
        <v>7.5478500000000004E-2</v>
      </c>
      <c r="D62" s="56">
        <v>0.29776118518518513</v>
      </c>
      <c r="E62" s="56">
        <v>3.8157761904761903E-2</v>
      </c>
      <c r="F62" s="56">
        <v>0.23315357142857146</v>
      </c>
      <c r="G62" s="56">
        <v>0.12170142857142857</v>
      </c>
      <c r="H62" s="56">
        <v>0.29137350000000001</v>
      </c>
      <c r="I62" s="56">
        <v>9.9361666666666678E-3</v>
      </c>
      <c r="L62" s="55" t="s">
        <v>308</v>
      </c>
      <c r="M62" s="56">
        <v>5.6984E-2</v>
      </c>
      <c r="N62" s="56">
        <v>4.4296500000000003E-2</v>
      </c>
      <c r="O62" s="56">
        <v>0.20378033333333334</v>
      </c>
      <c r="P62" s="56">
        <v>2.1746999999999999E-2</v>
      </c>
      <c r="Q62" s="56">
        <v>0.36699399999999999</v>
      </c>
      <c r="R62" s="56">
        <v>0.1615095</v>
      </c>
      <c r="S62" s="56">
        <v>0.46084099999999995</v>
      </c>
      <c r="T62" s="56">
        <v>1.7070999999999999E-2</v>
      </c>
      <c r="V62" s="55" t="s">
        <v>308</v>
      </c>
      <c r="W62" s="56">
        <v>4.5587200000000001E-2</v>
      </c>
      <c r="X62" s="56">
        <v>3.5437200000000002E-2</v>
      </c>
      <c r="Y62" s="56">
        <v>0.1630242666666667</v>
      </c>
      <c r="Z62" s="56">
        <v>1.7397599999999999E-2</v>
      </c>
      <c r="AA62" s="56">
        <v>0.2935952</v>
      </c>
      <c r="AB62" s="56">
        <v>0.12920760000000001</v>
      </c>
      <c r="AC62" s="56">
        <v>0.36867279999999997</v>
      </c>
      <c r="AD62" s="56">
        <v>1.36568E-2</v>
      </c>
    </row>
    <row r="66" spans="1:4" ht="15" thickBot="1" x14ac:dyDescent="0.4"/>
    <row r="67" spans="1:4" ht="15" thickBot="1" x14ac:dyDescent="0.4">
      <c r="A67" s="86"/>
      <c r="B67" s="87"/>
      <c r="C67" s="88" t="s">
        <v>242</v>
      </c>
      <c r="D67" s="89"/>
    </row>
    <row r="68" spans="1:4" x14ac:dyDescent="0.35">
      <c r="A68" s="90"/>
      <c r="C68" s="91" t="s">
        <v>201</v>
      </c>
      <c r="D68" s="92">
        <f>0.6</f>
        <v>0.6</v>
      </c>
    </row>
    <row r="69" spans="1:4" x14ac:dyDescent="0.35">
      <c r="A69" s="90"/>
      <c r="C69" s="91" t="s">
        <v>241</v>
      </c>
      <c r="D69" s="93">
        <f>0.55</f>
        <v>0.55000000000000004</v>
      </c>
    </row>
    <row r="70" spans="1:4" x14ac:dyDescent="0.35">
      <c r="A70" s="90"/>
      <c r="C70" s="91" t="s">
        <v>199</v>
      </c>
      <c r="D70" s="93">
        <f>0.45</f>
        <v>0.45</v>
      </c>
    </row>
    <row r="71" spans="1:4" ht="15" thickBot="1" x14ac:dyDescent="0.4">
      <c r="A71" s="94"/>
      <c r="B71" s="95"/>
      <c r="C71" s="96" t="s">
        <v>243</v>
      </c>
      <c r="D71" s="97">
        <f>0.3</f>
        <v>0.3</v>
      </c>
    </row>
    <row r="74" spans="1:4" ht="15" thickBot="1" x14ac:dyDescent="0.4">
      <c r="A74" s="55" t="s">
        <v>244</v>
      </c>
    </row>
    <row r="75" spans="1:4" x14ac:dyDescent="0.35">
      <c r="A75" s="98" t="s">
        <v>201</v>
      </c>
      <c r="B75" s="99">
        <v>1</v>
      </c>
      <c r="D75" s="55" t="s">
        <v>251</v>
      </c>
    </row>
    <row r="76" spans="1:4" x14ac:dyDescent="0.35">
      <c r="A76" s="90" t="s">
        <v>241</v>
      </c>
      <c r="B76" s="100">
        <v>1.8</v>
      </c>
      <c r="D76" s="55" t="s">
        <v>252</v>
      </c>
    </row>
    <row r="77" spans="1:4" x14ac:dyDescent="0.35">
      <c r="A77" s="90" t="s">
        <v>199</v>
      </c>
      <c r="B77" s="100">
        <v>2.6</v>
      </c>
    </row>
    <row r="78" spans="1:4" ht="15" thickBot="1" x14ac:dyDescent="0.4">
      <c r="A78" s="94" t="s">
        <v>198</v>
      </c>
      <c r="B78" s="101">
        <v>5.5</v>
      </c>
    </row>
    <row r="80" spans="1:4" ht="15" thickBot="1" x14ac:dyDescent="0.4">
      <c r="A80" s="55" t="s">
        <v>245</v>
      </c>
    </row>
    <row r="81" spans="1:4" x14ac:dyDescent="0.35">
      <c r="A81" s="98" t="s">
        <v>201</v>
      </c>
      <c r="B81" s="99">
        <v>1</v>
      </c>
      <c r="D81" s="55" t="s">
        <v>246</v>
      </c>
    </row>
    <row r="82" spans="1:4" x14ac:dyDescent="0.35">
      <c r="A82" s="90" t="s">
        <v>241</v>
      </c>
      <c r="B82" s="100">
        <v>1.75</v>
      </c>
      <c r="D82" s="55" t="s">
        <v>247</v>
      </c>
    </row>
    <row r="83" spans="1:4" x14ac:dyDescent="0.35">
      <c r="A83" s="90" t="s">
        <v>199</v>
      </c>
      <c r="B83" s="100">
        <v>2.2999999999999998</v>
      </c>
      <c r="D83" s="55" t="s">
        <v>248</v>
      </c>
    </row>
    <row r="84" spans="1:4" ht="15" thickBot="1" x14ac:dyDescent="0.4">
      <c r="A84" s="94" t="s">
        <v>198</v>
      </c>
      <c r="B84" s="101">
        <v>2.66</v>
      </c>
      <c r="D84" s="55" t="s">
        <v>249</v>
      </c>
    </row>
    <row r="85" spans="1:4" x14ac:dyDescent="0.3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2" spans="1:14" x14ac:dyDescent="0.35">
      <c r="A22" t="s">
        <v>344</v>
      </c>
    </row>
    <row r="23" spans="1:14" x14ac:dyDescent="0.35">
      <c r="B23" t="s">
        <v>332</v>
      </c>
      <c r="C23" t="s">
        <v>333</v>
      </c>
      <c r="D23" t="s">
        <v>334</v>
      </c>
    </row>
    <row r="24" spans="1:14" x14ac:dyDescent="0.35">
      <c r="A24" t="s">
        <v>339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35">
      <c r="A25" t="s">
        <v>340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35">
      <c r="A26" t="s">
        <v>341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35">
      <c r="A27" t="s">
        <v>342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35">
      <c r="A28" t="s">
        <v>338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3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343</v>
      </c>
    </row>
    <row r="30" spans="1:14" x14ac:dyDescent="0.3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2018-03-02T18:54:54Z</dcterms:modified>
</cp:coreProperties>
</file>