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_HPV-HIV_model_3\HHCoM\Config\"/>
    </mc:Choice>
  </mc:AlternateContent>
  <bookViews>
    <workbookView xWindow="0" yWindow="0" windowWidth="21600" windowHeight="9000" tabRatio="641" firstSheet="2" activeTab="5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Screening" sheetId="2" r:id="rId7"/>
    <sheet name="CC prevalence" sheetId="3" r:id="rId8"/>
    <sheet name="HIV prevalence" sheetId="11" r:id="rId9"/>
    <sheet name="HIV testing " sheetId="6" r:id="rId10"/>
    <sheet name="ART" sheetId="12" r:id="rId11"/>
    <sheet name="CD4" sheetId="13" r:id="rId12"/>
    <sheet name="MTCT" sheetId="14" r:id="rId13"/>
    <sheet name="DALY" sheetId="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5" l="1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42" i="5"/>
  <c r="S43" i="5"/>
  <c r="S42" i="5"/>
  <c r="W43" i="5"/>
  <c r="W44" i="5"/>
  <c r="W52" i="5"/>
  <c r="W53" i="5"/>
  <c r="W54" i="5"/>
  <c r="W55" i="5"/>
  <c r="W56" i="5"/>
  <c r="W57" i="5"/>
  <c r="W42" i="5"/>
  <c r="V43" i="5"/>
  <c r="V44" i="5"/>
  <c r="V52" i="5"/>
  <c r="V53" i="5"/>
  <c r="V54" i="5"/>
  <c r="V55" i="5"/>
  <c r="V56" i="5"/>
  <c r="V57" i="5"/>
  <c r="V42" i="5"/>
  <c r="U43" i="5"/>
  <c r="U44" i="5"/>
  <c r="U50" i="5"/>
  <c r="U52" i="5"/>
  <c r="U53" i="5"/>
  <c r="U54" i="5"/>
  <c r="U55" i="5"/>
  <c r="U56" i="5"/>
  <c r="U57" i="5"/>
  <c r="U42" i="5"/>
  <c r="T43" i="5"/>
  <c r="T44" i="5"/>
  <c r="T50" i="5"/>
  <c r="T51" i="5"/>
  <c r="T52" i="5"/>
  <c r="T53" i="5"/>
  <c r="T54" i="5"/>
  <c r="T55" i="5"/>
  <c r="T56" i="5"/>
  <c r="T57" i="5"/>
  <c r="T42" i="5"/>
  <c r="S52" i="5"/>
  <c r="S53" i="5"/>
  <c r="S54" i="5"/>
  <c r="S55" i="5"/>
  <c r="S56" i="5"/>
  <c r="S57" i="5"/>
  <c r="S44" i="5"/>
  <c r="W45" i="5"/>
  <c r="W46" i="5"/>
  <c r="S47" i="5"/>
  <c r="S48" i="5"/>
  <c r="W49" i="5"/>
  <c r="S50" i="5"/>
  <c r="S51" i="5"/>
  <c r="W50" i="5" l="1"/>
  <c r="V51" i="5"/>
  <c r="V50" i="5"/>
  <c r="V48" i="5"/>
  <c r="T48" i="5"/>
  <c r="U51" i="5"/>
  <c r="W51" i="5"/>
  <c r="U48" i="5"/>
  <c r="W48" i="5"/>
  <c r="S45" i="5"/>
  <c r="T47" i="5"/>
  <c r="U47" i="5"/>
  <c r="V47" i="5"/>
  <c r="W47" i="5"/>
  <c r="S46" i="5"/>
  <c r="T46" i="5"/>
  <c r="U46" i="5"/>
  <c r="V46" i="5"/>
  <c r="S49" i="5"/>
  <c r="T45" i="5"/>
  <c r="U45" i="5"/>
  <c r="V45" i="5"/>
  <c r="T49" i="5"/>
  <c r="U49" i="5"/>
  <c r="V49" i="5"/>
  <c r="M127" i="4"/>
  <c r="L127" i="4"/>
  <c r="M126" i="4"/>
  <c r="L126" i="4"/>
  <c r="M125" i="4"/>
  <c r="L125" i="4"/>
  <c r="M23" i="12" l="1"/>
  <c r="K26" i="12"/>
  <c r="I25" i="12"/>
  <c r="I22" i="12"/>
  <c r="M22" i="12"/>
  <c r="M24" i="12"/>
  <c r="M20" i="12"/>
  <c r="I23" i="12"/>
  <c r="I24" i="12"/>
  <c r="I20" i="12"/>
  <c r="D26" i="12"/>
  <c r="C26" i="12"/>
  <c r="E26" i="12" s="1"/>
  <c r="E24" i="12"/>
  <c r="E25" i="12"/>
  <c r="E21" i="12"/>
  <c r="E22" i="12"/>
  <c r="E23" i="12"/>
  <c r="E20" i="12"/>
  <c r="L26" i="12" l="1"/>
  <c r="M26" i="12" s="1"/>
  <c r="M21" i="12"/>
  <c r="M25" i="12"/>
  <c r="G26" i="12"/>
  <c r="I21" i="12"/>
  <c r="H26" i="12"/>
  <c r="I43" i="5"/>
  <c r="I52" i="5"/>
  <c r="I53" i="5"/>
  <c r="I54" i="5"/>
  <c r="I55" i="5"/>
  <c r="I56" i="5"/>
  <c r="I57" i="5"/>
  <c r="I42" i="5"/>
  <c r="H43" i="5"/>
  <c r="H52" i="5"/>
  <c r="H53" i="5"/>
  <c r="H54" i="5"/>
  <c r="H55" i="5"/>
  <c r="H56" i="5"/>
  <c r="H57" i="5"/>
  <c r="H42" i="5"/>
  <c r="G43" i="5"/>
  <c r="G52" i="5"/>
  <c r="G53" i="5"/>
  <c r="G54" i="5"/>
  <c r="G55" i="5"/>
  <c r="G56" i="5"/>
  <c r="G57" i="5"/>
  <c r="G42" i="5"/>
  <c r="F43" i="5"/>
  <c r="F52" i="5"/>
  <c r="F53" i="5"/>
  <c r="F54" i="5"/>
  <c r="F55" i="5"/>
  <c r="F56" i="5"/>
  <c r="F57" i="5"/>
  <c r="F42" i="5"/>
  <c r="E43" i="5"/>
  <c r="E52" i="5"/>
  <c r="E53" i="5"/>
  <c r="E54" i="5"/>
  <c r="E55" i="5"/>
  <c r="E56" i="5"/>
  <c r="E57" i="5"/>
  <c r="E42" i="5"/>
  <c r="K80" i="7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I26" i="12" l="1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67" i="10"/>
  <c r="P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M67" i="10"/>
  <c r="L67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5" i="5"/>
  <c r="D46" i="5"/>
  <c r="D47" i="5"/>
  <c r="D48" i="5"/>
  <c r="D49" i="5"/>
  <c r="D50" i="5"/>
  <c r="D51" i="5"/>
  <c r="D44" i="5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O91" i="10"/>
  <c r="N91" i="10"/>
  <c r="D109" i="10"/>
  <c r="C109" i="10"/>
  <c r="E10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L107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M107" i="10"/>
  <c r="M91" i="10"/>
  <c r="L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1" i="10"/>
  <c r="I109" i="10"/>
  <c r="H10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I44" i="5" l="1"/>
  <c r="H44" i="5"/>
  <c r="G44" i="5"/>
  <c r="F44" i="5"/>
  <c r="E44" i="5"/>
  <c r="I51" i="5"/>
  <c r="H51" i="5"/>
  <c r="G51" i="5"/>
  <c r="F51" i="5"/>
  <c r="E51" i="5"/>
  <c r="E49" i="5"/>
  <c r="I49" i="5"/>
  <c r="H49" i="5"/>
  <c r="G49" i="5"/>
  <c r="F49" i="5"/>
  <c r="I50" i="5"/>
  <c r="H50" i="5"/>
  <c r="G50" i="5"/>
  <c r="F50" i="5"/>
  <c r="E50" i="5"/>
  <c r="I48" i="5"/>
  <c r="H48" i="5"/>
  <c r="G48" i="5"/>
  <c r="F48" i="5"/>
  <c r="E48" i="5"/>
  <c r="I47" i="5"/>
  <c r="H47" i="5"/>
  <c r="G47" i="5"/>
  <c r="F47" i="5"/>
  <c r="E47" i="5"/>
  <c r="H46" i="5"/>
  <c r="F46" i="5"/>
  <c r="E46" i="5"/>
  <c r="I46" i="5"/>
  <c r="G46" i="5"/>
  <c r="I45" i="5"/>
  <c r="H45" i="5"/>
  <c r="G45" i="5"/>
  <c r="F45" i="5"/>
  <c r="E45" i="5"/>
  <c r="J85" i="10"/>
</calcChain>
</file>

<file path=xl/sharedStrings.xml><?xml version="1.0" encoding="utf-8"?>
<sst xmlns="http://schemas.openxmlformats.org/spreadsheetml/2006/main" count="1441" uniqueCount="571">
  <si>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</si>
  <si>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</si>
  <si>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</si>
  <si>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</si>
  <si>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</si>
  <si>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</si>
  <si>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</si>
  <si>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</si>
  <si>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</si>
  <si>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</si>
  <si>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</si>
  <si>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</si>
  <si>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</si>
  <si>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</si>
  <si>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</si>
  <si>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</si>
  <si>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</si>
  <si>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</si>
  <si>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</si>
  <si>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</si>
  <si>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</si>
  <si>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</si>
  <si>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</si>
  <si>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</si>
  <si>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</si>
  <si>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</si>
  <si>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</si>
  <si>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</si>
  <si>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</si>
  <si>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</si>
  <si>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</si>
  <si>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</si>
  <si>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</si>
  <si>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</si>
  <si>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</si>
  <si>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</si>
  <si>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</si>
  <si>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</si>
  <si>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</si>
  <si>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</si>
  <si>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</si>
  <si>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</si>
  <si>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</si>
  <si>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</si>
  <si>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</si>
  <si>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</si>
  <si>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</si>
  <si>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</si>
  <si>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</si>
  <si>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</si>
  <si>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</si>
  <si>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</si>
  <si>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</si>
  <si>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</si>
  <si>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</si>
  <si>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</si>
  <si>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</si>
  <si>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</si>
  <si>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</si>
  <si>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</si>
  <si>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</si>
  <si>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</si>
  <si>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</si>
  <si>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</si>
  <si>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</si>
  <si>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</si>
  <si>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</si>
  <si>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</si>
  <si>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</si>
  <si>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</si>
  <si>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</si>
  <si>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</si>
  <si>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</si>
  <si>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</si>
  <si>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</si>
  <si>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</si>
  <si>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</si>
  <si>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</si>
  <si>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</si>
  <si>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</si>
  <si>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</si>
  <si>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</si>
  <si>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</si>
  <si>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</si>
  <si>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</si>
  <si>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</si>
  <si>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</si>
  <si>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</si>
  <si>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</si>
  <si>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</si>
  <si>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</si>
  <si>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</si>
  <si>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</si>
  <si>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</si>
  <si>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</si>
  <si>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</si>
  <si>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</si>
  <si>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</si>
  <si>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</si>
  <si>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</si>
  <si>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</si>
  <si>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</si>
  <si>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</si>
  <si>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</si>
  <si>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</si>
  <si>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</si>
  <si>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</si>
  <si>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</si>
  <si>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</si>
  <si>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</si>
  <si>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</si>
  <si>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</si>
  <si>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</si>
  <si>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</si>
  <si>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</si>
  <si>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</si>
  <si>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</si>
  <si>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</si>
  <si>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</si>
  <si>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</si>
  <si>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</si>
  <si>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</si>
  <si>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</si>
  <si>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</si>
  <si>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</si>
  <si>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</si>
  <si>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</si>
  <si>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</si>
  <si>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</si>
  <si>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</si>
  <si>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</si>
  <si>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</si>
  <si>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</si>
  <si>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</si>
  <si>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</si>
  <si>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</si>
  <si>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</si>
  <si>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</si>
  <si>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</si>
  <si>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</si>
  <si>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</si>
  <si>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</si>
  <si>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</si>
  <si>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</si>
  <si>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</si>
  <si>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</si>
  <si>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</si>
  <si>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</si>
  <si>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</si>
  <si>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</si>
  <si>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</si>
  <si>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</si>
  <si>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</si>
  <si>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</si>
  <si>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</si>
  <si>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</si>
  <si>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</si>
  <si>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</si>
  <si>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</si>
  <si>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</si>
  <si>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</si>
  <si>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</si>
  <si>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</si>
  <si>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</si>
  <si>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</si>
  <si>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</si>
  <si>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</si>
  <si>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</si>
  <si>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</si>
  <si>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</si>
  <si>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</si>
  <si>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</si>
  <si>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</si>
  <si>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</si>
  <si>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</si>
  <si>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</si>
  <si>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</si>
  <si>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</si>
  <si>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</si>
  <si>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</si>
  <si>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</si>
  <si>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</si>
  <si>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</si>
  <si>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</si>
  <si>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</si>
  <si>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</si>
  <si>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</si>
  <si>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</si>
  <si>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</si>
  <si>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</si>
  <si>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</si>
  <si>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</si>
  <si>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</si>
  <si>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</si>
  <si>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</si>
  <si>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</si>
  <si>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</si>
  <si>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</si>
  <si>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</si>
  <si>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</si>
  <si>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</si>
  <si>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</si>
  <si>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</si>
  <si>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</si>
  <si>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</si>
  <si>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</si>
  <si>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</si>
  <si>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</si>
  <si>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</si>
  <si>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</si>
  <si>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</si>
  <si>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</si>
  <si>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</si>
  <si>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</si>
  <si>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</si>
  <si>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</si>
  <si>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</si>
  <si>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</si>
  <si>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</si>
  <si>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</si>
  <si>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</si>
  <si>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</si>
  <si>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</si>
  <si>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</si>
  <si>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</si>
  <si>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</si>
  <si>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</si>
  <si>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</si>
  <si>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</si>
  <si>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</si>
  <si>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</si>
  <si>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</si>
  <si>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</si>
  <si>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</si>
  <si>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</si>
  <si>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</si>
  <si>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</si>
  <si>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</si>
  <si>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</si>
  <si>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</si>
  <si>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</si>
  <si>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</si>
  <si>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</si>
  <si>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</si>
  <si>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</si>
  <si>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</si>
  <si>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</si>
  <si>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Source: DeVuyst, 2010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</si>
  <si>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</si>
  <si>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</si>
  <si>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</si>
  <si>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</si>
  <si>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</si>
  <si>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</si>
  <si>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</si>
  <si>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</si>
  <si>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</si>
  <si>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</si>
  <si>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</si>
  <si>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</si>
  <si>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</si>
  <si>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</si>
  <si>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</si>
  <si>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</si>
  <si>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</si>
  <si>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</si>
  <si>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</si>
  <si>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</si>
  <si>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41.9%</t>
  </si>
  <si>
    <t>28.8%</t>
  </si>
  <si>
    <t>7.7%</t>
  </si>
  <si>
    <t>4.6%</t>
  </si>
  <si>
    <t>1.8%</t>
  </si>
  <si>
    <t>3.0%</t>
  </si>
  <si>
    <t>2.2%</t>
  </si>
  <si>
    <t>4.0%</t>
  </si>
  <si>
    <t>10.5%</t>
  </si>
  <si>
    <t>8.5%</t>
  </si>
  <si>
    <t>4.4%</t>
  </si>
  <si>
    <t>Any abnormality</t>
  </si>
  <si>
    <t>Source: DeVuyst, 2003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</si>
  <si>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</si>
  <si>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</si>
  <si>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</si>
  <si>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</si>
  <si>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</si>
  <si>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</si>
  <si>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</si>
  <si>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</si>
  <si>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</si>
  <si>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</si>
  <si>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</si>
  <si>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</si>
  <si>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</si>
  <si>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</si>
  <si>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</si>
  <si>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</si>
  <si>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</si>
  <si>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</si>
  <si>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</si>
  <si>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</si>
  <si>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</si>
  <si>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</si>
  <si>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 xml:space="preserve">HIV+ women </t>
  </si>
  <si>
    <t>18-55 (n=498)</t>
  </si>
  <si>
    <t>CIN 1</t>
  </si>
  <si>
    <t>CIN2+</t>
  </si>
  <si>
    <t>&lt;30 (n=62)</t>
  </si>
  <si>
    <t>Non-16/18 HR HPV</t>
  </si>
  <si>
    <t>&lt;35 (n=90)</t>
  </si>
  <si>
    <t>CIN1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</si>
  <si>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</si>
  <si>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</si>
  <si>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</si>
  <si>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</si>
  <si>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</si>
  <si>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</si>
  <si>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</si>
  <si>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</si>
  <si>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</si>
  <si>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</si>
  <si>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</si>
  <si>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</si>
  <si>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</si>
  <si>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</si>
  <si>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</si>
  <si>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</si>
  <si>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</si>
  <si>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</si>
  <si>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</si>
  <si>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</si>
  <si>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</si>
  <si>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</si>
  <si>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</si>
  <si>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</si>
  <si>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</si>
  <si>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</si>
  <si>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</si>
  <si>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</si>
  <si>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</si>
  <si>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</si>
  <si>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</si>
  <si>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</si>
  <si>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</si>
  <si>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</si>
  <si>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</si>
  <si>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</si>
  <si>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</si>
  <si>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</si>
  <si>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</si>
  <si>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</si>
  <si>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</si>
  <si>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</si>
  <si>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</si>
  <si>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</si>
  <si>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</si>
  <si>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</si>
  <si>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</si>
  <si>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</si>
  <si>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</si>
  <si>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</si>
  <si>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</si>
  <si>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</si>
  <si>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</si>
  <si>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</si>
  <si>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</si>
  <si>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</si>
  <si>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</si>
  <si>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</si>
  <si>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</si>
  <si>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</si>
  <si>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</si>
  <si>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</si>
  <si>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</si>
  <si>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</si>
  <si>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</si>
  <si>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</si>
  <si>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</si>
  <si>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</si>
  <si>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</si>
  <si>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</si>
  <si>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</si>
  <si>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</si>
  <si>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</si>
  <si>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</si>
  <si>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</si>
  <si>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</si>
  <si>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</si>
  <si>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</si>
  <si>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</si>
  <si>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</si>
  <si>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</si>
  <si>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</si>
  <si>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</si>
  <si>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</si>
  <si>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</si>
  <si>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</si>
  <si>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</si>
  <si>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</si>
  <si>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</si>
  <si>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</si>
  <si>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</si>
  <si>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</si>
  <si>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</si>
  <si>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</si>
  <si>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</si>
  <si>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</si>
  <si>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</si>
  <si>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Source: Monisha's paper appendix (KAIS 2012)</t>
  </si>
  <si>
    <t>HIV prevalence</t>
  </si>
  <si>
    <t>18 – 19</t>
  </si>
  <si>
    <t>20 – 24</t>
  </si>
  <si>
    <t>25 – 34</t>
  </si>
  <si>
    <t>35 – 44</t>
  </si>
  <si>
    <t>45 –54</t>
  </si>
  <si>
    <t>55 – 64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</si>
  <si>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</si>
  <si>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</si>
  <si>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</si>
  <si>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</si>
  <si>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</si>
  <si>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</si>
  <si>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</si>
  <si>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</si>
  <si>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</si>
  <si>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</si>
  <si>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</si>
  <si>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</si>
  <si>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</si>
  <si>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</si>
  <si>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</si>
  <si>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</si>
  <si>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</si>
  <si>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</si>
  <si>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</si>
  <si>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</si>
  <si>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</si>
  <si>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</si>
  <si>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</si>
  <si>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</si>
  <si>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</si>
  <si>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</si>
  <si>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</si>
  <si>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</si>
  <si>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</si>
  <si>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</si>
  <si>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</si>
  <si>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</si>
  <si>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</si>
  <si>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</si>
  <si>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</si>
  <si>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</si>
  <si>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</si>
  <si>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</si>
  <si>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</si>
  <si>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</si>
  <si>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</si>
  <si>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</si>
  <si>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</si>
  <si>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</si>
  <si>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</si>
  <si>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</si>
  <si>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</si>
  <si>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</si>
  <si>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</si>
  <si>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</si>
  <si>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</si>
  <si>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</si>
  <si>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</si>
  <si>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</si>
  <si>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</si>
  <si>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</si>
  <si>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</si>
  <si>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</si>
  <si>
    <t>Acute</t>
  </si>
  <si>
    <t>CD4 &gt; 500</t>
  </si>
  <si>
    <t>&gt; 350</t>
  </si>
  <si>
    <t>200-350</t>
  </si>
  <si>
    <t>&lt;200</t>
  </si>
  <si>
    <t>HIV Multiplier</t>
  </si>
  <si>
    <t>0-5</t>
  </si>
  <si>
    <t>5-9</t>
  </si>
  <si>
    <t>50 – 54</t>
  </si>
  <si>
    <t>55 – 59</t>
  </si>
  <si>
    <t>65- 69</t>
  </si>
  <si>
    <t>70 - 74</t>
  </si>
  <si>
    <t>75 - 79</t>
  </si>
  <si>
    <t xml:space="preserve">% of people with 2+ partner in the past 12 months </t>
  </si>
  <si>
    <t>Source: MICS 2011 Nyanza</t>
  </si>
  <si>
    <t xml:space="preserve">% of women with 2+ partner in the past 12 months </t>
  </si>
  <si>
    <t>2+ partners</t>
  </si>
  <si>
    <t xml:space="preserve">0-1 partners </t>
  </si>
  <si>
    <t>Source: Kenya AIDS Progress Report 2016</t>
  </si>
  <si>
    <t>Homa Bay</t>
  </si>
  <si>
    <t>Kisumu</t>
  </si>
  <si>
    <t>Siaya</t>
  </si>
  <si>
    <t>Migori</t>
  </si>
  <si>
    <t># on ART</t>
  </si>
  <si>
    <t># HIV+</t>
  </si>
  <si>
    <t>ART coverage among all HIV+</t>
  </si>
  <si>
    <t># need ART</t>
  </si>
  <si>
    <t xml:space="preserve"># on ART </t>
  </si>
  <si>
    <t xml:space="preserve">coverage </t>
  </si>
  <si>
    <t>Kisii</t>
  </si>
  <si>
    <t>Nyamira</t>
  </si>
  <si>
    <t>HIV prevalence in 2015</t>
  </si>
  <si>
    <t xml:space="preserve">County </t>
  </si>
  <si>
    <t xml:space="preserve">HIV prevalence </t>
  </si>
  <si>
    <t xml:space="preserve">HIV incidence </t>
  </si>
  <si>
    <t>HIV mortality</t>
  </si>
  <si>
    <t>Adults 15+</t>
  </si>
  <si>
    <t>Female prevalence</t>
  </si>
  <si>
    <t>Male prevalence</t>
  </si>
  <si>
    <t xml:space="preserve">Low </t>
  </si>
  <si>
    <t>Medium</t>
  </si>
  <si>
    <t>High</t>
  </si>
  <si>
    <t>from raw data</t>
  </si>
  <si>
    <t xml:space="preserve">High </t>
  </si>
  <si>
    <t>0-4</t>
  </si>
  <si>
    <t>1993 Kenya census for 1990-1992</t>
  </si>
  <si>
    <t>2014 KDHS for 2011-2013</t>
  </si>
  <si>
    <t xml:space="preserve">% of men and women in each risk group by age group and sex </t>
  </si>
  <si>
    <t xml:space="preserve">mean number of partners in each risk group, by age group and sex </t>
  </si>
  <si>
    <t xml:space="preserve">Source: Waruru, 2018. Spatial–temporal trend for mother-to-child transmission of HIV up to infancy and during pre-Option B+ in western Kenya, 2007–13. PeerJ </t>
  </si>
  <si>
    <t>Year</t>
  </si>
  <si>
    <t> 2007</t>
  </si>
  <si>
    <t> 2008</t>
  </si>
  <si>
    <t> 2009</t>
  </si>
  <si>
    <t> 2010</t>
  </si>
  <si>
    <t> 2011</t>
  </si>
  <si>
    <t> 2012</t>
  </si>
  <si>
    <t> 2013</t>
  </si>
  <si>
    <t>Unadjusted MTCT rates</t>
  </si>
  <si>
    <t xml:space="preserve">All of Western Kenya </t>
  </si>
  <si>
    <t>Nyanza counties</t>
  </si>
  <si>
    <t>Homa bay</t>
  </si>
  <si>
    <t>Unadjusted</t>
  </si>
  <si>
    <t>Adjusted</t>
  </si>
  <si>
    <t>Source: Azcoaga-Lorenzo, 2010. Effectiveness of PMTCT programme in rural Western Kenya</t>
  </si>
  <si>
    <t>2006-2008</t>
  </si>
  <si>
    <t>Busia, Kenya</t>
  </si>
  <si>
    <t xml:space="preserve">Rate </t>
  </si>
  <si>
    <t>Source: Kenya AIDS Response Progress Report 2014 and 2016</t>
  </si>
  <si>
    <t>Source: Datta, P. 1994. Mother-To-Child Transmission Of Human Immunodeficiency Virus Type 1: Report From The Nairobi Study</t>
  </si>
  <si>
    <t>1986-1991%</t>
  </si>
  <si>
    <t xml:space="preserve">Adjusted using the direct methods (Working Group on MTCT of HIV, 1993. Rates of Mother-to-Child Transmission of HIV-1 in Africa, America, and Europe: Results from 13 Perinatal Studies) </t>
  </si>
  <si>
    <t>Total (Western Kenya)</t>
  </si>
  <si>
    <t>Mixing</t>
  </si>
  <si>
    <t xml:space="preserve"> (age)</t>
  </si>
  <si>
    <t xml:space="preserve"> (sexual risk)</t>
  </si>
  <si>
    <t xml:space="preserve">Source: SA model parameter </t>
  </si>
  <si>
    <t>Sexual mixing by age and sexual risk group. The mixing parameter varies from random (1) to assortative (0), calibrated to fit age-specific HIV incidence and prevalence data.</t>
  </si>
  <si>
    <t>Source: DHS 2008-2009</t>
  </si>
  <si>
    <t>Weighted HIV positivity among those who consented to testing  (Nyanza)</t>
  </si>
  <si>
    <t>--</t>
  </si>
  <si>
    <t>-</t>
  </si>
  <si>
    <t>*about 46% of the female and male population are under 25 years old</t>
  </si>
  <si>
    <t>Source: KAIS 2007</t>
  </si>
  <si>
    <t>ARV coverage among those eligible (&lt;250 CD4 cell counts)</t>
  </si>
  <si>
    <t>Source: 2007 KAIS</t>
  </si>
  <si>
    <t>55-59</t>
  </si>
  <si>
    <t>60-64</t>
  </si>
  <si>
    <t xml:space="preserve">Source: DeVuyst, 2012; Br J Cancer. 2012 Oct 23; 107(9): 1624–1630. </t>
  </si>
  <si>
    <t>HPV HPV among CIN 2/3</t>
  </si>
  <si>
    <t>Any HPV among CIN 2/3</t>
  </si>
  <si>
    <t>30-34 (n=101)</t>
  </si>
  <si>
    <t>35-39 (n=123)</t>
  </si>
  <si>
    <t>40-44 (n=109)</t>
  </si>
  <si>
    <t>&gt;45 (n=103)</t>
  </si>
  <si>
    <t>Source: Menon, 2016; PLoS One. 2016 Oct 20;11(10):e0163965</t>
  </si>
  <si>
    <t xml:space="preserve">LSIL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</si>
</sst>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"/>
    <numFmt numFmtId="166" formatCode="0.0%"/>
    <numFmt numFmtId="167" formatCode="0.00000"/>
    <numFmt numFmtId="168" formatCode="#,##0.0"/>
    <numFmt numFmtId="169" formatCode="#,##0.0000000"/>
    <numFmt numFmtId="170" formatCode="0.0000"/>
    <numFmt numFmtId="171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10">
      <alignment vertical="top" wrapText="1"/>
    </xf>
    <xf numFmtId="0" fontId="19" fillId="0" borderId="11">
      <alignment vertical="top"/>
    </xf>
    <xf numFmtId="0" fontId="19" fillId="0" borderId="0"/>
    <xf numFmtId="0" fontId="19" fillId="0" borderId="11">
      <alignment vertical="top"/>
    </xf>
  </cellStyleXfs>
  <cellXfs count="3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21" fillId="0" borderId="0" xfId="0" applyFont="1"/>
    <xf numFmtId="0" fontId="0" fillId="0" borderId="0" xfId="0"/>
    <xf numFmtId="49" fontId="0" fillId="0" borderId="0" xfId="0" applyNumberFormat="1"/>
    <xf numFmtId="0" fontId="0" fillId="0" borderId="0" xfId="0" applyAlignment="1"/>
    <xf numFmtId="10" fontId="0" fillId="0" borderId="0" xfId="1" applyNumberFormat="1" applyFont="1"/>
    <xf numFmtId="164" fontId="21" fillId="0" borderId="0" xfId="0" applyNumberFormat="1" applyFon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" xfId="46"/>
    <cellStyle name="Data 2" xfId="48"/>
    <cellStyle name="Explanatory Text" xfId="16" builtinId="53" customBuiltin="1"/>
    <cellStyle name="Good" xfId="6" builtinId="26" customBuiltin="1"/>
    <cellStyle name="Header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7"/>
    <cellStyle name="Note" xfId="15" builtinId="10" customBuiltin="1"/>
    <cellStyle name="Output" xfId="10" builtinId="21" customBuiltin="1"/>
    <cellStyle name="Percent" xfId="1" builtinId="5"/>
    <cellStyle name="Percent 2" xfId="44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133350</xdr:colOff>
      <xdr:row>14</xdr:row>
      <xdr:rowOff>171449</xdr:rowOff>
    </xdr:from>
    <xdr:to>
      <xdr:col>35</xdr:col>
      <xdr:colOff>76200</xdr:colOff>
      <xdr:row>27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</xdr:colOff>
      <xdr:row>27</xdr:row>
      <xdr:rowOff>171450</xdr:rowOff>
    </xdr:from>
    <xdr:to>
      <xdr:col>27</xdr:col>
      <xdr:colOff>304800</xdr:colOff>
      <xdr:row>42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43</xdr:row>
      <xdr:rowOff>9525</xdr:rowOff>
    </xdr:from>
    <xdr:to>
      <xdr:col>27</xdr:col>
      <xdr:colOff>247650</xdr:colOff>
      <xdr:row>57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133351</xdr:rowOff>
    </xdr:from>
    <xdr:to>
      <xdr:col>19</xdr:col>
      <xdr:colOff>561975</xdr:colOff>
      <xdr:row>30</xdr:row>
      <xdr:rowOff>43143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704851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31</xdr:row>
      <xdr:rowOff>95250</xdr:rowOff>
    </xdr:from>
    <xdr:to>
      <xdr:col>20</xdr:col>
      <xdr:colOff>477593</xdr:colOff>
      <xdr:row>46</xdr:row>
      <xdr:rowOff>66675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6000750"/>
          <a:ext cx="4706693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154</xdr:row>
      <xdr:rowOff>171450</xdr:rowOff>
    </xdr:from>
    <xdr:to>
      <xdr:col>1</xdr:col>
      <xdr:colOff>107950</xdr:colOff>
      <xdr:row>155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950845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154</xdr:row>
      <xdr:rowOff>180975</xdr:rowOff>
    </xdr:from>
    <xdr:to>
      <xdr:col>2</xdr:col>
      <xdr:colOff>76200</xdr:colOff>
      <xdr:row>155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17975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14</xdr:row>
      <xdr:rowOff>19050</xdr:rowOff>
    </xdr:from>
    <xdr:to>
      <xdr:col>14</xdr:col>
      <xdr:colOff>47625</xdr:colOff>
      <xdr:row>33</xdr:row>
      <xdr:rowOff>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2686050"/>
          <a:ext cx="5400675" cy="364486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14</xdr:row>
      <xdr:rowOff>28577</xdr:rowOff>
    </xdr:from>
    <xdr:to>
      <xdr:col>22</xdr:col>
      <xdr:colOff>352425</xdr:colOff>
      <xdr:row>33</xdr:row>
      <xdr:rowOff>151603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6" y="2695577"/>
          <a:ext cx="5095874" cy="3780626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638174</xdr:colOff>
      <xdr:row>34</xdr:row>
      <xdr:rowOff>47625</xdr:rowOff>
    </xdr:from>
    <xdr:to>
      <xdr:col>16</xdr:col>
      <xdr:colOff>256148</xdr:colOff>
      <xdr:row>51</xdr:row>
      <xdr:rowOff>142899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4" y="6562725"/>
          <a:ext cx="4561449" cy="33337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3</xdr:row>
      <xdr:rowOff>142875</xdr:rowOff>
    </xdr:from>
    <xdr:to>
      <xdr:col>21</xdr:col>
      <xdr:colOff>466725</xdr:colOff>
      <xdr:row>20</xdr:row>
      <xdr:rowOff>180975</xdr:rowOff>
    </xdr:to>
    <xdr:pic>
      <xdr:nvPicPr>
        <xdr:cNvPr id="2" name="Picture 1" descr="An external file that holds a picture, illustration, etc.&#10;Object name is peerj-06-4427-g0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714375"/>
          <a:ext cx="65341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A16" workbookViewId="0">
      <selection activeCell="H16" sqref="H16"/>
    </sheetView>
  </sheetViews>
  <sheetFormatPr defaultRowHeight="15" x14ac:dyDescent="0.25"/>
  <cols>
    <col min="4" max="4" width="11.7109375" bestFit="1" customWidth="1"/>
    <col min="5" max="5" width="10.140625" bestFit="1" customWidth="1"/>
    <col min="8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351</v>
      </c>
      <c r="M1" t="s">
        <v>383</v>
      </c>
    </row>
    <row r="2" spans="1:25" x14ac:dyDescent="0.25">
      <c r="B2" t="s">
        <v>325</v>
      </c>
      <c r="G2" t="s">
        <v>28</v>
      </c>
      <c r="M2" t="s">
        <v>387</v>
      </c>
      <c r="P2" t="s">
        <v>225</v>
      </c>
      <c r="T2" t="s">
        <v>388</v>
      </c>
      <c r="W2" t="s">
        <v>225</v>
      </c>
    </row>
    <row r="3" spans="1:25" x14ac:dyDescent="0.25">
      <c r="B3" t="s">
        <v>250</v>
      </c>
      <c r="C3" t="s">
        <v>225</v>
      </c>
      <c r="D3" t="s">
        <v>220</v>
      </c>
      <c r="E3" t="s">
        <v>144</v>
      </c>
      <c r="G3" t="s">
        <v>250</v>
      </c>
      <c r="H3" t="s">
        <v>220</v>
      </c>
      <c r="I3" t="s">
        <v>225</v>
      </c>
      <c r="J3" t="s">
        <v>144</v>
      </c>
      <c r="M3" t="s">
        <v>384</v>
      </c>
      <c r="N3" t="s">
        <v>385</v>
      </c>
      <c r="O3" t="s">
        <v>386</v>
      </c>
      <c r="P3" t="s">
        <v>384</v>
      </c>
      <c r="Q3" t="s">
        <v>385</v>
      </c>
      <c r="R3" t="s">
        <v>386</v>
      </c>
      <c r="T3" t="s">
        <v>384</v>
      </c>
      <c r="U3" t="s">
        <v>385</v>
      </c>
      <c r="V3" t="s">
        <v>386</v>
      </c>
      <c r="W3" t="s">
        <v>384</v>
      </c>
      <c r="X3" t="s">
        <v>385</v>
      </c>
      <c r="Y3" t="s">
        <v>386</v>
      </c>
    </row>
    <row r="4" spans="1:25" x14ac:dyDescent="0.25">
      <c r="B4" t="s">
        <v>337</v>
      </c>
      <c r="C4" s="4"/>
      <c r="D4" s="4"/>
      <c r="E4" s="16"/>
      <c r="G4" t="s">
        <v>337</v>
      </c>
      <c r="H4" s="4">
        <v>1422021</v>
      </c>
      <c r="I4" s="4">
        <v>1421385</v>
      </c>
      <c r="J4" s="4">
        <f>SUM(H4:I4)</f>
        <v>2843406</v>
      </c>
      <c r="L4" t="s">
        <v>337</v>
      </c>
      <c r="M4" s="4">
        <f t="shared" ref="M4:M19" si="0">(I30-H4)/H4*100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 t="shared" ref="P4:P19" si="1">(H30-I4)/I4*100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2">(C67-C30)/C30*100</f>
        <v>7.3783751671779747</v>
      </c>
      <c r="Y4" s="7">
        <f t="shared" ref="Y4:Y20" si="3">(C91-C67)/C67*100</f>
        <v>33.952596308254506</v>
      </c>
    </row>
    <row r="5" spans="1:25" x14ac:dyDescent="0.25">
      <c r="B5" s="15" t="s">
        <v>338</v>
      </c>
      <c r="C5" s="4"/>
      <c r="D5" s="4"/>
      <c r="E5" s="4"/>
      <c r="G5" s="15" t="s">
        <v>338</v>
      </c>
      <c r="H5" s="4">
        <v>1247091</v>
      </c>
      <c r="I5" s="4">
        <v>1244749</v>
      </c>
      <c r="J5" s="4">
        <f t="shared" ref="J5:J19" si="4">SUM(H5:I5)</f>
        <v>2491840</v>
      </c>
      <c r="L5" s="15" t="s">
        <v>338</v>
      </c>
      <c r="M5" s="4">
        <f t="shared" si="0"/>
        <v>39.817062267308479</v>
      </c>
      <c r="N5" s="4">
        <f t="shared" ref="N5:N20" si="5">(I68-I31)/I31*100</f>
        <v>14.735445153431373</v>
      </c>
      <c r="O5" s="4">
        <f t="shared" ref="O5:O20" si="6">(I92-I68)/I68*100</f>
        <v>41.592388207419852</v>
      </c>
      <c r="P5" s="8">
        <f t="shared" si="1"/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2"/>
        <v>6.0943036062512013</v>
      </c>
      <c r="Y5" s="7">
        <f t="shared" si="3"/>
        <v>31.892448134928468</v>
      </c>
    </row>
    <row r="6" spans="1:25" x14ac:dyDescent="0.25">
      <c r="B6" s="15" t="s">
        <v>335</v>
      </c>
      <c r="C6" s="4"/>
      <c r="D6" s="4"/>
      <c r="E6" s="4"/>
      <c r="G6" s="15" t="s">
        <v>335</v>
      </c>
      <c r="H6" s="4">
        <v>1050932</v>
      </c>
      <c r="I6">
        <v>1023839</v>
      </c>
      <c r="J6" s="4">
        <f t="shared" si="4"/>
        <v>2074771</v>
      </c>
      <c r="L6" s="15" t="s">
        <v>335</v>
      </c>
      <c r="M6" s="4">
        <f t="shared" si="0"/>
        <v>43.115253888929068</v>
      </c>
      <c r="N6" s="4">
        <f t="shared" si="5"/>
        <v>35.3005630154437</v>
      </c>
      <c r="O6" s="4">
        <f t="shared" si="6"/>
        <v>26.060845806838394</v>
      </c>
      <c r="P6" s="8">
        <f t="shared" si="1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2"/>
        <v>32.806989198582933</v>
      </c>
      <c r="Y6" s="7">
        <f t="shared" si="3"/>
        <v>8.5592629408186589</v>
      </c>
    </row>
    <row r="7" spans="1:25" x14ac:dyDescent="0.25">
      <c r="B7" t="s">
        <v>326</v>
      </c>
      <c r="C7" s="4"/>
      <c r="D7" s="4"/>
      <c r="E7" s="4"/>
      <c r="G7" t="s">
        <v>326</v>
      </c>
      <c r="H7" s="4">
        <v>854123</v>
      </c>
      <c r="I7">
        <v>887722</v>
      </c>
      <c r="J7" s="4">
        <f t="shared" si="4"/>
        <v>1741845</v>
      </c>
      <c r="L7" t="s">
        <v>326</v>
      </c>
      <c r="M7" s="4">
        <f t="shared" si="0"/>
        <v>37.917372556411664</v>
      </c>
      <c r="N7" s="4">
        <f t="shared" si="5"/>
        <v>42.784961425622079</v>
      </c>
      <c r="O7" s="4">
        <f t="shared" si="6"/>
        <v>26.258811023172633</v>
      </c>
      <c r="P7" s="8">
        <f t="shared" si="1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2"/>
        <v>44.755759704213311</v>
      </c>
      <c r="Y7" s="7">
        <f t="shared" si="3"/>
        <v>11.583133824486762</v>
      </c>
    </row>
    <row r="8" spans="1:25" x14ac:dyDescent="0.25">
      <c r="B8" t="s">
        <v>327</v>
      </c>
      <c r="C8" s="4"/>
      <c r="D8" s="4"/>
      <c r="E8" s="4"/>
      <c r="G8" t="s">
        <v>327</v>
      </c>
      <c r="H8" s="4">
        <v>641401</v>
      </c>
      <c r="I8">
        <v>686003</v>
      </c>
      <c r="J8" s="4">
        <f t="shared" si="4"/>
        <v>1327404</v>
      </c>
      <c r="L8" t="s">
        <v>327</v>
      </c>
      <c r="M8" s="4">
        <f t="shared" si="0"/>
        <v>38.695449492595117</v>
      </c>
      <c r="N8" s="4">
        <f t="shared" si="5"/>
        <v>49.341047713900949</v>
      </c>
      <c r="O8" s="4">
        <f t="shared" si="6"/>
        <v>32.033625159857252</v>
      </c>
      <c r="P8" s="8">
        <f t="shared" si="1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2"/>
        <v>39.505260412138078</v>
      </c>
      <c r="Y8" s="7">
        <f t="shared" si="3"/>
        <v>31.193599943015631</v>
      </c>
    </row>
    <row r="9" spans="1:25" x14ac:dyDescent="0.25">
      <c r="B9" t="s">
        <v>328</v>
      </c>
      <c r="C9" s="4"/>
      <c r="D9" s="4"/>
      <c r="E9" s="4"/>
      <c r="G9" t="s">
        <v>328</v>
      </c>
      <c r="H9" s="4">
        <v>514451</v>
      </c>
      <c r="I9">
        <v>541261</v>
      </c>
      <c r="J9" s="4">
        <f t="shared" si="4"/>
        <v>1055712</v>
      </c>
      <c r="L9" t="s">
        <v>328</v>
      </c>
      <c r="M9" s="4">
        <f t="shared" si="0"/>
        <v>52.099033727216003</v>
      </c>
      <c r="N9" s="4">
        <f t="shared" si="5"/>
        <v>39.928943416722582</v>
      </c>
      <c r="O9" s="4">
        <f t="shared" si="6"/>
        <v>39.656902993764781</v>
      </c>
      <c r="P9" s="8">
        <f t="shared" si="1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2"/>
        <v>19.31750720091468</v>
      </c>
      <c r="Y9" s="7">
        <f t="shared" si="3"/>
        <v>32.344991953218099</v>
      </c>
    </row>
    <row r="10" spans="1:25" x14ac:dyDescent="0.25">
      <c r="B10" t="s">
        <v>329</v>
      </c>
      <c r="C10" s="4"/>
      <c r="D10" s="4"/>
      <c r="E10" s="4"/>
      <c r="G10" t="s">
        <v>329</v>
      </c>
      <c r="H10" s="4">
        <v>405385</v>
      </c>
      <c r="I10">
        <v>412691</v>
      </c>
      <c r="J10" s="4">
        <f t="shared" si="4"/>
        <v>818076</v>
      </c>
      <c r="L10" t="s">
        <v>329</v>
      </c>
      <c r="M10" s="4">
        <f t="shared" si="0"/>
        <v>44.004588230940954</v>
      </c>
      <c r="N10" s="4">
        <f t="shared" si="5"/>
        <v>44.010086112238831</v>
      </c>
      <c r="O10" s="4">
        <f t="shared" si="6"/>
        <v>49.523844642270895</v>
      </c>
      <c r="P10" s="8">
        <f t="shared" si="1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2"/>
        <v>28.062275100359841</v>
      </c>
      <c r="Y10" s="7">
        <f t="shared" si="3"/>
        <v>25.043650568066461</v>
      </c>
    </row>
    <row r="11" spans="1:25" x14ac:dyDescent="0.25">
      <c r="B11" t="s">
        <v>330</v>
      </c>
      <c r="C11" s="4"/>
      <c r="D11" s="4"/>
      <c r="E11" s="4"/>
      <c r="G11" t="s">
        <v>330</v>
      </c>
      <c r="H11" s="4">
        <v>290227</v>
      </c>
      <c r="I11">
        <v>325367</v>
      </c>
      <c r="J11" s="4">
        <f t="shared" si="4"/>
        <v>615594</v>
      </c>
      <c r="L11" t="s">
        <v>330</v>
      </c>
      <c r="M11" s="4">
        <f t="shared" si="0"/>
        <v>58.823955042087746</v>
      </c>
      <c r="N11" s="4">
        <f t="shared" si="5"/>
        <v>50.832628267707989</v>
      </c>
      <c r="O11" s="4">
        <f t="shared" si="6"/>
        <v>44.457708809472102</v>
      </c>
      <c r="P11" s="8">
        <f t="shared" si="1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2"/>
        <v>46.964301899496313</v>
      </c>
      <c r="Y11" s="7">
        <f t="shared" si="3"/>
        <v>8.7284805554087157</v>
      </c>
    </row>
    <row r="12" spans="1:25" x14ac:dyDescent="0.25">
      <c r="B12" t="s">
        <v>331</v>
      </c>
      <c r="C12" s="4"/>
      <c r="D12" s="4"/>
      <c r="E12" s="4"/>
      <c r="G12" t="s">
        <v>331</v>
      </c>
      <c r="H12" s="4">
        <v>261480</v>
      </c>
      <c r="I12">
        <v>273702</v>
      </c>
      <c r="J12" s="4">
        <f t="shared" si="4"/>
        <v>535182</v>
      </c>
      <c r="L12" t="s">
        <v>331</v>
      </c>
      <c r="M12" s="4">
        <f t="shared" si="0"/>
        <v>40.712100351843354</v>
      </c>
      <c r="N12" s="4">
        <f t="shared" si="5"/>
        <v>40.378981012899054</v>
      </c>
      <c r="O12" s="4">
        <f t="shared" si="6"/>
        <v>43.967303127577431</v>
      </c>
      <c r="P12" s="8">
        <f t="shared" si="1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2"/>
        <v>37.118287975765867</v>
      </c>
      <c r="Y12" s="7">
        <f t="shared" si="3"/>
        <v>13.595115925503611</v>
      </c>
    </row>
    <row r="13" spans="1:25" x14ac:dyDescent="0.25">
      <c r="B13" t="s">
        <v>332</v>
      </c>
      <c r="C13" s="4"/>
      <c r="D13" s="4"/>
      <c r="E13" s="4"/>
      <c r="G13" t="s">
        <v>332</v>
      </c>
      <c r="H13" s="4">
        <v>218914</v>
      </c>
      <c r="I13">
        <v>221965</v>
      </c>
      <c r="J13" s="4">
        <f t="shared" si="4"/>
        <v>440879</v>
      </c>
      <c r="L13" t="s">
        <v>332</v>
      </c>
      <c r="M13" s="4">
        <f t="shared" si="0"/>
        <v>28.418922499246278</v>
      </c>
      <c r="N13" s="4">
        <f t="shared" si="5"/>
        <v>49.164256723829439</v>
      </c>
      <c r="O13" s="4">
        <f t="shared" si="6"/>
        <v>51.493891606115305</v>
      </c>
      <c r="P13" s="8">
        <f t="shared" si="1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2"/>
        <v>35.099876122638591</v>
      </c>
      <c r="Y13" s="7">
        <f t="shared" si="3"/>
        <v>31.499469898850968</v>
      </c>
    </row>
    <row r="14" spans="1:25" x14ac:dyDescent="0.25">
      <c r="B14" t="s">
        <v>333</v>
      </c>
      <c r="C14" s="4"/>
      <c r="D14" s="4"/>
      <c r="E14" s="4"/>
      <c r="G14" t="s">
        <v>333</v>
      </c>
      <c r="H14" s="4">
        <v>182908</v>
      </c>
      <c r="I14">
        <v>191022</v>
      </c>
      <c r="J14" s="4">
        <f t="shared" si="4"/>
        <v>373930</v>
      </c>
      <c r="L14" t="s">
        <v>333</v>
      </c>
      <c r="M14" s="4">
        <f t="shared" si="0"/>
        <v>28.975222516237668</v>
      </c>
      <c r="N14" s="4">
        <f t="shared" si="5"/>
        <v>46.091663628733478</v>
      </c>
      <c r="O14" s="4">
        <f t="shared" si="6"/>
        <v>38.796247667849549</v>
      </c>
      <c r="P14" s="8">
        <f t="shared" si="1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2"/>
        <v>21.279136627006945</v>
      </c>
      <c r="Y14" s="7">
        <f t="shared" si="3"/>
        <v>35.802334062727937</v>
      </c>
    </row>
    <row r="15" spans="1:25" x14ac:dyDescent="0.25">
      <c r="B15" t="s">
        <v>334</v>
      </c>
      <c r="C15" s="4"/>
      <c r="D15" s="4"/>
      <c r="E15" s="4"/>
      <c r="G15" t="s">
        <v>334</v>
      </c>
      <c r="H15" s="4">
        <v>140777</v>
      </c>
      <c r="I15">
        <v>134534</v>
      </c>
      <c r="J15" s="4">
        <f t="shared" si="4"/>
        <v>275311</v>
      </c>
      <c r="L15" t="s">
        <v>334</v>
      </c>
      <c r="M15" s="4">
        <f t="shared" si="0"/>
        <v>27.163528133146748</v>
      </c>
      <c r="N15" s="4">
        <f t="shared" si="5"/>
        <v>24.899311238597452</v>
      </c>
      <c r="O15" s="4">
        <f t="shared" si="6"/>
        <v>60.769440630436819</v>
      </c>
      <c r="P15" s="8">
        <f t="shared" si="1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2"/>
        <v>1.54699210046587</v>
      </c>
      <c r="Y15" s="7">
        <f t="shared" si="3"/>
        <v>37.644301493504869</v>
      </c>
    </row>
    <row r="16" spans="1:25" x14ac:dyDescent="0.25">
      <c r="B16" t="s">
        <v>339</v>
      </c>
      <c r="C16" s="4"/>
      <c r="D16" s="4"/>
      <c r="E16" s="4"/>
      <c r="G16" t="s">
        <v>339</v>
      </c>
      <c r="H16" s="4">
        <v>107710</v>
      </c>
      <c r="I16">
        <v>109518</v>
      </c>
      <c r="J16" s="4">
        <f t="shared" si="4"/>
        <v>217228</v>
      </c>
      <c r="L16" t="s">
        <v>339</v>
      </c>
      <c r="M16" s="4">
        <f t="shared" si="0"/>
        <v>39.723331167022565</v>
      </c>
      <c r="N16" s="4">
        <f t="shared" si="5"/>
        <v>29.247953433978314</v>
      </c>
      <c r="O16" s="4">
        <f t="shared" si="6"/>
        <v>51.76209302206022</v>
      </c>
      <c r="P16" s="8">
        <f t="shared" si="1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2"/>
        <v>27.914260546148579</v>
      </c>
      <c r="Y16" s="7">
        <f t="shared" si="3"/>
        <v>19.29757441273242</v>
      </c>
    </row>
    <row r="17" spans="1:25" x14ac:dyDescent="0.25">
      <c r="B17" t="s">
        <v>340</v>
      </c>
      <c r="C17" s="4"/>
      <c r="D17" s="4"/>
      <c r="E17" s="4"/>
      <c r="G17" t="s">
        <v>340</v>
      </c>
      <c r="H17" s="4">
        <v>99906</v>
      </c>
      <c r="I17">
        <v>83221</v>
      </c>
      <c r="J17" s="4">
        <f t="shared" si="4"/>
        <v>183127</v>
      </c>
      <c r="L17" t="s">
        <v>340</v>
      </c>
      <c r="M17" s="4">
        <f t="shared" si="0"/>
        <v>13.796969151001942</v>
      </c>
      <c r="N17" s="4">
        <f t="shared" si="5"/>
        <v>23.99419474008268</v>
      </c>
      <c r="O17" s="4">
        <f t="shared" si="6"/>
        <v>29.922890848342544</v>
      </c>
      <c r="P17" s="8">
        <f t="shared" si="1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2"/>
        <v>46.491228070175438</v>
      </c>
      <c r="Y17" s="7">
        <f t="shared" si="3"/>
        <v>-1.8203592814371259</v>
      </c>
    </row>
    <row r="18" spans="1:25" x14ac:dyDescent="0.25">
      <c r="B18" t="s">
        <v>341</v>
      </c>
      <c r="C18" s="4"/>
      <c r="D18" s="4"/>
      <c r="E18" s="4"/>
      <c r="G18" t="s">
        <v>341</v>
      </c>
      <c r="H18" s="4">
        <v>66369</v>
      </c>
      <c r="I18">
        <v>62539</v>
      </c>
      <c r="J18" s="4">
        <f t="shared" si="4"/>
        <v>128908</v>
      </c>
      <c r="L18" t="s">
        <v>341</v>
      </c>
      <c r="M18" s="4">
        <f t="shared" si="0"/>
        <v>25.00715695580768</v>
      </c>
      <c r="N18" s="4">
        <f t="shared" si="5"/>
        <v>42.95132946026083</v>
      </c>
      <c r="O18" s="4">
        <f t="shared" si="6"/>
        <v>35.159905902985642</v>
      </c>
      <c r="P18" s="8">
        <f t="shared" si="1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2"/>
        <v>43.626923320458431</v>
      </c>
      <c r="Y18" s="7">
        <f t="shared" si="3"/>
        <v>30.070978265661509</v>
      </c>
    </row>
    <row r="19" spans="1:25" x14ac:dyDescent="0.25">
      <c r="B19" t="s">
        <v>342</v>
      </c>
      <c r="C19" s="4"/>
      <c r="D19" s="4"/>
      <c r="E19" s="4"/>
      <c r="G19" t="s">
        <v>342</v>
      </c>
      <c r="H19" s="4">
        <v>87766</v>
      </c>
      <c r="I19">
        <v>86597</v>
      </c>
      <c r="J19" s="4">
        <f t="shared" si="4"/>
        <v>174363</v>
      </c>
      <c r="L19" t="s">
        <v>342</v>
      </c>
      <c r="M19" s="4">
        <f t="shared" si="0"/>
        <v>-24.116400428411914</v>
      </c>
      <c r="N19" s="4">
        <f t="shared" si="5"/>
        <v>18.867867867867869</v>
      </c>
      <c r="O19" s="4">
        <f t="shared" si="6"/>
        <v>26.105904049718315</v>
      </c>
      <c r="P19" s="8">
        <f t="shared" si="1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2"/>
        <v>40.869017632241814</v>
      </c>
      <c r="Y19" s="7">
        <f t="shared" si="3"/>
        <v>58.232752197884075</v>
      </c>
    </row>
    <row r="20" spans="1:25" x14ac:dyDescent="0.25">
      <c r="B20" t="s">
        <v>343</v>
      </c>
      <c r="C20" s="4"/>
      <c r="D20" s="4"/>
      <c r="E20" s="4"/>
      <c r="G20" t="s">
        <v>343</v>
      </c>
      <c r="H20" s="4"/>
      <c r="I20" s="4"/>
      <c r="J20" s="4"/>
      <c r="L20" t="s">
        <v>343</v>
      </c>
      <c r="N20" s="4">
        <f t="shared" si="5"/>
        <v>15.922637148765356</v>
      </c>
      <c r="O20" s="4">
        <f t="shared" si="6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2"/>
        <v>28.520328040481591</v>
      </c>
      <c r="Y20" s="7">
        <f t="shared" si="3"/>
        <v>101.18797094562488</v>
      </c>
    </row>
    <row r="21" spans="1:25" x14ac:dyDescent="0.25">
      <c r="B21" t="s">
        <v>336</v>
      </c>
      <c r="C21" s="4"/>
      <c r="D21" s="4"/>
      <c r="E21" s="4"/>
      <c r="G21" t="s">
        <v>336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/>
      <c r="I22" s="4"/>
      <c r="J22" s="4"/>
    </row>
    <row r="26" spans="1:25" x14ac:dyDescent="0.25">
      <c r="A26" s="2" t="s">
        <v>324</v>
      </c>
    </row>
    <row r="27" spans="1:25" x14ac:dyDescent="0.25">
      <c r="L27" t="s">
        <v>382</v>
      </c>
      <c r="R27" t="s">
        <v>403</v>
      </c>
    </row>
    <row r="28" spans="1:25" x14ac:dyDescent="0.25">
      <c r="B28" t="s">
        <v>325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250</v>
      </c>
      <c r="C29" t="s">
        <v>225</v>
      </c>
      <c r="D29" t="s">
        <v>220</v>
      </c>
      <c r="E29" t="s">
        <v>144</v>
      </c>
      <c r="G29" t="s">
        <v>250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337</v>
      </c>
      <c r="C30" s="4">
        <v>328243</v>
      </c>
      <c r="D30" s="4">
        <v>328748</v>
      </c>
      <c r="E30" s="16">
        <v>656991</v>
      </c>
      <c r="G30" t="s">
        <v>337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338</v>
      </c>
      <c r="C31" s="4">
        <v>291272</v>
      </c>
      <c r="D31" s="4">
        <v>293873</v>
      </c>
      <c r="E31" s="4">
        <v>585145</v>
      </c>
      <c r="G31" s="15" t="s">
        <v>338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335</v>
      </c>
      <c r="C32" s="4">
        <v>253763</v>
      </c>
      <c r="D32" s="4">
        <v>258326</v>
      </c>
      <c r="E32" s="4">
        <v>512089</v>
      </c>
      <c r="G32" s="15" t="s">
        <v>335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326</v>
      </c>
      <c r="C33" s="4">
        <v>194194</v>
      </c>
      <c r="D33" s="4">
        <v>189848</v>
      </c>
      <c r="E33" s="4">
        <v>384042</v>
      </c>
      <c r="G33" t="s">
        <v>326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327</v>
      </c>
      <c r="C34" s="4">
        <v>161014</v>
      </c>
      <c r="D34" s="4">
        <v>118217</v>
      </c>
      <c r="E34" s="4">
        <v>279231</v>
      </c>
      <c r="G34" t="s">
        <v>327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328</v>
      </c>
      <c r="C35" s="4">
        <v>136441</v>
      </c>
      <c r="D35" s="4">
        <v>99511</v>
      </c>
      <c r="E35" s="4">
        <v>235952</v>
      </c>
      <c r="G35" t="s">
        <v>328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329</v>
      </c>
      <c r="C36" s="4">
        <v>96154</v>
      </c>
      <c r="D36" s="4">
        <v>79736</v>
      </c>
      <c r="E36" s="4">
        <v>175890</v>
      </c>
      <c r="G36" t="s">
        <v>329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330</v>
      </c>
      <c r="C37" s="4">
        <v>77231</v>
      </c>
      <c r="D37" s="4">
        <v>62965</v>
      </c>
      <c r="E37" s="4">
        <v>140196</v>
      </c>
      <c r="G37" t="s">
        <v>330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331</v>
      </c>
      <c r="C38" s="4">
        <v>61401</v>
      </c>
      <c r="D38" s="4">
        <v>52035</v>
      </c>
      <c r="E38" s="4">
        <v>113436</v>
      </c>
      <c r="G38" t="s">
        <v>331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332</v>
      </c>
      <c r="C39" s="4">
        <v>51664</v>
      </c>
      <c r="D39" s="4">
        <v>39713</v>
      </c>
      <c r="E39" s="4">
        <v>91377</v>
      </c>
      <c r="G39" t="s">
        <v>332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333</v>
      </c>
      <c r="C40" s="4">
        <v>45218</v>
      </c>
      <c r="D40" s="4">
        <v>37179</v>
      </c>
      <c r="E40" s="4">
        <v>82397</v>
      </c>
      <c r="G40" t="s">
        <v>333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334</v>
      </c>
      <c r="C41" s="4">
        <v>39496</v>
      </c>
      <c r="D41" s="4">
        <v>32454</v>
      </c>
      <c r="E41" s="4">
        <v>71950</v>
      </c>
      <c r="G41" t="s">
        <v>334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339</v>
      </c>
      <c r="C42" s="4">
        <v>30651</v>
      </c>
      <c r="D42" s="4">
        <v>26180</v>
      </c>
      <c r="E42" s="4">
        <v>56831</v>
      </c>
      <c r="G42" t="s">
        <v>339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340</v>
      </c>
      <c r="C43" s="4">
        <v>22800</v>
      </c>
      <c r="D43" s="4">
        <v>19976</v>
      </c>
      <c r="E43" s="4">
        <v>42776</v>
      </c>
      <c r="G43" t="s">
        <v>340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341</v>
      </c>
      <c r="C44" s="4">
        <v>15793</v>
      </c>
      <c r="D44" s="4">
        <v>15387</v>
      </c>
      <c r="E44" s="4">
        <v>31180</v>
      </c>
      <c r="G44" t="s">
        <v>341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342</v>
      </c>
      <c r="C45" s="4">
        <v>9528</v>
      </c>
      <c r="D45" s="4">
        <v>11952</v>
      </c>
      <c r="E45" s="4">
        <v>21480</v>
      </c>
      <c r="G45" t="s">
        <v>342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343</v>
      </c>
      <c r="C46" s="4">
        <v>11462</v>
      </c>
      <c r="D46" s="4">
        <v>11201</v>
      </c>
      <c r="E46" s="4">
        <v>22663</v>
      </c>
      <c r="G46" t="s">
        <v>343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336</v>
      </c>
      <c r="C47" s="4">
        <v>1929</v>
      </c>
      <c r="D47" s="4">
        <v>1607</v>
      </c>
      <c r="E47" s="4">
        <v>3536</v>
      </c>
      <c r="G47" t="s">
        <v>336</v>
      </c>
      <c r="H47" s="4">
        <v>10509</v>
      </c>
      <c r="I47" s="4">
        <v>14741</v>
      </c>
      <c r="J47" s="4">
        <v>25250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344</v>
      </c>
    </row>
    <row r="51" spans="1:18" x14ac:dyDescent="0.25">
      <c r="B51" t="s">
        <v>345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346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347</v>
      </c>
      <c r="C60">
        <v>2.2000000000000002</v>
      </c>
      <c r="D60">
        <v>3.4</v>
      </c>
    </row>
    <row r="61" spans="1:18" x14ac:dyDescent="0.25">
      <c r="B61" t="s">
        <v>348</v>
      </c>
      <c r="C61">
        <v>2.8</v>
      </c>
      <c r="D61">
        <v>3.4</v>
      </c>
    </row>
    <row r="62" spans="1:18" x14ac:dyDescent="0.25">
      <c r="B62" t="s">
        <v>349</v>
      </c>
      <c r="C62">
        <v>2.2999999999999998</v>
      </c>
      <c r="D62">
        <v>2.9</v>
      </c>
    </row>
    <row r="64" spans="1:18" x14ac:dyDescent="0.25">
      <c r="B64" t="s">
        <v>350</v>
      </c>
      <c r="R64" t="s">
        <v>403</v>
      </c>
    </row>
    <row r="65" spans="2:19" x14ac:dyDescent="0.25">
      <c r="B65" t="s">
        <v>325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250</v>
      </c>
      <c r="C66" t="s">
        <v>225</v>
      </c>
      <c r="D66" t="s">
        <v>220</v>
      </c>
      <c r="E66" t="s">
        <v>144</v>
      </c>
      <c r="G66" t="s">
        <v>250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337</v>
      </c>
      <c r="C67" s="4">
        <v>352462</v>
      </c>
      <c r="D67" s="4">
        <v>355120</v>
      </c>
      <c r="E67" s="4">
        <f>SUM(C67:D67)</f>
        <v>707582</v>
      </c>
      <c r="G67" t="s">
        <v>337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338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338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335</v>
      </c>
      <c r="C69" s="4">
        <v>337015</v>
      </c>
      <c r="D69" s="4">
        <v>344306</v>
      </c>
      <c r="E69" s="4">
        <f t="shared" si="17"/>
        <v>681321</v>
      </c>
      <c r="G69" s="15" t="s">
        <v>335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326</v>
      </c>
      <c r="C70" s="4">
        <v>281107</v>
      </c>
      <c r="D70" s="4">
        <v>275864</v>
      </c>
      <c r="E70" s="4">
        <f t="shared" si="17"/>
        <v>556971</v>
      </c>
      <c r="G70" t="s">
        <v>326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327</v>
      </c>
      <c r="C71" s="4">
        <v>224623</v>
      </c>
      <c r="D71" s="4">
        <v>176491</v>
      </c>
      <c r="E71" s="4">
        <f t="shared" si="17"/>
        <v>401114</v>
      </c>
      <c r="G71" t="s">
        <v>327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328</v>
      </c>
      <c r="C72" s="4">
        <v>162798</v>
      </c>
      <c r="D72" s="4">
        <v>127695</v>
      </c>
      <c r="E72" s="4">
        <f t="shared" si="17"/>
        <v>290493</v>
      </c>
      <c r="G72" t="s">
        <v>328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329</v>
      </c>
      <c r="C73" s="4">
        <v>123137</v>
      </c>
      <c r="D73" s="4">
        <v>100423</v>
      </c>
      <c r="E73" s="4">
        <f t="shared" si="17"/>
        <v>223560</v>
      </c>
      <c r="G73" t="s">
        <v>329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330</v>
      </c>
      <c r="C74" s="4">
        <v>113502</v>
      </c>
      <c r="D74" s="4">
        <v>90340</v>
      </c>
      <c r="E74" s="4">
        <f t="shared" si="17"/>
        <v>203842</v>
      </c>
      <c r="G74" t="s">
        <v>330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331</v>
      </c>
      <c r="C75" s="4">
        <v>84192</v>
      </c>
      <c r="D75" s="4">
        <v>70808</v>
      </c>
      <c r="E75" s="4">
        <f t="shared" si="17"/>
        <v>155000</v>
      </c>
      <c r="G75" t="s">
        <v>331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332</v>
      </c>
      <c r="C76" s="4">
        <v>69798</v>
      </c>
      <c r="D76" s="4">
        <v>58367</v>
      </c>
      <c r="E76" s="4">
        <f t="shared" si="17"/>
        <v>128165</v>
      </c>
      <c r="G76" t="s">
        <v>332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333</v>
      </c>
      <c r="C77" s="4">
        <v>54840</v>
      </c>
      <c r="D77" s="4">
        <v>48982</v>
      </c>
      <c r="E77" s="4">
        <f t="shared" si="17"/>
        <v>103822</v>
      </c>
      <c r="G77" t="s">
        <v>333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334</v>
      </c>
      <c r="C78" s="4">
        <v>40107</v>
      </c>
      <c r="D78" s="4">
        <v>33143</v>
      </c>
      <c r="E78" s="4">
        <f t="shared" si="17"/>
        <v>73250</v>
      </c>
      <c r="G78" t="s">
        <v>334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339</v>
      </c>
      <c r="C79" s="4">
        <v>39207</v>
      </c>
      <c r="D79" s="4">
        <v>30966</v>
      </c>
      <c r="E79" s="4">
        <f t="shared" si="17"/>
        <v>70173</v>
      </c>
      <c r="G79" t="s">
        <v>339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340</v>
      </c>
      <c r="C80" s="4">
        <v>33400</v>
      </c>
      <c r="D80" s="4">
        <v>25395</v>
      </c>
      <c r="E80" s="4">
        <f t="shared" si="17"/>
        <v>58795</v>
      </c>
      <c r="G80" t="s">
        <v>340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341</v>
      </c>
      <c r="C81" s="4">
        <v>22683</v>
      </c>
      <c r="D81" s="4">
        <v>18984</v>
      </c>
      <c r="E81" s="4">
        <f t="shared" si="17"/>
        <v>41667</v>
      </c>
      <c r="G81" t="s">
        <v>341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342</v>
      </c>
      <c r="C82" s="4">
        <v>13422</v>
      </c>
      <c r="D82" s="4">
        <v>12388</v>
      </c>
      <c r="E82" s="4">
        <f t="shared" si="17"/>
        <v>25810</v>
      </c>
      <c r="G82" t="s">
        <v>342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343</v>
      </c>
      <c r="C83" s="4">
        <v>14731</v>
      </c>
      <c r="D83" s="4">
        <v>12850</v>
      </c>
      <c r="E83" s="4">
        <f t="shared" si="17"/>
        <v>27581</v>
      </c>
      <c r="G83" t="s">
        <v>343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336</v>
      </c>
      <c r="C84" s="4">
        <v>11843</v>
      </c>
      <c r="D84" s="4">
        <v>11257</v>
      </c>
      <c r="E84" s="4">
        <f t="shared" si="17"/>
        <v>23100</v>
      </c>
      <c r="G84" t="s">
        <v>336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373</v>
      </c>
      <c r="Q88" t="s">
        <v>403</v>
      </c>
    </row>
    <row r="89" spans="1:19" x14ac:dyDescent="0.25">
      <c r="B89" t="s">
        <v>325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250</v>
      </c>
      <c r="C90" t="s">
        <v>225</v>
      </c>
      <c r="D90" t="s">
        <v>220</v>
      </c>
      <c r="E90" t="s">
        <v>144</v>
      </c>
      <c r="G90" t="s">
        <v>250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337</v>
      </c>
      <c r="C91">
        <v>472132</v>
      </c>
      <c r="D91">
        <v>475717</v>
      </c>
      <c r="E91" s="4">
        <f>SUM(C91:D91)</f>
        <v>947849</v>
      </c>
      <c r="G91" t="s">
        <v>337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338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338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335</v>
      </c>
      <c r="C93">
        <v>365861</v>
      </c>
      <c r="D93">
        <v>370855</v>
      </c>
      <c r="E93" s="4">
        <f t="shared" si="25"/>
        <v>736716</v>
      </c>
      <c r="G93" s="15" t="s">
        <v>335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326</v>
      </c>
      <c r="C94">
        <v>313668</v>
      </c>
      <c r="D94">
        <v>316129</v>
      </c>
      <c r="E94" s="4">
        <f t="shared" si="25"/>
        <v>629797</v>
      </c>
      <c r="G94" t="s">
        <v>326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327</v>
      </c>
      <c r="C95">
        <v>294691</v>
      </c>
      <c r="D95">
        <v>227933</v>
      </c>
      <c r="E95" s="4">
        <f t="shared" si="25"/>
        <v>522624</v>
      </c>
      <c r="G95" t="s">
        <v>327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328</v>
      </c>
      <c r="C96">
        <v>215455</v>
      </c>
      <c r="D96">
        <v>183083</v>
      </c>
      <c r="E96" s="4">
        <f t="shared" si="25"/>
        <v>398538</v>
      </c>
      <c r="G96" t="s">
        <v>328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329</v>
      </c>
      <c r="C97">
        <v>153975</v>
      </c>
      <c r="D97">
        <v>142868</v>
      </c>
      <c r="E97" s="4">
        <f t="shared" si="25"/>
        <v>296843</v>
      </c>
      <c r="G97" t="s">
        <v>329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330</v>
      </c>
      <c r="C98">
        <v>123409</v>
      </c>
      <c r="D98">
        <v>106733</v>
      </c>
      <c r="E98" s="4">
        <f t="shared" si="25"/>
        <v>230142</v>
      </c>
      <c r="G98" t="s">
        <v>330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331</v>
      </c>
      <c r="C99">
        <v>95638</v>
      </c>
      <c r="D99">
        <v>77883</v>
      </c>
      <c r="E99" s="4">
        <f t="shared" si="25"/>
        <v>173521</v>
      </c>
      <c r="G99" t="s">
        <v>331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332</v>
      </c>
      <c r="C100">
        <v>91784</v>
      </c>
      <c r="D100">
        <v>75090</v>
      </c>
      <c r="E100" s="4">
        <f t="shared" si="25"/>
        <v>166874</v>
      </c>
      <c r="G100" t="s">
        <v>332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333</v>
      </c>
      <c r="C101">
        <v>74474</v>
      </c>
      <c r="D101">
        <v>60986</v>
      </c>
      <c r="E101" s="4">
        <f t="shared" si="25"/>
        <v>135460</v>
      </c>
      <c r="G101" t="s">
        <v>333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334</v>
      </c>
      <c r="C102">
        <v>55205</v>
      </c>
      <c r="D102">
        <v>48144</v>
      </c>
      <c r="E102" s="4">
        <f t="shared" si="25"/>
        <v>103349</v>
      </c>
      <c r="G102" t="s">
        <v>334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339</v>
      </c>
      <c r="C103">
        <v>46773</v>
      </c>
      <c r="D103">
        <v>40141</v>
      </c>
      <c r="E103" s="4">
        <f t="shared" si="25"/>
        <v>86914</v>
      </c>
      <c r="G103" t="s">
        <v>339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340</v>
      </c>
      <c r="C104">
        <v>32792</v>
      </c>
      <c r="D104">
        <v>25151</v>
      </c>
      <c r="E104" s="4">
        <f t="shared" si="25"/>
        <v>57943</v>
      </c>
      <c r="G104" t="s">
        <v>340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341</v>
      </c>
      <c r="C105">
        <v>29504</v>
      </c>
      <c r="D105">
        <v>23013</v>
      </c>
      <c r="E105" s="4">
        <f t="shared" si="25"/>
        <v>52517</v>
      </c>
      <c r="G105" t="s">
        <v>341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342</v>
      </c>
      <c r="C106">
        <v>21238</v>
      </c>
      <c r="D106">
        <v>15594</v>
      </c>
      <c r="E106" s="4">
        <f t="shared" si="25"/>
        <v>36832</v>
      </c>
      <c r="G106" t="s">
        <v>342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343</v>
      </c>
      <c r="C107" s="4">
        <v>29637</v>
      </c>
      <c r="D107" s="4">
        <v>19734</v>
      </c>
      <c r="E107" s="4">
        <f t="shared" si="25"/>
        <v>49371</v>
      </c>
      <c r="G107" t="s">
        <v>343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336</v>
      </c>
      <c r="C108" s="4">
        <v>1163</v>
      </c>
      <c r="D108" s="4">
        <v>1318</v>
      </c>
      <c r="E108" s="4">
        <f t="shared" si="25"/>
        <v>2481</v>
      </c>
      <c r="G108" t="s">
        <v>336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5" sqref="A15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405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30" sqref="B30"/>
    </sheetView>
  </sheetViews>
  <sheetFormatPr defaultRowHeight="15" x14ac:dyDescent="0.25"/>
  <sheetData>
    <row r="1" spans="1:7" x14ac:dyDescent="0.25">
      <c r="A1" s="2" t="s">
        <v>423</v>
      </c>
    </row>
    <row r="2" spans="1:7" x14ac:dyDescent="0.25">
      <c r="B2" t="s">
        <v>443</v>
      </c>
    </row>
    <row r="3" spans="1:7" x14ac:dyDescent="0.25">
      <c r="B3" t="s">
        <v>442</v>
      </c>
      <c r="C3" s="18">
        <v>0.79400000000000004</v>
      </c>
    </row>
    <row r="4" spans="1:7" x14ac:dyDescent="0.25">
      <c r="B4" t="s">
        <v>444</v>
      </c>
      <c r="C4" s="18">
        <v>6.0999999999999999E-2</v>
      </c>
    </row>
    <row r="5" spans="1:7" x14ac:dyDescent="0.25">
      <c r="B5" t="s">
        <v>445</v>
      </c>
      <c r="C5" s="18">
        <v>0.14499999999999999</v>
      </c>
    </row>
    <row r="7" spans="1:7" x14ac:dyDescent="0.25">
      <c r="B7" t="s">
        <v>454</v>
      </c>
    </row>
    <row r="8" spans="1:7" x14ac:dyDescent="0.25">
      <c r="C8" t="s">
        <v>457</v>
      </c>
      <c r="D8" t="s">
        <v>456</v>
      </c>
      <c r="E8" t="s">
        <v>458</v>
      </c>
    </row>
    <row r="9" spans="1:7" x14ac:dyDescent="0.25">
      <c r="B9" t="s">
        <v>455</v>
      </c>
      <c r="C9" s="18">
        <v>0.60499999999999998</v>
      </c>
      <c r="D9" s="18">
        <v>0.28399999999999997</v>
      </c>
      <c r="E9" s="18">
        <v>0.111</v>
      </c>
      <c r="G9" t="s">
        <v>460</v>
      </c>
    </row>
    <row r="10" spans="1:7" x14ac:dyDescent="0.25">
      <c r="B10" t="s">
        <v>459</v>
      </c>
      <c r="C10" s="18">
        <v>0.45900000000000002</v>
      </c>
      <c r="D10" s="18">
        <v>0.39300000000000002</v>
      </c>
      <c r="E10" s="18">
        <v>0.14799999999999999</v>
      </c>
      <c r="G10" t="s">
        <v>461</v>
      </c>
    </row>
    <row r="11" spans="1:7" x14ac:dyDescent="0.25">
      <c r="G11" t="s">
        <v>462</v>
      </c>
    </row>
    <row r="13" spans="1:7" x14ac:dyDescent="0.25">
      <c r="B13" t="s">
        <v>463</v>
      </c>
    </row>
    <row r="14" spans="1:7" x14ac:dyDescent="0.25">
      <c r="B14" t="s">
        <v>464</v>
      </c>
      <c r="C14" s="18">
        <v>0.754</v>
      </c>
    </row>
    <row r="15" spans="1:7" x14ac:dyDescent="0.25">
      <c r="B15" t="s">
        <v>465</v>
      </c>
      <c r="C15" s="18">
        <v>0.246</v>
      </c>
    </row>
    <row r="17" spans="1:13" x14ac:dyDescent="0.25">
      <c r="A17" s="2" t="s">
        <v>492</v>
      </c>
    </row>
    <row r="18" spans="1:13" x14ac:dyDescent="0.25">
      <c r="C18" s="32">
        <v>2015</v>
      </c>
      <c r="D18" s="32"/>
      <c r="E18" s="32"/>
      <c r="G18" s="23">
        <v>2013</v>
      </c>
      <c r="H18" s="23"/>
      <c r="I18" s="23"/>
      <c r="K18" s="23">
        <v>2015</v>
      </c>
      <c r="L18" s="23"/>
      <c r="M18" s="23"/>
    </row>
    <row r="19" spans="1:13" x14ac:dyDescent="0.25">
      <c r="C19" t="s">
        <v>497</v>
      </c>
      <c r="D19" t="s">
        <v>498</v>
      </c>
      <c r="E19" t="s">
        <v>499</v>
      </c>
      <c r="G19" t="s">
        <v>500</v>
      </c>
      <c r="H19" t="s">
        <v>501</v>
      </c>
      <c r="I19" t="s">
        <v>502</v>
      </c>
      <c r="K19" s="21" t="s">
        <v>500</v>
      </c>
      <c r="L19" s="21" t="s">
        <v>501</v>
      </c>
      <c r="M19" s="21" t="s">
        <v>502</v>
      </c>
    </row>
    <row r="20" spans="1:13" x14ac:dyDescent="0.25">
      <c r="B20" t="s">
        <v>493</v>
      </c>
      <c r="C20" s="4">
        <v>85807</v>
      </c>
      <c r="D20" s="4">
        <v>158077</v>
      </c>
      <c r="E20" s="7">
        <f>C20/D20</f>
        <v>0.54281774072129407</v>
      </c>
      <c r="G20" s="4">
        <v>86072</v>
      </c>
      <c r="H20" s="4">
        <v>56069</v>
      </c>
      <c r="I20" s="7">
        <f>H20/G20</f>
        <v>0.65141974161167393</v>
      </c>
      <c r="K20" s="4">
        <v>135039</v>
      </c>
      <c r="L20" s="4">
        <v>85807</v>
      </c>
      <c r="M20" s="7">
        <f>L20/K20</f>
        <v>0.635423840520146</v>
      </c>
    </row>
    <row r="21" spans="1:13" x14ac:dyDescent="0.25">
      <c r="B21" t="s">
        <v>494</v>
      </c>
      <c r="C21" s="4">
        <v>83847</v>
      </c>
      <c r="D21" s="4">
        <v>144303</v>
      </c>
      <c r="E21" s="7">
        <f t="shared" ref="E21:E25" si="0">C21/D21</f>
        <v>0.58104821105590321</v>
      </c>
      <c r="G21" s="4">
        <v>72543</v>
      </c>
      <c r="H21" s="4">
        <v>69161</v>
      </c>
      <c r="I21" s="7">
        <f t="shared" ref="I21:I26" si="1">H21/G21</f>
        <v>0.95337937499138437</v>
      </c>
      <c r="K21" s="4">
        <v>123273</v>
      </c>
      <c r="L21" s="4">
        <v>83847</v>
      </c>
      <c r="M21" s="7">
        <f t="shared" ref="M21:M26" si="2">L21/K21</f>
        <v>0.6801732739529337</v>
      </c>
    </row>
    <row r="22" spans="1:13" x14ac:dyDescent="0.25">
      <c r="B22" t="s">
        <v>495</v>
      </c>
      <c r="C22" s="4">
        <v>68704</v>
      </c>
      <c r="D22" s="4">
        <v>126411</v>
      </c>
      <c r="E22" s="7">
        <f t="shared" si="0"/>
        <v>0.54349700579854598</v>
      </c>
      <c r="G22" s="4">
        <v>69176</v>
      </c>
      <c r="H22" s="4">
        <v>51698</v>
      </c>
      <c r="I22" s="7">
        <f t="shared" si="1"/>
        <v>0.74734011795998612</v>
      </c>
      <c r="K22" s="4">
        <v>107988</v>
      </c>
      <c r="L22" s="4">
        <v>68704</v>
      </c>
      <c r="M22" s="7">
        <f t="shared" si="2"/>
        <v>0.63621883913027377</v>
      </c>
    </row>
    <row r="23" spans="1:13" x14ac:dyDescent="0.25">
      <c r="B23" t="s">
        <v>496</v>
      </c>
      <c r="C23" s="4">
        <v>54927</v>
      </c>
      <c r="D23" s="4">
        <v>83603</v>
      </c>
      <c r="E23" s="7">
        <f t="shared" si="0"/>
        <v>0.65699795461885335</v>
      </c>
      <c r="G23" s="4">
        <v>47566</v>
      </c>
      <c r="H23" s="4">
        <v>38063</v>
      </c>
      <c r="I23" s="7">
        <f t="shared" si="1"/>
        <v>0.80021443888491783</v>
      </c>
      <c r="K23" s="4">
        <v>71419</v>
      </c>
      <c r="L23" s="4">
        <v>54927</v>
      </c>
      <c r="M23" s="7">
        <f t="shared" si="2"/>
        <v>0.76908105686161943</v>
      </c>
    </row>
    <row r="24" spans="1:13" x14ac:dyDescent="0.25">
      <c r="B24" t="s">
        <v>503</v>
      </c>
      <c r="C24" s="4">
        <v>23189</v>
      </c>
      <c r="D24" s="4">
        <v>34014</v>
      </c>
      <c r="E24" s="7">
        <f t="shared" si="0"/>
        <v>0.68174869171517616</v>
      </c>
      <c r="G24" s="4">
        <v>34282</v>
      </c>
      <c r="H24" s="4">
        <v>14798</v>
      </c>
      <c r="I24" s="7">
        <f t="shared" si="1"/>
        <v>0.43165509596872992</v>
      </c>
      <c r="K24" s="4">
        <v>29057</v>
      </c>
      <c r="L24" s="4">
        <v>23189</v>
      </c>
      <c r="M24" s="7">
        <f t="shared" si="2"/>
        <v>0.79805210448428954</v>
      </c>
    </row>
    <row r="25" spans="1:13" x14ac:dyDescent="0.25">
      <c r="B25" t="s">
        <v>504</v>
      </c>
      <c r="C25" s="4">
        <v>11561</v>
      </c>
      <c r="D25" s="4">
        <v>24357</v>
      </c>
      <c r="E25" s="7">
        <f t="shared" si="0"/>
        <v>0.47464794514923841</v>
      </c>
      <c r="G25" s="4">
        <v>14386</v>
      </c>
      <c r="H25" s="21">
        <v>7858</v>
      </c>
      <c r="I25" s="7">
        <f t="shared" si="1"/>
        <v>0.54622549701098289</v>
      </c>
      <c r="K25" s="4">
        <v>20807</v>
      </c>
      <c r="L25" s="4">
        <v>11561</v>
      </c>
      <c r="M25" s="7">
        <f t="shared" si="2"/>
        <v>0.55563031672033447</v>
      </c>
    </row>
    <row r="26" spans="1:13" x14ac:dyDescent="0.25">
      <c r="B26" t="s">
        <v>144</v>
      </c>
      <c r="C26" s="4">
        <f>SUM(C20:C25)</f>
        <v>328035</v>
      </c>
      <c r="D26" s="4">
        <f>SUM(D20:D25)</f>
        <v>570765</v>
      </c>
      <c r="E26" s="7">
        <f>C26/D26</f>
        <v>0.57472865364905001</v>
      </c>
      <c r="G26" s="4">
        <f>SUM(G20:G25)</f>
        <v>324025</v>
      </c>
      <c r="H26" s="4">
        <f>SUM(H20:H25)</f>
        <v>237647</v>
      </c>
      <c r="I26" s="7">
        <f t="shared" si="1"/>
        <v>0.73342180387315792</v>
      </c>
      <c r="K26" s="4">
        <f>SUM(K20:K25)</f>
        <v>487583</v>
      </c>
      <c r="L26" s="4">
        <f>SUM(L20:L25)</f>
        <v>328035</v>
      </c>
      <c r="M26" s="7">
        <f t="shared" si="2"/>
        <v>0.67277776296548486</v>
      </c>
    </row>
    <row r="28" spans="1:13" x14ac:dyDescent="0.25">
      <c r="A28" s="2" t="s">
        <v>557</v>
      </c>
      <c r="F28" s="21"/>
      <c r="G28" s="4"/>
      <c r="H28" s="4"/>
      <c r="K28" s="4"/>
      <c r="L28" s="4"/>
    </row>
    <row r="29" spans="1:13" x14ac:dyDescent="0.25">
      <c r="B29" t="s">
        <v>558</v>
      </c>
      <c r="F29" s="21"/>
      <c r="G29" s="4"/>
      <c r="H29" s="4"/>
      <c r="K29" s="4"/>
      <c r="L29" s="4"/>
    </row>
    <row r="30" spans="1:13" x14ac:dyDescent="0.25">
      <c r="B30" t="s">
        <v>182</v>
      </c>
      <c r="C30" s="12">
        <v>0.45600000000000002</v>
      </c>
      <c r="F30" s="21"/>
      <c r="G30" s="4"/>
      <c r="H30" s="4"/>
      <c r="K30" s="4"/>
      <c r="L30" s="4"/>
    </row>
    <row r="31" spans="1:13" x14ac:dyDescent="0.25">
      <c r="F31" s="21"/>
      <c r="G31" s="4"/>
      <c r="H31" s="4"/>
      <c r="K31" s="4"/>
      <c r="L31" s="4"/>
    </row>
    <row r="32" spans="1:13" x14ac:dyDescent="0.25">
      <c r="F32" s="21"/>
      <c r="G32" s="4"/>
      <c r="H32" s="4"/>
      <c r="K32" s="4"/>
      <c r="L32" s="4"/>
    </row>
    <row r="33" spans="6:12" x14ac:dyDescent="0.25">
      <c r="F33" s="21"/>
      <c r="G33" s="4"/>
      <c r="H33" s="4"/>
      <c r="K33" s="4"/>
      <c r="L33" s="4"/>
    </row>
    <row r="34" spans="6:12" x14ac:dyDescent="0.25">
      <c r="G34" s="4"/>
      <c r="H34" s="4"/>
    </row>
    <row r="36" spans="6:12" x14ac:dyDescent="0.25">
      <c r="G36" s="4"/>
      <c r="H36" s="4"/>
      <c r="K36" s="4"/>
      <c r="L36" s="4"/>
    </row>
    <row r="37" spans="6:12" x14ac:dyDescent="0.25">
      <c r="G37" s="4"/>
      <c r="H37" s="4"/>
      <c r="K37" s="4"/>
      <c r="L37" s="4"/>
    </row>
    <row r="38" spans="6:12" x14ac:dyDescent="0.25">
      <c r="G38" s="4"/>
      <c r="H38" s="4"/>
      <c r="K38" s="4"/>
      <c r="L38" s="4"/>
    </row>
    <row r="39" spans="6:12" x14ac:dyDescent="0.25">
      <c r="G39" s="4"/>
      <c r="H39" s="4"/>
      <c r="K39" s="4"/>
      <c r="L39" s="4"/>
    </row>
    <row r="40" spans="6:12" x14ac:dyDescent="0.25">
      <c r="G40" s="4"/>
      <c r="H40" s="4"/>
      <c r="K40" s="4"/>
      <c r="L40" s="4"/>
    </row>
    <row r="41" spans="6:12" x14ac:dyDescent="0.25">
      <c r="G41" s="4"/>
      <c r="H41" s="4"/>
      <c r="K41" s="4"/>
      <c r="L41" s="4"/>
    </row>
  </sheetData>
  <mergeCells count="1">
    <mergeCell ref="C18:E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423</v>
      </c>
    </row>
    <row r="2" spans="1:4" x14ac:dyDescent="0.25">
      <c r="B2" t="s">
        <v>446</v>
      </c>
    </row>
    <row r="3" spans="1:4" x14ac:dyDescent="0.25">
      <c r="C3" t="s">
        <v>450</v>
      </c>
      <c r="D3" t="s">
        <v>75</v>
      </c>
    </row>
    <row r="4" spans="1:4" x14ac:dyDescent="0.25">
      <c r="B4" t="s">
        <v>447</v>
      </c>
      <c r="C4">
        <v>30.6</v>
      </c>
      <c r="D4" t="s">
        <v>451</v>
      </c>
    </row>
    <row r="5" spans="1:4" x14ac:dyDescent="0.25">
      <c r="B5" t="s">
        <v>448</v>
      </c>
      <c r="C5">
        <v>14.5</v>
      </c>
      <c r="D5" t="s">
        <v>452</v>
      </c>
    </row>
    <row r="6" spans="1:4" x14ac:dyDescent="0.25">
      <c r="B6" t="s">
        <v>449</v>
      </c>
      <c r="C6">
        <v>54.9</v>
      </c>
      <c r="D6" t="s">
        <v>453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8" workbookViewId="0">
      <selection activeCell="B43" sqref="B43"/>
    </sheetView>
  </sheetViews>
  <sheetFormatPr defaultRowHeight="15" x14ac:dyDescent="0.25"/>
  <sheetData>
    <row r="2" spans="1:8" x14ac:dyDescent="0.25">
      <c r="A2" s="2" t="s">
        <v>523</v>
      </c>
    </row>
    <row r="4" spans="1:8" x14ac:dyDescent="0.25">
      <c r="B4" s="21" t="s">
        <v>533</v>
      </c>
      <c r="C4" s="21"/>
      <c r="D4" s="21"/>
      <c r="E4" s="21"/>
      <c r="F4" s="21"/>
      <c r="G4" s="21"/>
      <c r="H4" s="21"/>
    </row>
    <row r="5" spans="1:8" x14ac:dyDescent="0.25">
      <c r="B5" s="21" t="s">
        <v>524</v>
      </c>
      <c r="C5" s="21" t="s">
        <v>532</v>
      </c>
      <c r="D5" s="21"/>
      <c r="E5" s="21"/>
      <c r="F5" s="21"/>
      <c r="G5" s="21"/>
      <c r="H5" s="21"/>
    </row>
    <row r="6" spans="1:8" x14ac:dyDescent="0.25">
      <c r="B6" s="21" t="s">
        <v>525</v>
      </c>
      <c r="C6" s="30">
        <v>0.17</v>
      </c>
      <c r="D6" s="21"/>
      <c r="E6" s="21"/>
      <c r="F6" s="21"/>
      <c r="G6" s="21"/>
      <c r="H6" s="21"/>
    </row>
    <row r="7" spans="1:8" x14ac:dyDescent="0.25">
      <c r="B7" s="21" t="s">
        <v>526</v>
      </c>
      <c r="C7" s="30">
        <v>0.13900000000000001</v>
      </c>
      <c r="D7" s="21"/>
      <c r="E7" s="21"/>
      <c r="F7" s="21"/>
      <c r="G7" s="21"/>
      <c r="H7" s="21"/>
    </row>
    <row r="8" spans="1:8" x14ac:dyDescent="0.25">
      <c r="B8" s="21" t="s">
        <v>527</v>
      </c>
      <c r="C8" s="30">
        <v>0.13900000000000001</v>
      </c>
      <c r="D8" s="21"/>
      <c r="E8" s="21"/>
      <c r="F8" s="21"/>
      <c r="G8" s="21"/>
      <c r="H8" s="21"/>
    </row>
    <row r="9" spans="1:8" x14ac:dyDescent="0.25">
      <c r="B9" s="21" t="s">
        <v>528</v>
      </c>
      <c r="C9" s="30">
        <v>0.123</v>
      </c>
      <c r="D9" s="21"/>
      <c r="E9" s="21"/>
      <c r="F9" s="21"/>
      <c r="G9" s="21"/>
      <c r="H9" s="21"/>
    </row>
    <row r="10" spans="1:8" x14ac:dyDescent="0.25">
      <c r="B10" s="21" t="s">
        <v>529</v>
      </c>
      <c r="C10" s="30">
        <v>0.11</v>
      </c>
      <c r="D10" s="21"/>
      <c r="E10" s="21"/>
      <c r="F10" s="21"/>
      <c r="G10" s="21"/>
      <c r="H10" s="21"/>
    </row>
    <row r="11" spans="1:8" x14ac:dyDescent="0.25">
      <c r="B11" s="21" t="s">
        <v>530</v>
      </c>
      <c r="C11" s="30">
        <v>7.5999999999999998E-2</v>
      </c>
      <c r="D11" s="21"/>
      <c r="E11" s="21"/>
      <c r="F11" s="21"/>
      <c r="G11" s="21"/>
      <c r="H11" s="21"/>
    </row>
    <row r="12" spans="1:8" x14ac:dyDescent="0.25">
      <c r="B12" s="21" t="s">
        <v>531</v>
      </c>
      <c r="C12" s="30">
        <v>7.1999999999999995E-2</v>
      </c>
      <c r="D12" s="21"/>
      <c r="E12" s="21"/>
      <c r="F12" s="21"/>
      <c r="G12" s="21"/>
      <c r="H12" s="21"/>
    </row>
    <row r="14" spans="1:8" x14ac:dyDescent="0.25">
      <c r="B14" t="s">
        <v>534</v>
      </c>
    </row>
    <row r="15" spans="1:8" x14ac:dyDescent="0.25">
      <c r="B15" t="s">
        <v>199</v>
      </c>
      <c r="C15" s="4" t="s">
        <v>536</v>
      </c>
      <c r="E15" s="4" t="s">
        <v>537</v>
      </c>
      <c r="F15" s="21"/>
    </row>
    <row r="16" spans="1:8" x14ac:dyDescent="0.25">
      <c r="C16">
        <v>2007</v>
      </c>
      <c r="D16">
        <v>2013</v>
      </c>
      <c r="E16" s="21">
        <v>2007</v>
      </c>
      <c r="F16" s="21">
        <v>2013</v>
      </c>
    </row>
    <row r="17" spans="1:6" s="21" customFormat="1" x14ac:dyDescent="0.25">
      <c r="B17" s="21" t="s">
        <v>546</v>
      </c>
      <c r="C17" s="21">
        <v>19.7</v>
      </c>
      <c r="D17" s="21">
        <v>7</v>
      </c>
      <c r="E17" s="21">
        <v>19.7</v>
      </c>
      <c r="F17" s="21">
        <v>7.3</v>
      </c>
    </row>
    <row r="18" spans="1:6" x14ac:dyDescent="0.25">
      <c r="B18" t="s">
        <v>503</v>
      </c>
      <c r="C18">
        <v>17.899999999999999</v>
      </c>
      <c r="D18">
        <v>6.6</v>
      </c>
      <c r="E18">
        <v>23.5</v>
      </c>
      <c r="F18">
        <v>6.3</v>
      </c>
    </row>
    <row r="19" spans="1:6" x14ac:dyDescent="0.25">
      <c r="B19" t="s">
        <v>535</v>
      </c>
      <c r="C19">
        <v>18</v>
      </c>
      <c r="D19">
        <v>8.3000000000000007</v>
      </c>
      <c r="E19">
        <v>20.6</v>
      </c>
      <c r="F19">
        <v>7.9</v>
      </c>
    </row>
    <row r="20" spans="1:6" x14ac:dyDescent="0.25">
      <c r="B20" t="s">
        <v>494</v>
      </c>
      <c r="C20">
        <v>19.100000000000001</v>
      </c>
      <c r="D20">
        <v>6.8</v>
      </c>
      <c r="E20">
        <v>21.4</v>
      </c>
      <c r="F20">
        <v>5.5</v>
      </c>
    </row>
    <row r="21" spans="1:6" x14ac:dyDescent="0.25">
      <c r="B21" t="s">
        <v>496</v>
      </c>
      <c r="C21">
        <v>17.600000000000001</v>
      </c>
      <c r="D21">
        <v>7.4</v>
      </c>
      <c r="E21">
        <v>22.1</v>
      </c>
      <c r="F21">
        <v>5.8</v>
      </c>
    </row>
    <row r="22" spans="1:6" x14ac:dyDescent="0.25">
      <c r="B22" t="s">
        <v>504</v>
      </c>
      <c r="C22">
        <v>18.5</v>
      </c>
      <c r="D22">
        <v>4.9000000000000004</v>
      </c>
      <c r="E22">
        <v>17.3</v>
      </c>
      <c r="F22">
        <v>7.1</v>
      </c>
    </row>
    <row r="23" spans="1:6" x14ac:dyDescent="0.25">
      <c r="B23" t="s">
        <v>495</v>
      </c>
      <c r="C23">
        <v>10.1</v>
      </c>
      <c r="D23">
        <v>7.2</v>
      </c>
      <c r="E23">
        <v>23.7</v>
      </c>
      <c r="F23">
        <v>10.9</v>
      </c>
    </row>
    <row r="25" spans="1:6" x14ac:dyDescent="0.25">
      <c r="A25" s="2" t="s">
        <v>538</v>
      </c>
    </row>
    <row r="26" spans="1:6" x14ac:dyDescent="0.25">
      <c r="B26" t="s">
        <v>540</v>
      </c>
    </row>
    <row r="27" spans="1:6" x14ac:dyDescent="0.25">
      <c r="B27" t="s">
        <v>539</v>
      </c>
      <c r="C27" s="12">
        <v>0.158</v>
      </c>
    </row>
    <row r="29" spans="1:6" x14ac:dyDescent="0.25">
      <c r="A29" s="2" t="s">
        <v>542</v>
      </c>
    </row>
    <row r="30" spans="1:6" x14ac:dyDescent="0.25">
      <c r="B30" t="s">
        <v>153</v>
      </c>
    </row>
    <row r="31" spans="1:6" x14ac:dyDescent="0.25">
      <c r="B31" t="s">
        <v>199</v>
      </c>
      <c r="C31" t="s">
        <v>541</v>
      </c>
    </row>
    <row r="32" spans="1:6" s="21" customFormat="1" x14ac:dyDescent="0.25">
      <c r="B32" s="21">
        <v>2011</v>
      </c>
      <c r="C32" s="12">
        <v>0.14940000000000001</v>
      </c>
    </row>
    <row r="33" spans="1:3" x14ac:dyDescent="0.25">
      <c r="B33">
        <v>2012</v>
      </c>
      <c r="C33" s="13">
        <v>0.15740000000000001</v>
      </c>
    </row>
    <row r="34" spans="1:3" x14ac:dyDescent="0.25">
      <c r="B34">
        <v>2013</v>
      </c>
      <c r="C34" s="13">
        <v>0.14299999999999999</v>
      </c>
    </row>
    <row r="35" spans="1:3" x14ac:dyDescent="0.25">
      <c r="B35">
        <v>2015</v>
      </c>
      <c r="C35" s="12">
        <v>8.3000000000000004E-2</v>
      </c>
    </row>
    <row r="37" spans="1:3" x14ac:dyDescent="0.25">
      <c r="A37" s="2" t="s">
        <v>543</v>
      </c>
    </row>
    <row r="38" spans="1:3" x14ac:dyDescent="0.25">
      <c r="B38" t="s">
        <v>281</v>
      </c>
    </row>
    <row r="39" spans="1:3" x14ac:dyDescent="0.25">
      <c r="B39" s="12" t="s">
        <v>544</v>
      </c>
      <c r="C39" s="12">
        <v>0.42799999999999999</v>
      </c>
    </row>
    <row r="40" spans="1:3" x14ac:dyDescent="0.25">
      <c r="B40" t="s">
        <v>545</v>
      </c>
    </row>
    <row r="41" spans="1:3" x14ac:dyDescent="0.25">
      <c r="B41" s="12" t="s">
        <v>544</v>
      </c>
      <c r="C41" s="12">
        <v>0.42099999999999999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52" workbookViewId="0">
      <selection activeCell="R163" sqref="R163"/>
    </sheetView>
  </sheetViews>
  <sheetFormatPr defaultRowHeight="15" x14ac:dyDescent="0.25"/>
  <sheetData>
    <row r="1" spans="1:4" s="21" customFormat="1" x14ac:dyDescent="0.25">
      <c r="A1" s="2" t="s">
        <v>405</v>
      </c>
    </row>
    <row r="2" spans="1:4" s="21" customFormat="1" x14ac:dyDescent="0.25">
      <c r="B2" s="21" t="s">
        <v>487</v>
      </c>
    </row>
    <row r="3" spans="1:4" s="21" customFormat="1" x14ac:dyDescent="0.25">
      <c r="B3" s="21" t="s">
        <v>80</v>
      </c>
      <c r="C3" s="21" t="s">
        <v>218</v>
      </c>
      <c r="D3" s="21" t="s">
        <v>220</v>
      </c>
    </row>
    <row r="4" spans="1:4" s="21" customFormat="1" x14ac:dyDescent="0.25">
      <c r="B4" s="21" t="s">
        <v>137</v>
      </c>
      <c r="C4" s="21">
        <v>1.5</v>
      </c>
      <c r="D4" s="21">
        <v>7.3</v>
      </c>
    </row>
    <row r="5" spans="1:4" s="21" customFormat="1" x14ac:dyDescent="0.25">
      <c r="B5" s="21" t="s">
        <v>138</v>
      </c>
      <c r="C5" s="21">
        <v>1.8</v>
      </c>
      <c r="D5" s="21">
        <v>16.399999999999999</v>
      </c>
    </row>
    <row r="6" spans="1:4" s="21" customFormat="1" x14ac:dyDescent="0.25">
      <c r="B6" s="21" t="s">
        <v>139</v>
      </c>
      <c r="C6" s="21">
        <v>1.9</v>
      </c>
      <c r="D6" s="21">
        <v>13.1</v>
      </c>
    </row>
    <row r="7" spans="1:4" s="21" customFormat="1" x14ac:dyDescent="0.25">
      <c r="B7" s="21" t="s">
        <v>156</v>
      </c>
      <c r="C7" s="21">
        <v>1.7</v>
      </c>
      <c r="D7" s="21">
        <v>12.5</v>
      </c>
    </row>
    <row r="8" spans="1:4" s="21" customFormat="1" x14ac:dyDescent="0.25">
      <c r="B8" s="21" t="s">
        <v>157</v>
      </c>
      <c r="C8" s="21">
        <v>2</v>
      </c>
      <c r="D8" s="21">
        <v>10.199999999999999</v>
      </c>
    </row>
    <row r="9" spans="1:4" s="21" customFormat="1" x14ac:dyDescent="0.25">
      <c r="B9" s="21" t="s">
        <v>153</v>
      </c>
      <c r="C9" s="21">
        <v>1.7</v>
      </c>
      <c r="D9" s="21">
        <v>11.7</v>
      </c>
    </row>
    <row r="10" spans="1:4" s="21" customFormat="1" x14ac:dyDescent="0.25">
      <c r="B10" s="21" t="s">
        <v>158</v>
      </c>
      <c r="C10" s="21">
        <v>3.4</v>
      </c>
      <c r="D10" s="21">
        <v>15.2</v>
      </c>
    </row>
    <row r="11" spans="1:4" s="21" customFormat="1" x14ac:dyDescent="0.25"/>
    <row r="12" spans="1:4" x14ac:dyDescent="0.25">
      <c r="A12" s="2" t="s">
        <v>133</v>
      </c>
    </row>
    <row r="13" spans="1:4" x14ac:dyDescent="0.25">
      <c r="B13" t="s">
        <v>134</v>
      </c>
    </row>
    <row r="14" spans="1:4" x14ac:dyDescent="0.25">
      <c r="B14" t="s">
        <v>135</v>
      </c>
    </row>
    <row r="17" spans="2:10" x14ac:dyDescent="0.25">
      <c r="B17" t="s">
        <v>236</v>
      </c>
    </row>
    <row r="18" spans="2:10" x14ac:dyDescent="0.25">
      <c r="B18" t="s">
        <v>80</v>
      </c>
      <c r="C18" t="s">
        <v>159</v>
      </c>
      <c r="D18" t="s">
        <v>160</v>
      </c>
      <c r="E18" t="s">
        <v>161</v>
      </c>
      <c r="F18" t="s">
        <v>404</v>
      </c>
      <c r="G18" t="s">
        <v>162</v>
      </c>
      <c r="H18" t="s">
        <v>163</v>
      </c>
      <c r="I18" t="s">
        <v>164</v>
      </c>
      <c r="J18" t="s">
        <v>165</v>
      </c>
    </row>
    <row r="19" spans="2:10" x14ac:dyDescent="0.25">
      <c r="B19" t="s">
        <v>155</v>
      </c>
      <c r="C19">
        <v>1.5</v>
      </c>
      <c r="D19">
        <v>1.8</v>
      </c>
      <c r="E19">
        <v>9.6</v>
      </c>
      <c r="F19">
        <v>4.4000000000000004</v>
      </c>
      <c r="G19">
        <v>0.6</v>
      </c>
      <c r="H19">
        <v>5.6</v>
      </c>
      <c r="I19">
        <v>4</v>
      </c>
      <c r="J19">
        <v>1.9</v>
      </c>
    </row>
    <row r="20" spans="2:10" x14ac:dyDescent="0.25">
      <c r="B20" t="s">
        <v>137</v>
      </c>
      <c r="C20">
        <v>1</v>
      </c>
      <c r="D20">
        <v>1.5</v>
      </c>
      <c r="E20">
        <v>3.7</v>
      </c>
      <c r="F20">
        <v>2.8</v>
      </c>
      <c r="G20">
        <v>0.5</v>
      </c>
      <c r="H20">
        <v>2.1</v>
      </c>
      <c r="I20">
        <v>2.2000000000000002</v>
      </c>
      <c r="J20">
        <v>1.4</v>
      </c>
    </row>
    <row r="21" spans="2:10" x14ac:dyDescent="0.25">
      <c r="B21" t="s">
        <v>138</v>
      </c>
      <c r="C21">
        <v>2</v>
      </c>
      <c r="D21">
        <v>1.9</v>
      </c>
      <c r="E21">
        <v>16.7</v>
      </c>
      <c r="F21">
        <v>5.2</v>
      </c>
      <c r="G21">
        <v>0.7</v>
      </c>
      <c r="H21">
        <v>9.6999999999999993</v>
      </c>
      <c r="I21">
        <v>6.1</v>
      </c>
      <c r="J21">
        <v>2.5</v>
      </c>
    </row>
    <row r="22" spans="2:10" x14ac:dyDescent="0.25">
      <c r="B22" t="s">
        <v>139</v>
      </c>
      <c r="C22">
        <v>1.3</v>
      </c>
      <c r="D22">
        <v>2.1</v>
      </c>
      <c r="E22">
        <v>17.3</v>
      </c>
      <c r="F22">
        <v>6.3</v>
      </c>
      <c r="G22">
        <v>0.9</v>
      </c>
      <c r="H22">
        <v>12.2</v>
      </c>
      <c r="I22">
        <v>10.3</v>
      </c>
      <c r="J22">
        <v>2.5</v>
      </c>
    </row>
    <row r="23" spans="2:10" x14ac:dyDescent="0.25">
      <c r="B23" t="s">
        <v>156</v>
      </c>
      <c r="C23">
        <v>1.6</v>
      </c>
      <c r="D23">
        <v>2.2000000000000002</v>
      </c>
      <c r="E23">
        <v>14.6</v>
      </c>
      <c r="F23">
        <v>7.6</v>
      </c>
      <c r="G23">
        <v>0.7</v>
      </c>
      <c r="H23">
        <v>12.5</v>
      </c>
      <c r="I23">
        <v>12.8</v>
      </c>
      <c r="J23">
        <v>3.4</v>
      </c>
    </row>
    <row r="24" spans="2:10" x14ac:dyDescent="0.25">
      <c r="B24" t="s">
        <v>157</v>
      </c>
      <c r="C24">
        <v>0.9</v>
      </c>
      <c r="D24">
        <v>2.5</v>
      </c>
      <c r="E24">
        <v>11.9</v>
      </c>
      <c r="F24">
        <v>9.8000000000000007</v>
      </c>
      <c r="G24">
        <v>0.8</v>
      </c>
      <c r="H24">
        <v>10.4</v>
      </c>
      <c r="I24">
        <v>10.9</v>
      </c>
      <c r="J24">
        <v>2.4</v>
      </c>
    </row>
    <row r="25" spans="2:10" x14ac:dyDescent="0.25">
      <c r="B25" t="s">
        <v>144</v>
      </c>
      <c r="C25">
        <v>1.4</v>
      </c>
      <c r="D25">
        <v>2.1</v>
      </c>
      <c r="E25">
        <v>12.7</v>
      </c>
      <c r="F25">
        <v>6.8</v>
      </c>
      <c r="G25">
        <v>0.7</v>
      </c>
      <c r="H25">
        <v>9.4</v>
      </c>
      <c r="I25">
        <v>8.6</v>
      </c>
      <c r="J25">
        <v>2.5</v>
      </c>
    </row>
    <row r="26" spans="2:10" x14ac:dyDescent="0.25">
      <c r="B26" t="s">
        <v>158</v>
      </c>
      <c r="C26">
        <v>1.4</v>
      </c>
      <c r="D26">
        <v>2.2000000000000002</v>
      </c>
      <c r="E26">
        <v>18.399999999999999</v>
      </c>
      <c r="F26">
        <v>7.1</v>
      </c>
      <c r="I26">
        <v>9.1</v>
      </c>
      <c r="J26">
        <v>4.3</v>
      </c>
    </row>
    <row r="28" spans="2:10" x14ac:dyDescent="0.25">
      <c r="C28" t="s">
        <v>175</v>
      </c>
      <c r="H28" t="s">
        <v>174</v>
      </c>
    </row>
    <row r="29" spans="2:10" x14ac:dyDescent="0.25">
      <c r="B29" t="s">
        <v>80</v>
      </c>
      <c r="C29" t="s">
        <v>168</v>
      </c>
      <c r="D29" t="s">
        <v>173</v>
      </c>
      <c r="G29" t="s">
        <v>80</v>
      </c>
      <c r="H29" t="s">
        <v>168</v>
      </c>
      <c r="I29" t="s">
        <v>173</v>
      </c>
    </row>
    <row r="30" spans="2:10" x14ac:dyDescent="0.25">
      <c r="B30" t="s">
        <v>137</v>
      </c>
      <c r="C30">
        <v>10.7</v>
      </c>
      <c r="D30">
        <v>19.600000000000001</v>
      </c>
      <c r="G30" t="s">
        <v>137</v>
      </c>
      <c r="H30">
        <v>1</v>
      </c>
      <c r="I30">
        <v>3.7</v>
      </c>
    </row>
    <row r="31" spans="2:10" x14ac:dyDescent="0.25">
      <c r="B31" t="s">
        <v>169</v>
      </c>
      <c r="C31">
        <v>10.6</v>
      </c>
      <c r="D31">
        <v>17.899999999999999</v>
      </c>
      <c r="G31" t="s">
        <v>169</v>
      </c>
      <c r="H31">
        <v>0.7</v>
      </c>
      <c r="I31">
        <v>1.8</v>
      </c>
    </row>
    <row r="32" spans="2:10" x14ac:dyDescent="0.25">
      <c r="B32" t="s">
        <v>170</v>
      </c>
      <c r="C32">
        <v>10.8</v>
      </c>
      <c r="D32">
        <v>22.2</v>
      </c>
      <c r="G32" t="s">
        <v>170</v>
      </c>
      <c r="H32">
        <v>1.5</v>
      </c>
      <c r="I32">
        <v>6.7</v>
      </c>
    </row>
    <row r="33" spans="2:9" x14ac:dyDescent="0.25">
      <c r="B33" t="s">
        <v>138</v>
      </c>
      <c r="C33">
        <v>13.6</v>
      </c>
      <c r="D33">
        <v>22.6</v>
      </c>
      <c r="G33" t="s">
        <v>138</v>
      </c>
      <c r="H33">
        <v>2</v>
      </c>
      <c r="I33">
        <v>16.7</v>
      </c>
    </row>
    <row r="34" spans="2:9" x14ac:dyDescent="0.25">
      <c r="B34" t="s">
        <v>171</v>
      </c>
      <c r="C34">
        <v>14</v>
      </c>
      <c r="D34">
        <v>22</v>
      </c>
      <c r="G34" t="s">
        <v>171</v>
      </c>
      <c r="H34">
        <v>1.8</v>
      </c>
      <c r="I34">
        <v>16.600000000000001</v>
      </c>
    </row>
    <row r="35" spans="2:9" x14ac:dyDescent="0.25">
      <c r="B35" t="s">
        <v>172</v>
      </c>
      <c r="C35">
        <v>12.8</v>
      </c>
      <c r="D35">
        <v>23.6</v>
      </c>
      <c r="G35" t="s">
        <v>172</v>
      </c>
      <c r="H35">
        <v>2.5</v>
      </c>
      <c r="I35">
        <v>16.8</v>
      </c>
    </row>
    <row r="36" spans="2:9" x14ac:dyDescent="0.25">
      <c r="B36" t="s">
        <v>144</v>
      </c>
      <c r="C36">
        <v>12.1</v>
      </c>
      <c r="D36">
        <v>21</v>
      </c>
      <c r="G36" t="s">
        <v>144</v>
      </c>
      <c r="H36">
        <v>1.5</v>
      </c>
      <c r="I36">
        <v>9.6</v>
      </c>
    </row>
    <row r="37" spans="2:9" x14ac:dyDescent="0.25">
      <c r="B37" t="s">
        <v>158</v>
      </c>
      <c r="C37">
        <v>20.9</v>
      </c>
      <c r="D37">
        <v>26.5</v>
      </c>
    </row>
    <row r="40" spans="2:9" x14ac:dyDescent="0.25">
      <c r="C40" t="s">
        <v>176</v>
      </c>
    </row>
    <row r="41" spans="2:9" x14ac:dyDescent="0.25">
      <c r="B41" t="s">
        <v>80</v>
      </c>
      <c r="C41" t="s">
        <v>177</v>
      </c>
      <c r="D41" t="s">
        <v>178</v>
      </c>
    </row>
    <row r="42" spans="2:9" x14ac:dyDescent="0.25">
      <c r="B42" t="s">
        <v>137</v>
      </c>
      <c r="C42">
        <v>64.599999999999994</v>
      </c>
      <c r="D42">
        <v>40.1</v>
      </c>
    </row>
    <row r="43" spans="2:9" x14ac:dyDescent="0.25">
      <c r="B43" t="s">
        <v>169</v>
      </c>
      <c r="C43">
        <v>60.9</v>
      </c>
      <c r="D43">
        <v>33.299999999999997</v>
      </c>
    </row>
    <row r="44" spans="2:9" x14ac:dyDescent="0.25">
      <c r="B44" t="s">
        <v>170</v>
      </c>
      <c r="C44">
        <v>66.599999999999994</v>
      </c>
      <c r="D44">
        <v>44.5</v>
      </c>
    </row>
    <row r="45" spans="2:9" x14ac:dyDescent="0.25">
      <c r="B45" t="s">
        <v>138</v>
      </c>
      <c r="C45">
        <v>70.5</v>
      </c>
      <c r="D45">
        <v>60.4</v>
      </c>
    </row>
    <row r="46" spans="2:9" x14ac:dyDescent="0.25">
      <c r="B46" t="s">
        <v>171</v>
      </c>
      <c r="C46">
        <v>69.900000000000006</v>
      </c>
      <c r="D46">
        <v>57.6</v>
      </c>
    </row>
    <row r="47" spans="2:9" x14ac:dyDescent="0.25">
      <c r="B47" t="s">
        <v>172</v>
      </c>
      <c r="C47">
        <v>71.2</v>
      </c>
      <c r="D47">
        <v>64.400000000000006</v>
      </c>
    </row>
    <row r="48" spans="2:9" x14ac:dyDescent="0.25">
      <c r="B48" t="s">
        <v>144</v>
      </c>
      <c r="C48">
        <v>69</v>
      </c>
      <c r="D48">
        <v>54.4</v>
      </c>
    </row>
    <row r="49" spans="1:17" x14ac:dyDescent="0.25">
      <c r="B49" t="s">
        <v>158</v>
      </c>
      <c r="C49">
        <v>74.7</v>
      </c>
      <c r="D49">
        <v>69.599999999999994</v>
      </c>
    </row>
    <row r="51" spans="1:17" s="21" customFormat="1" x14ac:dyDescent="0.25">
      <c r="A51" s="21" t="s">
        <v>516</v>
      </c>
      <c r="B51" s="21" t="s">
        <v>521</v>
      </c>
      <c r="K51" s="21" t="s">
        <v>522</v>
      </c>
    </row>
    <row r="52" spans="1:17" s="21" customFormat="1" x14ac:dyDescent="0.25">
      <c r="B52" s="21" t="s">
        <v>182</v>
      </c>
      <c r="C52" s="21" t="s">
        <v>225</v>
      </c>
      <c r="F52" s="21" t="s">
        <v>220</v>
      </c>
      <c r="K52" s="21" t="s">
        <v>182</v>
      </c>
      <c r="L52" s="21" t="s">
        <v>225</v>
      </c>
      <c r="O52" s="21" t="s">
        <v>220</v>
      </c>
    </row>
    <row r="53" spans="1:17" s="21" customFormat="1" x14ac:dyDescent="0.25">
      <c r="B53" s="21" t="s">
        <v>250</v>
      </c>
      <c r="C53" s="21" t="s">
        <v>513</v>
      </c>
      <c r="D53" s="21" t="s">
        <v>514</v>
      </c>
      <c r="E53" s="21" t="s">
        <v>517</v>
      </c>
      <c r="F53" s="21" t="s">
        <v>513</v>
      </c>
      <c r="G53" s="21" t="s">
        <v>514</v>
      </c>
      <c r="H53" s="21" t="s">
        <v>517</v>
      </c>
      <c r="K53" s="21" t="s">
        <v>250</v>
      </c>
      <c r="L53" s="21" t="s">
        <v>513</v>
      </c>
      <c r="M53" s="21" t="s">
        <v>514</v>
      </c>
      <c r="N53" s="21" t="s">
        <v>517</v>
      </c>
      <c r="O53" s="21" t="s">
        <v>513</v>
      </c>
      <c r="P53" s="21" t="s">
        <v>514</v>
      </c>
      <c r="Q53" s="21" t="s">
        <v>517</v>
      </c>
    </row>
    <row r="54" spans="1:17" s="21" customFormat="1" ht="15" customHeight="1" x14ac:dyDescent="0.25">
      <c r="B54" s="21" t="s">
        <v>518</v>
      </c>
      <c r="C54" s="21">
        <v>1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K54" s="21" t="s">
        <v>518</v>
      </c>
      <c r="L54" s="21">
        <v>1.0000000000000001E-5</v>
      </c>
      <c r="M54" s="21">
        <v>1.0000000000000001E-5</v>
      </c>
      <c r="N54" s="21">
        <v>1.0000000000000001E-5</v>
      </c>
      <c r="O54" s="21">
        <v>1.0000000000000001E-5</v>
      </c>
      <c r="P54" s="21">
        <v>1.0000000000000001E-5</v>
      </c>
      <c r="Q54" s="21">
        <v>1.0000000000000001E-5</v>
      </c>
    </row>
    <row r="55" spans="1:17" s="21" customFormat="1" ht="15" customHeight="1" x14ac:dyDescent="0.25">
      <c r="B55" s="22" t="s">
        <v>481</v>
      </c>
      <c r="C55" s="21">
        <v>1</v>
      </c>
      <c r="D55" s="21">
        <v>0</v>
      </c>
      <c r="E55" s="21">
        <v>0</v>
      </c>
      <c r="F55" s="21">
        <v>1</v>
      </c>
      <c r="G55" s="21">
        <v>0</v>
      </c>
      <c r="H55" s="21">
        <v>0</v>
      </c>
      <c r="K55" s="22" t="s">
        <v>481</v>
      </c>
      <c r="L55" s="21">
        <v>1.0000000000000001E-5</v>
      </c>
      <c r="M55" s="21">
        <v>1.0000000000000001E-5</v>
      </c>
      <c r="N55" s="21">
        <v>1.0000000000000001E-5</v>
      </c>
      <c r="O55" s="21">
        <v>1.0000000000000001E-5</v>
      </c>
      <c r="P55" s="21">
        <v>1.0000000000000001E-5</v>
      </c>
      <c r="Q55" s="21">
        <v>1.0000000000000001E-5</v>
      </c>
    </row>
    <row r="56" spans="1:17" s="21" customFormat="1" x14ac:dyDescent="0.25">
      <c r="B56" s="22" t="s">
        <v>353</v>
      </c>
      <c r="C56" s="21">
        <v>1</v>
      </c>
      <c r="D56" s="21">
        <v>0</v>
      </c>
      <c r="E56" s="21">
        <v>0</v>
      </c>
      <c r="F56" s="21">
        <v>1</v>
      </c>
      <c r="G56" s="21">
        <v>0</v>
      </c>
      <c r="H56" s="21">
        <v>0</v>
      </c>
      <c r="K56" s="22" t="s">
        <v>353</v>
      </c>
      <c r="L56" s="21">
        <v>1.0000000000000001E-5</v>
      </c>
      <c r="M56" s="21">
        <v>1.0000000000000001E-5</v>
      </c>
      <c r="N56" s="21">
        <v>1.0000000000000001E-5</v>
      </c>
      <c r="O56" s="21">
        <v>1.0000000000000001E-5</v>
      </c>
      <c r="P56" s="21">
        <v>1.0000000000000001E-5</v>
      </c>
      <c r="Q56" s="21">
        <v>1.0000000000000001E-5</v>
      </c>
    </row>
    <row r="57" spans="1:17" s="21" customFormat="1" x14ac:dyDescent="0.25">
      <c r="B57" s="21" t="s">
        <v>137</v>
      </c>
      <c r="C57" s="21">
        <v>0.97724200000000006</v>
      </c>
      <c r="D57" s="21">
        <v>2.2758E-2</v>
      </c>
      <c r="E57" s="21">
        <v>0</v>
      </c>
      <c r="F57" s="21">
        <v>0.94561300000000004</v>
      </c>
      <c r="G57" s="21">
        <v>4.9265999999999997E-2</v>
      </c>
      <c r="H57" s="21">
        <v>5.1209999999999997E-3</v>
      </c>
      <c r="K57" s="21" t="s">
        <v>137</v>
      </c>
      <c r="L57" s="21">
        <v>0.28129999999999999</v>
      </c>
      <c r="M57" s="21">
        <v>2</v>
      </c>
      <c r="N57" s="21">
        <v>1</v>
      </c>
      <c r="O57" s="21">
        <v>0.27746500000000002</v>
      </c>
      <c r="P57" s="21">
        <v>2</v>
      </c>
      <c r="Q57" s="21">
        <v>5</v>
      </c>
    </row>
    <row r="58" spans="1:17" s="21" customFormat="1" x14ac:dyDescent="0.25">
      <c r="B58" s="21" t="s">
        <v>138</v>
      </c>
      <c r="C58" s="21">
        <v>0.98365199999999997</v>
      </c>
      <c r="D58" s="21">
        <v>1.6348000000000001E-2</v>
      </c>
      <c r="E58" s="21">
        <v>0</v>
      </c>
      <c r="F58" s="21">
        <v>0.70302699999999996</v>
      </c>
      <c r="G58" s="21">
        <v>0.26459899999999997</v>
      </c>
      <c r="H58" s="21">
        <v>3.2374E-2</v>
      </c>
      <c r="K58" s="21" t="s">
        <v>138</v>
      </c>
      <c r="L58" s="21">
        <v>0.81226399999999999</v>
      </c>
      <c r="M58" s="21">
        <v>2</v>
      </c>
      <c r="N58" s="21">
        <v>1</v>
      </c>
      <c r="O58" s="21">
        <v>0.77700999999999998</v>
      </c>
      <c r="P58" s="21">
        <v>2.2178230000000001</v>
      </c>
      <c r="Q58" s="21">
        <v>10.749024</v>
      </c>
    </row>
    <row r="59" spans="1:17" s="21" customFormat="1" x14ac:dyDescent="0.25">
      <c r="B59" s="21" t="s">
        <v>139</v>
      </c>
      <c r="C59" s="21">
        <v>0.98638800000000004</v>
      </c>
      <c r="D59" s="21">
        <v>1.3612000000000001E-2</v>
      </c>
      <c r="E59" s="21">
        <v>0</v>
      </c>
      <c r="F59" s="21">
        <v>0.82045599999999996</v>
      </c>
      <c r="G59" s="21">
        <v>0.17419699999999999</v>
      </c>
      <c r="H59" s="21">
        <v>5.3480000000000003E-3</v>
      </c>
      <c r="K59" s="21" t="s">
        <v>139</v>
      </c>
      <c r="L59" s="21">
        <v>0.91723900000000003</v>
      </c>
      <c r="M59" s="21">
        <v>2</v>
      </c>
      <c r="N59" s="21">
        <v>1</v>
      </c>
      <c r="O59" s="21">
        <v>0.94159599999999999</v>
      </c>
      <c r="P59" s="21">
        <v>2.1721080000000001</v>
      </c>
      <c r="Q59" s="21">
        <v>20</v>
      </c>
    </row>
    <row r="60" spans="1:17" s="21" customFormat="1" x14ac:dyDescent="0.25">
      <c r="B60" s="21" t="s">
        <v>140</v>
      </c>
      <c r="C60" s="21">
        <v>0.98581200000000002</v>
      </c>
      <c r="D60" s="21">
        <v>1.4187999999999999E-2</v>
      </c>
      <c r="E60" s="21">
        <v>0</v>
      </c>
      <c r="F60" s="21">
        <v>0.723132</v>
      </c>
      <c r="G60" s="21">
        <v>0.276868</v>
      </c>
      <c r="H60" s="21">
        <v>0</v>
      </c>
      <c r="K60" s="21" t="s">
        <v>140</v>
      </c>
      <c r="L60" s="21">
        <v>0.90809600000000001</v>
      </c>
      <c r="M60" s="21">
        <v>2</v>
      </c>
      <c r="N60" s="21">
        <v>1</v>
      </c>
      <c r="O60" s="21">
        <v>0.94391199999999997</v>
      </c>
      <c r="P60" s="21">
        <v>2.1474769999999999</v>
      </c>
      <c r="Q60" s="21">
        <v>1</v>
      </c>
    </row>
    <row r="61" spans="1:17" s="21" customFormat="1" x14ac:dyDescent="0.25">
      <c r="B61" s="21" t="s">
        <v>141</v>
      </c>
      <c r="C61" s="21">
        <v>0.98610100000000001</v>
      </c>
      <c r="D61" s="21">
        <v>1.3899E-2</v>
      </c>
      <c r="E61" s="21">
        <v>0</v>
      </c>
      <c r="F61" s="21">
        <v>0.75290500000000005</v>
      </c>
      <c r="G61" s="21">
        <v>0.24307100000000001</v>
      </c>
      <c r="H61" s="21">
        <v>4.0239999999999998E-3</v>
      </c>
      <c r="K61" s="21" t="s">
        <v>141</v>
      </c>
      <c r="L61" s="21">
        <v>0.87885400000000002</v>
      </c>
      <c r="M61" s="21">
        <v>2</v>
      </c>
      <c r="N61" s="21">
        <v>1</v>
      </c>
      <c r="O61" s="21">
        <v>0.961368</v>
      </c>
      <c r="P61" s="21">
        <v>2.1142069999999999</v>
      </c>
      <c r="Q61" s="21">
        <v>5</v>
      </c>
    </row>
    <row r="62" spans="1:17" s="21" customFormat="1" x14ac:dyDescent="0.25">
      <c r="B62" s="21" t="s">
        <v>142</v>
      </c>
      <c r="C62" s="21">
        <v>1</v>
      </c>
      <c r="D62" s="21">
        <v>0</v>
      </c>
      <c r="E62" s="21">
        <v>0</v>
      </c>
      <c r="F62" s="21">
        <v>0.85122299999999995</v>
      </c>
      <c r="G62" s="21">
        <v>0.12883500000000001</v>
      </c>
      <c r="H62" s="21">
        <v>1.9942000000000001E-2</v>
      </c>
      <c r="K62" s="21" t="s">
        <v>142</v>
      </c>
      <c r="L62" s="21">
        <v>0.79271000000000003</v>
      </c>
      <c r="M62" s="21">
        <v>2</v>
      </c>
      <c r="N62" s="21">
        <v>1</v>
      </c>
      <c r="O62" s="21">
        <v>0.95213899999999996</v>
      </c>
      <c r="P62" s="21">
        <v>2.033687</v>
      </c>
      <c r="Q62" s="21">
        <v>17.745961999999999</v>
      </c>
    </row>
    <row r="63" spans="1:17" s="21" customFormat="1" x14ac:dyDescent="0.25">
      <c r="B63" s="21" t="s">
        <v>143</v>
      </c>
      <c r="C63" s="21">
        <v>1</v>
      </c>
      <c r="D63" s="21">
        <v>0</v>
      </c>
      <c r="E63" s="21">
        <v>0</v>
      </c>
      <c r="F63" s="21">
        <v>0.78364100000000003</v>
      </c>
      <c r="G63" s="21">
        <v>0.216359</v>
      </c>
      <c r="H63" s="21">
        <v>0</v>
      </c>
      <c r="K63" s="21" t="s">
        <v>143</v>
      </c>
      <c r="L63" s="21">
        <v>0.73475599999999996</v>
      </c>
      <c r="M63" s="21">
        <v>2</v>
      </c>
      <c r="N63" s="21">
        <v>1</v>
      </c>
      <c r="O63" s="21">
        <v>0.99218300000000004</v>
      </c>
      <c r="P63" s="21">
        <v>2.0873439999999999</v>
      </c>
      <c r="Q63" s="21">
        <v>1</v>
      </c>
    </row>
    <row r="64" spans="1:17" s="21" customFormat="1" x14ac:dyDescent="0.25">
      <c r="B64" s="21" t="s">
        <v>407</v>
      </c>
      <c r="C64" s="21">
        <v>1</v>
      </c>
      <c r="D64" s="21">
        <v>0</v>
      </c>
      <c r="E64" s="21">
        <v>0</v>
      </c>
      <c r="F64" s="21">
        <v>0.87470700000000001</v>
      </c>
      <c r="G64" s="21">
        <v>0.117185</v>
      </c>
      <c r="H64" s="21">
        <v>8.1080000000000006E-3</v>
      </c>
      <c r="K64" s="21" t="s">
        <v>407</v>
      </c>
      <c r="L64" s="21">
        <v>0.73475599999999996</v>
      </c>
      <c r="M64" s="21">
        <v>2</v>
      </c>
      <c r="N64" s="21">
        <v>1</v>
      </c>
      <c r="O64" s="21">
        <v>0.92510300000000001</v>
      </c>
      <c r="P64" s="21">
        <v>2</v>
      </c>
      <c r="Q64" s="21">
        <v>5</v>
      </c>
    </row>
    <row r="65" spans="2:17" s="21" customFormat="1" x14ac:dyDescent="0.25">
      <c r="B65" s="21" t="s">
        <v>483</v>
      </c>
      <c r="C65" s="21">
        <v>1</v>
      </c>
      <c r="D65" s="21">
        <v>0</v>
      </c>
      <c r="E65" s="21">
        <v>0</v>
      </c>
      <c r="F65" s="21">
        <v>0.87470700000000001</v>
      </c>
      <c r="G65" s="21">
        <v>0.117185</v>
      </c>
      <c r="H65" s="21">
        <v>8.1080000000000006E-3</v>
      </c>
      <c r="K65" s="21" t="s">
        <v>483</v>
      </c>
      <c r="L65" s="21">
        <v>0.73475599999999996</v>
      </c>
      <c r="M65" s="21">
        <v>2</v>
      </c>
      <c r="N65" s="21">
        <v>1</v>
      </c>
      <c r="O65" s="21">
        <v>0.92510300000000001</v>
      </c>
      <c r="P65" s="21">
        <v>2</v>
      </c>
      <c r="Q65" s="21">
        <v>1</v>
      </c>
    </row>
    <row r="66" spans="2:17" s="21" customFormat="1" x14ac:dyDescent="0.25">
      <c r="B66" s="21" t="s">
        <v>339</v>
      </c>
      <c r="C66" s="21">
        <v>1</v>
      </c>
      <c r="D66" s="21">
        <v>0</v>
      </c>
      <c r="E66" s="21">
        <v>0</v>
      </c>
      <c r="F66" s="21">
        <v>0.87470700000000001</v>
      </c>
      <c r="G66" s="21">
        <v>0.117185</v>
      </c>
      <c r="H66" s="21">
        <v>8.1080000000000006E-3</v>
      </c>
      <c r="K66" s="21" t="s">
        <v>339</v>
      </c>
      <c r="L66" s="21">
        <v>0.73475599999999996</v>
      </c>
      <c r="M66" s="21">
        <v>2</v>
      </c>
      <c r="N66" s="21">
        <v>1</v>
      </c>
      <c r="O66" s="21">
        <v>0.92510300000000001</v>
      </c>
      <c r="P66" s="21">
        <v>2</v>
      </c>
      <c r="Q66" s="21">
        <v>1</v>
      </c>
    </row>
    <row r="67" spans="2:17" s="21" customFormat="1" x14ac:dyDescent="0.25">
      <c r="B67" s="21" t="s">
        <v>484</v>
      </c>
      <c r="C67" s="21">
        <v>1</v>
      </c>
      <c r="D67" s="21">
        <v>0</v>
      </c>
      <c r="E67" s="21">
        <v>0</v>
      </c>
      <c r="F67" s="21">
        <v>0.87470700000000001</v>
      </c>
      <c r="G67" s="21">
        <v>0.117185</v>
      </c>
      <c r="H67" s="21">
        <v>8.1080000000000006E-3</v>
      </c>
      <c r="K67" s="21" t="s">
        <v>484</v>
      </c>
      <c r="L67" s="21">
        <v>0.73475599999999996</v>
      </c>
      <c r="M67" s="21">
        <v>2</v>
      </c>
      <c r="N67" s="21">
        <v>1</v>
      </c>
      <c r="O67" s="21">
        <v>0.92510300000000001</v>
      </c>
      <c r="P67" s="21">
        <v>2</v>
      </c>
      <c r="Q67" s="21">
        <v>1</v>
      </c>
    </row>
    <row r="68" spans="2:17" s="21" customFormat="1" x14ac:dyDescent="0.25">
      <c r="B68" s="21" t="s">
        <v>485</v>
      </c>
      <c r="C68" s="21">
        <v>1</v>
      </c>
      <c r="D68" s="21">
        <v>0</v>
      </c>
      <c r="E68" s="21">
        <v>0</v>
      </c>
      <c r="F68" s="21">
        <v>0.87470700000000001</v>
      </c>
      <c r="G68" s="21">
        <v>0.117185</v>
      </c>
      <c r="H68" s="21">
        <v>8.1080000000000006E-3</v>
      </c>
      <c r="K68" s="21" t="s">
        <v>485</v>
      </c>
      <c r="L68" s="21">
        <v>0.73475599999999996</v>
      </c>
      <c r="M68" s="21">
        <v>2</v>
      </c>
      <c r="N68" s="21">
        <v>1</v>
      </c>
      <c r="O68" s="21">
        <v>0.92510300000000001</v>
      </c>
      <c r="P68" s="21">
        <v>2</v>
      </c>
      <c r="Q68" s="21">
        <v>1</v>
      </c>
    </row>
    <row r="69" spans="2:17" s="21" customFormat="1" x14ac:dyDescent="0.25">
      <c r="B69" s="21" t="s">
        <v>486</v>
      </c>
      <c r="C69" s="21">
        <v>1</v>
      </c>
      <c r="D69" s="21">
        <v>0</v>
      </c>
      <c r="E69" s="21">
        <v>0</v>
      </c>
      <c r="F69" s="21">
        <v>0.87470700000000001</v>
      </c>
      <c r="G69" s="21">
        <v>0.117185</v>
      </c>
      <c r="H69" s="21">
        <v>8.1080000000000006E-3</v>
      </c>
      <c r="K69" s="21" t="s">
        <v>486</v>
      </c>
      <c r="L69" s="21">
        <v>0.73475599999999996</v>
      </c>
      <c r="M69" s="21">
        <v>2</v>
      </c>
      <c r="N69" s="21">
        <v>1</v>
      </c>
      <c r="O69" s="21">
        <v>0.92510300000000001</v>
      </c>
      <c r="P69" s="21">
        <v>2</v>
      </c>
      <c r="Q69" s="21">
        <v>1</v>
      </c>
    </row>
    <row r="70" spans="2:17" s="21" customFormat="1" x14ac:dyDescent="0.25"/>
    <row r="71" spans="2:17" s="21" customFormat="1" x14ac:dyDescent="0.25">
      <c r="B71" s="21" t="s">
        <v>28</v>
      </c>
      <c r="C71" s="21" t="s">
        <v>218</v>
      </c>
      <c r="F71" s="21" t="s">
        <v>226</v>
      </c>
      <c r="K71" s="21" t="s">
        <v>28</v>
      </c>
      <c r="L71" s="21" t="s">
        <v>225</v>
      </c>
      <c r="O71" s="21" t="s">
        <v>220</v>
      </c>
    </row>
    <row r="72" spans="2:17" s="21" customFormat="1" x14ac:dyDescent="0.25">
      <c r="B72" s="21" t="s">
        <v>250</v>
      </c>
      <c r="C72" s="21" t="s">
        <v>513</v>
      </c>
      <c r="D72" s="21" t="s">
        <v>514</v>
      </c>
      <c r="E72" s="21" t="s">
        <v>517</v>
      </c>
      <c r="F72" s="21" t="s">
        <v>513</v>
      </c>
      <c r="G72" s="21" t="s">
        <v>514</v>
      </c>
      <c r="H72" s="21" t="s">
        <v>517</v>
      </c>
      <c r="K72" s="21" t="s">
        <v>250</v>
      </c>
      <c r="L72" s="21" t="s">
        <v>513</v>
      </c>
      <c r="M72" s="21" t="s">
        <v>514</v>
      </c>
      <c r="N72" s="21" t="s">
        <v>517</v>
      </c>
      <c r="O72" s="21" t="s">
        <v>513</v>
      </c>
      <c r="P72" s="21" t="s">
        <v>514</v>
      </c>
      <c r="Q72" s="21" t="s">
        <v>517</v>
      </c>
    </row>
    <row r="73" spans="2:17" s="21" customFormat="1" x14ac:dyDescent="0.25">
      <c r="B73" s="21" t="s">
        <v>518</v>
      </c>
      <c r="C73" s="29">
        <v>1</v>
      </c>
      <c r="D73" s="21">
        <v>0</v>
      </c>
      <c r="E73" s="21">
        <v>0</v>
      </c>
      <c r="F73" s="21">
        <v>1</v>
      </c>
      <c r="G73" s="21">
        <v>0</v>
      </c>
      <c r="H73" s="21">
        <v>0</v>
      </c>
      <c r="K73" s="21" t="s">
        <v>518</v>
      </c>
      <c r="L73" s="21">
        <v>1.0000000000000001E-5</v>
      </c>
      <c r="M73" s="21">
        <v>1.0000000000000001E-5</v>
      </c>
      <c r="N73" s="21">
        <v>1.0000000000000001E-5</v>
      </c>
      <c r="O73" s="21">
        <v>1.0000000000000001E-5</v>
      </c>
      <c r="P73" s="21">
        <v>1.0000000000000001E-5</v>
      </c>
      <c r="Q73" s="21">
        <v>1.0000000000000001E-5</v>
      </c>
    </row>
    <row r="74" spans="2:17" s="21" customFormat="1" x14ac:dyDescent="0.25">
      <c r="B74" s="22" t="s">
        <v>481</v>
      </c>
      <c r="C74" s="29">
        <v>1</v>
      </c>
      <c r="D74" s="21">
        <v>0</v>
      </c>
      <c r="E74" s="21">
        <v>0</v>
      </c>
      <c r="F74" s="21">
        <v>1</v>
      </c>
      <c r="G74" s="21">
        <v>0</v>
      </c>
      <c r="H74" s="21">
        <v>0</v>
      </c>
      <c r="K74" s="22" t="s">
        <v>481</v>
      </c>
      <c r="L74" s="21">
        <v>1.0000000000000001E-5</v>
      </c>
      <c r="M74" s="21">
        <v>1.0000000000000001E-5</v>
      </c>
      <c r="N74" s="21">
        <v>1.0000000000000001E-5</v>
      </c>
      <c r="O74" s="21">
        <v>1.0000000000000001E-5</v>
      </c>
      <c r="P74" s="21">
        <v>1.0000000000000001E-5</v>
      </c>
      <c r="Q74" s="21">
        <v>1.0000000000000001E-5</v>
      </c>
    </row>
    <row r="75" spans="2:17" s="21" customFormat="1" x14ac:dyDescent="0.25">
      <c r="B75" s="22" t="s">
        <v>353</v>
      </c>
      <c r="C75" s="29">
        <v>1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K75" s="22" t="s">
        <v>353</v>
      </c>
      <c r="L75" s="21">
        <v>1.0000000000000001E-5</v>
      </c>
      <c r="M75" s="21">
        <v>1.0000000000000001E-5</v>
      </c>
      <c r="N75" s="21">
        <v>1.0000000000000001E-5</v>
      </c>
      <c r="O75" s="21">
        <v>1.0000000000000001E-5</v>
      </c>
      <c r="P75" s="21">
        <v>1.0000000000000001E-5</v>
      </c>
      <c r="Q75" s="21">
        <v>1.0000000000000001E-5</v>
      </c>
    </row>
    <row r="76" spans="2:17" s="21" customFormat="1" ht="15" customHeight="1" x14ac:dyDescent="0.25">
      <c r="B76" s="21" t="s">
        <v>137</v>
      </c>
      <c r="C76" s="29">
        <v>0.98975599999999997</v>
      </c>
      <c r="D76" s="21">
        <v>1.0069E-2</v>
      </c>
      <c r="E76" s="21">
        <v>1.7500000000000003E-4</v>
      </c>
      <c r="F76" s="21">
        <v>0.96245199999999997</v>
      </c>
      <c r="G76" s="21">
        <v>3.5205E-2</v>
      </c>
      <c r="H76" s="21">
        <v>2.343E-3</v>
      </c>
      <c r="K76" s="21" t="s">
        <v>137</v>
      </c>
      <c r="L76" s="21">
        <v>0.25856800000000002</v>
      </c>
      <c r="M76" s="21">
        <v>2</v>
      </c>
      <c r="N76" s="21">
        <v>6</v>
      </c>
      <c r="O76" s="21">
        <v>0.22517599999999999</v>
      </c>
      <c r="P76" s="21">
        <v>2.1546289999999999</v>
      </c>
      <c r="Q76" s="21">
        <v>6.4129969999999998</v>
      </c>
    </row>
    <row r="77" spans="2:17" s="21" customFormat="1" x14ac:dyDescent="0.25">
      <c r="B77" s="21" t="s">
        <v>138</v>
      </c>
      <c r="C77" s="29">
        <v>0.97952399999999995</v>
      </c>
      <c r="D77" s="21">
        <v>2.0166E-2</v>
      </c>
      <c r="E77" s="21">
        <v>3.1E-4</v>
      </c>
      <c r="F77" s="21">
        <v>0.8334180000000001</v>
      </c>
      <c r="G77" s="21">
        <v>0.157748</v>
      </c>
      <c r="H77" s="21">
        <v>8.8339999999999998E-3</v>
      </c>
      <c r="K77" s="21" t="s">
        <v>138</v>
      </c>
      <c r="L77" s="21">
        <v>0.76683599999999996</v>
      </c>
      <c r="M77" s="21">
        <v>2.059053</v>
      </c>
      <c r="N77" s="21">
        <v>7</v>
      </c>
      <c r="O77" s="21">
        <v>0.67400099999999996</v>
      </c>
      <c r="P77" s="21">
        <v>2.173962</v>
      </c>
      <c r="Q77" s="21">
        <v>7.7805770000000001</v>
      </c>
    </row>
    <row r="78" spans="2:17" s="21" customFormat="1" x14ac:dyDescent="0.25">
      <c r="B78" s="21" t="s">
        <v>139</v>
      </c>
      <c r="C78" s="29">
        <v>0.98680599999999996</v>
      </c>
      <c r="D78" s="21">
        <v>1.2837000000000001E-2</v>
      </c>
      <c r="E78" s="21">
        <v>3.57E-4</v>
      </c>
      <c r="F78" s="21">
        <v>0.825658</v>
      </c>
      <c r="G78" s="21">
        <v>0.16295100000000001</v>
      </c>
      <c r="H78" s="21">
        <v>1.1391E-2</v>
      </c>
      <c r="K78" s="21" t="s">
        <v>139</v>
      </c>
      <c r="L78" s="21">
        <v>0.88956500000000005</v>
      </c>
      <c r="M78" s="21">
        <v>2.129076</v>
      </c>
      <c r="N78" s="21">
        <v>5</v>
      </c>
      <c r="O78" s="21">
        <v>0.87036999999999998</v>
      </c>
      <c r="P78" s="21">
        <v>2.105747</v>
      </c>
      <c r="Q78" s="21">
        <v>19.478731</v>
      </c>
    </row>
    <row r="79" spans="2:17" s="21" customFormat="1" x14ac:dyDescent="0.25">
      <c r="B79" s="21" t="s">
        <v>140</v>
      </c>
      <c r="C79" s="29">
        <v>0.98374700000000004</v>
      </c>
      <c r="D79" s="21">
        <v>1.6253E-2</v>
      </c>
      <c r="E79" s="21">
        <v>0</v>
      </c>
      <c r="F79" s="21">
        <v>0.84771699999999994</v>
      </c>
      <c r="G79" s="21">
        <v>0.149064</v>
      </c>
      <c r="H79" s="21">
        <v>3.2200000000000002E-3</v>
      </c>
      <c r="K79" s="21" t="s">
        <v>140</v>
      </c>
      <c r="L79" s="21">
        <v>0.912547</v>
      </c>
      <c r="M79" s="21">
        <v>2.027717</v>
      </c>
      <c r="N79" s="20">
        <v>1</v>
      </c>
      <c r="O79" s="21">
        <v>0.93245599999999995</v>
      </c>
      <c r="P79" s="21">
        <v>2.1315270000000002</v>
      </c>
      <c r="Q79" s="21">
        <v>19.514182000000002</v>
      </c>
    </row>
    <row r="80" spans="2:17" s="21" customFormat="1" x14ac:dyDescent="0.25">
      <c r="B80" s="21" t="s">
        <v>141</v>
      </c>
      <c r="C80" s="29">
        <v>0.98370900000000006</v>
      </c>
      <c r="D80" s="21">
        <v>1.5713999999999999E-2</v>
      </c>
      <c r="E80" s="21">
        <v>5.7700000000000004E-4</v>
      </c>
      <c r="F80" s="21">
        <v>0.86167599999999989</v>
      </c>
      <c r="G80" s="21">
        <v>0.13456400000000002</v>
      </c>
      <c r="H80" s="21">
        <v>3.7599999999999999E-3</v>
      </c>
      <c r="K80" s="21" t="s">
        <v>141</v>
      </c>
      <c r="L80" s="21">
        <v>0.84996300000000002</v>
      </c>
      <c r="M80" s="21">
        <v>2</v>
      </c>
      <c r="N80" s="21">
        <v>95</v>
      </c>
      <c r="O80" s="21">
        <v>0.93322700000000003</v>
      </c>
      <c r="P80" s="21">
        <v>2.181549</v>
      </c>
      <c r="Q80" s="21">
        <v>5.6671909999999999</v>
      </c>
    </row>
    <row r="81" spans="1:17" s="21" customFormat="1" x14ac:dyDescent="0.25">
      <c r="B81" s="21" t="s">
        <v>142</v>
      </c>
      <c r="C81" s="29">
        <v>0.99171000000000009</v>
      </c>
      <c r="D81" s="21">
        <v>7.8080000000000007E-3</v>
      </c>
      <c r="E81" s="21">
        <v>4.8200000000000001E-4</v>
      </c>
      <c r="F81" s="21">
        <v>0.88590000000000002</v>
      </c>
      <c r="G81" s="21">
        <v>0.11090999999999999</v>
      </c>
      <c r="H81" s="21">
        <v>3.1900000000000001E-3</v>
      </c>
      <c r="K81" s="21" t="s">
        <v>142</v>
      </c>
      <c r="L81" s="21">
        <v>0.80288000000000004</v>
      </c>
      <c r="M81" s="21">
        <v>2.0904959999999999</v>
      </c>
      <c r="N81" s="21">
        <v>50</v>
      </c>
      <c r="O81" s="21">
        <v>0.94899599999999995</v>
      </c>
      <c r="P81" s="21">
        <v>2.0623269999999998</v>
      </c>
      <c r="Q81" s="21">
        <v>16.551753000000001</v>
      </c>
    </row>
    <row r="82" spans="1:17" s="21" customFormat="1" x14ac:dyDescent="0.25">
      <c r="B82" s="21" t="s">
        <v>143</v>
      </c>
      <c r="C82" s="29">
        <v>0.99118399999999995</v>
      </c>
      <c r="D82" s="21">
        <v>8.8160000000000009E-3</v>
      </c>
      <c r="E82" s="21">
        <v>0</v>
      </c>
      <c r="F82" s="21">
        <v>0.87293999999999994</v>
      </c>
      <c r="G82" s="21">
        <v>0.126001</v>
      </c>
      <c r="H82" s="21">
        <v>1.059E-3</v>
      </c>
      <c r="K82" s="21" t="s">
        <v>143</v>
      </c>
      <c r="L82" s="21">
        <v>0.74267700000000003</v>
      </c>
      <c r="M82" s="21">
        <v>2.395661</v>
      </c>
      <c r="N82" s="20">
        <v>1</v>
      </c>
      <c r="O82" s="21">
        <v>0.93038500000000002</v>
      </c>
      <c r="P82" s="21">
        <v>2.1220140000000001</v>
      </c>
      <c r="Q82" s="21">
        <v>24.516099000000001</v>
      </c>
    </row>
    <row r="83" spans="1:17" s="21" customFormat="1" x14ac:dyDescent="0.25">
      <c r="B83" s="21" t="s">
        <v>407</v>
      </c>
      <c r="C83" s="29">
        <v>1</v>
      </c>
      <c r="D83" s="21">
        <v>0</v>
      </c>
      <c r="E83" s="21">
        <v>0</v>
      </c>
      <c r="F83" s="21">
        <v>0.88538499999999998</v>
      </c>
      <c r="G83" s="21">
        <v>0.10356299999999999</v>
      </c>
      <c r="H83" s="21">
        <v>1.1051999999999999E-2</v>
      </c>
      <c r="K83" s="21" t="s">
        <v>407</v>
      </c>
      <c r="L83" s="21">
        <v>0.74267700000000003</v>
      </c>
      <c r="M83" s="21">
        <v>2.395661</v>
      </c>
      <c r="N83" s="20">
        <v>1</v>
      </c>
      <c r="O83" s="21">
        <v>0.91735900000000004</v>
      </c>
      <c r="P83" s="21">
        <v>2.1227469999999999</v>
      </c>
      <c r="Q83" s="21">
        <v>7.0254260000000004</v>
      </c>
    </row>
    <row r="84" spans="1:17" s="21" customFormat="1" x14ac:dyDescent="0.25">
      <c r="B84" s="21" t="s">
        <v>483</v>
      </c>
      <c r="C84" s="29">
        <v>1</v>
      </c>
      <c r="D84" s="21">
        <v>0</v>
      </c>
      <c r="E84" s="21">
        <v>0</v>
      </c>
      <c r="F84" s="21">
        <v>0.88538499999999998</v>
      </c>
      <c r="G84" s="21">
        <v>0.10356299999999999</v>
      </c>
      <c r="H84" s="21">
        <v>1.1051999999999999E-2</v>
      </c>
      <c r="K84" s="21" t="s">
        <v>483</v>
      </c>
      <c r="L84" s="21">
        <v>0.74267700000000003</v>
      </c>
      <c r="M84" s="21">
        <v>2.395661</v>
      </c>
      <c r="N84" s="20">
        <v>1</v>
      </c>
      <c r="O84" s="21">
        <v>0.91735900000000004</v>
      </c>
      <c r="P84" s="21">
        <v>2.1227469999999999</v>
      </c>
      <c r="Q84" s="21">
        <v>1</v>
      </c>
    </row>
    <row r="85" spans="1:17" s="21" customFormat="1" x14ac:dyDescent="0.25">
      <c r="B85" s="21" t="s">
        <v>339</v>
      </c>
      <c r="C85" s="29">
        <v>1</v>
      </c>
      <c r="D85" s="21">
        <v>0</v>
      </c>
      <c r="E85" s="21">
        <v>0</v>
      </c>
      <c r="F85" s="21">
        <v>0.88538499999999998</v>
      </c>
      <c r="G85" s="21">
        <v>0.10356299999999999</v>
      </c>
      <c r="H85" s="21">
        <v>1.1051999999999999E-2</v>
      </c>
      <c r="K85" s="21" t="s">
        <v>339</v>
      </c>
      <c r="L85" s="21">
        <v>0.74267700000000003</v>
      </c>
      <c r="M85" s="21">
        <v>2.395661</v>
      </c>
      <c r="N85" s="20">
        <v>1</v>
      </c>
      <c r="O85" s="21">
        <v>0.91735900000000004</v>
      </c>
      <c r="P85" s="21">
        <v>2.1227469999999999</v>
      </c>
      <c r="Q85" s="21">
        <v>1</v>
      </c>
    </row>
    <row r="86" spans="1:17" s="21" customFormat="1" x14ac:dyDescent="0.25">
      <c r="B86" s="21" t="s">
        <v>484</v>
      </c>
      <c r="C86" s="29">
        <v>1</v>
      </c>
      <c r="D86" s="21">
        <v>0</v>
      </c>
      <c r="E86" s="21">
        <v>0</v>
      </c>
      <c r="F86" s="21">
        <v>0.88538499999999998</v>
      </c>
      <c r="G86" s="21">
        <v>0.10356299999999999</v>
      </c>
      <c r="H86" s="21">
        <v>1.1051999999999999E-2</v>
      </c>
      <c r="K86" s="21" t="s">
        <v>484</v>
      </c>
      <c r="L86" s="21">
        <v>0.74267700000000003</v>
      </c>
      <c r="M86" s="21">
        <v>2.395661</v>
      </c>
      <c r="N86" s="20">
        <v>1</v>
      </c>
      <c r="O86" s="21">
        <v>0.91735900000000004</v>
      </c>
      <c r="P86" s="21">
        <v>2.1227469999999999</v>
      </c>
      <c r="Q86" s="21">
        <v>1</v>
      </c>
    </row>
    <row r="87" spans="1:17" s="21" customFormat="1" x14ac:dyDescent="0.25">
      <c r="B87" s="21" t="s">
        <v>485</v>
      </c>
      <c r="C87" s="29">
        <v>1</v>
      </c>
      <c r="D87" s="21">
        <v>0</v>
      </c>
      <c r="E87" s="21">
        <v>0</v>
      </c>
      <c r="F87" s="21">
        <v>0.88538499999999998</v>
      </c>
      <c r="G87" s="21">
        <v>0.10356299999999999</v>
      </c>
      <c r="H87" s="21">
        <v>1.1051999999999999E-2</v>
      </c>
      <c r="K87" s="21" t="s">
        <v>485</v>
      </c>
      <c r="L87" s="21">
        <v>0.74267700000000003</v>
      </c>
      <c r="M87" s="21">
        <v>2.395661</v>
      </c>
      <c r="N87" s="20">
        <v>1</v>
      </c>
      <c r="O87" s="21">
        <v>0.91735900000000004</v>
      </c>
      <c r="P87" s="21">
        <v>2.1227469999999999</v>
      </c>
      <c r="Q87" s="21">
        <v>1</v>
      </c>
    </row>
    <row r="88" spans="1:17" s="21" customFormat="1" x14ac:dyDescent="0.25">
      <c r="B88" s="21" t="s">
        <v>486</v>
      </c>
      <c r="C88" s="29">
        <v>1</v>
      </c>
      <c r="D88" s="21">
        <v>0</v>
      </c>
      <c r="E88" s="21">
        <v>0</v>
      </c>
      <c r="F88" s="21">
        <v>0.88538499999999998</v>
      </c>
      <c r="G88" s="21">
        <v>0.10356299999999999</v>
      </c>
      <c r="H88" s="21">
        <v>1.1051999999999999E-2</v>
      </c>
      <c r="K88" s="21" t="s">
        <v>486</v>
      </c>
      <c r="L88" s="21">
        <v>0.74267700000000003</v>
      </c>
      <c r="M88" s="21">
        <v>2.395661</v>
      </c>
      <c r="N88" s="20">
        <v>1</v>
      </c>
      <c r="O88" s="21">
        <v>0.91735900000000004</v>
      </c>
      <c r="P88" s="21">
        <v>2.1227469999999999</v>
      </c>
      <c r="Q88" s="21">
        <v>1</v>
      </c>
    </row>
    <row r="89" spans="1:17" s="21" customFormat="1" x14ac:dyDescent="0.25"/>
    <row r="90" spans="1:17" x14ac:dyDescent="0.25">
      <c r="A90" s="2" t="s">
        <v>246</v>
      </c>
    </row>
    <row r="92" spans="1:17" x14ac:dyDescent="0.25">
      <c r="A92" t="s">
        <v>237</v>
      </c>
      <c r="B92" t="s">
        <v>238</v>
      </c>
    </row>
    <row r="93" spans="1:17" x14ac:dyDescent="0.25">
      <c r="B93" t="s">
        <v>239</v>
      </c>
      <c r="C93" t="s">
        <v>245</v>
      </c>
      <c r="D93" t="s">
        <v>225</v>
      </c>
      <c r="E93" t="s">
        <v>220</v>
      </c>
    </row>
    <row r="94" spans="1:17" x14ac:dyDescent="0.25">
      <c r="B94" t="s">
        <v>240</v>
      </c>
      <c r="C94">
        <v>1993</v>
      </c>
      <c r="D94">
        <v>16.899999999999999</v>
      </c>
      <c r="E94">
        <v>16.7</v>
      </c>
    </row>
    <row r="95" spans="1:17" x14ac:dyDescent="0.25">
      <c r="B95" t="s">
        <v>241</v>
      </c>
      <c r="C95">
        <v>1998</v>
      </c>
      <c r="D95">
        <v>16.7</v>
      </c>
      <c r="E95">
        <v>16.8</v>
      </c>
    </row>
    <row r="96" spans="1:17" x14ac:dyDescent="0.25">
      <c r="B96" t="s">
        <v>242</v>
      </c>
      <c r="C96">
        <v>2003</v>
      </c>
      <c r="D96">
        <v>17.8</v>
      </c>
      <c r="E96">
        <v>17.100000000000001</v>
      </c>
    </row>
    <row r="97" spans="1:5" x14ac:dyDescent="0.25">
      <c r="B97" t="s">
        <v>243</v>
      </c>
      <c r="C97">
        <v>2008</v>
      </c>
      <c r="D97">
        <v>18.2</v>
      </c>
      <c r="E97">
        <v>17.600000000000001</v>
      </c>
    </row>
    <row r="98" spans="1:5" x14ac:dyDescent="0.25">
      <c r="B98" t="s">
        <v>244</v>
      </c>
      <c r="C98">
        <v>2014</v>
      </c>
      <c r="D98">
        <v>18</v>
      </c>
      <c r="E98">
        <v>17.399999999999999</v>
      </c>
    </row>
    <row r="100" spans="1:5" x14ac:dyDescent="0.25">
      <c r="A100" s="2" t="s">
        <v>423</v>
      </c>
    </row>
    <row r="101" spans="1:5" x14ac:dyDescent="0.25">
      <c r="B101" t="s">
        <v>420</v>
      </c>
    </row>
    <row r="102" spans="1:5" x14ac:dyDescent="0.25">
      <c r="B102" t="s">
        <v>250</v>
      </c>
      <c r="C102" t="s">
        <v>225</v>
      </c>
      <c r="D102" t="s">
        <v>220</v>
      </c>
    </row>
    <row r="103" spans="1:5" x14ac:dyDescent="0.25">
      <c r="B103">
        <v>12</v>
      </c>
      <c r="C103">
        <v>2.1</v>
      </c>
      <c r="D103">
        <v>2.1</v>
      </c>
    </row>
    <row r="104" spans="1:5" x14ac:dyDescent="0.25">
      <c r="B104">
        <v>13</v>
      </c>
      <c r="C104">
        <v>4.2</v>
      </c>
      <c r="D104">
        <v>12.8</v>
      </c>
    </row>
    <row r="105" spans="1:5" x14ac:dyDescent="0.25">
      <c r="B105">
        <v>14</v>
      </c>
      <c r="C105">
        <v>8.4</v>
      </c>
      <c r="D105">
        <v>13.1</v>
      </c>
    </row>
    <row r="106" spans="1:5" x14ac:dyDescent="0.25">
      <c r="B106">
        <v>15</v>
      </c>
      <c r="C106">
        <v>11.6</v>
      </c>
      <c r="D106">
        <v>20.2</v>
      </c>
    </row>
    <row r="107" spans="1:5" x14ac:dyDescent="0.25">
      <c r="B107">
        <v>16</v>
      </c>
      <c r="C107">
        <v>17.7</v>
      </c>
      <c r="D107">
        <v>21.5</v>
      </c>
    </row>
    <row r="108" spans="1:5" x14ac:dyDescent="0.25">
      <c r="B108">
        <v>17</v>
      </c>
      <c r="C108">
        <v>40.9</v>
      </c>
      <c r="D108">
        <v>42.3</v>
      </c>
    </row>
    <row r="109" spans="1:5" x14ac:dyDescent="0.25">
      <c r="B109">
        <v>18</v>
      </c>
      <c r="C109">
        <v>59</v>
      </c>
      <c r="D109">
        <v>49.5</v>
      </c>
    </row>
    <row r="110" spans="1:5" x14ac:dyDescent="0.25">
      <c r="B110">
        <v>19</v>
      </c>
      <c r="C110">
        <v>66.8</v>
      </c>
      <c r="D110">
        <v>63.4</v>
      </c>
    </row>
    <row r="111" spans="1:5" x14ac:dyDescent="0.25">
      <c r="B111">
        <v>20</v>
      </c>
      <c r="C111">
        <v>80.5</v>
      </c>
      <c r="D111">
        <v>72.900000000000006</v>
      </c>
    </row>
    <row r="112" spans="1:5" x14ac:dyDescent="0.25">
      <c r="B112">
        <v>21</v>
      </c>
      <c r="C112">
        <v>87.5</v>
      </c>
      <c r="D112">
        <v>76.8</v>
      </c>
    </row>
    <row r="113" spans="2:13" x14ac:dyDescent="0.25">
      <c r="B113">
        <v>22</v>
      </c>
      <c r="C113">
        <v>92</v>
      </c>
      <c r="D113">
        <v>88.3</v>
      </c>
    </row>
    <row r="114" spans="2:13" x14ac:dyDescent="0.25">
      <c r="B114">
        <v>23</v>
      </c>
      <c r="C114">
        <v>97</v>
      </c>
      <c r="D114">
        <v>92.8</v>
      </c>
    </row>
    <row r="115" spans="2:13" x14ac:dyDescent="0.25">
      <c r="B115">
        <v>24</v>
      </c>
      <c r="C115">
        <v>95</v>
      </c>
      <c r="D115">
        <v>93.4</v>
      </c>
    </row>
    <row r="116" spans="2:13" x14ac:dyDescent="0.25">
      <c r="B116" t="s">
        <v>421</v>
      </c>
    </row>
    <row r="118" spans="2:13" x14ac:dyDescent="0.25">
      <c r="B118" t="s">
        <v>422</v>
      </c>
    </row>
    <row r="119" spans="2:13" x14ac:dyDescent="0.25">
      <c r="C119" t="s">
        <v>218</v>
      </c>
      <c r="D119" t="s">
        <v>220</v>
      </c>
      <c r="E119" t="s">
        <v>144</v>
      </c>
    </row>
    <row r="120" spans="2:13" x14ac:dyDescent="0.25">
      <c r="B120">
        <v>2007</v>
      </c>
      <c r="C120">
        <v>16.399999999999999</v>
      </c>
      <c r="D120">
        <v>33.700000000000003</v>
      </c>
      <c r="E120">
        <v>23.8</v>
      </c>
    </row>
    <row r="121" spans="2:13" x14ac:dyDescent="0.25">
      <c r="B121">
        <v>2012</v>
      </c>
      <c r="C121">
        <v>16.100000000000001</v>
      </c>
      <c r="D121">
        <v>26.6</v>
      </c>
      <c r="E121">
        <v>21</v>
      </c>
    </row>
    <row r="123" spans="2:13" x14ac:dyDescent="0.25">
      <c r="B123" t="s">
        <v>429</v>
      </c>
      <c r="G123" t="s">
        <v>431</v>
      </c>
    </row>
    <row r="124" spans="2:13" x14ac:dyDescent="0.25">
      <c r="B124" t="s">
        <v>430</v>
      </c>
      <c r="C124" t="s">
        <v>218</v>
      </c>
      <c r="D124" t="s">
        <v>220</v>
      </c>
      <c r="G124" t="s">
        <v>430</v>
      </c>
      <c r="H124" t="s">
        <v>218</v>
      </c>
      <c r="I124" t="s">
        <v>220</v>
      </c>
      <c r="L124" t="s">
        <v>220</v>
      </c>
      <c r="M124" t="s">
        <v>218</v>
      </c>
    </row>
    <row r="125" spans="2:13" x14ac:dyDescent="0.25">
      <c r="B125" s="17">
        <v>0</v>
      </c>
      <c r="C125">
        <v>11.8</v>
      </c>
      <c r="D125">
        <v>14.3</v>
      </c>
      <c r="G125" s="17">
        <v>0</v>
      </c>
      <c r="H125">
        <v>29.7</v>
      </c>
      <c r="I125">
        <v>27</v>
      </c>
      <c r="K125" t="s">
        <v>513</v>
      </c>
      <c r="L125">
        <f>SUM(I125+I126)</f>
        <v>84.8</v>
      </c>
      <c r="M125">
        <f>H125+H126</f>
        <v>97.600000000000009</v>
      </c>
    </row>
    <row r="126" spans="2:13" x14ac:dyDescent="0.25">
      <c r="B126" s="17">
        <v>1</v>
      </c>
      <c r="C126">
        <v>38</v>
      </c>
      <c r="D126">
        <v>12.5</v>
      </c>
      <c r="G126" s="17">
        <v>1</v>
      </c>
      <c r="H126">
        <v>67.900000000000006</v>
      </c>
      <c r="I126">
        <v>57.8</v>
      </c>
      <c r="K126" t="s">
        <v>514</v>
      </c>
      <c r="L126">
        <f>I127</f>
        <v>9.9</v>
      </c>
      <c r="M126">
        <f>H127</f>
        <v>1.7</v>
      </c>
    </row>
    <row r="127" spans="2:13" x14ac:dyDescent="0.25">
      <c r="B127" s="15" t="s">
        <v>424</v>
      </c>
      <c r="C127">
        <v>36.1</v>
      </c>
      <c r="D127">
        <v>24.7</v>
      </c>
      <c r="G127" s="15" t="s">
        <v>432</v>
      </c>
      <c r="H127">
        <v>1.7</v>
      </c>
      <c r="I127">
        <v>9.9</v>
      </c>
      <c r="K127" t="s">
        <v>515</v>
      </c>
      <c r="L127">
        <f>I128+I129</f>
        <v>5.3</v>
      </c>
      <c r="M127">
        <f>H128+H129</f>
        <v>0.8</v>
      </c>
    </row>
    <row r="128" spans="2:13" x14ac:dyDescent="0.25">
      <c r="B128" s="15" t="s">
        <v>425</v>
      </c>
      <c r="C128">
        <v>7.8</v>
      </c>
      <c r="D128">
        <v>16.100000000000001</v>
      </c>
      <c r="G128" s="15" t="s">
        <v>433</v>
      </c>
      <c r="H128">
        <v>0.5</v>
      </c>
      <c r="I128">
        <v>4.3</v>
      </c>
    </row>
    <row r="129" spans="1:9" x14ac:dyDescent="0.25">
      <c r="B129" s="15" t="s">
        <v>426</v>
      </c>
      <c r="C129">
        <v>1.5</v>
      </c>
      <c r="D129">
        <v>8.6999999999999993</v>
      </c>
      <c r="G129" s="15" t="s">
        <v>428</v>
      </c>
      <c r="H129">
        <v>0.3</v>
      </c>
      <c r="I129">
        <v>1</v>
      </c>
    </row>
    <row r="130" spans="1:9" x14ac:dyDescent="0.25">
      <c r="B130" s="15" t="s">
        <v>427</v>
      </c>
      <c r="C130">
        <v>1</v>
      </c>
      <c r="D130">
        <v>14.9</v>
      </c>
    </row>
    <row r="131" spans="1:9" x14ac:dyDescent="0.25">
      <c r="B131" s="15" t="s">
        <v>428</v>
      </c>
      <c r="C131">
        <v>3.7</v>
      </c>
      <c r="D131">
        <v>8.6999999999999993</v>
      </c>
    </row>
    <row r="133" spans="1:9" x14ac:dyDescent="0.25">
      <c r="B133" s="15" t="s">
        <v>437</v>
      </c>
    </row>
    <row r="134" spans="1:9" x14ac:dyDescent="0.25">
      <c r="C134" t="s">
        <v>218</v>
      </c>
      <c r="D134" t="s">
        <v>220</v>
      </c>
    </row>
    <row r="135" spans="1:9" x14ac:dyDescent="0.25">
      <c r="B135" s="15" t="s">
        <v>434</v>
      </c>
      <c r="C135">
        <v>3.8</v>
      </c>
      <c r="D135">
        <v>5.2</v>
      </c>
    </row>
    <row r="136" spans="1:9" x14ac:dyDescent="0.25">
      <c r="B136" s="15" t="s">
        <v>435</v>
      </c>
      <c r="C136">
        <v>31.4</v>
      </c>
      <c r="D136">
        <v>44.7</v>
      </c>
    </row>
    <row r="137" spans="1:9" x14ac:dyDescent="0.25">
      <c r="B137" s="15" t="s">
        <v>436</v>
      </c>
      <c r="C137">
        <v>32.799999999999997</v>
      </c>
      <c r="D137">
        <v>46.1</v>
      </c>
    </row>
    <row r="138" spans="1:9" x14ac:dyDescent="0.25">
      <c r="B138" s="15" t="s">
        <v>144</v>
      </c>
      <c r="C138">
        <v>8.6</v>
      </c>
      <c r="D138">
        <v>19.899999999999999</v>
      </c>
    </row>
    <row r="140" spans="1:9" x14ac:dyDescent="0.25">
      <c r="A140" s="2" t="s">
        <v>488</v>
      </c>
      <c r="B140" s="15"/>
    </row>
    <row r="141" spans="1:9" x14ac:dyDescent="0.25">
      <c r="B141" s="22" t="s">
        <v>489</v>
      </c>
    </row>
    <row r="142" spans="1:9" x14ac:dyDescent="0.25">
      <c r="B142" s="22" t="s">
        <v>250</v>
      </c>
      <c r="C142" t="s">
        <v>491</v>
      </c>
      <c r="D142" t="s">
        <v>490</v>
      </c>
    </row>
    <row r="143" spans="1:9" x14ac:dyDescent="0.25">
      <c r="B143" t="s">
        <v>137</v>
      </c>
      <c r="C143">
        <v>0.97099999999999997</v>
      </c>
      <c r="D143">
        <v>2.8999999999999998E-2</v>
      </c>
    </row>
    <row r="144" spans="1:9" x14ac:dyDescent="0.25">
      <c r="B144" t="s">
        <v>138</v>
      </c>
      <c r="C144" s="21">
        <v>0.96699999999999997</v>
      </c>
      <c r="D144" s="21">
        <v>3.3000000000000002E-2</v>
      </c>
    </row>
    <row r="145" spans="1:4" x14ac:dyDescent="0.25">
      <c r="B145" t="s">
        <v>139</v>
      </c>
      <c r="C145" s="21">
        <v>0.97699999999999998</v>
      </c>
      <c r="D145" s="21">
        <v>2.3E-2</v>
      </c>
    </row>
    <row r="146" spans="1:4" x14ac:dyDescent="0.25">
      <c r="B146" t="s">
        <v>140</v>
      </c>
      <c r="C146" s="21">
        <v>0.98099999999999998</v>
      </c>
      <c r="D146" s="21">
        <v>1.9E-2</v>
      </c>
    </row>
    <row r="147" spans="1:4" x14ac:dyDescent="0.25">
      <c r="B147" t="s">
        <v>141</v>
      </c>
      <c r="C147" s="21">
        <v>0.97699999999999998</v>
      </c>
      <c r="D147" s="21">
        <v>2.3E-2</v>
      </c>
    </row>
    <row r="148" spans="1:4" x14ac:dyDescent="0.25">
      <c r="B148" t="s">
        <v>142</v>
      </c>
      <c r="C148" s="21">
        <v>0.98799999999999999</v>
      </c>
      <c r="D148" s="21">
        <v>1.2E-2</v>
      </c>
    </row>
    <row r="149" spans="1:4" x14ac:dyDescent="0.25">
      <c r="B149" t="s">
        <v>143</v>
      </c>
      <c r="C149" s="21">
        <v>0.98899999999999999</v>
      </c>
      <c r="D149" s="21">
        <v>1.1000000000000001E-2</v>
      </c>
    </row>
    <row r="153" spans="1:4" x14ac:dyDescent="0.25">
      <c r="A153" t="s">
        <v>550</v>
      </c>
    </row>
    <row r="154" spans="1:4" x14ac:dyDescent="0.25">
      <c r="A154" s="21" t="s">
        <v>551</v>
      </c>
      <c r="B154" s="21"/>
      <c r="C154" s="21"/>
    </row>
    <row r="155" spans="1:4" x14ac:dyDescent="0.25">
      <c r="A155" s="21" t="s">
        <v>547</v>
      </c>
      <c r="B155" s="21"/>
      <c r="C155" s="21"/>
    </row>
    <row r="156" spans="1:4" x14ac:dyDescent="0.25">
      <c r="A156" s="21" t="s">
        <v>524</v>
      </c>
      <c r="B156" s="21" t="s">
        <v>548</v>
      </c>
      <c r="C156" s="21" t="s">
        <v>549</v>
      </c>
    </row>
    <row r="157" spans="1:4" x14ac:dyDescent="0.25">
      <c r="A157" s="21">
        <v>1985</v>
      </c>
      <c r="B157" s="21">
        <v>0.3</v>
      </c>
      <c r="C157" s="21">
        <v>0.3</v>
      </c>
    </row>
    <row r="158" spans="1:4" x14ac:dyDescent="0.25">
      <c r="A158" s="21">
        <v>1990</v>
      </c>
      <c r="B158" s="21">
        <v>0.4</v>
      </c>
      <c r="C158" s="21">
        <v>0.4</v>
      </c>
    </row>
    <row r="159" spans="1:4" x14ac:dyDescent="0.25">
      <c r="A159" s="21">
        <v>2000</v>
      </c>
      <c r="B159" s="21">
        <v>0.1</v>
      </c>
      <c r="C159" s="21">
        <v>0.1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25" sqref="H25"/>
    </sheetView>
  </sheetViews>
  <sheetFormatPr defaultRowHeight="15" x14ac:dyDescent="0.25"/>
  <sheetData>
    <row r="1" spans="1:4" x14ac:dyDescent="0.25">
      <c r="A1" s="2" t="s">
        <v>405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423</v>
      </c>
    </row>
    <row r="13" spans="1:4" x14ac:dyDescent="0.25">
      <c r="B13" t="s">
        <v>438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439</v>
      </c>
    </row>
    <row r="19" spans="1:4" x14ac:dyDescent="0.25">
      <c r="C19">
        <v>2007</v>
      </c>
      <c r="D19">
        <v>2012</v>
      </c>
    </row>
    <row r="20" spans="1:4" x14ac:dyDescent="0.25">
      <c r="B20" t="s">
        <v>440</v>
      </c>
      <c r="C20">
        <v>4.0999999999999996</v>
      </c>
      <c r="D20">
        <v>3.1</v>
      </c>
    </row>
    <row r="21" spans="1:4" x14ac:dyDescent="0.25">
      <c r="B21" t="s">
        <v>441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2:3" x14ac:dyDescent="0.25">
      <c r="B33" t="s">
        <v>144</v>
      </c>
      <c r="C33">
        <v>92.6</v>
      </c>
    </row>
    <row r="34" spans="2:3" x14ac:dyDescent="0.25">
      <c r="B34" t="s">
        <v>158</v>
      </c>
      <c r="C34">
        <v>72.099999999999994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opLeftCell="E25" workbookViewId="0">
      <selection activeCell="Q42" sqref="Q42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33" x14ac:dyDescent="0.25">
      <c r="B33" t="s">
        <v>140</v>
      </c>
      <c r="C33" s="4">
        <v>4510</v>
      </c>
      <c r="D33">
        <v>3.27</v>
      </c>
      <c r="E33">
        <v>3.07</v>
      </c>
    </row>
    <row r="34" spans="1:33" x14ac:dyDescent="0.25">
      <c r="B34" t="s">
        <v>141</v>
      </c>
      <c r="C34" s="4">
        <v>3773</v>
      </c>
      <c r="D34">
        <v>4.13</v>
      </c>
      <c r="E34">
        <v>3.81</v>
      </c>
    </row>
    <row r="35" spans="1:33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33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33" x14ac:dyDescent="0.25">
      <c r="B37" t="s">
        <v>144</v>
      </c>
      <c r="C37" s="4">
        <v>31079</v>
      </c>
      <c r="D37">
        <v>2.48</v>
      </c>
      <c r="E37">
        <v>2.29</v>
      </c>
    </row>
    <row r="39" spans="1:33" x14ac:dyDescent="0.25">
      <c r="A39" s="2" t="s">
        <v>355</v>
      </c>
      <c r="Q39" t="s">
        <v>519</v>
      </c>
      <c r="Z39" t="s">
        <v>520</v>
      </c>
    </row>
    <row r="40" spans="1:33" x14ac:dyDescent="0.25">
      <c r="B40" t="s">
        <v>352</v>
      </c>
      <c r="Q40" s="21" t="s">
        <v>352</v>
      </c>
      <c r="R40" s="21"/>
      <c r="S40" s="21"/>
      <c r="T40" s="21"/>
      <c r="U40" s="21"/>
      <c r="V40" s="21"/>
      <c r="W40" s="21"/>
      <c r="X40" s="21"/>
      <c r="Z40" s="21" t="s">
        <v>352</v>
      </c>
      <c r="AA40" s="21"/>
      <c r="AB40" s="21"/>
      <c r="AC40" s="21"/>
      <c r="AD40" s="21"/>
      <c r="AE40" s="21"/>
      <c r="AF40" s="21"/>
      <c r="AG40" s="21"/>
    </row>
    <row r="41" spans="1:33" x14ac:dyDescent="0.25">
      <c r="B41" t="s">
        <v>80</v>
      </c>
      <c r="C41" t="s">
        <v>354</v>
      </c>
      <c r="D41" t="s">
        <v>152</v>
      </c>
      <c r="E41" t="s">
        <v>474</v>
      </c>
      <c r="F41" s="21" t="s">
        <v>475</v>
      </c>
      <c r="G41" s="21" t="s">
        <v>476</v>
      </c>
      <c r="H41" s="21" t="s">
        <v>477</v>
      </c>
      <c r="I41" s="21" t="s">
        <v>478</v>
      </c>
      <c r="Q41" s="21" t="s">
        <v>80</v>
      </c>
      <c r="R41" s="21" t="s">
        <v>152</v>
      </c>
      <c r="S41" s="21" t="s">
        <v>474</v>
      </c>
      <c r="T41" s="21" t="s">
        <v>475</v>
      </c>
      <c r="U41" s="21" t="s">
        <v>476</v>
      </c>
      <c r="V41" s="21" t="s">
        <v>477</v>
      </c>
      <c r="W41" s="21" t="s">
        <v>478</v>
      </c>
      <c r="Y41" s="21" t="s">
        <v>80</v>
      </c>
      <c r="Z41" s="21" t="s">
        <v>152</v>
      </c>
      <c r="AA41" s="21" t="s">
        <v>474</v>
      </c>
      <c r="AB41" s="21" t="s">
        <v>475</v>
      </c>
      <c r="AC41" s="21" t="s">
        <v>476</v>
      </c>
      <c r="AD41" s="21" t="s">
        <v>477</v>
      </c>
      <c r="AE41" s="21" t="s">
        <v>478</v>
      </c>
    </row>
    <row r="42" spans="1:33" s="21" customFormat="1" x14ac:dyDescent="0.25">
      <c r="B42" s="21" t="s">
        <v>480</v>
      </c>
      <c r="C42" s="20">
        <v>0</v>
      </c>
      <c r="D42" s="20">
        <v>0</v>
      </c>
      <c r="E42" s="20">
        <f>D42*K$52</f>
        <v>0</v>
      </c>
      <c r="F42" s="20">
        <f>D42*L$52</f>
        <v>0</v>
      </c>
      <c r="G42" s="20">
        <f>D42*M$52</f>
        <v>0</v>
      </c>
      <c r="H42" s="20">
        <f>D42*N$52</f>
        <v>0</v>
      </c>
      <c r="I42" s="20">
        <f>D42*O$52</f>
        <v>0</v>
      </c>
      <c r="Q42" s="21" t="s">
        <v>480</v>
      </c>
      <c r="R42" s="20">
        <v>0</v>
      </c>
      <c r="S42" s="20">
        <f t="shared" ref="S42:S57" si="1">R42*K$52</f>
        <v>0</v>
      </c>
      <c r="T42" s="20">
        <f t="shared" ref="T42:T57" si="2">R42*L$52</f>
        <v>0</v>
      </c>
      <c r="U42" s="20">
        <f t="shared" ref="U42:U57" si="3">R42*M$52</f>
        <v>0</v>
      </c>
      <c r="V42" s="20">
        <f t="shared" ref="V42:V57" si="4">R42*N$52</f>
        <v>0</v>
      </c>
      <c r="W42" s="20">
        <f t="shared" ref="W42:W57" si="5">R42*O$52</f>
        <v>0</v>
      </c>
      <c r="Y42" s="21" t="s">
        <v>480</v>
      </c>
      <c r="Z42" s="20">
        <v>0</v>
      </c>
      <c r="AA42" s="20">
        <f>Z42*K$52</f>
        <v>0</v>
      </c>
      <c r="AB42" s="20">
        <f>Z42*L$52</f>
        <v>0</v>
      </c>
      <c r="AC42" s="20">
        <f>Z42*M$52</f>
        <v>0</v>
      </c>
      <c r="AD42" s="20">
        <f>Z42*N$52</f>
        <v>0</v>
      </c>
      <c r="AE42" s="20">
        <f>Z42*O$52</f>
        <v>0</v>
      </c>
    </row>
    <row r="43" spans="1:33" s="21" customFormat="1" x14ac:dyDescent="0.25">
      <c r="B43" s="22" t="s">
        <v>481</v>
      </c>
      <c r="C43" s="20">
        <v>0</v>
      </c>
      <c r="D43" s="20">
        <v>0</v>
      </c>
      <c r="E43" s="20">
        <f t="shared" ref="E43:E57" si="6">D43*K$52</f>
        <v>0</v>
      </c>
      <c r="F43" s="20">
        <f t="shared" ref="F43:F57" si="7">D43*L$52</f>
        <v>0</v>
      </c>
      <c r="G43" s="20">
        <f t="shared" ref="G43:G57" si="8">D43*M$52</f>
        <v>0</v>
      </c>
      <c r="H43" s="20">
        <f t="shared" ref="H43:H57" si="9">D43*N$52</f>
        <v>0</v>
      </c>
      <c r="I43" s="20">
        <f t="shared" ref="I43:I57" si="10">D43*O$52</f>
        <v>0</v>
      </c>
      <c r="Q43" s="22" t="s">
        <v>481</v>
      </c>
      <c r="R43" s="20">
        <v>0</v>
      </c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Y43" s="22" t="s">
        <v>481</v>
      </c>
      <c r="Z43" s="20">
        <v>0</v>
      </c>
      <c r="AA43" s="20">
        <f t="shared" ref="AA43:AA57" si="11">Z43*K$52</f>
        <v>0</v>
      </c>
      <c r="AB43" s="20">
        <f t="shared" ref="AB43:AB57" si="12">Z43*L$52</f>
        <v>0</v>
      </c>
      <c r="AC43" s="20">
        <f t="shared" ref="AC43:AC57" si="13">Z43*M$52</f>
        <v>0</v>
      </c>
      <c r="AD43" s="20">
        <f t="shared" ref="AD43:AD57" si="14">Z43*N$52</f>
        <v>0</v>
      </c>
      <c r="AE43" s="20">
        <f t="shared" ref="AE43:AE57" si="15">Z43*O$52</f>
        <v>0</v>
      </c>
    </row>
    <row r="44" spans="1:33" x14ac:dyDescent="0.25">
      <c r="B44" s="15" t="s">
        <v>353</v>
      </c>
      <c r="C44">
        <v>3</v>
      </c>
      <c r="D44">
        <f>C44/1000</f>
        <v>3.0000000000000001E-3</v>
      </c>
      <c r="E44" s="20">
        <f t="shared" si="6"/>
        <v>3.0000000000000001E-3</v>
      </c>
      <c r="F44" s="20">
        <f t="shared" si="7"/>
        <v>3.0000000000000001E-3</v>
      </c>
      <c r="G44" s="20">
        <f t="shared" si="8"/>
        <v>1.74E-3</v>
      </c>
      <c r="H44" s="20">
        <f t="shared" si="9"/>
        <v>1.74E-3</v>
      </c>
      <c r="I44" s="20">
        <f t="shared" si="10"/>
        <v>1.23E-3</v>
      </c>
      <c r="Q44" s="22" t="s">
        <v>353</v>
      </c>
      <c r="R44" s="21">
        <v>0</v>
      </c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Y44" s="22" t="s">
        <v>353</v>
      </c>
      <c r="Z44" s="21">
        <v>0</v>
      </c>
      <c r="AA44" s="20">
        <f t="shared" si="11"/>
        <v>0</v>
      </c>
      <c r="AB44" s="20">
        <f t="shared" si="12"/>
        <v>0</v>
      </c>
      <c r="AC44" s="20">
        <f t="shared" si="13"/>
        <v>0</v>
      </c>
      <c r="AD44" s="20">
        <f t="shared" si="14"/>
        <v>0</v>
      </c>
      <c r="AE44" s="20">
        <f t="shared" si="15"/>
        <v>0</v>
      </c>
    </row>
    <row r="45" spans="1:33" x14ac:dyDescent="0.25">
      <c r="B45" s="15" t="s">
        <v>137</v>
      </c>
      <c r="C45">
        <v>179</v>
      </c>
      <c r="D45">
        <f t="shared" ref="D45:D51" si="16">C45/1000</f>
        <v>0.17899999999999999</v>
      </c>
      <c r="E45" s="20">
        <f t="shared" si="6"/>
        <v>0.17899999999999999</v>
      </c>
      <c r="F45" s="20">
        <f t="shared" si="7"/>
        <v>0.17899999999999999</v>
      </c>
      <c r="G45" s="20">
        <f t="shared" si="8"/>
        <v>0.10381999999999998</v>
      </c>
      <c r="H45" s="20">
        <f t="shared" si="9"/>
        <v>0.10381999999999998</v>
      </c>
      <c r="I45" s="20">
        <f t="shared" si="10"/>
        <v>7.3389999999999997E-2</v>
      </c>
      <c r="Q45" s="22" t="s">
        <v>137</v>
      </c>
      <c r="R45" s="21">
        <v>0.11</v>
      </c>
      <c r="S45" s="20">
        <f t="shared" si="1"/>
        <v>0.11</v>
      </c>
      <c r="T45" s="20">
        <f t="shared" si="2"/>
        <v>0.11</v>
      </c>
      <c r="U45" s="20">
        <f t="shared" si="3"/>
        <v>6.3799999999999996E-2</v>
      </c>
      <c r="V45" s="20">
        <f t="shared" si="4"/>
        <v>6.3799999999999996E-2</v>
      </c>
      <c r="W45" s="20">
        <f t="shared" si="5"/>
        <v>4.5099999999999994E-2</v>
      </c>
      <c r="Y45" s="22" t="s">
        <v>137</v>
      </c>
      <c r="Z45" s="21">
        <v>9.6000000000000002E-2</v>
      </c>
      <c r="AA45" s="20">
        <f t="shared" si="11"/>
        <v>9.6000000000000002E-2</v>
      </c>
      <c r="AB45" s="20">
        <f t="shared" si="12"/>
        <v>9.6000000000000002E-2</v>
      </c>
      <c r="AC45" s="20">
        <f t="shared" si="13"/>
        <v>5.568E-2</v>
      </c>
      <c r="AD45" s="20">
        <f t="shared" si="14"/>
        <v>5.568E-2</v>
      </c>
      <c r="AE45" s="20">
        <f t="shared" si="15"/>
        <v>3.9359999999999999E-2</v>
      </c>
    </row>
    <row r="46" spans="1:33" x14ac:dyDescent="0.25">
      <c r="B46" t="s">
        <v>138</v>
      </c>
      <c r="C46">
        <v>368</v>
      </c>
      <c r="D46">
        <f t="shared" si="16"/>
        <v>0.36799999999999999</v>
      </c>
      <c r="E46" s="20">
        <f t="shared" si="6"/>
        <v>0.36799999999999999</v>
      </c>
      <c r="F46" s="20">
        <f t="shared" si="7"/>
        <v>0.36799999999999999</v>
      </c>
      <c r="G46" s="20">
        <f t="shared" si="8"/>
        <v>0.21343999999999999</v>
      </c>
      <c r="H46" s="20">
        <f t="shared" si="9"/>
        <v>0.21343999999999999</v>
      </c>
      <c r="I46" s="20">
        <f t="shared" si="10"/>
        <v>0.15087999999999999</v>
      </c>
      <c r="Q46" s="21" t="s">
        <v>138</v>
      </c>
      <c r="R46" s="21">
        <v>0.25700000000000001</v>
      </c>
      <c r="S46" s="20">
        <f t="shared" si="1"/>
        <v>0.25700000000000001</v>
      </c>
      <c r="T46" s="20">
        <f t="shared" si="2"/>
        <v>0.25700000000000001</v>
      </c>
      <c r="U46" s="20">
        <f t="shared" si="3"/>
        <v>0.14906</v>
      </c>
      <c r="V46" s="20">
        <f t="shared" si="4"/>
        <v>0.14906</v>
      </c>
      <c r="W46" s="20">
        <f t="shared" si="5"/>
        <v>0.10536999999999999</v>
      </c>
      <c r="Y46" s="21" t="s">
        <v>138</v>
      </c>
      <c r="Z46" s="21">
        <v>0.20599999999999999</v>
      </c>
      <c r="AA46" s="20">
        <f t="shared" si="11"/>
        <v>0.20599999999999999</v>
      </c>
      <c r="AB46" s="20">
        <f t="shared" si="12"/>
        <v>0.20599999999999999</v>
      </c>
      <c r="AC46" s="20">
        <f t="shared" si="13"/>
        <v>0.11947999999999999</v>
      </c>
      <c r="AD46" s="20">
        <f t="shared" si="14"/>
        <v>0.11947999999999999</v>
      </c>
      <c r="AE46" s="20">
        <f t="shared" si="15"/>
        <v>8.4459999999999993E-2</v>
      </c>
    </row>
    <row r="47" spans="1:33" x14ac:dyDescent="0.25">
      <c r="B47" t="s">
        <v>139</v>
      </c>
      <c r="C47">
        <v>372</v>
      </c>
      <c r="D47">
        <f t="shared" si="16"/>
        <v>0.372</v>
      </c>
      <c r="E47" s="20">
        <f t="shared" si="6"/>
        <v>0.372</v>
      </c>
      <c r="F47" s="20">
        <f t="shared" si="7"/>
        <v>0.372</v>
      </c>
      <c r="G47" s="20">
        <f t="shared" si="8"/>
        <v>0.21575999999999998</v>
      </c>
      <c r="H47" s="20">
        <f t="shared" si="9"/>
        <v>0.21575999999999998</v>
      </c>
      <c r="I47" s="20">
        <f t="shared" si="10"/>
        <v>0.15251999999999999</v>
      </c>
      <c r="Q47" s="21" t="s">
        <v>139</v>
      </c>
      <c r="R47" s="21">
        <v>0.24099999999999999</v>
      </c>
      <c r="S47" s="20">
        <f t="shared" si="1"/>
        <v>0.24099999999999999</v>
      </c>
      <c r="T47" s="20">
        <f t="shared" si="2"/>
        <v>0.24099999999999999</v>
      </c>
      <c r="U47" s="20">
        <f t="shared" si="3"/>
        <v>0.13977999999999999</v>
      </c>
      <c r="V47" s="20">
        <f t="shared" si="4"/>
        <v>0.13977999999999999</v>
      </c>
      <c r="W47" s="20">
        <f t="shared" si="5"/>
        <v>9.8809999999999995E-2</v>
      </c>
      <c r="Y47" s="21" t="s">
        <v>139</v>
      </c>
      <c r="Z47" s="21">
        <v>0.183</v>
      </c>
      <c r="AA47" s="20">
        <f t="shared" si="11"/>
        <v>0.183</v>
      </c>
      <c r="AB47" s="20">
        <f t="shared" si="12"/>
        <v>0.183</v>
      </c>
      <c r="AC47" s="20">
        <f t="shared" si="13"/>
        <v>0.10613999999999998</v>
      </c>
      <c r="AD47" s="20">
        <f t="shared" si="14"/>
        <v>0.10613999999999998</v>
      </c>
      <c r="AE47" s="20">
        <f t="shared" si="15"/>
        <v>7.5029999999999999E-2</v>
      </c>
    </row>
    <row r="48" spans="1:33" x14ac:dyDescent="0.25">
      <c r="B48" t="s">
        <v>140</v>
      </c>
      <c r="C48">
        <v>311</v>
      </c>
      <c r="D48">
        <f t="shared" si="16"/>
        <v>0.311</v>
      </c>
      <c r="E48" s="20">
        <f t="shared" si="6"/>
        <v>0.311</v>
      </c>
      <c r="F48" s="20">
        <f t="shared" si="7"/>
        <v>0.311</v>
      </c>
      <c r="G48" s="20">
        <f t="shared" si="8"/>
        <v>0.18037999999999998</v>
      </c>
      <c r="H48" s="20">
        <f t="shared" si="9"/>
        <v>0.18037999999999998</v>
      </c>
      <c r="I48" s="20">
        <f t="shared" si="10"/>
        <v>0.12750999999999998</v>
      </c>
      <c r="Q48" s="21" t="s">
        <v>140</v>
      </c>
      <c r="R48" s="21">
        <v>0.19700000000000001</v>
      </c>
      <c r="S48" s="20">
        <f t="shared" si="1"/>
        <v>0.19700000000000001</v>
      </c>
      <c r="T48" s="20">
        <f t="shared" si="2"/>
        <v>0.19700000000000001</v>
      </c>
      <c r="U48" s="20">
        <f t="shared" si="3"/>
        <v>0.11426</v>
      </c>
      <c r="V48" s="20">
        <f t="shared" si="4"/>
        <v>0.11426</v>
      </c>
      <c r="W48" s="20">
        <f t="shared" si="5"/>
        <v>8.0769999999999995E-2</v>
      </c>
      <c r="Y48" s="21" t="s">
        <v>140</v>
      </c>
      <c r="Z48" s="21">
        <v>0.14799999999999999</v>
      </c>
      <c r="AA48" s="20">
        <f t="shared" si="11"/>
        <v>0.14799999999999999</v>
      </c>
      <c r="AB48" s="20">
        <f t="shared" si="12"/>
        <v>0.14799999999999999</v>
      </c>
      <c r="AC48" s="20">
        <f t="shared" si="13"/>
        <v>8.5839999999999986E-2</v>
      </c>
      <c r="AD48" s="20">
        <f t="shared" si="14"/>
        <v>8.5839999999999986E-2</v>
      </c>
      <c r="AE48" s="20">
        <f t="shared" si="15"/>
        <v>6.0679999999999991E-2</v>
      </c>
    </row>
    <row r="49" spans="1:31" x14ac:dyDescent="0.25">
      <c r="B49" t="s">
        <v>141</v>
      </c>
      <c r="C49">
        <v>226</v>
      </c>
      <c r="D49">
        <f t="shared" si="16"/>
        <v>0.22600000000000001</v>
      </c>
      <c r="E49" s="20">
        <f t="shared" si="6"/>
        <v>0.22600000000000001</v>
      </c>
      <c r="F49" s="20">
        <f t="shared" si="7"/>
        <v>0.22600000000000001</v>
      </c>
      <c r="G49" s="20">
        <f t="shared" si="8"/>
        <v>0.13108</v>
      </c>
      <c r="H49" s="20">
        <f t="shared" si="9"/>
        <v>0.13108</v>
      </c>
      <c r="I49" s="20">
        <f t="shared" si="10"/>
        <v>9.2659999999999992E-2</v>
      </c>
      <c r="Q49" s="21" t="s">
        <v>141</v>
      </c>
      <c r="R49" s="21">
        <v>0.154</v>
      </c>
      <c r="S49" s="20">
        <f t="shared" si="1"/>
        <v>0.154</v>
      </c>
      <c r="T49" s="20">
        <f t="shared" si="2"/>
        <v>0.154</v>
      </c>
      <c r="U49" s="20">
        <f t="shared" si="3"/>
        <v>8.9319999999999997E-2</v>
      </c>
      <c r="V49" s="20">
        <f t="shared" si="4"/>
        <v>8.9319999999999997E-2</v>
      </c>
      <c r="W49" s="20">
        <f t="shared" si="5"/>
        <v>6.3140000000000002E-2</v>
      </c>
      <c r="Y49" s="21" t="s">
        <v>141</v>
      </c>
      <c r="Z49" s="21">
        <v>0.1</v>
      </c>
      <c r="AA49" s="20">
        <f t="shared" si="11"/>
        <v>0.1</v>
      </c>
      <c r="AB49" s="20">
        <f t="shared" si="12"/>
        <v>0.1</v>
      </c>
      <c r="AC49" s="20">
        <f t="shared" si="13"/>
        <v>5.7999999999999996E-2</v>
      </c>
      <c r="AD49" s="20">
        <f t="shared" si="14"/>
        <v>5.7999999999999996E-2</v>
      </c>
      <c r="AE49" s="20">
        <f t="shared" si="15"/>
        <v>4.1000000000000002E-2</v>
      </c>
    </row>
    <row r="50" spans="1:31" x14ac:dyDescent="0.25">
      <c r="B50" t="s">
        <v>142</v>
      </c>
      <c r="C50">
        <v>105</v>
      </c>
      <c r="D50">
        <f t="shared" si="16"/>
        <v>0.105</v>
      </c>
      <c r="E50" s="20">
        <f t="shared" si="6"/>
        <v>0.105</v>
      </c>
      <c r="F50" s="20">
        <f t="shared" si="7"/>
        <v>0.105</v>
      </c>
      <c r="G50" s="20">
        <f t="shared" si="8"/>
        <v>6.0899999999999996E-2</v>
      </c>
      <c r="H50" s="20">
        <f t="shared" si="9"/>
        <v>6.0899999999999996E-2</v>
      </c>
      <c r="I50" s="20">
        <f t="shared" si="10"/>
        <v>4.3049999999999998E-2</v>
      </c>
      <c r="Q50" s="21" t="s">
        <v>142</v>
      </c>
      <c r="R50" s="21">
        <v>7.0000000000000007E-2</v>
      </c>
      <c r="S50" s="20">
        <f t="shared" si="1"/>
        <v>7.0000000000000007E-2</v>
      </c>
      <c r="T50" s="20">
        <f t="shared" si="2"/>
        <v>7.0000000000000007E-2</v>
      </c>
      <c r="U50" s="20">
        <f t="shared" si="3"/>
        <v>4.0600000000000004E-2</v>
      </c>
      <c r="V50" s="20">
        <f t="shared" si="4"/>
        <v>4.0600000000000004E-2</v>
      </c>
      <c r="W50" s="20">
        <f t="shared" si="5"/>
        <v>2.87E-2</v>
      </c>
      <c r="Y50" s="21" t="s">
        <v>142</v>
      </c>
      <c r="Z50" s="21">
        <v>3.7999999999999999E-2</v>
      </c>
      <c r="AA50" s="20">
        <f t="shared" si="11"/>
        <v>3.7999999999999999E-2</v>
      </c>
      <c r="AB50" s="20">
        <f t="shared" si="12"/>
        <v>3.7999999999999999E-2</v>
      </c>
      <c r="AC50" s="20">
        <f t="shared" si="13"/>
        <v>2.2039999999999997E-2</v>
      </c>
      <c r="AD50" s="20">
        <f t="shared" si="14"/>
        <v>2.2039999999999997E-2</v>
      </c>
      <c r="AE50" s="20">
        <f t="shared" si="15"/>
        <v>1.5579999999999998E-2</v>
      </c>
    </row>
    <row r="51" spans="1:31" x14ac:dyDescent="0.25">
      <c r="B51" t="s">
        <v>143</v>
      </c>
      <c r="C51">
        <v>14</v>
      </c>
      <c r="D51">
        <f t="shared" si="16"/>
        <v>1.4E-2</v>
      </c>
      <c r="E51" s="20">
        <f t="shared" si="6"/>
        <v>1.4E-2</v>
      </c>
      <c r="F51" s="20">
        <f t="shared" si="7"/>
        <v>1.4E-2</v>
      </c>
      <c r="G51" s="20">
        <f t="shared" si="8"/>
        <v>8.1199999999999987E-3</v>
      </c>
      <c r="H51" s="20">
        <f t="shared" si="9"/>
        <v>8.1199999999999987E-3</v>
      </c>
      <c r="I51" s="20">
        <f t="shared" si="10"/>
        <v>5.7399999999999994E-3</v>
      </c>
      <c r="K51" t="s">
        <v>474</v>
      </c>
      <c r="L51" t="s">
        <v>475</v>
      </c>
      <c r="M51" t="s">
        <v>476</v>
      </c>
      <c r="N51" t="s">
        <v>477</v>
      </c>
      <c r="O51" t="s">
        <v>478</v>
      </c>
      <c r="Q51" s="21" t="s">
        <v>143</v>
      </c>
      <c r="R51" s="21">
        <v>0.05</v>
      </c>
      <c r="S51" s="20">
        <f t="shared" si="1"/>
        <v>0.05</v>
      </c>
      <c r="T51" s="20">
        <f t="shared" si="2"/>
        <v>0.05</v>
      </c>
      <c r="U51" s="20">
        <f t="shared" si="3"/>
        <v>2.8999999999999998E-2</v>
      </c>
      <c r="V51" s="20">
        <f t="shared" si="4"/>
        <v>2.8999999999999998E-2</v>
      </c>
      <c r="W51" s="20">
        <f t="shared" si="5"/>
        <v>2.0500000000000001E-2</v>
      </c>
      <c r="Y51" s="21" t="s">
        <v>143</v>
      </c>
      <c r="Z51" s="21">
        <v>8.9999999999999993E-3</v>
      </c>
      <c r="AA51" s="20">
        <f t="shared" si="11"/>
        <v>8.9999999999999993E-3</v>
      </c>
      <c r="AB51" s="20">
        <f t="shared" si="12"/>
        <v>8.9999999999999993E-3</v>
      </c>
      <c r="AC51" s="20">
        <f t="shared" si="13"/>
        <v>5.2199999999999989E-3</v>
      </c>
      <c r="AD51" s="20">
        <f t="shared" si="14"/>
        <v>5.2199999999999989E-3</v>
      </c>
      <c r="AE51" s="20">
        <f t="shared" si="15"/>
        <v>3.6899999999999997E-3</v>
      </c>
    </row>
    <row r="52" spans="1:31" x14ac:dyDescent="0.25">
      <c r="B52" t="s">
        <v>482</v>
      </c>
      <c r="C52" s="20">
        <v>0</v>
      </c>
      <c r="D52" s="20">
        <v>0</v>
      </c>
      <c r="E52" s="20">
        <f t="shared" si="6"/>
        <v>0</v>
      </c>
      <c r="F52" s="20">
        <f t="shared" si="7"/>
        <v>0</v>
      </c>
      <c r="G52" s="20">
        <f t="shared" si="8"/>
        <v>0</v>
      </c>
      <c r="H52" s="20">
        <f t="shared" si="9"/>
        <v>0</v>
      </c>
      <c r="I52" s="20">
        <f t="shared" si="10"/>
        <v>0</v>
      </c>
      <c r="J52" t="s">
        <v>479</v>
      </c>
      <c r="K52">
        <v>1</v>
      </c>
      <c r="L52">
        <v>1</v>
      </c>
      <c r="M52">
        <v>0.57999999999999996</v>
      </c>
      <c r="N52">
        <v>0.57999999999999996</v>
      </c>
      <c r="O52">
        <v>0.41</v>
      </c>
      <c r="Q52" s="21" t="s">
        <v>482</v>
      </c>
      <c r="R52" s="20">
        <v>0</v>
      </c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Y52" s="21" t="s">
        <v>482</v>
      </c>
      <c r="Z52" s="20">
        <v>0</v>
      </c>
      <c r="AA52" s="20">
        <f t="shared" si="11"/>
        <v>0</v>
      </c>
      <c r="AB52" s="20">
        <f t="shared" si="12"/>
        <v>0</v>
      </c>
      <c r="AC52" s="20">
        <f t="shared" si="13"/>
        <v>0</v>
      </c>
      <c r="AD52" s="20">
        <f t="shared" si="14"/>
        <v>0</v>
      </c>
      <c r="AE52" s="20">
        <f t="shared" si="15"/>
        <v>0</v>
      </c>
    </row>
    <row r="53" spans="1:31" x14ac:dyDescent="0.25">
      <c r="B53" t="s">
        <v>483</v>
      </c>
      <c r="C53" s="20">
        <v>0</v>
      </c>
      <c r="D53" s="20">
        <v>0</v>
      </c>
      <c r="E53" s="20">
        <f t="shared" si="6"/>
        <v>0</v>
      </c>
      <c r="F53" s="20">
        <f t="shared" si="7"/>
        <v>0</v>
      </c>
      <c r="G53" s="20">
        <f t="shared" si="8"/>
        <v>0</v>
      </c>
      <c r="H53" s="20">
        <f t="shared" si="9"/>
        <v>0</v>
      </c>
      <c r="I53" s="20">
        <f t="shared" si="10"/>
        <v>0</v>
      </c>
      <c r="Q53" s="21" t="s">
        <v>483</v>
      </c>
      <c r="R53" s="20">
        <v>0</v>
      </c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Y53" s="21" t="s">
        <v>483</v>
      </c>
      <c r="Z53" s="20">
        <v>0</v>
      </c>
      <c r="AA53" s="20">
        <f t="shared" si="11"/>
        <v>0</v>
      </c>
      <c r="AB53" s="20">
        <f t="shared" si="12"/>
        <v>0</v>
      </c>
      <c r="AC53" s="20">
        <f t="shared" si="13"/>
        <v>0</v>
      </c>
      <c r="AD53" s="20">
        <f t="shared" si="14"/>
        <v>0</v>
      </c>
      <c r="AE53" s="20">
        <f t="shared" si="15"/>
        <v>0</v>
      </c>
    </row>
    <row r="54" spans="1:31" s="21" customFormat="1" x14ac:dyDescent="0.25">
      <c r="B54" s="21" t="s">
        <v>339</v>
      </c>
      <c r="C54" s="20">
        <v>0</v>
      </c>
      <c r="D54" s="20">
        <v>0</v>
      </c>
      <c r="E54" s="20">
        <f t="shared" si="6"/>
        <v>0</v>
      </c>
      <c r="F54" s="20">
        <f t="shared" si="7"/>
        <v>0</v>
      </c>
      <c r="G54" s="20">
        <f t="shared" si="8"/>
        <v>0</v>
      </c>
      <c r="H54" s="20">
        <f t="shared" si="9"/>
        <v>0</v>
      </c>
      <c r="I54" s="20">
        <f t="shared" si="10"/>
        <v>0</v>
      </c>
      <c r="Q54" s="21" t="s">
        <v>339</v>
      </c>
      <c r="R54" s="20">
        <v>0</v>
      </c>
      <c r="S54" s="20">
        <f t="shared" si="1"/>
        <v>0</v>
      </c>
      <c r="T54" s="20">
        <f t="shared" si="2"/>
        <v>0</v>
      </c>
      <c r="U54" s="20">
        <f t="shared" si="3"/>
        <v>0</v>
      </c>
      <c r="V54" s="20">
        <f t="shared" si="4"/>
        <v>0</v>
      </c>
      <c r="W54" s="20">
        <f t="shared" si="5"/>
        <v>0</v>
      </c>
      <c r="Y54" s="21" t="s">
        <v>339</v>
      </c>
      <c r="Z54" s="20">
        <v>0</v>
      </c>
      <c r="AA54" s="20">
        <f t="shared" si="11"/>
        <v>0</v>
      </c>
      <c r="AB54" s="20">
        <f t="shared" si="12"/>
        <v>0</v>
      </c>
      <c r="AC54" s="20">
        <f t="shared" si="13"/>
        <v>0</v>
      </c>
      <c r="AD54" s="20">
        <f t="shared" si="14"/>
        <v>0</v>
      </c>
      <c r="AE54" s="20">
        <f t="shared" si="15"/>
        <v>0</v>
      </c>
    </row>
    <row r="55" spans="1:31" s="21" customFormat="1" x14ac:dyDescent="0.25">
      <c r="B55" s="21" t="s">
        <v>484</v>
      </c>
      <c r="C55" s="20">
        <v>0</v>
      </c>
      <c r="D55" s="20">
        <v>0</v>
      </c>
      <c r="E55" s="20">
        <f t="shared" si="6"/>
        <v>0</v>
      </c>
      <c r="F55" s="20">
        <f t="shared" si="7"/>
        <v>0</v>
      </c>
      <c r="G55" s="20">
        <f t="shared" si="8"/>
        <v>0</v>
      </c>
      <c r="H55" s="20">
        <f t="shared" si="9"/>
        <v>0</v>
      </c>
      <c r="I55" s="20">
        <f t="shared" si="10"/>
        <v>0</v>
      </c>
      <c r="Q55" s="21" t="s">
        <v>484</v>
      </c>
      <c r="R55" s="20">
        <v>0</v>
      </c>
      <c r="S55" s="20">
        <f t="shared" si="1"/>
        <v>0</v>
      </c>
      <c r="T55" s="20">
        <f t="shared" si="2"/>
        <v>0</v>
      </c>
      <c r="U55" s="20">
        <f t="shared" si="3"/>
        <v>0</v>
      </c>
      <c r="V55" s="20">
        <f t="shared" si="4"/>
        <v>0</v>
      </c>
      <c r="W55" s="20">
        <f t="shared" si="5"/>
        <v>0</v>
      </c>
      <c r="Y55" s="21" t="s">
        <v>484</v>
      </c>
      <c r="Z55" s="20">
        <v>0</v>
      </c>
      <c r="AA55" s="20">
        <f t="shared" si="11"/>
        <v>0</v>
      </c>
      <c r="AB55" s="20">
        <f t="shared" si="12"/>
        <v>0</v>
      </c>
      <c r="AC55" s="20">
        <f t="shared" si="13"/>
        <v>0</v>
      </c>
      <c r="AD55" s="20">
        <f t="shared" si="14"/>
        <v>0</v>
      </c>
      <c r="AE55" s="20">
        <f t="shared" si="15"/>
        <v>0</v>
      </c>
    </row>
    <row r="56" spans="1:31" s="21" customFormat="1" x14ac:dyDescent="0.25">
      <c r="B56" s="21" t="s">
        <v>485</v>
      </c>
      <c r="C56" s="20">
        <v>0</v>
      </c>
      <c r="D56" s="20">
        <v>0</v>
      </c>
      <c r="E56" s="20">
        <f t="shared" si="6"/>
        <v>0</v>
      </c>
      <c r="F56" s="20">
        <f t="shared" si="7"/>
        <v>0</v>
      </c>
      <c r="G56" s="20">
        <f t="shared" si="8"/>
        <v>0</v>
      </c>
      <c r="H56" s="20">
        <f t="shared" si="9"/>
        <v>0</v>
      </c>
      <c r="I56" s="20">
        <f t="shared" si="10"/>
        <v>0</v>
      </c>
      <c r="Q56" s="21" t="s">
        <v>485</v>
      </c>
      <c r="R56" s="20">
        <v>0</v>
      </c>
      <c r="S56" s="20">
        <f t="shared" si="1"/>
        <v>0</v>
      </c>
      <c r="T56" s="20">
        <f t="shared" si="2"/>
        <v>0</v>
      </c>
      <c r="U56" s="20">
        <f t="shared" si="3"/>
        <v>0</v>
      </c>
      <c r="V56" s="20">
        <f t="shared" si="4"/>
        <v>0</v>
      </c>
      <c r="W56" s="20">
        <f t="shared" si="5"/>
        <v>0</v>
      </c>
      <c r="Y56" s="21" t="s">
        <v>485</v>
      </c>
      <c r="Z56" s="20">
        <v>0</v>
      </c>
      <c r="AA56" s="20">
        <f t="shared" si="11"/>
        <v>0</v>
      </c>
      <c r="AB56" s="20">
        <f t="shared" si="12"/>
        <v>0</v>
      </c>
      <c r="AC56" s="20">
        <f t="shared" si="13"/>
        <v>0</v>
      </c>
      <c r="AD56" s="20">
        <f t="shared" si="14"/>
        <v>0</v>
      </c>
      <c r="AE56" s="20">
        <f t="shared" si="15"/>
        <v>0</v>
      </c>
    </row>
    <row r="57" spans="1:31" s="21" customFormat="1" x14ac:dyDescent="0.25">
      <c r="B57" s="21" t="s">
        <v>486</v>
      </c>
      <c r="C57" s="20">
        <v>0</v>
      </c>
      <c r="D57" s="20">
        <v>0</v>
      </c>
      <c r="E57" s="20">
        <f t="shared" si="6"/>
        <v>0</v>
      </c>
      <c r="F57" s="20">
        <f t="shared" si="7"/>
        <v>0</v>
      </c>
      <c r="G57" s="20">
        <f t="shared" si="8"/>
        <v>0</v>
      </c>
      <c r="H57" s="20">
        <f t="shared" si="9"/>
        <v>0</v>
      </c>
      <c r="I57" s="20">
        <f t="shared" si="10"/>
        <v>0</v>
      </c>
      <c r="Q57" s="21" t="s">
        <v>486</v>
      </c>
      <c r="R57" s="20">
        <v>0</v>
      </c>
      <c r="S57" s="20">
        <f t="shared" si="1"/>
        <v>0</v>
      </c>
      <c r="T57" s="20">
        <f t="shared" si="2"/>
        <v>0</v>
      </c>
      <c r="U57" s="20">
        <f t="shared" si="3"/>
        <v>0</v>
      </c>
      <c r="V57" s="20">
        <f t="shared" si="4"/>
        <v>0</v>
      </c>
      <c r="W57" s="20">
        <f t="shared" si="5"/>
        <v>0</v>
      </c>
      <c r="Y57" s="21" t="s">
        <v>486</v>
      </c>
      <c r="Z57" s="20">
        <v>0</v>
      </c>
      <c r="AA57" s="20">
        <f t="shared" si="11"/>
        <v>0</v>
      </c>
      <c r="AB57" s="20">
        <f t="shared" si="12"/>
        <v>0</v>
      </c>
      <c r="AC57" s="20">
        <f t="shared" si="13"/>
        <v>0</v>
      </c>
      <c r="AD57" s="20">
        <f t="shared" si="14"/>
        <v>0</v>
      </c>
      <c r="AE57" s="20">
        <f t="shared" si="15"/>
        <v>0</v>
      </c>
    </row>
    <row r="58" spans="1:31" s="21" customFormat="1" x14ac:dyDescent="0.25"/>
    <row r="59" spans="1:31" s="21" customFormat="1" x14ac:dyDescent="0.25">
      <c r="B59" t="s">
        <v>380</v>
      </c>
      <c r="C59">
        <v>8</v>
      </c>
    </row>
    <row r="60" spans="1:31" s="21" customFormat="1" x14ac:dyDescent="0.25">
      <c r="B60" t="s">
        <v>379</v>
      </c>
      <c r="C60">
        <v>8.67</v>
      </c>
    </row>
    <row r="62" spans="1:31" x14ac:dyDescent="0.25">
      <c r="A62" s="2" t="s">
        <v>389</v>
      </c>
    </row>
    <row r="64" spans="1:31" x14ac:dyDescent="0.25">
      <c r="B64" s="15" t="s">
        <v>397</v>
      </c>
    </row>
    <row r="65" spans="2:9" x14ac:dyDescent="0.25">
      <c r="B65" s="15" t="s">
        <v>80</v>
      </c>
      <c r="C65" s="15" t="s">
        <v>400</v>
      </c>
      <c r="D65" t="s">
        <v>399</v>
      </c>
      <c r="E65" t="s">
        <v>398</v>
      </c>
    </row>
    <row r="66" spans="2:9" x14ac:dyDescent="0.25">
      <c r="B66" s="15" t="s">
        <v>137</v>
      </c>
      <c r="C66">
        <v>0.12</v>
      </c>
      <c r="D66">
        <v>0.15</v>
      </c>
      <c r="E66">
        <v>7.0000000000000007E-2</v>
      </c>
    </row>
    <row r="67" spans="2:9" x14ac:dyDescent="0.25">
      <c r="B67" t="s">
        <v>138</v>
      </c>
      <c r="C67">
        <v>0.26</v>
      </c>
      <c r="D67">
        <v>0.3</v>
      </c>
      <c r="E67">
        <v>0.22</v>
      </c>
    </row>
    <row r="68" spans="2:9" x14ac:dyDescent="0.25">
      <c r="B68" t="s">
        <v>139</v>
      </c>
      <c r="C68">
        <v>0.24</v>
      </c>
      <c r="D68">
        <v>0.27</v>
      </c>
      <c r="E68">
        <v>0.21</v>
      </c>
    </row>
    <row r="69" spans="2:9" x14ac:dyDescent="0.25">
      <c r="B69" t="s">
        <v>140</v>
      </c>
      <c r="C69">
        <v>0.19</v>
      </c>
      <c r="D69">
        <v>0.2</v>
      </c>
      <c r="E69">
        <v>0.18</v>
      </c>
    </row>
    <row r="70" spans="2:9" x14ac:dyDescent="0.25">
      <c r="B70" t="s">
        <v>141</v>
      </c>
      <c r="C70">
        <v>0.12</v>
      </c>
      <c r="D70">
        <v>0.12</v>
      </c>
      <c r="E70">
        <v>0.12</v>
      </c>
    </row>
    <row r="71" spans="2:9" x14ac:dyDescent="0.25">
      <c r="B71" t="s">
        <v>142</v>
      </c>
      <c r="C71">
        <v>0.06</v>
      </c>
      <c r="D71">
        <v>0.05</v>
      </c>
      <c r="E71">
        <v>0.06</v>
      </c>
    </row>
    <row r="72" spans="2:9" x14ac:dyDescent="0.25">
      <c r="B72" t="s">
        <v>143</v>
      </c>
      <c r="C72">
        <v>0.02</v>
      </c>
      <c r="D72">
        <v>0.01</v>
      </c>
      <c r="E72">
        <v>0.02</v>
      </c>
    </row>
    <row r="73" spans="2:9" x14ac:dyDescent="0.25">
      <c r="B73" t="s">
        <v>196</v>
      </c>
      <c r="C73">
        <v>5</v>
      </c>
      <c r="D73">
        <v>5.5</v>
      </c>
      <c r="E73">
        <v>4.4000000000000004</v>
      </c>
    </row>
    <row r="75" spans="2:9" x14ac:dyDescent="0.25">
      <c r="B75" t="s">
        <v>401</v>
      </c>
    </row>
    <row r="76" spans="2:9" x14ac:dyDescent="0.25">
      <c r="C76" t="s">
        <v>402</v>
      </c>
      <c r="G76" t="s">
        <v>391</v>
      </c>
    </row>
    <row r="77" spans="2:9" x14ac:dyDescent="0.25">
      <c r="C77">
        <v>1989</v>
      </c>
      <c r="D77">
        <v>1999</v>
      </c>
      <c r="E77">
        <v>2009</v>
      </c>
      <c r="G77">
        <v>1989</v>
      </c>
      <c r="H77">
        <v>2003</v>
      </c>
      <c r="I77">
        <v>2009</v>
      </c>
    </row>
    <row r="78" spans="2:9" x14ac:dyDescent="0.25">
      <c r="B78" t="s">
        <v>28</v>
      </c>
      <c r="C78">
        <v>6.6</v>
      </c>
      <c r="D78">
        <v>5</v>
      </c>
      <c r="E78">
        <v>4.4000000000000004</v>
      </c>
      <c r="G78">
        <v>4.7</v>
      </c>
      <c r="H78">
        <v>4.9000000000000004</v>
      </c>
      <c r="I78">
        <v>4.5999999999999996</v>
      </c>
    </row>
    <row r="79" spans="2:9" x14ac:dyDescent="0.25">
      <c r="B79" t="s">
        <v>158</v>
      </c>
      <c r="C79">
        <v>7</v>
      </c>
      <c r="D79">
        <v>5.5</v>
      </c>
      <c r="E79">
        <v>5</v>
      </c>
      <c r="G79">
        <v>5</v>
      </c>
      <c r="H79">
        <v>5.6</v>
      </c>
      <c r="I79">
        <v>5.4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J80" sqref="J80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355</v>
      </c>
    </row>
    <row r="2" spans="1:4" x14ac:dyDescent="0.25">
      <c r="A2" s="2"/>
      <c r="B2" t="s">
        <v>377</v>
      </c>
    </row>
    <row r="3" spans="1:4" x14ac:dyDescent="0.25">
      <c r="A3" s="2"/>
      <c r="B3" t="s">
        <v>80</v>
      </c>
      <c r="C3" t="s">
        <v>220</v>
      </c>
      <c r="D3" t="s">
        <v>225</v>
      </c>
    </row>
    <row r="4" spans="1:4" x14ac:dyDescent="0.25">
      <c r="A4" s="2"/>
      <c r="B4" t="s">
        <v>356</v>
      </c>
      <c r="C4">
        <v>0.115</v>
      </c>
      <c r="D4">
        <v>0.11</v>
      </c>
    </row>
    <row r="5" spans="1:4" x14ac:dyDescent="0.25">
      <c r="A5" s="2"/>
      <c r="B5" s="15" t="s">
        <v>357</v>
      </c>
      <c r="C5">
        <v>1.6E-2</v>
      </c>
      <c r="D5">
        <v>1.4E-2</v>
      </c>
    </row>
    <row r="6" spans="1:4" x14ac:dyDescent="0.25">
      <c r="A6" s="2"/>
      <c r="B6" s="15" t="s">
        <v>358</v>
      </c>
      <c r="C6">
        <v>3.0000000000000001E-3</v>
      </c>
      <c r="D6">
        <v>3.0000000000000001E-3</v>
      </c>
    </row>
    <row r="7" spans="1:4" x14ac:dyDescent="0.25">
      <c r="A7" s="2"/>
      <c r="B7" s="15" t="s">
        <v>359</v>
      </c>
      <c r="C7">
        <v>2E-3</v>
      </c>
      <c r="D7">
        <v>2E-3</v>
      </c>
    </row>
    <row r="8" spans="1:4" x14ac:dyDescent="0.25">
      <c r="A8" s="2"/>
      <c r="B8" s="15" t="s">
        <v>360</v>
      </c>
      <c r="C8">
        <v>4.0000000000000001E-3</v>
      </c>
      <c r="D8">
        <v>3.0000000000000001E-3</v>
      </c>
    </row>
    <row r="9" spans="1:4" x14ac:dyDescent="0.25">
      <c r="A9" s="2"/>
      <c r="B9" s="15" t="s">
        <v>361</v>
      </c>
      <c r="C9">
        <v>5.0000000000000001E-3</v>
      </c>
      <c r="D9">
        <v>5.0000000000000001E-3</v>
      </c>
    </row>
    <row r="10" spans="1:4" x14ac:dyDescent="0.25">
      <c r="A10" s="2"/>
      <c r="B10" s="15" t="s">
        <v>362</v>
      </c>
      <c r="C10">
        <v>6.0000000000000001E-3</v>
      </c>
      <c r="D10">
        <v>5.0000000000000001E-3</v>
      </c>
    </row>
    <row r="11" spans="1:4" x14ac:dyDescent="0.25">
      <c r="A11" s="2"/>
      <c r="B11" s="15" t="s">
        <v>363</v>
      </c>
      <c r="C11">
        <v>6.0000000000000001E-3</v>
      </c>
      <c r="D11">
        <v>5.0000000000000001E-3</v>
      </c>
    </row>
    <row r="12" spans="1:4" x14ac:dyDescent="0.25">
      <c r="A12" s="2"/>
      <c r="B12" s="15" t="s">
        <v>364</v>
      </c>
      <c r="C12">
        <v>7.0000000000000001E-3</v>
      </c>
      <c r="D12">
        <v>5.0000000000000001E-3</v>
      </c>
    </row>
    <row r="13" spans="1:4" x14ac:dyDescent="0.25">
      <c r="B13" s="15" t="s">
        <v>365</v>
      </c>
      <c r="C13">
        <v>8.0000000000000002E-3</v>
      </c>
      <c r="D13">
        <v>6.0000000000000001E-3</v>
      </c>
    </row>
    <row r="14" spans="1:4" x14ac:dyDescent="0.25">
      <c r="B14" s="15" t="s">
        <v>366</v>
      </c>
      <c r="C14">
        <v>0.01</v>
      </c>
      <c r="D14">
        <v>8.0000000000000002E-3</v>
      </c>
    </row>
    <row r="15" spans="1:4" x14ac:dyDescent="0.25">
      <c r="B15" s="15" t="s">
        <v>367</v>
      </c>
      <c r="C15">
        <v>1.4E-2</v>
      </c>
      <c r="D15">
        <v>1.0999999999999999E-2</v>
      </c>
    </row>
    <row r="16" spans="1:4" x14ac:dyDescent="0.25">
      <c r="B16" s="15" t="s">
        <v>368</v>
      </c>
      <c r="C16">
        <v>1.9E-2</v>
      </c>
      <c r="D16">
        <v>1.4999999999999999E-2</v>
      </c>
    </row>
    <row r="17" spans="1:8" x14ac:dyDescent="0.25">
      <c r="B17" s="15" t="s">
        <v>369</v>
      </c>
      <c r="C17">
        <v>2.9000000000000001E-2</v>
      </c>
      <c r="D17">
        <v>2.4E-2</v>
      </c>
    </row>
    <row r="18" spans="1:8" x14ac:dyDescent="0.25">
      <c r="B18" s="15" t="s">
        <v>370</v>
      </c>
      <c r="C18">
        <v>4.5999999999999999E-2</v>
      </c>
      <c r="D18">
        <v>3.9E-2</v>
      </c>
    </row>
    <row r="19" spans="1:8" x14ac:dyDescent="0.25">
      <c r="B19" s="15" t="s">
        <v>371</v>
      </c>
      <c r="C19">
        <v>7.2999999999999995E-2</v>
      </c>
      <c r="D19">
        <v>6.6000000000000003E-2</v>
      </c>
    </row>
    <row r="20" spans="1:8" x14ac:dyDescent="0.25">
      <c r="B20" s="15" t="s">
        <v>372</v>
      </c>
      <c r="C20">
        <v>0.11600000000000001</v>
      </c>
      <c r="D20">
        <v>0.11</v>
      </c>
    </row>
    <row r="21" spans="1:8" x14ac:dyDescent="0.25">
      <c r="B21" s="15" t="s">
        <v>343</v>
      </c>
      <c r="C21">
        <v>0.19800000000000001</v>
      </c>
      <c r="D21">
        <v>0.19</v>
      </c>
    </row>
    <row r="23" spans="1:8" x14ac:dyDescent="0.25">
      <c r="B23" s="15" t="s">
        <v>381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374</v>
      </c>
      <c r="B44" t="s">
        <v>375</v>
      </c>
      <c r="C44">
        <v>313</v>
      </c>
      <c r="G44">
        <v>348</v>
      </c>
    </row>
    <row r="45" spans="1:8" x14ac:dyDescent="0.25">
      <c r="B45" t="s">
        <v>376</v>
      </c>
      <c r="C45">
        <v>396</v>
      </c>
      <c r="G45">
        <v>462</v>
      </c>
    </row>
    <row r="47" spans="1:8" x14ac:dyDescent="0.25">
      <c r="A47" s="2" t="s">
        <v>389</v>
      </c>
    </row>
    <row r="49" spans="2:10" x14ac:dyDescent="0.25">
      <c r="B49" t="s">
        <v>394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390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391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395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390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391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419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392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393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396</v>
      </c>
    </row>
    <row r="65" spans="2:11" x14ac:dyDescent="0.25">
      <c r="C65" t="s">
        <v>225</v>
      </c>
      <c r="D65" t="s">
        <v>220</v>
      </c>
    </row>
    <row r="66" spans="2:11" x14ac:dyDescent="0.25">
      <c r="B66" t="s">
        <v>153</v>
      </c>
      <c r="C66">
        <v>313</v>
      </c>
      <c r="D66">
        <v>348</v>
      </c>
    </row>
    <row r="67" spans="2:11" x14ac:dyDescent="0.25">
      <c r="B67" t="s">
        <v>158</v>
      </c>
      <c r="C67">
        <v>396</v>
      </c>
      <c r="D67">
        <v>456</v>
      </c>
    </row>
    <row r="69" spans="2:11" x14ac:dyDescent="0.25">
      <c r="B69" t="s">
        <v>378</v>
      </c>
    </row>
    <row r="70" spans="2:11" x14ac:dyDescent="0.25">
      <c r="B70" t="s">
        <v>158</v>
      </c>
      <c r="F70" t="s">
        <v>153</v>
      </c>
    </row>
    <row r="71" spans="2:11" x14ac:dyDescent="0.25">
      <c r="B71" t="s">
        <v>80</v>
      </c>
      <c r="C71" t="s">
        <v>218</v>
      </c>
      <c r="D71" t="s">
        <v>220</v>
      </c>
      <c r="F71" t="s">
        <v>250</v>
      </c>
      <c r="G71" t="s">
        <v>218</v>
      </c>
      <c r="H71" t="s">
        <v>220</v>
      </c>
    </row>
    <row r="72" spans="2:11" x14ac:dyDescent="0.25">
      <c r="B72" t="s">
        <v>356</v>
      </c>
      <c r="C72" s="6">
        <v>9.5000000000000001E-2</v>
      </c>
      <c r="D72" s="6">
        <v>0.1226</v>
      </c>
      <c r="F72" t="s">
        <v>356</v>
      </c>
      <c r="G72" s="6">
        <v>5.0099999999999999E-2</v>
      </c>
      <c r="H72" s="6">
        <v>6.3200000000000006E-2</v>
      </c>
    </row>
    <row r="73" spans="2:11" x14ac:dyDescent="0.25">
      <c r="B73" s="15" t="s">
        <v>357</v>
      </c>
      <c r="C73" s="6">
        <v>1.29E-2</v>
      </c>
      <c r="D73" s="6">
        <v>1.52E-2</v>
      </c>
      <c r="F73" s="15" t="s">
        <v>357</v>
      </c>
      <c r="G73" s="6">
        <v>5.4999999999999997E-3</v>
      </c>
      <c r="H73" s="6">
        <v>6.7000000000000002E-3</v>
      </c>
    </row>
    <row r="74" spans="2:11" x14ac:dyDescent="0.25">
      <c r="B74" s="15" t="s">
        <v>358</v>
      </c>
      <c r="C74" s="6">
        <v>2.3999999999999998E-3</v>
      </c>
      <c r="D74" s="6">
        <v>3.3999999999999998E-3</v>
      </c>
      <c r="F74" s="15" t="s">
        <v>358</v>
      </c>
      <c r="G74" s="6">
        <v>2.3E-3</v>
      </c>
      <c r="H74" s="6">
        <v>3.0000000000000001E-3</v>
      </c>
    </row>
    <row r="75" spans="2:11" x14ac:dyDescent="0.25">
      <c r="B75" s="15" t="s">
        <v>359</v>
      </c>
      <c r="C75" s="6">
        <v>2.8999999999999998E-3</v>
      </c>
      <c r="D75" s="6">
        <v>3.8999999999999998E-3</v>
      </c>
      <c r="F75" s="15" t="s">
        <v>359</v>
      </c>
      <c r="G75" s="6">
        <v>2.3999999999999998E-3</v>
      </c>
      <c r="H75" s="6">
        <v>2.8999999999999998E-3</v>
      </c>
    </row>
    <row r="76" spans="2:11" x14ac:dyDescent="0.25">
      <c r="B76" s="15" t="s">
        <v>360</v>
      </c>
      <c r="C76" s="6">
        <v>1.9E-3</v>
      </c>
      <c r="D76" s="6">
        <v>2.7000000000000001E-3</v>
      </c>
      <c r="F76" s="15" t="s">
        <v>360</v>
      </c>
      <c r="G76" s="6">
        <v>1.8E-3</v>
      </c>
      <c r="H76" s="6">
        <v>2.5000000000000001E-3</v>
      </c>
    </row>
    <row r="77" spans="2:11" x14ac:dyDescent="0.25">
      <c r="B77" s="15" t="s">
        <v>361</v>
      </c>
      <c r="C77" s="6">
        <v>3.5999999999999999E-3</v>
      </c>
      <c r="D77" s="6">
        <v>3.8E-3</v>
      </c>
      <c r="F77" s="15" t="s">
        <v>361</v>
      </c>
      <c r="G77" s="6">
        <v>3.0000000000000001E-3</v>
      </c>
      <c r="H77" s="6">
        <v>3.5000000000000001E-3</v>
      </c>
    </row>
    <row r="78" spans="2:11" x14ac:dyDescent="0.25">
      <c r="B78" s="15" t="s">
        <v>362</v>
      </c>
      <c r="C78" s="6">
        <v>7.4000000000000003E-3</v>
      </c>
      <c r="D78" s="6">
        <v>6.4000000000000003E-3</v>
      </c>
      <c r="F78" s="15" t="s">
        <v>362</v>
      </c>
      <c r="G78" s="6">
        <v>5.5999999999999999E-3</v>
      </c>
      <c r="H78" s="6">
        <v>4.7999999999999996E-3</v>
      </c>
    </row>
    <row r="79" spans="2:11" x14ac:dyDescent="0.25">
      <c r="B79" s="15" t="s">
        <v>363</v>
      </c>
      <c r="C79" s="6">
        <v>1.47E-2</v>
      </c>
      <c r="D79" s="6">
        <v>1.18E-2</v>
      </c>
      <c r="F79" s="15" t="s">
        <v>363</v>
      </c>
      <c r="G79" s="6">
        <v>1.0699999999999999E-2</v>
      </c>
      <c r="H79" s="6">
        <v>7.7000000000000002E-3</v>
      </c>
    </row>
    <row r="80" spans="2:11" x14ac:dyDescent="0.25">
      <c r="B80" s="15" t="s">
        <v>364</v>
      </c>
      <c r="C80" s="6">
        <v>1.9199999999999998E-2</v>
      </c>
      <c r="D80" s="6">
        <v>2.06E-2</v>
      </c>
      <c r="F80" s="15" t="s">
        <v>364</v>
      </c>
      <c r="G80" s="6">
        <v>1.38E-2</v>
      </c>
      <c r="H80" s="6">
        <v>1.2200000000000001E-2</v>
      </c>
      <c r="K80">
        <f>27/1000</f>
        <v>2.7E-2</v>
      </c>
    </row>
    <row r="81" spans="2:8" x14ac:dyDescent="0.25">
      <c r="B81" s="15" t="s">
        <v>365</v>
      </c>
      <c r="C81" s="6">
        <v>1.4500000000000001E-2</v>
      </c>
      <c r="D81" s="6">
        <v>2.1100000000000001E-2</v>
      </c>
      <c r="F81" s="15" t="s">
        <v>365</v>
      </c>
      <c r="G81" s="6">
        <v>1.0999999999999999E-2</v>
      </c>
      <c r="H81" s="6">
        <v>1.32E-2</v>
      </c>
    </row>
    <row r="82" spans="2:8" x14ac:dyDescent="0.25">
      <c r="B82" s="15" t="s">
        <v>366</v>
      </c>
      <c r="C82" s="6">
        <v>1.29E-2</v>
      </c>
      <c r="D82" s="6">
        <v>2.1499999999999998E-2</v>
      </c>
      <c r="F82" s="15" t="s">
        <v>366</v>
      </c>
      <c r="G82" s="6">
        <v>1.01E-2</v>
      </c>
      <c r="H82" s="6">
        <v>1.4E-2</v>
      </c>
    </row>
    <row r="83" spans="2:8" x14ac:dyDescent="0.25">
      <c r="B83" s="15" t="s">
        <v>367</v>
      </c>
      <c r="C83" s="6">
        <v>1.0200000000000001E-2</v>
      </c>
      <c r="D83" s="6">
        <v>1.7100000000000001E-2</v>
      </c>
      <c r="F83" s="15" t="s">
        <v>367</v>
      </c>
      <c r="G83" s="6">
        <v>8.9999999999999993E-3</v>
      </c>
      <c r="H83" s="6">
        <v>1.3299999999999999E-2</v>
      </c>
    </row>
    <row r="84" spans="2:8" x14ac:dyDescent="0.25">
      <c r="B84" s="15" t="s">
        <v>368</v>
      </c>
      <c r="C84" s="6">
        <v>1.12E-2</v>
      </c>
      <c r="D84" s="6">
        <v>1.6799999999999999E-2</v>
      </c>
      <c r="F84" s="15" t="s">
        <v>368</v>
      </c>
      <c r="G84" s="6">
        <v>1.0200000000000001E-2</v>
      </c>
      <c r="H84" s="6">
        <v>1.46E-2</v>
      </c>
    </row>
    <row r="85" spans="2:8" x14ac:dyDescent="0.25">
      <c r="B85" s="15" t="s">
        <v>369</v>
      </c>
      <c r="C85" s="6">
        <v>1.5299999999999999E-2</v>
      </c>
      <c r="D85" s="6">
        <v>2.1600000000000001E-2</v>
      </c>
      <c r="F85" s="15" t="s">
        <v>369</v>
      </c>
      <c r="G85" s="6">
        <v>1.46E-2</v>
      </c>
      <c r="H85" s="6">
        <v>2.0299999999999999E-2</v>
      </c>
    </row>
    <row r="86" spans="2:8" x14ac:dyDescent="0.25">
      <c r="B86" s="15" t="s">
        <v>370</v>
      </c>
      <c r="C86" s="6">
        <v>2.41E-2</v>
      </c>
      <c r="D86" s="6">
        <v>3.1399999999999997E-2</v>
      </c>
      <c r="F86" s="15" t="s">
        <v>370</v>
      </c>
      <c r="G86" s="6">
        <v>2.3099999999999999E-2</v>
      </c>
      <c r="H86" s="6">
        <v>0.03</v>
      </c>
    </row>
    <row r="87" spans="2:8" x14ac:dyDescent="0.25">
      <c r="B87" s="15" t="s">
        <v>371</v>
      </c>
      <c r="C87" s="6">
        <v>4.0399999999999998E-2</v>
      </c>
      <c r="D87" s="6">
        <v>4.7600000000000003E-2</v>
      </c>
      <c r="F87" s="15" t="s">
        <v>371</v>
      </c>
      <c r="G87" s="6">
        <v>3.78E-2</v>
      </c>
      <c r="H87" s="6">
        <v>4.6600000000000003E-2</v>
      </c>
    </row>
    <row r="88" spans="2:8" x14ac:dyDescent="0.25">
      <c r="B88" s="15" t="s">
        <v>372</v>
      </c>
      <c r="C88" s="6">
        <v>7.1400000000000005E-2</v>
      </c>
      <c r="D88" s="6">
        <v>7.5899999999999995E-2</v>
      </c>
      <c r="F88" s="15" t="s">
        <v>372</v>
      </c>
      <c r="G88" s="6">
        <v>6.3100000000000003E-2</v>
      </c>
      <c r="H88" s="6">
        <v>7.4999999999999997E-2</v>
      </c>
    </row>
    <row r="89" spans="2:8" x14ac:dyDescent="0.25">
      <c r="B89" s="15" t="s">
        <v>343</v>
      </c>
      <c r="C89" s="6">
        <v>0.2152</v>
      </c>
      <c r="D89" s="6">
        <v>0.22819999999999999</v>
      </c>
      <c r="F89" s="15" t="s">
        <v>343</v>
      </c>
      <c r="G89" s="6">
        <v>0.21279999999999999</v>
      </c>
      <c r="H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16" workbookViewId="0">
      <selection activeCell="G41" sqref="G41"/>
    </sheetView>
  </sheetViews>
  <sheetFormatPr defaultRowHeight="15" x14ac:dyDescent="0.25"/>
  <cols>
    <col min="3" max="3" width="11" bestFit="1" customWidth="1"/>
    <col min="4" max="4" width="15.7109375" bestFit="1" customWidth="1"/>
    <col min="5" max="5" width="11.28515625" bestFit="1" customWidth="1"/>
  </cols>
  <sheetData>
    <row r="1" spans="1:6" x14ac:dyDescent="0.25">
      <c r="A1" s="2" t="s">
        <v>247</v>
      </c>
    </row>
    <row r="3" spans="1:6" x14ac:dyDescent="0.25">
      <c r="B3" t="s">
        <v>299</v>
      </c>
      <c r="C3" t="s">
        <v>248</v>
      </c>
      <c r="D3" t="s">
        <v>250</v>
      </c>
      <c r="E3" t="s">
        <v>253</v>
      </c>
      <c r="F3" t="s">
        <v>252</v>
      </c>
    </row>
    <row r="4" spans="1:6" x14ac:dyDescent="0.25">
      <c r="B4" t="s">
        <v>300</v>
      </c>
      <c r="C4" t="s">
        <v>249</v>
      </c>
      <c r="D4" t="s">
        <v>251</v>
      </c>
      <c r="E4" s="11" t="s">
        <v>254</v>
      </c>
      <c r="F4" s="12">
        <v>0.113</v>
      </c>
    </row>
    <row r="5" spans="1:6" x14ac:dyDescent="0.25">
      <c r="E5" s="11" t="s">
        <v>255</v>
      </c>
      <c r="F5" s="12">
        <v>0.14299999999999999</v>
      </c>
    </row>
    <row r="6" spans="1:6" x14ac:dyDescent="0.25">
      <c r="E6" t="s">
        <v>256</v>
      </c>
      <c r="F6" s="12">
        <v>0.16500000000000001</v>
      </c>
    </row>
    <row r="7" spans="1:6" x14ac:dyDescent="0.25">
      <c r="D7" t="s">
        <v>257</v>
      </c>
      <c r="E7" s="11" t="s">
        <v>258</v>
      </c>
      <c r="F7" t="s">
        <v>268</v>
      </c>
    </row>
    <row r="8" spans="1:6" x14ac:dyDescent="0.25">
      <c r="E8" s="11" t="s">
        <v>259</v>
      </c>
      <c r="F8" t="s">
        <v>269</v>
      </c>
    </row>
    <row r="9" spans="1:6" x14ac:dyDescent="0.25">
      <c r="E9" s="11" t="s">
        <v>260</v>
      </c>
      <c r="F9" t="s">
        <v>270</v>
      </c>
    </row>
    <row r="10" spans="1:6" x14ac:dyDescent="0.25">
      <c r="E10" s="11" t="s">
        <v>261</v>
      </c>
      <c r="F10" t="s">
        <v>271</v>
      </c>
    </row>
    <row r="11" spans="1:6" x14ac:dyDescent="0.25">
      <c r="E11" s="11" t="s">
        <v>262</v>
      </c>
      <c r="F11" t="s">
        <v>272</v>
      </c>
    </row>
    <row r="12" spans="1:6" x14ac:dyDescent="0.25">
      <c r="E12" s="11" t="s">
        <v>263</v>
      </c>
      <c r="F12" t="s">
        <v>273</v>
      </c>
    </row>
    <row r="13" spans="1:6" x14ac:dyDescent="0.25">
      <c r="E13" s="11" t="s">
        <v>264</v>
      </c>
      <c r="F13" t="s">
        <v>274</v>
      </c>
    </row>
    <row r="14" spans="1:6" x14ac:dyDescent="0.25">
      <c r="E14" s="11" t="s">
        <v>265</v>
      </c>
      <c r="F14" t="s">
        <v>275</v>
      </c>
    </row>
    <row r="15" spans="1:6" x14ac:dyDescent="0.25">
      <c r="E15" s="11" t="s">
        <v>266</v>
      </c>
      <c r="F15" t="s">
        <v>276</v>
      </c>
    </row>
    <row r="16" spans="1:6" x14ac:dyDescent="0.25">
      <c r="E16" s="11" t="s">
        <v>279</v>
      </c>
      <c r="F16" t="s">
        <v>277</v>
      </c>
    </row>
    <row r="17" spans="1:6" x14ac:dyDescent="0.25">
      <c r="E17" t="s">
        <v>267</v>
      </c>
      <c r="F17" t="s">
        <v>278</v>
      </c>
    </row>
    <row r="19" spans="1:6" x14ac:dyDescent="0.25">
      <c r="A19" s="2" t="s">
        <v>280</v>
      </c>
    </row>
    <row r="20" spans="1:6" x14ac:dyDescent="0.25">
      <c r="B20" t="s">
        <v>301</v>
      </c>
      <c r="C20" t="s">
        <v>248</v>
      </c>
      <c r="D20" t="s">
        <v>250</v>
      </c>
      <c r="E20" t="s">
        <v>253</v>
      </c>
      <c r="F20" t="s">
        <v>252</v>
      </c>
    </row>
    <row r="21" spans="1:6" x14ac:dyDescent="0.25">
      <c r="B21" t="s">
        <v>302</v>
      </c>
      <c r="C21" t="s">
        <v>281</v>
      </c>
      <c r="D21" t="s">
        <v>282</v>
      </c>
      <c r="E21" s="11" t="s">
        <v>258</v>
      </c>
      <c r="F21" t="s">
        <v>283</v>
      </c>
    </row>
    <row r="22" spans="1:6" x14ac:dyDescent="0.25">
      <c r="E22" s="11" t="s">
        <v>260</v>
      </c>
      <c r="F22" t="s">
        <v>284</v>
      </c>
    </row>
    <row r="23" spans="1:6" x14ac:dyDescent="0.25">
      <c r="E23" s="11" t="s">
        <v>261</v>
      </c>
      <c r="F23" t="s">
        <v>285</v>
      </c>
    </row>
    <row r="24" spans="1:6" x14ac:dyDescent="0.25">
      <c r="E24" s="11" t="s">
        <v>262</v>
      </c>
      <c r="F24" t="s">
        <v>286</v>
      </c>
    </row>
    <row r="25" spans="1:6" x14ac:dyDescent="0.25">
      <c r="E25" s="11" t="s">
        <v>263</v>
      </c>
      <c r="F25" t="s">
        <v>287</v>
      </c>
    </row>
    <row r="26" spans="1:6" x14ac:dyDescent="0.25">
      <c r="E26" s="11" t="s">
        <v>264</v>
      </c>
      <c r="F26" t="s">
        <v>274</v>
      </c>
    </row>
    <row r="27" spans="1:6" x14ac:dyDescent="0.25">
      <c r="E27" s="11" t="s">
        <v>265</v>
      </c>
      <c r="F27" t="s">
        <v>288</v>
      </c>
    </row>
    <row r="28" spans="1:6" x14ac:dyDescent="0.25">
      <c r="E28" s="11" t="s">
        <v>266</v>
      </c>
      <c r="F28" t="s">
        <v>289</v>
      </c>
    </row>
    <row r="29" spans="1:6" x14ac:dyDescent="0.25">
      <c r="E29" s="11" t="s">
        <v>298</v>
      </c>
      <c r="F29" t="s">
        <v>290</v>
      </c>
    </row>
    <row r="30" spans="1:6" x14ac:dyDescent="0.25">
      <c r="E30" s="11" t="s">
        <v>294</v>
      </c>
      <c r="F30" t="s">
        <v>291</v>
      </c>
    </row>
    <row r="31" spans="1:6" x14ac:dyDescent="0.25">
      <c r="E31" s="11" t="s">
        <v>295</v>
      </c>
      <c r="F31" t="s">
        <v>292</v>
      </c>
    </row>
    <row r="32" spans="1:6" x14ac:dyDescent="0.25">
      <c r="E32" s="11" t="s">
        <v>296</v>
      </c>
      <c r="F32" t="s">
        <v>293</v>
      </c>
    </row>
    <row r="33" spans="4:6" x14ac:dyDescent="0.25">
      <c r="E33" t="s">
        <v>297</v>
      </c>
      <c r="F33" s="12">
        <v>2.3E-3</v>
      </c>
    </row>
    <row r="34" spans="4:6" s="21" customFormat="1" x14ac:dyDescent="0.25">
      <c r="D34" s="21" t="s">
        <v>139</v>
      </c>
      <c r="E34" s="11" t="s">
        <v>259</v>
      </c>
      <c r="F34" s="12">
        <v>0.41360000000000002</v>
      </c>
    </row>
    <row r="35" spans="4:6" s="21" customFormat="1" x14ac:dyDescent="0.25">
      <c r="D35" s="21" t="s">
        <v>140</v>
      </c>
      <c r="E35" s="11" t="s">
        <v>259</v>
      </c>
      <c r="F35" s="12">
        <v>0.2772</v>
      </c>
    </row>
    <row r="36" spans="4:6" s="21" customFormat="1" x14ac:dyDescent="0.25">
      <c r="D36" s="21" t="s">
        <v>141</v>
      </c>
      <c r="E36" s="11" t="s">
        <v>259</v>
      </c>
      <c r="F36" s="12">
        <v>0.40910000000000002</v>
      </c>
    </row>
    <row r="37" spans="4:6" s="21" customFormat="1" x14ac:dyDescent="0.25">
      <c r="D37" s="21" t="s">
        <v>142</v>
      </c>
      <c r="E37" s="11" t="s">
        <v>259</v>
      </c>
      <c r="F37" s="12">
        <v>0.18640000000000001</v>
      </c>
    </row>
    <row r="38" spans="4:6" s="21" customFormat="1" x14ac:dyDescent="0.25">
      <c r="D38" s="21" t="s">
        <v>143</v>
      </c>
      <c r="E38" s="11" t="s">
        <v>259</v>
      </c>
      <c r="F38" s="12">
        <v>0.2432</v>
      </c>
    </row>
    <row r="39" spans="4:6" s="21" customFormat="1" x14ac:dyDescent="0.25">
      <c r="D39" s="21" t="s">
        <v>407</v>
      </c>
      <c r="E39" s="11" t="s">
        <v>259</v>
      </c>
      <c r="F39" s="12">
        <v>8.4099999999999994E-2</v>
      </c>
    </row>
    <row r="40" spans="4:6" s="21" customFormat="1" x14ac:dyDescent="0.25">
      <c r="D40" s="21" t="s">
        <v>139</v>
      </c>
      <c r="E40" s="11" t="s">
        <v>258</v>
      </c>
      <c r="F40" s="12">
        <v>0.57899999999999996</v>
      </c>
    </row>
    <row r="41" spans="4:6" s="21" customFormat="1" x14ac:dyDescent="0.25">
      <c r="D41" s="21" t="s">
        <v>140</v>
      </c>
      <c r="E41" s="11" t="s">
        <v>258</v>
      </c>
      <c r="F41" s="12">
        <v>0.42</v>
      </c>
    </row>
    <row r="42" spans="4:6" s="21" customFormat="1" x14ac:dyDescent="0.25">
      <c r="D42" s="21" t="s">
        <v>141</v>
      </c>
      <c r="E42" s="11" t="s">
        <v>258</v>
      </c>
      <c r="F42" s="12">
        <v>0.53180000000000005</v>
      </c>
    </row>
    <row r="43" spans="4:6" s="21" customFormat="1" x14ac:dyDescent="0.25">
      <c r="D43" s="21" t="s">
        <v>142</v>
      </c>
      <c r="E43" s="11" t="s">
        <v>258</v>
      </c>
      <c r="F43" s="12">
        <v>0.29320000000000002</v>
      </c>
    </row>
    <row r="44" spans="4:6" s="21" customFormat="1" x14ac:dyDescent="0.25">
      <c r="D44" s="21" t="s">
        <v>143</v>
      </c>
      <c r="E44" s="11" t="s">
        <v>258</v>
      </c>
      <c r="F44" s="12">
        <v>0.36359999999999998</v>
      </c>
    </row>
    <row r="45" spans="4:6" s="21" customFormat="1" x14ac:dyDescent="0.25">
      <c r="D45" s="21" t="s">
        <v>407</v>
      </c>
      <c r="E45" s="11" t="s">
        <v>258</v>
      </c>
      <c r="F45" s="12">
        <v>0.25</v>
      </c>
    </row>
    <row r="46" spans="4:6" s="21" customFormat="1" x14ac:dyDescent="0.25">
      <c r="D46" s="21" t="s">
        <v>139</v>
      </c>
      <c r="E46" s="11" t="s">
        <v>570</v>
      </c>
      <c r="F46" s="12">
        <v>0.14499999999999999</v>
      </c>
    </row>
    <row r="47" spans="4:6" s="21" customFormat="1" x14ac:dyDescent="0.25">
      <c r="D47" s="21" t="s">
        <v>140</v>
      </c>
      <c r="E47" s="11" t="s">
        <v>570</v>
      </c>
      <c r="F47" s="12">
        <v>9.7000000000000003E-2</v>
      </c>
    </row>
    <row r="48" spans="4:6" s="21" customFormat="1" x14ac:dyDescent="0.25">
      <c r="D48" s="21" t="s">
        <v>141</v>
      </c>
      <c r="E48" s="11" t="s">
        <v>570</v>
      </c>
      <c r="F48" s="12">
        <v>5.9299999999999999E-2</v>
      </c>
    </row>
    <row r="49" spans="1:8" s="21" customFormat="1" x14ac:dyDescent="0.25">
      <c r="D49" s="21" t="s">
        <v>142</v>
      </c>
      <c r="E49" s="11" t="s">
        <v>570</v>
      </c>
      <c r="F49" s="12">
        <v>1.4200000000000001E-2</v>
      </c>
    </row>
    <row r="50" spans="1:8" s="21" customFormat="1" x14ac:dyDescent="0.25">
      <c r="D50" s="21" t="s">
        <v>143</v>
      </c>
      <c r="E50" s="11" t="s">
        <v>570</v>
      </c>
      <c r="F50" s="12">
        <v>4.3499999999999997E-2</v>
      </c>
    </row>
    <row r="51" spans="1:8" s="21" customFormat="1" x14ac:dyDescent="0.25">
      <c r="D51" s="21" t="s">
        <v>407</v>
      </c>
      <c r="E51" s="11" t="s">
        <v>570</v>
      </c>
      <c r="F51" s="12">
        <v>8.4099999999999994E-2</v>
      </c>
    </row>
    <row r="52" spans="1:8" s="21" customFormat="1" x14ac:dyDescent="0.25">
      <c r="D52" s="21" t="s">
        <v>139</v>
      </c>
      <c r="E52" s="11" t="s">
        <v>296</v>
      </c>
      <c r="F52" s="12">
        <v>5.2600000000000001E-2</v>
      </c>
    </row>
    <row r="53" spans="1:8" s="21" customFormat="1" x14ac:dyDescent="0.25">
      <c r="D53" s="21" t="s">
        <v>140</v>
      </c>
      <c r="E53" s="11" t="s">
        <v>296</v>
      </c>
      <c r="F53" s="12">
        <v>8.4199999999999997E-2</v>
      </c>
    </row>
    <row r="54" spans="1:8" s="21" customFormat="1" x14ac:dyDescent="0.25">
      <c r="D54" s="21" t="s">
        <v>141</v>
      </c>
      <c r="E54" s="11" t="s">
        <v>296</v>
      </c>
      <c r="F54" s="12">
        <v>8.7999999999999995E-2</v>
      </c>
    </row>
    <row r="55" spans="1:8" s="21" customFormat="1" x14ac:dyDescent="0.25">
      <c r="D55" s="21" t="s">
        <v>142</v>
      </c>
      <c r="E55" s="11" t="s">
        <v>296</v>
      </c>
      <c r="F55" s="12">
        <v>3.15E-2</v>
      </c>
    </row>
    <row r="56" spans="1:8" s="21" customFormat="1" x14ac:dyDescent="0.25">
      <c r="D56" s="21" t="s">
        <v>143</v>
      </c>
      <c r="E56" s="11" t="s">
        <v>296</v>
      </c>
      <c r="F56" s="12">
        <v>4.2700000000000002E-2</v>
      </c>
    </row>
    <row r="57" spans="1:8" s="21" customFormat="1" x14ac:dyDescent="0.25">
      <c r="D57" s="21" t="s">
        <v>407</v>
      </c>
      <c r="E57" s="11" t="s">
        <v>296</v>
      </c>
      <c r="F57" s="12">
        <v>2.8999999999999998E-3</v>
      </c>
    </row>
    <row r="59" spans="1:8" x14ac:dyDescent="0.25">
      <c r="A59" s="2" t="s">
        <v>562</v>
      </c>
    </row>
    <row r="60" spans="1:8" x14ac:dyDescent="0.25">
      <c r="B60" t="s">
        <v>301</v>
      </c>
      <c r="C60" t="s">
        <v>248</v>
      </c>
      <c r="D60" t="s">
        <v>250</v>
      </c>
      <c r="E60" t="s">
        <v>253</v>
      </c>
      <c r="F60" t="s">
        <v>252</v>
      </c>
    </row>
    <row r="61" spans="1:8" x14ac:dyDescent="0.25">
      <c r="B61" t="s">
        <v>303</v>
      </c>
      <c r="C61" t="s">
        <v>281</v>
      </c>
      <c r="D61" t="s">
        <v>304</v>
      </c>
      <c r="E61" t="s">
        <v>305</v>
      </c>
      <c r="F61" s="12">
        <v>0.373</v>
      </c>
      <c r="H61" s="11"/>
    </row>
    <row r="62" spans="1:8" x14ac:dyDescent="0.25">
      <c r="E62" t="s">
        <v>306</v>
      </c>
      <c r="F62" s="12">
        <v>0.22700000000000001</v>
      </c>
      <c r="H62" s="11"/>
    </row>
    <row r="63" spans="1:8" x14ac:dyDescent="0.25">
      <c r="E63" t="s">
        <v>258</v>
      </c>
      <c r="F63" s="12">
        <v>0.68700000000000006</v>
      </c>
      <c r="H63" s="11"/>
    </row>
    <row r="64" spans="1:8" x14ac:dyDescent="0.25">
      <c r="E64" t="s">
        <v>259</v>
      </c>
      <c r="F64" s="12">
        <v>0.52600000000000002</v>
      </c>
      <c r="H64" s="11"/>
    </row>
    <row r="65" spans="4:8" s="21" customFormat="1" x14ac:dyDescent="0.25">
      <c r="E65" s="21" t="s">
        <v>563</v>
      </c>
      <c r="F65" s="12">
        <v>0.82299999999999995</v>
      </c>
      <c r="H65" s="11"/>
    </row>
    <row r="66" spans="4:8" s="21" customFormat="1" x14ac:dyDescent="0.25">
      <c r="E66" s="21" t="s">
        <v>564</v>
      </c>
      <c r="F66" s="12">
        <v>0.90300000000000002</v>
      </c>
      <c r="H66" s="11"/>
    </row>
    <row r="67" spans="4:8" x14ac:dyDescent="0.25">
      <c r="E67" t="s">
        <v>254</v>
      </c>
      <c r="F67" s="12">
        <v>0.157</v>
      </c>
      <c r="H67" s="11"/>
    </row>
    <row r="68" spans="4:8" x14ac:dyDescent="0.25">
      <c r="E68" t="s">
        <v>260</v>
      </c>
      <c r="F68" s="12">
        <v>0.108</v>
      </c>
      <c r="H68" s="11"/>
    </row>
    <row r="69" spans="4:8" x14ac:dyDescent="0.25">
      <c r="E69" t="s">
        <v>261</v>
      </c>
      <c r="F69" s="12">
        <v>5.3999999999999999E-2</v>
      </c>
      <c r="H69" s="11"/>
    </row>
    <row r="70" spans="4:8" x14ac:dyDescent="0.25">
      <c r="E70" t="s">
        <v>262</v>
      </c>
      <c r="F70" s="12">
        <v>5.1999999999999998E-2</v>
      </c>
      <c r="H70" s="11"/>
    </row>
    <row r="71" spans="4:8" x14ac:dyDescent="0.25">
      <c r="E71" t="s">
        <v>263</v>
      </c>
      <c r="F71" s="12">
        <v>3.5999999999999997E-2</v>
      </c>
      <c r="H71" s="11"/>
    </row>
    <row r="72" spans="4:8" x14ac:dyDescent="0.25">
      <c r="E72" t="s">
        <v>264</v>
      </c>
      <c r="F72" s="12">
        <v>0.05</v>
      </c>
      <c r="H72" s="11"/>
    </row>
    <row r="73" spans="4:8" x14ac:dyDescent="0.25">
      <c r="E73" t="s">
        <v>265</v>
      </c>
      <c r="F73" s="12">
        <v>7.1999999999999995E-2</v>
      </c>
      <c r="H73" s="11"/>
    </row>
    <row r="74" spans="4:8" x14ac:dyDescent="0.25">
      <c r="E74" t="s">
        <v>266</v>
      </c>
      <c r="F74" s="12">
        <v>5.3999999999999999E-2</v>
      </c>
    </row>
    <row r="75" spans="4:8" x14ac:dyDescent="0.25">
      <c r="D75" t="s">
        <v>307</v>
      </c>
      <c r="E75" s="11" t="s">
        <v>259</v>
      </c>
      <c r="F75" s="12">
        <v>0.61299999999999999</v>
      </c>
    </row>
    <row r="76" spans="4:8" x14ac:dyDescent="0.25">
      <c r="E76" s="11" t="s">
        <v>254</v>
      </c>
      <c r="F76" s="12">
        <v>0.161</v>
      </c>
    </row>
    <row r="77" spans="4:8" x14ac:dyDescent="0.25">
      <c r="E77" t="s">
        <v>308</v>
      </c>
      <c r="F77" s="12">
        <v>0.45200000000000001</v>
      </c>
    </row>
    <row r="78" spans="4:8" s="21" customFormat="1" x14ac:dyDescent="0.25">
      <c r="D78" s="21" t="s">
        <v>565</v>
      </c>
      <c r="E78" s="11" t="s">
        <v>259</v>
      </c>
      <c r="F78" s="12">
        <v>0.53500000000000003</v>
      </c>
    </row>
    <row r="79" spans="4:8" s="21" customFormat="1" x14ac:dyDescent="0.25">
      <c r="E79" s="11" t="s">
        <v>254</v>
      </c>
      <c r="F79" s="12">
        <v>0.16800000000000001</v>
      </c>
    </row>
    <row r="80" spans="4:8" s="21" customFormat="1" x14ac:dyDescent="0.25">
      <c r="E80" s="21" t="s">
        <v>308</v>
      </c>
      <c r="F80" s="12">
        <v>0.36599999999999999</v>
      </c>
    </row>
    <row r="81" spans="1:6" s="21" customFormat="1" x14ac:dyDescent="0.25">
      <c r="D81" s="21" t="s">
        <v>566</v>
      </c>
      <c r="E81" s="11" t="s">
        <v>259</v>
      </c>
      <c r="F81" s="12">
        <v>0.52900000000000003</v>
      </c>
    </row>
    <row r="82" spans="1:6" s="21" customFormat="1" x14ac:dyDescent="0.25">
      <c r="E82" s="11" t="s">
        <v>254</v>
      </c>
      <c r="F82" s="12">
        <v>0.17100000000000001</v>
      </c>
    </row>
    <row r="83" spans="1:6" s="21" customFormat="1" x14ac:dyDescent="0.25">
      <c r="E83" s="21" t="s">
        <v>308</v>
      </c>
      <c r="F83" s="12">
        <v>0.35799999999999998</v>
      </c>
    </row>
    <row r="84" spans="1:6" s="21" customFormat="1" x14ac:dyDescent="0.25">
      <c r="D84" s="21" t="s">
        <v>567</v>
      </c>
      <c r="E84" s="11" t="s">
        <v>259</v>
      </c>
      <c r="F84" s="12">
        <v>0.495</v>
      </c>
    </row>
    <row r="85" spans="1:6" s="21" customFormat="1" x14ac:dyDescent="0.25">
      <c r="E85" s="11" t="s">
        <v>254</v>
      </c>
      <c r="F85" s="12">
        <v>0.13800000000000001</v>
      </c>
    </row>
    <row r="86" spans="1:6" s="21" customFormat="1" x14ac:dyDescent="0.25">
      <c r="E86" s="21" t="s">
        <v>308</v>
      </c>
      <c r="F86" s="12">
        <v>0.35799999999999998</v>
      </c>
    </row>
    <row r="87" spans="1:6" s="21" customFormat="1" x14ac:dyDescent="0.25">
      <c r="D87" s="21" t="s">
        <v>568</v>
      </c>
      <c r="E87" s="11" t="s">
        <v>259</v>
      </c>
      <c r="F87" s="12">
        <v>0.495</v>
      </c>
    </row>
    <row r="88" spans="1:6" s="21" customFormat="1" x14ac:dyDescent="0.25">
      <c r="E88" s="11" t="s">
        <v>254</v>
      </c>
      <c r="F88" s="12">
        <v>0.14599999999999999</v>
      </c>
    </row>
    <row r="89" spans="1:6" s="21" customFormat="1" x14ac:dyDescent="0.25">
      <c r="E89" s="21" t="s">
        <v>308</v>
      </c>
      <c r="F89" s="12">
        <v>0.35</v>
      </c>
    </row>
    <row r="90" spans="1:6" x14ac:dyDescent="0.25">
      <c r="D90" t="s">
        <v>309</v>
      </c>
      <c r="E90" t="s">
        <v>310</v>
      </c>
      <c r="F90" s="13">
        <v>0.4</v>
      </c>
    </row>
    <row r="91" spans="1:6" x14ac:dyDescent="0.25">
      <c r="E91" t="s">
        <v>306</v>
      </c>
      <c r="F91" s="12">
        <v>0.28899999999999998</v>
      </c>
    </row>
    <row r="93" spans="1:6" x14ac:dyDescent="0.25">
      <c r="A93" s="2" t="s">
        <v>569</v>
      </c>
    </row>
    <row r="94" spans="1:6" x14ac:dyDescent="0.25">
      <c r="A94" s="14"/>
      <c r="B94" t="s">
        <v>301</v>
      </c>
      <c r="C94" t="s">
        <v>248</v>
      </c>
      <c r="D94" t="s">
        <v>250</v>
      </c>
      <c r="E94" t="s">
        <v>253</v>
      </c>
      <c r="F94" t="s">
        <v>252</v>
      </c>
    </row>
    <row r="95" spans="1:6" x14ac:dyDescent="0.25">
      <c r="B95" t="s">
        <v>311</v>
      </c>
      <c r="C95" t="s">
        <v>28</v>
      </c>
      <c r="D95" t="s">
        <v>312</v>
      </c>
      <c r="E95" t="s">
        <v>313</v>
      </c>
      <c r="F95" s="13">
        <v>0.68</v>
      </c>
    </row>
    <row r="96" spans="1:6" x14ac:dyDescent="0.25">
      <c r="B96" t="s">
        <v>314</v>
      </c>
      <c r="E96" t="s">
        <v>313</v>
      </c>
      <c r="F96" s="13">
        <v>0.56999999999999995</v>
      </c>
    </row>
    <row r="97" spans="2:6" x14ac:dyDescent="0.25">
      <c r="B97" t="s">
        <v>315</v>
      </c>
      <c r="E97" t="s">
        <v>313</v>
      </c>
      <c r="F97" s="13">
        <v>0.42</v>
      </c>
    </row>
    <row r="98" spans="2:6" x14ac:dyDescent="0.25">
      <c r="E98" s="11" t="s">
        <v>254</v>
      </c>
      <c r="F98" t="s">
        <v>316</v>
      </c>
    </row>
    <row r="99" spans="2:6" x14ac:dyDescent="0.25">
      <c r="E99" s="11" t="s">
        <v>260</v>
      </c>
      <c r="F99" t="s">
        <v>317</v>
      </c>
    </row>
    <row r="100" spans="2:6" x14ac:dyDescent="0.25">
      <c r="E100" s="11" t="s">
        <v>261</v>
      </c>
      <c r="F100" t="s">
        <v>318</v>
      </c>
    </row>
    <row r="101" spans="2:6" x14ac:dyDescent="0.25">
      <c r="E101" s="11" t="s">
        <v>262</v>
      </c>
      <c r="F101" t="s">
        <v>319</v>
      </c>
    </row>
    <row r="102" spans="2:6" x14ac:dyDescent="0.25">
      <c r="E102" s="11" t="s">
        <v>263</v>
      </c>
      <c r="F102" t="s">
        <v>320</v>
      </c>
    </row>
    <row r="103" spans="2:6" x14ac:dyDescent="0.25">
      <c r="E103" s="11" t="s">
        <v>264</v>
      </c>
      <c r="F103" t="s">
        <v>321</v>
      </c>
    </row>
    <row r="104" spans="2:6" x14ac:dyDescent="0.25">
      <c r="E104" s="11" t="s">
        <v>265</v>
      </c>
      <c r="F104" t="s">
        <v>322</v>
      </c>
    </row>
    <row r="105" spans="2:6" x14ac:dyDescent="0.25">
      <c r="E105" t="s">
        <v>266</v>
      </c>
      <c r="F105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B76" sqref="B76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423</v>
      </c>
    </row>
    <row r="64" spans="1:8" x14ac:dyDescent="0.25">
      <c r="B64" t="s">
        <v>466</v>
      </c>
    </row>
    <row r="65" spans="2:4" x14ac:dyDescent="0.25">
      <c r="C65" t="s">
        <v>472</v>
      </c>
      <c r="D65" t="s">
        <v>473</v>
      </c>
    </row>
    <row r="66" spans="2:4" x14ac:dyDescent="0.25">
      <c r="B66" t="s">
        <v>467</v>
      </c>
      <c r="C66">
        <v>8.9</v>
      </c>
      <c r="D66">
        <v>3.5</v>
      </c>
    </row>
    <row r="67" spans="2:4" x14ac:dyDescent="0.25">
      <c r="B67" t="s">
        <v>468</v>
      </c>
      <c r="C67">
        <v>10.199999999999999</v>
      </c>
      <c r="D67">
        <v>9.1999999999999993</v>
      </c>
    </row>
    <row r="68" spans="2:4" x14ac:dyDescent="0.25">
      <c r="B68" t="s">
        <v>469</v>
      </c>
      <c r="C68">
        <v>13.4</v>
      </c>
      <c r="D68">
        <v>9.1</v>
      </c>
    </row>
    <row r="69" spans="2:4" x14ac:dyDescent="0.25">
      <c r="B69" t="s">
        <v>470</v>
      </c>
      <c r="C69">
        <v>16.600000000000001</v>
      </c>
      <c r="D69">
        <v>11.2</v>
      </c>
    </row>
    <row r="70" spans="2:4" x14ac:dyDescent="0.25">
      <c r="B70" t="s">
        <v>471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:B9"/>
    </sheetView>
  </sheetViews>
  <sheetFormatPr defaultRowHeight="15" x14ac:dyDescent="0.25"/>
  <sheetData>
    <row r="1" spans="1:2" x14ac:dyDescent="0.25">
      <c r="A1" s="2" t="s">
        <v>123</v>
      </c>
    </row>
    <row r="2" spans="1:2" x14ac:dyDescent="0.25">
      <c r="B2" t="s">
        <v>126</v>
      </c>
    </row>
    <row r="3" spans="1:2" x14ac:dyDescent="0.25">
      <c r="B3" t="s">
        <v>121</v>
      </c>
    </row>
    <row r="4" spans="1:2" x14ac:dyDescent="0.25">
      <c r="B4" t="s">
        <v>122</v>
      </c>
    </row>
    <row r="5" spans="1:2" x14ac:dyDescent="0.25">
      <c r="B5" t="s">
        <v>124</v>
      </c>
    </row>
    <row r="6" spans="1:2" x14ac:dyDescent="0.25">
      <c r="B6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opLeftCell="A49" workbookViewId="0">
      <selection activeCell="K3" sqref="K3"/>
    </sheetView>
  </sheetViews>
  <sheetFormatPr defaultRowHeight="15" x14ac:dyDescent="0.25"/>
  <cols>
    <col min="9" max="9" width="10.140625" bestFit="1" customWidth="1"/>
  </cols>
  <sheetData>
    <row r="1" spans="1:26" x14ac:dyDescent="0.25">
      <c r="A1" s="2" t="s">
        <v>405</v>
      </c>
    </row>
    <row r="2" spans="1:26" ht="15" customHeight="1" x14ac:dyDescent="0.25">
      <c r="B2" t="s">
        <v>406</v>
      </c>
      <c r="J2" t="s">
        <v>158</v>
      </c>
      <c r="T2" s="21"/>
      <c r="U2" s="21"/>
      <c r="V2" s="21"/>
      <c r="W2" s="21"/>
      <c r="X2" s="21"/>
      <c r="Y2" s="21"/>
      <c r="Z2" s="21"/>
    </row>
    <row r="3" spans="1:26" ht="15" customHeight="1" x14ac:dyDescent="0.25">
      <c r="B3" t="s">
        <v>80</v>
      </c>
      <c r="C3" t="s">
        <v>225</v>
      </c>
      <c r="D3" t="s">
        <v>220</v>
      </c>
      <c r="E3" t="s">
        <v>144</v>
      </c>
      <c r="J3" s="21" t="s">
        <v>80</v>
      </c>
      <c r="K3" s="21" t="s">
        <v>225</v>
      </c>
      <c r="L3" s="21" t="s">
        <v>220</v>
      </c>
      <c r="M3" s="21" t="s">
        <v>144</v>
      </c>
      <c r="T3" s="21"/>
      <c r="U3" s="21"/>
      <c r="V3" s="21"/>
      <c r="W3" s="21"/>
      <c r="X3" s="21"/>
      <c r="Y3" s="21"/>
      <c r="Z3" s="21"/>
    </row>
    <row r="4" spans="1:26" x14ac:dyDescent="0.25">
      <c r="B4" t="s">
        <v>137</v>
      </c>
      <c r="C4">
        <v>3</v>
      </c>
      <c r="D4">
        <v>0.4</v>
      </c>
      <c r="E4">
        <v>1.6</v>
      </c>
      <c r="J4" s="21" t="s">
        <v>137</v>
      </c>
      <c r="K4" s="21">
        <v>4.3395999999999999</v>
      </c>
      <c r="L4" s="21">
        <v>0.1419</v>
      </c>
      <c r="M4" s="21">
        <v>4.0270000000000001</v>
      </c>
      <c r="T4" s="21"/>
      <c r="U4" s="21"/>
      <c r="V4" s="21"/>
      <c r="W4" s="21"/>
      <c r="X4" s="21"/>
      <c r="Y4" s="21"/>
      <c r="Z4" s="21"/>
    </row>
    <row r="5" spans="1:26" x14ac:dyDescent="0.25">
      <c r="B5" t="s">
        <v>138</v>
      </c>
      <c r="C5">
        <v>9</v>
      </c>
      <c r="D5">
        <v>2.4</v>
      </c>
      <c r="E5">
        <v>6</v>
      </c>
      <c r="J5" s="21" t="s">
        <v>138</v>
      </c>
      <c r="K5" s="21">
        <v>29.970300000000002</v>
      </c>
      <c r="L5" s="21">
        <v>5.6208</v>
      </c>
      <c r="M5" s="21">
        <v>21.856100000000001</v>
      </c>
      <c r="T5" s="21"/>
      <c r="U5" s="21"/>
      <c r="V5" s="21"/>
      <c r="W5" s="21"/>
      <c r="X5" s="21"/>
      <c r="Y5" s="21"/>
      <c r="Z5" s="21"/>
    </row>
    <row r="6" spans="1:26" x14ac:dyDescent="0.25">
      <c r="B6" t="s">
        <v>139</v>
      </c>
      <c r="C6">
        <v>12.9</v>
      </c>
      <c r="D6">
        <v>7.3</v>
      </c>
      <c r="E6">
        <v>10.4</v>
      </c>
      <c r="J6" s="21" t="s">
        <v>139</v>
      </c>
      <c r="K6" s="21">
        <v>21.8535</v>
      </c>
      <c r="L6" s="21">
        <v>23.183499999999999</v>
      </c>
      <c r="M6" s="21">
        <v>18.897300000000001</v>
      </c>
      <c r="T6" s="21"/>
      <c r="U6" s="21"/>
      <c r="V6" s="21"/>
      <c r="W6" s="21"/>
      <c r="X6" s="21"/>
      <c r="Y6" s="21"/>
      <c r="Z6" s="21"/>
    </row>
    <row r="7" spans="1:26" x14ac:dyDescent="0.25">
      <c r="B7" t="s">
        <v>140</v>
      </c>
      <c r="C7">
        <v>11.7</v>
      </c>
      <c r="D7">
        <v>6.6</v>
      </c>
      <c r="E7">
        <v>9.4</v>
      </c>
      <c r="J7" s="21" t="s">
        <v>140</v>
      </c>
      <c r="K7" s="21">
        <v>16.320799999999998</v>
      </c>
      <c r="L7" s="21">
        <v>17.728400000000001</v>
      </c>
      <c r="M7" s="21">
        <v>11.5449</v>
      </c>
      <c r="T7" s="21"/>
      <c r="U7" s="21"/>
      <c r="V7" s="21"/>
      <c r="W7" s="21"/>
      <c r="X7" s="21"/>
      <c r="Y7" s="21"/>
      <c r="Z7" s="21"/>
    </row>
    <row r="8" spans="1:26" x14ac:dyDescent="0.25">
      <c r="B8" t="s">
        <v>141</v>
      </c>
      <c r="C8">
        <v>11.8</v>
      </c>
      <c r="D8">
        <v>8.4</v>
      </c>
      <c r="E8">
        <v>10.1</v>
      </c>
      <c r="J8" s="21" t="s">
        <v>141</v>
      </c>
      <c r="K8" s="21">
        <v>17.982800000000001</v>
      </c>
      <c r="L8" s="21">
        <v>19.689599999999999</v>
      </c>
      <c r="M8" s="21">
        <v>13.7293</v>
      </c>
      <c r="T8" s="21"/>
      <c r="U8" s="21"/>
      <c r="V8" s="21"/>
      <c r="W8" s="21"/>
      <c r="X8" s="21"/>
      <c r="Y8" s="21"/>
      <c r="Z8" s="21"/>
    </row>
    <row r="9" spans="1:26" x14ac:dyDescent="0.25">
      <c r="B9" t="s">
        <v>142</v>
      </c>
      <c r="C9">
        <v>9.5</v>
      </c>
      <c r="D9">
        <v>8.8000000000000007</v>
      </c>
      <c r="E9">
        <v>9.1</v>
      </c>
      <c r="J9" s="21" t="s">
        <v>142</v>
      </c>
      <c r="K9" s="21">
        <v>33.171199999999999</v>
      </c>
      <c r="L9" s="21">
        <v>24.622299999999999</v>
      </c>
      <c r="M9" s="21">
        <v>17.517399999999999</v>
      </c>
      <c r="T9" s="21"/>
      <c r="U9" s="21"/>
      <c r="V9" s="21"/>
      <c r="W9" s="21"/>
      <c r="X9" s="21"/>
      <c r="Y9" s="21"/>
      <c r="Z9" s="21"/>
    </row>
    <row r="10" spans="1:26" x14ac:dyDescent="0.25">
      <c r="B10" t="s">
        <v>143</v>
      </c>
      <c r="C10">
        <v>3.9</v>
      </c>
      <c r="D10">
        <v>5.2</v>
      </c>
      <c r="E10">
        <v>4.4000000000000004</v>
      </c>
      <c r="J10" s="21" t="s">
        <v>143</v>
      </c>
      <c r="K10" s="21">
        <v>15.8049</v>
      </c>
      <c r="L10" s="21">
        <v>18.665800000000001</v>
      </c>
      <c r="M10" s="21">
        <v>7.2714999999999996</v>
      </c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B11" t="s">
        <v>407</v>
      </c>
      <c r="D11">
        <v>5.7</v>
      </c>
      <c r="J11" s="21" t="s">
        <v>407</v>
      </c>
      <c r="K11" t="s">
        <v>555</v>
      </c>
      <c r="L11" s="21">
        <v>20.7746</v>
      </c>
      <c r="M11" s="21">
        <v>5.1565000000000003</v>
      </c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B12" t="s">
        <v>144</v>
      </c>
      <c r="C12">
        <v>8.6999999999999993</v>
      </c>
      <c r="D12">
        <v>4.5999999999999996</v>
      </c>
      <c r="E12">
        <v>6.7</v>
      </c>
      <c r="J12" t="s">
        <v>144</v>
      </c>
      <c r="K12">
        <v>18.2517</v>
      </c>
      <c r="L12">
        <v>12.285500000000001</v>
      </c>
      <c r="M12">
        <v>15.355399999999999</v>
      </c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B13" t="s">
        <v>158</v>
      </c>
      <c r="C13">
        <v>18.3</v>
      </c>
      <c r="D13">
        <v>1.6</v>
      </c>
      <c r="E13">
        <v>15.1</v>
      </c>
      <c r="K13" t="s">
        <v>556</v>
      </c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S14" s="21"/>
      <c r="T14" s="21"/>
      <c r="U14" s="21"/>
      <c r="V14" s="21"/>
      <c r="W14" s="21"/>
      <c r="X14" s="21"/>
      <c r="Y14" s="21"/>
      <c r="Z14" s="21"/>
    </row>
    <row r="15" spans="1:26" s="21" customFormat="1" x14ac:dyDescent="0.25">
      <c r="A15" s="2" t="s">
        <v>559</v>
      </c>
    </row>
    <row r="16" spans="1:26" s="21" customFormat="1" x14ac:dyDescent="0.25">
      <c r="B16" s="21" t="s">
        <v>28</v>
      </c>
      <c r="C16" s="21" t="s">
        <v>409</v>
      </c>
    </row>
    <row r="17" spans="1:26" s="21" customFormat="1" x14ac:dyDescent="0.25">
      <c r="B17" s="14" t="s">
        <v>250</v>
      </c>
      <c r="C17" s="21" t="s">
        <v>225</v>
      </c>
      <c r="D17" s="21" t="s">
        <v>226</v>
      </c>
      <c r="E17" s="21" t="s">
        <v>144</v>
      </c>
    </row>
    <row r="18" spans="1:26" s="21" customFormat="1" x14ac:dyDescent="0.25">
      <c r="B18" s="21" t="s">
        <v>137</v>
      </c>
      <c r="C18" s="19">
        <v>3.5000000000000003E-2</v>
      </c>
      <c r="D18" s="19">
        <v>0.01</v>
      </c>
      <c r="E18" s="19">
        <v>2.3E-2</v>
      </c>
    </row>
    <row r="19" spans="1:26" s="21" customFormat="1" x14ac:dyDescent="0.25">
      <c r="B19" s="21" t="s">
        <v>138</v>
      </c>
      <c r="C19" s="19">
        <v>7.400000000000001E-2</v>
      </c>
      <c r="D19" s="19">
        <v>1.9E-2</v>
      </c>
      <c r="E19" s="19">
        <v>5.2000000000000005E-2</v>
      </c>
    </row>
    <row r="20" spans="1:26" s="21" customFormat="1" x14ac:dyDescent="0.25">
      <c r="B20" s="21" t="s">
        <v>139</v>
      </c>
      <c r="C20" s="19">
        <v>0.10199999999999999</v>
      </c>
      <c r="D20" s="19">
        <v>7.2999999999999995E-2</v>
      </c>
      <c r="E20" s="19">
        <v>9.0999999999999998E-2</v>
      </c>
    </row>
    <row r="21" spans="1:26" s="21" customFormat="1" x14ac:dyDescent="0.25">
      <c r="B21" s="21" t="s">
        <v>140</v>
      </c>
      <c r="C21" s="19">
        <v>0.13300000000000001</v>
      </c>
      <c r="D21" s="19">
        <v>8.900000000000001E-2</v>
      </c>
      <c r="E21" s="19">
        <v>0.11599999999999999</v>
      </c>
    </row>
    <row r="22" spans="1:26" s="21" customFormat="1" x14ac:dyDescent="0.25">
      <c r="B22" s="21" t="s">
        <v>141</v>
      </c>
      <c r="C22" s="19">
        <v>0.11199999999999999</v>
      </c>
      <c r="D22" s="19">
        <v>9.3000000000000013E-2</v>
      </c>
      <c r="E22" s="19">
        <v>0.105</v>
      </c>
    </row>
    <row r="23" spans="1:26" s="21" customFormat="1" x14ac:dyDescent="0.25">
      <c r="B23" s="21" t="s">
        <v>142</v>
      </c>
      <c r="C23" s="19">
        <v>9.4E-2</v>
      </c>
      <c r="D23" s="19">
        <v>0.10199999999999999</v>
      </c>
      <c r="E23" s="19">
        <v>9.6999999999999989E-2</v>
      </c>
    </row>
    <row r="24" spans="1:26" s="21" customFormat="1" x14ac:dyDescent="0.25">
      <c r="B24" s="21" t="s">
        <v>143</v>
      </c>
      <c r="C24" s="19">
        <v>8.8000000000000009E-2</v>
      </c>
      <c r="D24" s="19">
        <v>5.5999999999999994E-2</v>
      </c>
      <c r="E24" s="19">
        <v>7.4999999999999997E-2</v>
      </c>
    </row>
    <row r="25" spans="1:26" s="21" customFormat="1" x14ac:dyDescent="0.25">
      <c r="B25" s="21" t="s">
        <v>407</v>
      </c>
      <c r="C25" s="19">
        <v>7.4999999999999997E-2</v>
      </c>
      <c r="D25" s="19">
        <v>8.3000000000000004E-2</v>
      </c>
      <c r="E25" s="19">
        <v>7.8E-2</v>
      </c>
    </row>
    <row r="26" spans="1:26" s="21" customFormat="1" x14ac:dyDescent="0.25">
      <c r="B26" s="21" t="s">
        <v>560</v>
      </c>
      <c r="C26" s="19">
        <v>4.7E-2</v>
      </c>
      <c r="D26" s="19">
        <v>2.3E-2</v>
      </c>
      <c r="E26" s="19">
        <v>3.6000000000000004E-2</v>
      </c>
    </row>
    <row r="27" spans="1:26" s="21" customFormat="1" x14ac:dyDescent="0.25">
      <c r="B27" s="21" t="s">
        <v>561</v>
      </c>
      <c r="C27" s="19">
        <v>1.7000000000000001E-2</v>
      </c>
      <c r="D27" s="19">
        <v>3.4000000000000002E-2</v>
      </c>
      <c r="E27" s="19">
        <v>2.7000000000000003E-2</v>
      </c>
    </row>
    <row r="28" spans="1:26" s="21" customFormat="1" x14ac:dyDescent="0.25">
      <c r="B28" s="21" t="s">
        <v>144</v>
      </c>
      <c r="C28" s="19">
        <v>8.4000000000000005E-2</v>
      </c>
      <c r="D28" s="19">
        <v>5.3999999999999999E-2</v>
      </c>
      <c r="E28" s="19">
        <v>7.0999999999999994E-2</v>
      </c>
    </row>
    <row r="29" spans="1:26" s="21" customFormat="1" x14ac:dyDescent="0.25">
      <c r="B29" s="21" t="s">
        <v>158</v>
      </c>
      <c r="C29" s="19"/>
      <c r="D29" s="19"/>
      <c r="E29" s="19">
        <v>0.14899999999999999</v>
      </c>
    </row>
    <row r="30" spans="1:26" s="21" customFormat="1" x14ac:dyDescent="0.25">
      <c r="C30" s="19"/>
      <c r="D30" s="19"/>
      <c r="E30" s="19"/>
    </row>
    <row r="31" spans="1:26" ht="16.5" customHeight="1" x14ac:dyDescent="0.25">
      <c r="A31" s="2" t="s">
        <v>408</v>
      </c>
      <c r="S31" s="21"/>
      <c r="T31" s="21"/>
      <c r="U31" s="21"/>
      <c r="V31" s="21"/>
      <c r="W31" s="21"/>
      <c r="X31" s="21"/>
      <c r="Y31" s="21"/>
      <c r="Z31" s="21"/>
    </row>
    <row r="32" spans="1:26" ht="16.5" customHeight="1" x14ac:dyDescent="0.25">
      <c r="B32" t="s">
        <v>182</v>
      </c>
      <c r="C32" t="s">
        <v>409</v>
      </c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B33" s="14" t="s">
        <v>250</v>
      </c>
      <c r="C33" t="s">
        <v>225</v>
      </c>
      <c r="D33" t="s">
        <v>226</v>
      </c>
      <c r="T33" s="21"/>
      <c r="U33" s="21"/>
      <c r="V33" s="21"/>
      <c r="W33" s="21"/>
      <c r="X33" s="21"/>
      <c r="Y33" s="21"/>
      <c r="Z33" s="21"/>
    </row>
    <row r="34" spans="1:26" x14ac:dyDescent="0.25">
      <c r="B34" t="s">
        <v>410</v>
      </c>
      <c r="C34" s="19">
        <v>6.59E-2</v>
      </c>
      <c r="D34" s="19">
        <v>2.2200000000000001E-2</v>
      </c>
      <c r="T34" s="21"/>
      <c r="U34" s="21"/>
      <c r="V34" s="21"/>
      <c r="W34" s="21"/>
      <c r="X34" s="21"/>
      <c r="Y34" s="21"/>
      <c r="Z34" s="21"/>
    </row>
    <row r="35" spans="1:26" x14ac:dyDescent="0.25">
      <c r="B35" t="s">
        <v>411</v>
      </c>
      <c r="C35" s="19">
        <v>0.1414</v>
      </c>
      <c r="D35" s="19">
        <v>2.93E-2</v>
      </c>
      <c r="T35" s="21"/>
      <c r="U35" s="21"/>
      <c r="V35" s="21"/>
      <c r="W35" s="21"/>
      <c r="X35" s="21"/>
      <c r="Y35" s="21"/>
      <c r="Z35" s="21"/>
    </row>
    <row r="36" spans="1:26" x14ac:dyDescent="0.25">
      <c r="B36" t="s">
        <v>412</v>
      </c>
      <c r="C36" s="19">
        <v>0.23089999999999999</v>
      </c>
      <c r="D36" s="19">
        <v>0.22009999999999999</v>
      </c>
      <c r="T36" s="21"/>
      <c r="U36" s="21"/>
      <c r="V36" s="21"/>
      <c r="W36" s="21"/>
      <c r="X36" s="21"/>
      <c r="Y36" s="21"/>
      <c r="Z36" s="21"/>
    </row>
    <row r="37" spans="1:26" x14ac:dyDescent="0.25">
      <c r="B37" t="s">
        <v>413</v>
      </c>
      <c r="C37" s="19">
        <v>0.23089999999999999</v>
      </c>
      <c r="D37" s="19">
        <v>0.24579999999999999</v>
      </c>
      <c r="T37" s="21"/>
      <c r="U37" s="21"/>
      <c r="V37" s="21"/>
      <c r="W37" s="21"/>
      <c r="X37" s="21"/>
      <c r="Y37" s="21"/>
      <c r="Z37" s="21"/>
    </row>
    <row r="38" spans="1:26" x14ac:dyDescent="0.25">
      <c r="B38" t="s">
        <v>414</v>
      </c>
      <c r="C38" s="19">
        <v>0.17710000000000001</v>
      </c>
      <c r="D38" s="19">
        <v>0.1895</v>
      </c>
      <c r="T38" s="21"/>
      <c r="U38" s="21"/>
      <c r="V38" s="21"/>
      <c r="W38" s="21"/>
      <c r="X38" s="21"/>
      <c r="Y38" s="21"/>
      <c r="Z38" s="21"/>
    </row>
    <row r="39" spans="1:26" x14ac:dyDescent="0.25">
      <c r="B39" t="s">
        <v>415</v>
      </c>
      <c r="C39" s="19">
        <v>4.7800000000000002E-2</v>
      </c>
      <c r="D39" s="19">
        <v>0.1203</v>
      </c>
      <c r="T39" s="21"/>
      <c r="U39" s="21"/>
      <c r="V39" s="21"/>
      <c r="W39" s="21"/>
      <c r="X39" s="21"/>
      <c r="Y39" s="21"/>
      <c r="Z39" s="21"/>
    </row>
    <row r="40" spans="1:26" x14ac:dyDescent="0.25">
      <c r="B40" t="s">
        <v>416</v>
      </c>
      <c r="C40" s="19">
        <v>1E-3</v>
      </c>
      <c r="D40" s="19">
        <v>5.11E-2</v>
      </c>
      <c r="T40" s="21"/>
      <c r="U40" s="21"/>
      <c r="V40" s="21"/>
      <c r="W40" s="21"/>
      <c r="X40" s="21"/>
      <c r="Y40" s="21"/>
      <c r="Z40" s="21"/>
    </row>
    <row r="41" spans="1:26" x14ac:dyDescent="0.25">
      <c r="B41" t="s">
        <v>417</v>
      </c>
      <c r="C41" s="19">
        <v>0</v>
      </c>
      <c r="D41" s="19">
        <v>1.6500000000000001E-2</v>
      </c>
      <c r="T41" s="21"/>
      <c r="U41" s="21"/>
      <c r="V41" s="21"/>
      <c r="W41" s="21"/>
      <c r="X41" s="21"/>
      <c r="Y41" s="21"/>
      <c r="Z41" s="21"/>
    </row>
    <row r="42" spans="1:26" x14ac:dyDescent="0.25">
      <c r="B42" t="s">
        <v>418</v>
      </c>
      <c r="C42" s="19">
        <v>0</v>
      </c>
      <c r="D42" s="19">
        <v>0</v>
      </c>
      <c r="T42" s="21"/>
      <c r="U42" s="21"/>
      <c r="V42" s="21"/>
      <c r="W42" s="21"/>
      <c r="X42" s="21"/>
      <c r="Y42" s="21"/>
      <c r="Z42" s="21"/>
    </row>
    <row r="43" spans="1:26" x14ac:dyDescent="0.25">
      <c r="T43" s="21"/>
      <c r="U43" s="21"/>
      <c r="V43" s="21"/>
      <c r="W43" s="21"/>
      <c r="X43" s="21"/>
      <c r="Y43" s="21"/>
      <c r="Z43" s="21"/>
    </row>
    <row r="44" spans="1:26" x14ac:dyDescent="0.25">
      <c r="A44" s="2" t="s">
        <v>492</v>
      </c>
      <c r="T44" s="21"/>
      <c r="U44" s="21"/>
      <c r="V44" s="21"/>
      <c r="W44" s="21"/>
      <c r="X44" s="21"/>
      <c r="Y44" s="21"/>
      <c r="Z44" s="21"/>
    </row>
    <row r="45" spans="1:26" x14ac:dyDescent="0.25">
      <c r="B45" t="s">
        <v>505</v>
      </c>
      <c r="T45" s="21"/>
      <c r="U45" s="21"/>
      <c r="V45" s="21"/>
      <c r="W45" s="21"/>
      <c r="X45" s="21"/>
      <c r="Y45" s="21"/>
      <c r="Z45" s="21"/>
    </row>
    <row r="46" spans="1:26" x14ac:dyDescent="0.25">
      <c r="C46" t="s">
        <v>510</v>
      </c>
      <c r="T46" s="21"/>
      <c r="U46" s="21"/>
      <c r="V46" s="21"/>
      <c r="W46" s="21"/>
      <c r="X46" s="21"/>
      <c r="Y46" s="21"/>
      <c r="Z46" s="21"/>
    </row>
    <row r="47" spans="1:26" x14ac:dyDescent="0.25">
      <c r="B47" t="s">
        <v>506</v>
      </c>
      <c r="C47" t="s">
        <v>511</v>
      </c>
      <c r="D47" t="s">
        <v>512</v>
      </c>
      <c r="E47" t="s">
        <v>507</v>
      </c>
      <c r="F47" t="s">
        <v>508</v>
      </c>
      <c r="G47" t="s">
        <v>509</v>
      </c>
      <c r="H47" s="21"/>
      <c r="I47" s="21"/>
      <c r="J47" s="4"/>
      <c r="K47" s="12"/>
      <c r="L47" s="4"/>
      <c r="T47" s="21"/>
      <c r="U47" s="21"/>
      <c r="V47" s="21"/>
      <c r="W47" s="21"/>
      <c r="X47" s="21"/>
      <c r="Y47" s="21"/>
      <c r="Z47" s="21"/>
    </row>
    <row r="48" spans="1:26" x14ac:dyDescent="0.25">
      <c r="B48" t="s">
        <v>495</v>
      </c>
      <c r="E48">
        <v>24.8</v>
      </c>
      <c r="F48" s="12">
        <v>1.6799999999999999E-2</v>
      </c>
      <c r="G48" s="25">
        <v>1.8218907691418283E-2</v>
      </c>
      <c r="H48" s="4"/>
    </row>
    <row r="49" spans="1:9" x14ac:dyDescent="0.25">
      <c r="B49" t="s">
        <v>503</v>
      </c>
      <c r="E49" s="26">
        <v>4.7</v>
      </c>
      <c r="F49" s="24">
        <v>2.7000000000000001E-3</v>
      </c>
      <c r="G49" s="25">
        <v>1.8231484607593381E-2</v>
      </c>
      <c r="H49" s="4"/>
    </row>
    <row r="50" spans="1:9" x14ac:dyDescent="0.25">
      <c r="B50" t="s">
        <v>496</v>
      </c>
      <c r="E50">
        <v>14.3</v>
      </c>
      <c r="F50">
        <v>1</v>
      </c>
      <c r="G50" s="25">
        <v>1.8219280719280719E-2</v>
      </c>
      <c r="H50" s="4"/>
      <c r="I50" s="27"/>
    </row>
    <row r="51" spans="1:9" x14ac:dyDescent="0.25">
      <c r="B51" t="s">
        <v>494</v>
      </c>
      <c r="E51">
        <v>19.899999999999999</v>
      </c>
      <c r="F51">
        <v>1.62</v>
      </c>
      <c r="G51" s="25">
        <v>1.8217202885234516E-2</v>
      </c>
      <c r="H51" s="4"/>
      <c r="I51" s="27"/>
    </row>
    <row r="52" spans="1:9" ht="15" customHeight="1" x14ac:dyDescent="0.25">
      <c r="B52" t="s">
        <v>493</v>
      </c>
      <c r="E52">
        <v>26</v>
      </c>
      <c r="F52">
        <v>2</v>
      </c>
      <c r="G52" s="25">
        <v>1.8221324034448143E-2</v>
      </c>
      <c r="H52" s="4"/>
      <c r="I52" s="28"/>
    </row>
    <row r="53" spans="1:9" ht="15" customHeight="1" x14ac:dyDescent="0.25">
      <c r="B53" t="s">
        <v>504</v>
      </c>
      <c r="E53">
        <v>6.4</v>
      </c>
      <c r="F53">
        <v>0.38</v>
      </c>
      <c r="G53" s="25">
        <v>1.8216888126875268E-2</v>
      </c>
      <c r="H53" s="4"/>
    </row>
    <row r="55" spans="1:9" x14ac:dyDescent="0.25">
      <c r="A55" s="2" t="s">
        <v>552</v>
      </c>
    </row>
    <row r="56" spans="1:9" x14ac:dyDescent="0.25">
      <c r="B56" t="s">
        <v>553</v>
      </c>
    </row>
    <row r="57" spans="1:9" x14ac:dyDescent="0.25">
      <c r="B57" s="21" t="s">
        <v>80</v>
      </c>
      <c r="C57" s="21" t="s">
        <v>225</v>
      </c>
      <c r="D57" s="21" t="s">
        <v>220</v>
      </c>
      <c r="E57" s="21" t="s">
        <v>144</v>
      </c>
    </row>
    <row r="58" spans="1:9" x14ac:dyDescent="0.25">
      <c r="B58" s="21" t="s">
        <v>137</v>
      </c>
      <c r="C58" s="21">
        <v>10.7523</v>
      </c>
      <c r="D58" s="21">
        <v>1.8250999999999999</v>
      </c>
      <c r="E58" s="21">
        <v>5.7888999999999999</v>
      </c>
    </row>
    <row r="59" spans="1:9" x14ac:dyDescent="0.25">
      <c r="B59" s="21" t="s">
        <v>138</v>
      </c>
      <c r="C59" s="21">
        <v>11.913600000000001</v>
      </c>
      <c r="D59" s="21">
        <v>5.7523</v>
      </c>
      <c r="E59" s="21">
        <v>9.6933000000000007</v>
      </c>
    </row>
    <row r="60" spans="1:9" x14ac:dyDescent="0.25">
      <c r="B60" s="21" t="s">
        <v>139</v>
      </c>
      <c r="C60" s="21">
        <v>22.196400000000001</v>
      </c>
      <c r="D60" s="21">
        <v>24.328299999999999</v>
      </c>
      <c r="E60" s="21">
        <v>22.979299999999999</v>
      </c>
    </row>
    <row r="61" spans="1:9" x14ac:dyDescent="0.25">
      <c r="B61" s="21" t="s">
        <v>140</v>
      </c>
      <c r="C61" s="21">
        <v>25.5763</v>
      </c>
      <c r="D61" s="21">
        <v>15.297700000000001</v>
      </c>
      <c r="E61" s="21">
        <v>20.091699999999999</v>
      </c>
    </row>
    <row r="62" spans="1:9" x14ac:dyDescent="0.25">
      <c r="B62" s="21" t="s">
        <v>141</v>
      </c>
      <c r="C62" s="21">
        <v>22.250399999999999</v>
      </c>
      <c r="D62" s="21">
        <v>22.5062</v>
      </c>
      <c r="E62" s="21">
        <v>22.363299999999999</v>
      </c>
    </row>
    <row r="63" spans="1:9" x14ac:dyDescent="0.25">
      <c r="B63" s="21" t="s">
        <v>142</v>
      </c>
      <c r="C63" s="21">
        <v>9.2730999999999995</v>
      </c>
      <c r="D63" s="21">
        <v>24.727399999999999</v>
      </c>
      <c r="E63" s="21">
        <v>16.4572</v>
      </c>
    </row>
    <row r="64" spans="1:9" x14ac:dyDescent="0.25">
      <c r="B64" s="21" t="s">
        <v>143</v>
      </c>
      <c r="C64" s="21">
        <v>17.155999999999999</v>
      </c>
      <c r="D64" s="21">
        <v>12.907299999999999</v>
      </c>
      <c r="E64" s="21">
        <v>15.566700000000001</v>
      </c>
    </row>
    <row r="65" spans="2:5" x14ac:dyDescent="0.25">
      <c r="B65" s="21" t="s">
        <v>407</v>
      </c>
      <c r="C65" s="21"/>
      <c r="D65" s="21">
        <v>15.9094</v>
      </c>
      <c r="E65" s="31" t="s">
        <v>554</v>
      </c>
    </row>
    <row r="66" spans="2:5" x14ac:dyDescent="0.25">
      <c r="B66" s="21" t="s">
        <v>144</v>
      </c>
      <c r="C66" s="21">
        <v>15.968400000000001</v>
      </c>
      <c r="D66" s="21">
        <v>11.6173</v>
      </c>
      <c r="E66" s="21">
        <v>13.941800000000001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</vt:lpstr>
      <vt:lpstr>Sexual behavior</vt:lpstr>
      <vt:lpstr>Circumcision</vt:lpstr>
      <vt:lpstr>Fertility</vt:lpstr>
      <vt:lpstr>Mortality</vt:lpstr>
      <vt:lpstr>HPV prevalence</vt:lpstr>
      <vt:lpstr>Screening</vt:lpstr>
      <vt:lpstr>CC prevalence</vt:lpstr>
      <vt:lpstr>HIV prevalence</vt:lpstr>
      <vt:lpstr>HIV testing </vt:lpstr>
      <vt:lpstr>ART</vt:lpstr>
      <vt:lpstr>CD4</vt:lpstr>
      <vt:lpstr>MTCT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 Liu</cp:lastModifiedBy>
  <dcterms:created xsi:type="dcterms:W3CDTF">2017-11-08T19:44:01Z</dcterms:created>
  <dcterms:modified xsi:type="dcterms:W3CDTF">2019-08-07T01:44:02Z</dcterms:modified>
</cp:coreProperties>
</file>