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enya_model_optim_calib\HHCoM\Config\"/>
    </mc:Choice>
  </mc:AlternateContent>
  <bookViews>
    <workbookView xWindow="0" yWindow="0" windowWidth="28800" windowHeight="11700"/>
  </bookViews>
  <sheets>
    <sheet name="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F4" i="1"/>
  <c r="F3" i="1"/>
  <c r="F2" i="1"/>
  <c r="G37" i="1"/>
  <c r="G38" i="1"/>
  <c r="G39" i="1"/>
  <c r="G40" i="1"/>
  <c r="G41" i="1"/>
  <c r="G42" i="1"/>
  <c r="G43" i="1"/>
  <c r="G2" i="1" l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<sst xmlns="http://schemas.openxmlformats.org/spreadsheetml/2006/main" count="181" uniqueCount="43">
  <si>
    <t>N</t>
  </si>
  <si>
    <t>Pos</t>
  </si>
  <si>
    <t>Criteria</t>
  </si>
  <si>
    <t>Mean</t>
  </si>
  <si>
    <t>15-19</t>
  </si>
  <si>
    <t>20-24</t>
  </si>
  <si>
    <t>25-29</t>
  </si>
  <si>
    <t>30-34</t>
  </si>
  <si>
    <t>35-39</t>
  </si>
  <si>
    <t>40-44</t>
  </si>
  <si>
    <t>45-49</t>
  </si>
  <si>
    <t>Group</t>
  </si>
  <si>
    <t>25–29 years</t>
  </si>
  <si>
    <t>30–34 years</t>
  </si>
  <si>
    <t>35–39 years</t>
  </si>
  <si>
    <t>40–44 years</t>
  </si>
  <si>
    <t>45–49 years</t>
  </si>
  <si>
    <t>50–54 years</t>
  </si>
  <si>
    <t>CIN2/CIN3 Prevalence (HIV+)</t>
  </si>
  <si>
    <t>HPV Prevalence in All Women (no CIN2/3)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</si>
  <si>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</si>
  <si>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</si>
  <si>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</si>
  <si>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</si>
  <si>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</si>
  <si>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</si>
  <si>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</si>
  <si>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</si>
  <si>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</si>
  <si>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Questions</t>
  </si>
  <si>
    <t>Y</t>
  </si>
  <si>
    <t>What year of data in our model should we compare to…2006? Were persons on ART included in this analysis? If so, were they considered HIV+?</t>
  </si>
  <si>
    <t>What year of data in our model should we compare to…2009? Were persons on ART included in this analysis? If so, were they considered HIV+?</t>
  </si>
  <si>
    <t>KDHS 2003</t>
  </si>
  <si>
    <t>KDHS 2008</t>
  </si>
  <si>
    <t>Kenya DHS 2003</t>
  </si>
  <si>
    <t>DeVuyst 2003</t>
  </si>
  <si>
    <t>Hutchko</t>
  </si>
  <si>
    <t>23-30</t>
  </si>
  <si>
    <t>31-40</t>
  </si>
  <si>
    <t>&gt;41</t>
  </si>
  <si>
    <t>HR HPV Prevalence in HIV+ Women</t>
  </si>
  <si>
    <t>DeVuyst 2012; BJC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</si>
</sst>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3" totalsRowShown="0">
  <autoFilter ref="A1:K63"/>
  <tableColumns count="11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2">
      <calculatedColumnFormula>Table1[Pos]/Table1[N]</calculatedColumnFormula>
    </tableColumn>
    <tableColumn id="5" name="LB" dataDxfId="1"/>
    <tableColumn id="6" name="UB" dataDxfId="0"/>
    <tableColumn id="8" name="Usage Status"/>
    <tableColumn id="11" name="Question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10" zoomScale="90" zoomScaleNormal="90" workbookViewId="0">
      <selection activeCell="B34" sqref="B34"/>
    </sheetView>
  </sheetViews>
  <sheetFormatPr defaultRowHeight="15" x14ac:dyDescent="0.25"/>
  <cols>
    <col min="1" max="1" width="37.85546875" bestFit="1" customWidth="1"/>
    <col min="2" max="2" width="37.28515625" customWidth="1"/>
    <col min="3" max="3" width="13.42578125" customWidth="1"/>
    <col min="4" max="5" width="11.85546875" customWidth="1"/>
    <col min="6" max="6" width="11.7109375" customWidth="1"/>
    <col min="10" max="10" width="14.85546875" customWidth="1"/>
    <col min="11" max="11" width="43.42578125" customWidth="1"/>
  </cols>
  <sheetData>
    <row r="1" spans="1:11" x14ac:dyDescent="0.25">
      <c r="A1" t="s">
        <v>2</v>
      </c>
      <c r="B1" t="s">
        <v>20</v>
      </c>
      <c r="C1" t="s">
        <v>11</v>
      </c>
      <c r="D1" t="s">
        <v>27</v>
      </c>
      <c r="E1" t="s">
        <v>1</v>
      </c>
      <c r="F1" t="s">
        <v>0</v>
      </c>
      <c r="G1" t="s">
        <v>3</v>
      </c>
      <c r="H1" t="s">
        <v>21</v>
      </c>
      <c r="I1" t="s">
        <v>22</v>
      </c>
      <c r="J1" t="s">
        <v>28</v>
      </c>
      <c r="K1" t="s">
        <v>29</v>
      </c>
    </row>
    <row r="2" spans="1:11" ht="58.5" customHeight="1" x14ac:dyDescent="0.25">
      <c r="A2" s="1" t="s">
        <v>18</v>
      </c>
      <c r="B2" s="9" t="s">
        <v>37</v>
      </c>
      <c r="C2" t="s">
        <v>38</v>
      </c>
      <c r="D2" s="1">
        <v>2007</v>
      </c>
      <c r="E2" s="1">
        <v>137</v>
      </c>
      <c r="F2">
        <f>137+1168</f>
        <v>1305</v>
      </c>
      <c r="G2">
        <f>Table1[Pos]/Table1[N]</f>
        <v>0.1049808429118774</v>
      </c>
      <c r="J2" t="s">
        <v>30</v>
      </c>
      <c r="K2" s="8" t="s">
        <v>31</v>
      </c>
    </row>
    <row r="3" spans="1:11" x14ac:dyDescent="0.25">
      <c r="A3" s="1" t="s">
        <v>18</v>
      </c>
      <c r="B3" s="1" t="s">
        <v>37</v>
      </c>
      <c r="C3" t="s">
        <v>39</v>
      </c>
      <c r="D3" s="1">
        <v>2007</v>
      </c>
      <c r="E3" s="1">
        <v>119</v>
      </c>
      <c r="F3">
        <f>119+1148</f>
        <v>1267</v>
      </c>
      <c r="G3">
        <f>Table1[Pos]/Table1[N]</f>
        <v>9.3922651933701654E-2</v>
      </c>
      <c r="J3" t="s">
        <v>30</v>
      </c>
    </row>
    <row r="4" spans="1:11" x14ac:dyDescent="0.25">
      <c r="A4" s="1" t="s">
        <v>18</v>
      </c>
      <c r="B4" s="1" t="s">
        <v>37</v>
      </c>
      <c r="C4" t="s">
        <v>40</v>
      </c>
      <c r="D4" s="1">
        <v>2007</v>
      </c>
      <c r="E4" s="1">
        <v>31</v>
      </c>
      <c r="F4">
        <f>31+482</f>
        <v>513</v>
      </c>
      <c r="G4">
        <f>Table1[Pos]/Table1[N]</f>
        <v>6.042884990253411E-2</v>
      </c>
      <c r="J4" t="s">
        <v>30</v>
      </c>
    </row>
    <row r="5" spans="1:11" x14ac:dyDescent="0.25">
      <c r="A5" s="1" t="s">
        <v>19</v>
      </c>
      <c r="B5" s="1" t="s">
        <v>36</v>
      </c>
      <c r="C5" s="2" t="s">
        <v>12</v>
      </c>
      <c r="D5" s="1">
        <v>2000</v>
      </c>
      <c r="E5" s="10">
        <v>31</v>
      </c>
      <c r="F5" s="2">
        <v>76</v>
      </c>
      <c r="G5">
        <f>Table1[Pos]/Table1[N]</f>
        <v>0.40789473684210525</v>
      </c>
      <c r="J5" t="s">
        <v>30</v>
      </c>
    </row>
    <row r="6" spans="1:11" x14ac:dyDescent="0.25">
      <c r="A6" s="1" t="s">
        <v>19</v>
      </c>
      <c r="B6" s="1" t="s">
        <v>36</v>
      </c>
      <c r="C6" s="2" t="s">
        <v>13</v>
      </c>
      <c r="D6" s="1">
        <v>2000</v>
      </c>
      <c r="E6" s="10">
        <v>40</v>
      </c>
      <c r="F6" s="2">
        <v>143</v>
      </c>
      <c r="G6">
        <f>Table1[Pos]/Table1[N]</f>
        <v>0.27972027972027974</v>
      </c>
      <c r="J6" t="s">
        <v>30</v>
      </c>
    </row>
    <row r="7" spans="1:11" x14ac:dyDescent="0.25">
      <c r="A7" s="1" t="s">
        <v>19</v>
      </c>
      <c r="B7" s="1" t="s">
        <v>36</v>
      </c>
      <c r="C7" s="2" t="s">
        <v>14</v>
      </c>
      <c r="D7" s="1">
        <v>2000</v>
      </c>
      <c r="E7" s="10">
        <v>42</v>
      </c>
      <c r="F7" s="3">
        <v>103</v>
      </c>
      <c r="G7">
        <f>Table1[Pos]/Table1[N]</f>
        <v>0.40776699029126212</v>
      </c>
      <c r="J7" t="s">
        <v>30</v>
      </c>
    </row>
    <row r="8" spans="1:11" x14ac:dyDescent="0.25">
      <c r="A8" s="1" t="s">
        <v>19</v>
      </c>
      <c r="B8" s="1" t="s">
        <v>36</v>
      </c>
      <c r="C8" s="2" t="s">
        <v>15</v>
      </c>
      <c r="D8" s="1">
        <v>2000</v>
      </c>
      <c r="E8" s="10">
        <v>12</v>
      </c>
      <c r="F8" s="3">
        <v>65</v>
      </c>
      <c r="G8">
        <f>Table1[Pos]/Table1[N]</f>
        <v>0.18461538461538463</v>
      </c>
      <c r="J8" t="s">
        <v>30</v>
      </c>
    </row>
    <row r="9" spans="1:11" x14ac:dyDescent="0.25">
      <c r="A9" s="1" t="s">
        <v>19</v>
      </c>
      <c r="B9" s="1" t="s">
        <v>36</v>
      </c>
      <c r="C9" s="2" t="s">
        <v>16</v>
      </c>
      <c r="D9" s="1">
        <v>2000</v>
      </c>
      <c r="E9" s="10">
        <v>6</v>
      </c>
      <c r="F9" s="3">
        <v>25</v>
      </c>
      <c r="G9">
        <f>Table1[Pos]/Table1[N]</f>
        <v>0.24</v>
      </c>
      <c r="J9" t="s">
        <v>30</v>
      </c>
    </row>
    <row r="10" spans="1:11" x14ac:dyDescent="0.25">
      <c r="A10" s="1" t="s">
        <v>19</v>
      </c>
      <c r="B10" s="1" t="s">
        <v>36</v>
      </c>
      <c r="C10" s="2" t="s">
        <v>17</v>
      </c>
      <c r="D10" s="1">
        <v>2000</v>
      </c>
      <c r="E10" s="10">
        <v>1</v>
      </c>
      <c r="F10" s="2">
        <v>12</v>
      </c>
      <c r="G10">
        <f>Table1[Pos]/Table1[N]</f>
        <v>8.3333333333333329E-2</v>
      </c>
      <c r="J10" t="s">
        <v>30</v>
      </c>
    </row>
    <row r="11" spans="1:11" ht="60" x14ac:dyDescent="0.25">
      <c r="A11" s="1" t="s">
        <v>41</v>
      </c>
      <c r="B11" s="9" t="s">
        <v>42</v>
      </c>
      <c r="C11" s="2" t="s">
        <v>12</v>
      </c>
      <c r="D11" s="1">
        <v>2009</v>
      </c>
      <c r="E11" s="5">
        <v>38</v>
      </c>
      <c r="F11" s="5">
        <v>62</v>
      </c>
      <c r="G11" s="1">
        <f>Table1[Pos]/Table1[N]</f>
        <v>0.61290322580645162</v>
      </c>
      <c r="H11" s="1">
        <v>0.44993750650906073</v>
      </c>
      <c r="I11" s="1">
        <v>1</v>
      </c>
      <c r="J11" t="s">
        <v>30</v>
      </c>
      <c r="K11" s="8" t="s">
        <v>32</v>
      </c>
    </row>
    <row r="12" spans="1:11" x14ac:dyDescent="0.25">
      <c r="A12" s="1" t="s">
        <v>41</v>
      </c>
      <c r="B12" s="1" t="s">
        <v>42</v>
      </c>
      <c r="C12" s="2" t="s">
        <v>13</v>
      </c>
      <c r="D12" s="1">
        <v>2009</v>
      </c>
      <c r="E12" s="5">
        <v>54</v>
      </c>
      <c r="F12" s="5">
        <v>101</v>
      </c>
      <c r="G12" s="1">
        <f>Table1[Pos]/Table1[N]</f>
        <v>0.53465346534653468</v>
      </c>
      <c r="H12" s="1">
        <v>0.49912995181888981</v>
      </c>
      <c r="I12" s="1">
        <v>0.73896528627634828</v>
      </c>
      <c r="J12" t="s">
        <v>30</v>
      </c>
    </row>
    <row r="13" spans="1:11" x14ac:dyDescent="0.25">
      <c r="A13" s="11" t="s">
        <v>41</v>
      </c>
      <c r="B13" s="11" t="s">
        <v>42</v>
      </c>
      <c r="C13" s="2" t="s">
        <v>14</v>
      </c>
      <c r="D13" s="1">
        <v>2009</v>
      </c>
      <c r="E13" s="5">
        <v>65</v>
      </c>
      <c r="F13" s="5">
        <v>123</v>
      </c>
      <c r="G13" s="1">
        <f>Table1[Pos]/Table1[N]</f>
        <v>0.52845528455284552</v>
      </c>
      <c r="H13" s="1">
        <v>0.37937033884025395</v>
      </c>
      <c r="I13" s="1">
        <v>0.62062966115974605</v>
      </c>
      <c r="J13" t="s">
        <v>30</v>
      </c>
    </row>
    <row r="14" spans="1:11" x14ac:dyDescent="0.25">
      <c r="A14" s="11" t="s">
        <v>41</v>
      </c>
      <c r="B14" s="11" t="s">
        <v>42</v>
      </c>
      <c r="C14" s="2" t="s">
        <v>15</v>
      </c>
      <c r="D14" s="1">
        <v>2009</v>
      </c>
      <c r="E14" s="5">
        <v>54</v>
      </c>
      <c r="F14" s="5">
        <v>109</v>
      </c>
      <c r="G14" s="1">
        <f>Table1[Pos]/Table1[N]</f>
        <v>0.49541284403669728</v>
      </c>
      <c r="H14" s="1">
        <v>9.2495929098426521E-2</v>
      </c>
      <c r="I14" s="1">
        <v>0.47893264233014488</v>
      </c>
      <c r="J14" t="s">
        <v>30</v>
      </c>
    </row>
    <row r="15" spans="1:11" x14ac:dyDescent="0.25">
      <c r="A15" s="1" t="s">
        <v>41</v>
      </c>
      <c r="B15" s="1" t="s">
        <v>42</v>
      </c>
      <c r="C15" s="2" t="s">
        <v>16</v>
      </c>
      <c r="D15" s="1">
        <v>2009</v>
      </c>
      <c r="E15" s="5">
        <v>51</v>
      </c>
      <c r="F15" s="5">
        <v>103</v>
      </c>
      <c r="G15" s="1">
        <f>Table1[Pos]/Table1[N]</f>
        <v>0.49514563106796117</v>
      </c>
      <c r="H15" s="1">
        <v>0.26462021631607502</v>
      </c>
      <c r="I15" s="1">
        <v>0.59252264082678208</v>
      </c>
      <c r="J15" t="s">
        <v>30</v>
      </c>
    </row>
    <row r="16" spans="1:11" x14ac:dyDescent="0.25">
      <c r="A16" s="1" t="s">
        <v>23</v>
      </c>
      <c r="B16" s="9" t="s">
        <v>35</v>
      </c>
      <c r="C16" t="s">
        <v>4</v>
      </c>
      <c r="D16" s="1">
        <v>2003</v>
      </c>
      <c r="E16">
        <v>182653</v>
      </c>
      <c r="F16">
        <v>128754252</v>
      </c>
      <c r="G16">
        <f>Table1[Pos]/Table1[N]</f>
        <v>1.4186172274916404E-3</v>
      </c>
      <c r="J16" t="s">
        <v>30</v>
      </c>
    </row>
    <row r="17" spans="1:10" x14ac:dyDescent="0.25">
      <c r="A17" s="1" t="s">
        <v>23</v>
      </c>
      <c r="B17" s="1" t="s">
        <v>33</v>
      </c>
      <c r="C17" t="s">
        <v>5</v>
      </c>
      <c r="D17" s="1">
        <v>2003</v>
      </c>
      <c r="E17">
        <v>3198895</v>
      </c>
      <c r="F17">
        <v>56911509</v>
      </c>
      <c r="G17">
        <f>Table1[Pos]/Table1[N]</f>
        <v>5.6208226705076469E-2</v>
      </c>
      <c r="J17" t="s">
        <v>30</v>
      </c>
    </row>
    <row r="18" spans="1:10" x14ac:dyDescent="0.25">
      <c r="A18" s="1" t="s">
        <v>23</v>
      </c>
      <c r="B18" s="1" t="s">
        <v>33</v>
      </c>
      <c r="C18" t="s">
        <v>6</v>
      </c>
      <c r="D18" s="1">
        <v>2003</v>
      </c>
      <c r="E18">
        <v>10824265</v>
      </c>
      <c r="F18">
        <v>46689609</v>
      </c>
      <c r="G18">
        <f>Table1[Pos]/Table1[N]</f>
        <v>0.23183456087627549</v>
      </c>
      <c r="J18" t="s">
        <v>30</v>
      </c>
    </row>
    <row r="19" spans="1:10" x14ac:dyDescent="0.25">
      <c r="A19" s="1" t="s">
        <v>23</v>
      </c>
      <c r="B19" s="1" t="s">
        <v>33</v>
      </c>
      <c r="C19" t="s">
        <v>7</v>
      </c>
      <c r="D19" s="1">
        <v>2003</v>
      </c>
      <c r="E19">
        <v>5157413</v>
      </c>
      <c r="F19">
        <v>29091213</v>
      </c>
      <c r="G19">
        <f>Table1[Pos]/Table1[N]</f>
        <v>0.17728421980891618</v>
      </c>
      <c r="J19" t="s">
        <v>30</v>
      </c>
    </row>
    <row r="20" spans="1:10" x14ac:dyDescent="0.25">
      <c r="A20" s="1" t="s">
        <v>23</v>
      </c>
      <c r="B20" s="1" t="s">
        <v>33</v>
      </c>
      <c r="C20" t="s">
        <v>8</v>
      </c>
      <c r="D20" s="1">
        <v>2003</v>
      </c>
      <c r="E20">
        <v>9154142</v>
      </c>
      <c r="F20">
        <v>46492161</v>
      </c>
      <c r="G20">
        <f>Table1[Pos]/Table1[N]</f>
        <v>0.19689646174975606</v>
      </c>
      <c r="J20" t="s">
        <v>30</v>
      </c>
    </row>
    <row r="21" spans="1:10" x14ac:dyDescent="0.25">
      <c r="A21" s="1" t="s">
        <v>23</v>
      </c>
      <c r="B21" s="1" t="s">
        <v>33</v>
      </c>
      <c r="C21" t="s">
        <v>9</v>
      </c>
      <c r="D21" s="1">
        <v>2003</v>
      </c>
      <c r="E21">
        <v>9394566</v>
      </c>
      <c r="F21">
        <v>38154684</v>
      </c>
      <c r="G21">
        <f>Table1[Pos]/Table1[N]</f>
        <v>0.24622313737416879</v>
      </c>
      <c r="J21" t="s">
        <v>30</v>
      </c>
    </row>
    <row r="22" spans="1:10" x14ac:dyDescent="0.25">
      <c r="A22" s="1" t="s">
        <v>23</v>
      </c>
      <c r="B22" s="1" t="s">
        <v>33</v>
      </c>
      <c r="C22" t="s">
        <v>10</v>
      </c>
      <c r="D22" s="1">
        <v>2003</v>
      </c>
      <c r="E22">
        <v>5529406</v>
      </c>
      <c r="F22">
        <v>29623256</v>
      </c>
      <c r="G22">
        <f>Table1[Pos]/Table1[N]</f>
        <v>0.18665760441728621</v>
      </c>
      <c r="J22" t="s">
        <v>30</v>
      </c>
    </row>
    <row r="23" spans="1:10" x14ac:dyDescent="0.25">
      <c r="A23" s="1" t="s">
        <v>24</v>
      </c>
      <c r="B23" s="1" t="s">
        <v>34</v>
      </c>
      <c r="C23" t="s">
        <v>4</v>
      </c>
      <c r="D23" s="1">
        <v>2008</v>
      </c>
      <c r="E23">
        <v>3100585</v>
      </c>
      <c r="F23">
        <v>169885507</v>
      </c>
      <c r="G23" s="6">
        <f>Table1[Pos]/Table1[N]</f>
        <v>1.8251027146182635E-2</v>
      </c>
      <c r="H23" s="7"/>
      <c r="I23" s="7"/>
      <c r="J23" t="s">
        <v>30</v>
      </c>
    </row>
    <row r="24" spans="1:10" x14ac:dyDescent="0.25">
      <c r="A24" s="1" t="s">
        <v>24</v>
      </c>
      <c r="B24" s="1" t="s">
        <v>34</v>
      </c>
      <c r="C24" t="s">
        <v>5</v>
      </c>
      <c r="D24" s="1">
        <v>2008</v>
      </c>
      <c r="E24">
        <v>4905140</v>
      </c>
      <c r="F24">
        <v>85272003</v>
      </c>
      <c r="G24" s="6">
        <f>Table1[Pos]/Table1[N]</f>
        <v>5.752345233405623E-2</v>
      </c>
      <c r="H24" s="7"/>
      <c r="I24" s="7"/>
      <c r="J24" t="s">
        <v>30</v>
      </c>
    </row>
    <row r="25" spans="1:10" x14ac:dyDescent="0.25">
      <c r="A25" s="1" t="s">
        <v>24</v>
      </c>
      <c r="B25" s="1" t="s">
        <v>34</v>
      </c>
      <c r="C25" t="s">
        <v>6</v>
      </c>
      <c r="D25" s="1">
        <v>2008</v>
      </c>
      <c r="E25">
        <v>15359613</v>
      </c>
      <c r="F25">
        <v>63134679</v>
      </c>
      <c r="G25" s="6">
        <f>Table1[Pos]/Table1[N]</f>
        <v>0.24328329918332206</v>
      </c>
      <c r="H25" s="7"/>
      <c r="I25" s="7"/>
      <c r="J25" t="s">
        <v>30</v>
      </c>
    </row>
    <row r="26" spans="1:10" x14ac:dyDescent="0.25">
      <c r="A26" s="1" t="s">
        <v>24</v>
      </c>
      <c r="B26" s="1" t="s">
        <v>34</v>
      </c>
      <c r="C26" t="s">
        <v>7</v>
      </c>
      <c r="D26" s="1">
        <v>2008</v>
      </c>
      <c r="E26">
        <v>10150656</v>
      </c>
      <c r="F26">
        <v>66354145</v>
      </c>
      <c r="G26" s="6">
        <f>Table1[Pos]/Table1[N]</f>
        <v>0.1529769692609256</v>
      </c>
      <c r="H26" s="7"/>
      <c r="I26" s="7"/>
      <c r="J26" t="s">
        <v>30</v>
      </c>
    </row>
    <row r="27" spans="1:10" x14ac:dyDescent="0.25">
      <c r="A27" s="1" t="s">
        <v>24</v>
      </c>
      <c r="B27" s="1" t="s">
        <v>34</v>
      </c>
      <c r="C27" t="s">
        <v>8</v>
      </c>
      <c r="D27" s="1">
        <v>2008</v>
      </c>
      <c r="E27">
        <v>9277900</v>
      </c>
      <c r="F27">
        <v>41223764</v>
      </c>
      <c r="G27" s="6">
        <f>Table1[Pos]/Table1[N]</f>
        <v>0.22506193272404723</v>
      </c>
      <c r="H27" s="7"/>
      <c r="I27" s="7"/>
      <c r="J27" t="s">
        <v>30</v>
      </c>
    </row>
    <row r="28" spans="1:10" x14ac:dyDescent="0.25">
      <c r="A28" s="1" t="s">
        <v>24</v>
      </c>
      <c r="B28" s="1" t="s">
        <v>34</v>
      </c>
      <c r="C28" t="s">
        <v>9</v>
      </c>
      <c r="D28" s="1">
        <v>2008</v>
      </c>
      <c r="E28">
        <v>9575475</v>
      </c>
      <c r="F28">
        <v>38724093</v>
      </c>
      <c r="G28" s="6">
        <f>Table1[Pos]/Table1[N]</f>
        <v>0.24727435191316166</v>
      </c>
      <c r="H28" s="7"/>
      <c r="I28" s="7"/>
      <c r="J28" t="s">
        <v>30</v>
      </c>
    </row>
    <row r="29" spans="1:10" x14ac:dyDescent="0.25">
      <c r="A29" s="1" t="s">
        <v>24</v>
      </c>
      <c r="B29" s="1" t="s">
        <v>34</v>
      </c>
      <c r="C29" t="s">
        <v>10</v>
      </c>
      <c r="D29" s="1">
        <v>2008</v>
      </c>
      <c r="E29">
        <v>3733591</v>
      </c>
      <c r="F29">
        <v>28926197</v>
      </c>
      <c r="G29" s="6">
        <f>Table1[Pos]/Table1[N]</f>
        <v>0.12907299912256007</v>
      </c>
      <c r="H29" s="7"/>
      <c r="I29" s="7"/>
      <c r="J29" t="s">
        <v>30</v>
      </c>
    </row>
    <row r="30" spans="1:10" x14ac:dyDescent="0.25">
      <c r="A30" s="1" t="s">
        <v>25</v>
      </c>
      <c r="B30" s="1" t="s">
        <v>33</v>
      </c>
      <c r="C30" t="s">
        <v>4</v>
      </c>
      <c r="D30" s="1">
        <v>2003</v>
      </c>
      <c r="E30">
        <v>5010750</v>
      </c>
      <c r="F30">
        <v>115465331</v>
      </c>
      <c r="G30" s="6">
        <f>Table1[Pos]/Table1[N]</f>
        <v>4.3396142864735733E-2</v>
      </c>
      <c r="H30" s="7"/>
      <c r="I30" s="7"/>
      <c r="J30" t="s">
        <v>30</v>
      </c>
    </row>
    <row r="31" spans="1:10" x14ac:dyDescent="0.25">
      <c r="A31" s="1" t="s">
        <v>25</v>
      </c>
      <c r="B31" s="1" t="s">
        <v>33</v>
      </c>
      <c r="C31" t="s">
        <v>5</v>
      </c>
      <c r="D31" s="1">
        <v>2003</v>
      </c>
      <c r="E31">
        <v>24987905</v>
      </c>
      <c r="F31">
        <v>83375541</v>
      </c>
      <c r="G31" s="6">
        <f>Table1[Pos]/Table1[N]</f>
        <v>0.29970306279631814</v>
      </c>
      <c r="H31" s="7"/>
      <c r="I31" s="7"/>
      <c r="J31" t="s">
        <v>30</v>
      </c>
    </row>
    <row r="32" spans="1:10" x14ac:dyDescent="0.25">
      <c r="A32" s="1" t="s">
        <v>25</v>
      </c>
      <c r="B32" s="1" t="s">
        <v>33</v>
      </c>
      <c r="C32" t="s">
        <v>6</v>
      </c>
      <c r="D32" s="1">
        <v>2003</v>
      </c>
      <c r="E32">
        <v>13546725</v>
      </c>
      <c r="F32">
        <v>61988758</v>
      </c>
      <c r="G32" s="6">
        <f>Table1[Pos]/Table1[N]</f>
        <v>0.21853518988071999</v>
      </c>
      <c r="H32" s="7"/>
      <c r="I32" s="7"/>
      <c r="J32" t="s">
        <v>30</v>
      </c>
    </row>
    <row r="33" spans="1:11" x14ac:dyDescent="0.25">
      <c r="A33" s="1" t="s">
        <v>25</v>
      </c>
      <c r="B33" s="1" t="s">
        <v>33</v>
      </c>
      <c r="C33" t="s">
        <v>7</v>
      </c>
      <c r="D33" s="1">
        <v>2003</v>
      </c>
      <c r="E33">
        <v>9731462</v>
      </c>
      <c r="F33">
        <v>59626280</v>
      </c>
      <c r="G33" s="6">
        <f>Table1[Pos]/Table1[N]</f>
        <v>0.16320759906537854</v>
      </c>
      <c r="H33" s="7"/>
      <c r="I33" s="7"/>
      <c r="J33" t="s">
        <v>30</v>
      </c>
    </row>
    <row r="34" spans="1:11" x14ac:dyDescent="0.25">
      <c r="A34" s="1" t="s">
        <v>25</v>
      </c>
      <c r="B34" s="1" t="s">
        <v>33</v>
      </c>
      <c r="C34" t="s">
        <v>8</v>
      </c>
      <c r="D34" s="1">
        <v>2003</v>
      </c>
      <c r="E34">
        <v>8551941</v>
      </c>
      <c r="F34">
        <v>47556126</v>
      </c>
      <c r="G34" s="6">
        <f>Table1[Pos]/Table1[N]</f>
        <v>0.17982837794651313</v>
      </c>
      <c r="H34" s="7"/>
      <c r="I34" s="7"/>
      <c r="J34" t="s">
        <v>30</v>
      </c>
    </row>
    <row r="35" spans="1:11" x14ac:dyDescent="0.25">
      <c r="A35" s="1" t="s">
        <v>25</v>
      </c>
      <c r="B35" s="1" t="s">
        <v>33</v>
      </c>
      <c r="C35" t="s">
        <v>9</v>
      </c>
      <c r="D35" s="1">
        <v>2003</v>
      </c>
      <c r="E35">
        <v>13196775</v>
      </c>
      <c r="F35">
        <v>39783817</v>
      </c>
      <c r="G35" s="6">
        <f>Table1[Pos]/Table1[N]</f>
        <v>0.33171213812892814</v>
      </c>
      <c r="H35" s="7"/>
      <c r="I35" s="7"/>
      <c r="J35" t="s">
        <v>30</v>
      </c>
    </row>
    <row r="36" spans="1:11" x14ac:dyDescent="0.25">
      <c r="A36" s="1" t="s">
        <v>25</v>
      </c>
      <c r="B36" s="1" t="s">
        <v>33</v>
      </c>
      <c r="C36" t="s">
        <v>10</v>
      </c>
      <c r="D36" s="1">
        <v>2003</v>
      </c>
      <c r="E36">
        <v>3848300</v>
      </c>
      <c r="F36">
        <v>24348761</v>
      </c>
      <c r="G36" s="6">
        <f>Table1[Pos]/Table1[N]</f>
        <v>0.15804910976784403</v>
      </c>
      <c r="H36" s="7"/>
      <c r="I36" s="7"/>
      <c r="J36" t="s">
        <v>30</v>
      </c>
    </row>
    <row r="37" spans="1:11" x14ac:dyDescent="0.25">
      <c r="A37" s="1" t="s">
        <v>26</v>
      </c>
      <c r="B37" s="1" t="s">
        <v>34</v>
      </c>
      <c r="C37" t="s">
        <v>4</v>
      </c>
      <c r="D37" s="1">
        <v>2008</v>
      </c>
      <c r="E37">
        <v>14588025</v>
      </c>
      <c r="F37">
        <v>135673878</v>
      </c>
      <c r="G37" s="6">
        <f>Table1[Pos]/Table1[N]</f>
        <v>0.10752272445547698</v>
      </c>
      <c r="H37" s="7"/>
      <c r="I37" s="7"/>
      <c r="J37" t="s">
        <v>30</v>
      </c>
    </row>
    <row r="38" spans="1:11" x14ac:dyDescent="0.25">
      <c r="A38" s="1" t="s">
        <v>26</v>
      </c>
      <c r="B38" s="1" t="s">
        <v>34</v>
      </c>
      <c r="C38" t="s">
        <v>5</v>
      </c>
      <c r="D38" s="1">
        <v>2008</v>
      </c>
      <c r="E38">
        <v>18031556</v>
      </c>
      <c r="F38">
        <v>151352313</v>
      </c>
      <c r="G38" s="6">
        <f>Table1[Pos]/Table1[N]</f>
        <v>0.11913630946624516</v>
      </c>
      <c r="H38" s="7"/>
      <c r="I38" s="7"/>
      <c r="J38" t="s">
        <v>30</v>
      </c>
    </row>
    <row r="39" spans="1:11" x14ac:dyDescent="0.25">
      <c r="A39" s="1" t="s">
        <v>26</v>
      </c>
      <c r="B39" s="1" t="s">
        <v>34</v>
      </c>
      <c r="C39" t="s">
        <v>6</v>
      </c>
      <c r="D39" s="1">
        <v>2008</v>
      </c>
      <c r="E39">
        <v>24149368</v>
      </c>
      <c r="F39">
        <v>108798538</v>
      </c>
      <c r="G39" s="6">
        <f>Table1[Pos]/Table1[N]</f>
        <v>0.2219640855835765</v>
      </c>
      <c r="H39" s="7"/>
      <c r="I39" s="7"/>
      <c r="J39" t="s">
        <v>30</v>
      </c>
    </row>
    <row r="40" spans="1:11" x14ac:dyDescent="0.25">
      <c r="A40" s="1" t="s">
        <v>26</v>
      </c>
      <c r="B40" s="1" t="s">
        <v>34</v>
      </c>
      <c r="C40" t="s">
        <v>7</v>
      </c>
      <c r="D40" s="1">
        <v>2008</v>
      </c>
      <c r="E40">
        <v>14833828</v>
      </c>
      <c r="F40">
        <v>57998428</v>
      </c>
      <c r="G40" s="6">
        <f>Table1[Pos]/Table1[N]</f>
        <v>0.25576258722046741</v>
      </c>
      <c r="H40" s="7"/>
      <c r="I40" s="7"/>
      <c r="J40" t="s">
        <v>30</v>
      </c>
    </row>
    <row r="41" spans="1:11" x14ac:dyDescent="0.25">
      <c r="A41" s="1" t="s">
        <v>26</v>
      </c>
      <c r="B41" s="1" t="s">
        <v>34</v>
      </c>
      <c r="C41" t="s">
        <v>8</v>
      </c>
      <c r="D41" s="1">
        <v>2008</v>
      </c>
      <c r="E41">
        <v>11601230</v>
      </c>
      <c r="F41">
        <v>52139408</v>
      </c>
      <c r="G41" s="6">
        <f>Table1[Pos]/Table1[N]</f>
        <v>0.22250406065216544</v>
      </c>
      <c r="H41" s="7"/>
      <c r="I41" s="7"/>
      <c r="J41" t="s">
        <v>30</v>
      </c>
    </row>
    <row r="42" spans="1:11" x14ac:dyDescent="0.25">
      <c r="A42" s="1" t="s">
        <v>26</v>
      </c>
      <c r="B42" s="1" t="s">
        <v>34</v>
      </c>
      <c r="C42" t="s">
        <v>9</v>
      </c>
      <c r="D42" s="1">
        <v>2008</v>
      </c>
      <c r="E42">
        <v>4133793</v>
      </c>
      <c r="F42">
        <v>44578483</v>
      </c>
      <c r="G42" s="6">
        <f>Table1[Pos]/Table1[N]</f>
        <v>9.2730679058773718E-2</v>
      </c>
      <c r="H42" s="7"/>
      <c r="I42" s="7"/>
      <c r="J42" t="s">
        <v>30</v>
      </c>
    </row>
    <row r="43" spans="1:11" x14ac:dyDescent="0.25">
      <c r="A43" s="1" t="s">
        <v>26</v>
      </c>
      <c r="B43" s="1" t="s">
        <v>34</v>
      </c>
      <c r="C43" t="s">
        <v>10</v>
      </c>
      <c r="D43" s="1">
        <v>2008</v>
      </c>
      <c r="E43">
        <v>8303980</v>
      </c>
      <c r="F43">
        <v>48402726</v>
      </c>
      <c r="G43" s="6">
        <f>Table1[Pos]/Table1[N]</f>
        <v>0.17156017204485549</v>
      </c>
      <c r="H43" s="7"/>
      <c r="I43" s="7"/>
      <c r="J43" t="s">
        <v>30</v>
      </c>
    </row>
    <row r="44" spans="1:11" x14ac:dyDescent="0.25">
      <c r="A44" s="1"/>
      <c r="B44" s="1"/>
      <c r="C44" s="1"/>
      <c r="D44" s="1"/>
      <c r="E44" s="1"/>
      <c r="F44" s="1"/>
      <c r="G44" s="6"/>
      <c r="H44" s="7"/>
      <c r="I44" s="7"/>
      <c r="K44" s="8"/>
    </row>
    <row r="45" spans="1:11" x14ac:dyDescent="0.25">
      <c r="A45" s="1"/>
      <c r="B45" s="1"/>
      <c r="C45" s="1"/>
      <c r="D45" s="1"/>
      <c r="E45" s="1"/>
      <c r="F45" s="1"/>
      <c r="G45" s="6"/>
      <c r="H45" s="7"/>
      <c r="I45" s="7"/>
    </row>
    <row r="46" spans="1:11" x14ac:dyDescent="0.25">
      <c r="A46" s="1"/>
      <c r="B46" s="1"/>
      <c r="C46" s="1"/>
      <c r="D46" s="1"/>
      <c r="E46" s="1"/>
      <c r="F46" s="1"/>
      <c r="G46" s="6"/>
      <c r="H46" s="7"/>
      <c r="I46" s="7"/>
    </row>
    <row r="47" spans="1:11" x14ac:dyDescent="0.25">
      <c r="A47" s="1"/>
      <c r="B47" s="1"/>
      <c r="C47" s="1"/>
      <c r="D47" s="1"/>
      <c r="E47" s="1"/>
      <c r="F47" s="1"/>
      <c r="G47" s="6"/>
      <c r="H47" s="7"/>
      <c r="I47" s="7"/>
    </row>
    <row r="48" spans="1:11" x14ac:dyDescent="0.25">
      <c r="A48" s="1"/>
      <c r="B48" s="1"/>
      <c r="C48" s="1"/>
      <c r="D48" s="1"/>
      <c r="E48" s="1"/>
      <c r="F48" s="1"/>
      <c r="G48" s="6"/>
      <c r="H48" s="7"/>
      <c r="I48" s="7"/>
    </row>
    <row r="49" spans="1:9" x14ac:dyDescent="0.25">
      <c r="A49" s="1"/>
      <c r="B49" s="1"/>
      <c r="C49" s="1"/>
      <c r="D49" s="1"/>
      <c r="E49" s="1"/>
      <c r="F49" s="1"/>
      <c r="G49" s="6"/>
      <c r="H49" s="7"/>
      <c r="I49" s="7"/>
    </row>
    <row r="50" spans="1:9" x14ac:dyDescent="0.25">
      <c r="A50" s="1"/>
      <c r="B50" s="1"/>
      <c r="C50" s="1"/>
      <c r="D50" s="1"/>
      <c r="E50" s="1"/>
      <c r="F50" s="1"/>
      <c r="G50" s="6"/>
      <c r="H50" s="7"/>
      <c r="I50" s="7"/>
    </row>
    <row r="51" spans="1:9" x14ac:dyDescent="0.25">
      <c r="A51" s="1"/>
      <c r="B51" s="1"/>
      <c r="C51" s="1"/>
      <c r="D51" s="1"/>
      <c r="E51" s="1"/>
      <c r="F51" s="1"/>
      <c r="G51" s="6"/>
      <c r="H51" s="7"/>
      <c r="I51" s="7"/>
    </row>
    <row r="52" spans="1:9" x14ac:dyDescent="0.25">
      <c r="A52" s="1"/>
      <c r="B52" s="1"/>
      <c r="C52" s="1"/>
      <c r="D52" s="1"/>
      <c r="E52" s="1"/>
      <c r="F52" s="1"/>
      <c r="G52" s="6"/>
      <c r="H52" s="7"/>
      <c r="I52" s="7"/>
    </row>
    <row r="53" spans="1:9" x14ac:dyDescent="0.25">
      <c r="A53" s="1"/>
      <c r="B53" s="1"/>
      <c r="C53" s="1"/>
      <c r="D53" s="1"/>
      <c r="E53" s="1"/>
      <c r="F53" s="1"/>
      <c r="G53" s="6"/>
      <c r="H53" s="7"/>
      <c r="I53" s="7"/>
    </row>
    <row r="54" spans="1:9" x14ac:dyDescent="0.25">
      <c r="A54" s="1"/>
      <c r="B54" s="1"/>
      <c r="C54" s="1"/>
      <c r="D54" s="1"/>
      <c r="E54" s="1"/>
      <c r="F54" s="1"/>
      <c r="G54" s="6"/>
      <c r="H54" s="7"/>
      <c r="I54" s="7"/>
    </row>
    <row r="55" spans="1:9" x14ac:dyDescent="0.25">
      <c r="A55" s="1"/>
      <c r="B55" s="1"/>
      <c r="C55" s="1"/>
      <c r="D55" s="1"/>
      <c r="E55" s="1"/>
      <c r="F55" s="1"/>
      <c r="G55" s="6"/>
      <c r="H55" s="7"/>
      <c r="I55" s="7"/>
    </row>
    <row r="56" spans="1:9" x14ac:dyDescent="0.25">
      <c r="A56" s="1"/>
      <c r="B56" s="1"/>
      <c r="C56" s="1"/>
      <c r="D56" s="1"/>
      <c r="E56" s="1"/>
      <c r="F56" s="1"/>
      <c r="G56" s="6"/>
      <c r="H56" s="7"/>
      <c r="I56" s="7"/>
    </row>
    <row r="57" spans="1:9" x14ac:dyDescent="0.25">
      <c r="A57" s="1"/>
      <c r="B57" s="1"/>
      <c r="C57" s="1"/>
      <c r="D57" s="1"/>
      <c r="E57" s="1"/>
      <c r="F57" s="1"/>
      <c r="G57" s="6"/>
      <c r="H57" s="7"/>
      <c r="I57" s="7"/>
    </row>
    <row r="58" spans="1:9" x14ac:dyDescent="0.25">
      <c r="A58" s="1"/>
      <c r="B58" s="1"/>
      <c r="C58" s="1"/>
      <c r="D58" s="1"/>
      <c r="E58" s="1"/>
      <c r="F58" s="4"/>
      <c r="G58" s="6"/>
      <c r="H58" s="7"/>
      <c r="I58" s="7"/>
    </row>
    <row r="59" spans="1:9" x14ac:dyDescent="0.25">
      <c r="A59" s="1"/>
      <c r="B59" s="1"/>
      <c r="C59" s="1"/>
      <c r="D59" s="1"/>
      <c r="E59" s="1"/>
      <c r="F59" s="4"/>
      <c r="G59" s="6"/>
      <c r="H59" s="7"/>
      <c r="I59" s="7"/>
    </row>
    <row r="60" spans="1:9" x14ac:dyDescent="0.25">
      <c r="A60" s="1"/>
      <c r="B60" s="1"/>
      <c r="C60" s="1"/>
      <c r="D60" s="1"/>
      <c r="E60" s="1"/>
      <c r="F60" s="1"/>
      <c r="G60" s="6"/>
      <c r="H60" s="7"/>
      <c r="I60" s="7"/>
    </row>
    <row r="61" spans="1:9" x14ac:dyDescent="0.25">
      <c r="A61" s="1"/>
      <c r="B61" s="1"/>
      <c r="C61" s="1"/>
      <c r="D61" s="1"/>
      <c r="E61" s="1"/>
      <c r="F61" s="1"/>
      <c r="G61" s="6"/>
      <c r="H61" s="7"/>
      <c r="I61" s="7"/>
    </row>
    <row r="62" spans="1:9" x14ac:dyDescent="0.25">
      <c r="A62" s="1"/>
      <c r="B62" s="1"/>
      <c r="C62" s="1"/>
      <c r="D62" s="1"/>
      <c r="E62" s="1"/>
      <c r="F62" s="1"/>
      <c r="G62" s="6"/>
      <c r="H62" s="7"/>
      <c r="I62" s="7"/>
    </row>
    <row r="63" spans="1:9" x14ac:dyDescent="0.25">
      <c r="A63" s="1"/>
      <c r="B63" s="1"/>
      <c r="C63" s="1"/>
      <c r="D63" s="1"/>
      <c r="E63" s="1"/>
      <c r="F63" s="1"/>
      <c r="G63" s="6"/>
      <c r="H63" s="7"/>
      <c r="I63" s="7"/>
    </row>
    <row r="65" ht="72" customHeight="1" x14ac:dyDescent="0.25"/>
    <row r="102" ht="17.25" customHeight="1" x14ac:dyDescent="0.25"/>
    <row r="103" ht="29.1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2019-12-16T21:54:25Z</dcterms:modified>
</cp:coreProperties>
</file>