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codeName="ThisWorkbook"/>
  <mc:AlternateContent xmlns:mc="http://schemas.openxmlformats.org/markup-compatibility/2006">
    <mc:Choice Requires="x15">
      <x15ac:absPath xmlns:x15ac="http://schemas.microsoft.com/office/spreadsheetml/2010/11/ac" url="U:\Kenya_model_HPV-HIVacq\HHCoM\Config\"/>
    </mc:Choice>
  </mc:AlternateContent>
  <xr:revisionPtr revIDLastSave="0" documentId="13_ncr:1_{968F9791-A00C-4538-A7E9-605E66BE1F17}" xr6:coauthVersionLast="36" xr6:coauthVersionMax="36" xr10:uidLastSave="{00000000-0000-0000-0000-000000000000}"/>
  <bookViews>
    <workbookView xWindow="0" yWindow="0" windowWidth="16170" windowHeight="5955" xr2:uid="{00000000-000D-0000-FFFF-FFFF00000000}"/>
  </bookViews>
  <sheets>
    <sheet name="Protection" sheetId="5" r:id="rId1"/>
    <sheet name="Disease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5" l="1"/>
  <c r="B43" i="5" l="1"/>
  <c r="B44" i="5"/>
  <c r="B45" i="5"/>
  <c r="B46" i="5"/>
  <c r="B42" i="5"/>
  <c r="I22" i="2" l="1"/>
  <c r="C41" i="5" l="1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<sst xmlns="http://schemas.openxmlformats.org/spreadsheetml/2006/main" count="255" uniqueCount="91">
  <si>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</si>
  <si>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</si>
  <si>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</si>
  <si>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</si>
  <si>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</si>
  <si>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</si>
  <si>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</si>
  <si>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</si>
  <si>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</si>
  <si>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</si>
  <si>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</si>
  <si>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</si>
  <si>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</si>
  <si>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</si>
  <si>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</si>
  <si>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</si>
  <si>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</si>
  <si>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</si>
  <si>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</si>
  <si>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</si>
  <si>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</si>
  <si>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</si>
  <si>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</si>
  <si>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</si>
  <si>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</si>
  <si>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</si>
  <si>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</si>
  <si>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</si>
  <si>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</si>
  <si>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</si>
  <si>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</si>
  <si>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</si>
  <si>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</si>
  <si>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</si>
  <si>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</si>
  <si>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</si>
  <si>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</si>
  <si>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</si>
  <si>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</si>
  <si>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</si>
  <si>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</si>
  <si>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</si>
  <si>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</si>
  <si>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</si>
  <si>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</si>
  <si>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</si>
  <si>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</si>
  <si>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</si>
  <si>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</si>
  <si>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</si>
  <si>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</si>
  <si>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</si>
  <si>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</si>
  <si>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</si>
  <si>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</si>
  <si>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</si>
  <si>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</si>
  <si>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</si>
  <si>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</si>
  <si>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</si>
  <si>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</si>
  <si>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</si>
  <si>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</si>
  <si>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</si>
  <si>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</si>
  <si>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</si>
  <si>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</si>
  <si>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</si>
  <si>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</si>
  <si>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</si>
  <si>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</si>
  <si>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</si>
  <si>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</si>
  <si>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</si>
  <si>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</si>
  <si>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</si>
  <si>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</si>
  <si>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</si>
  <si>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</si>
  <si>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</si>
  <si>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</si>
  <si>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</si>
  <si>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</si>
  <si>
    <t>KAIS 2007 and 2012 and DHS 2014</t>
  </si>
  <si>
    <t>Original values</t>
  </si>
  <si>
    <t xml:space="preserve">original values </t>
  </si>
  <si>
    <t>Source: Kenya HIV estimates, 2018</t>
  </si>
  <si>
    <t>VS%</t>
  </si>
  <si>
    <t>* VS% = 75% of reported ART coverage among all PLHIV, based on KAIS 2012</t>
  </si>
  <si>
    <r>
      <rPr>
        <i/>
        <sz val="12"/>
        <color theme="1"/>
        <rFont val="Times New Roman"/>
        <family val="1"/>
      </rPr>
      <t>Baeten JM, Donnell D, Kapiga SH, et al</t>
    </r>
    <r>
      <rPr>
        <sz val="12"/>
        <color theme="1"/>
        <rFont val="Times New Roman"/>
        <family val="1"/>
      </rPr>
      <t>. Male circumcision and risk of male-to-female HIV-1 transmission: a multinational prospective study in African HIV-1-serodiscordant couples. AIDS. 2010;24(5):737-744.</t>
    </r>
  </si>
  <si>
    <t xml:space="preserve"> Kenya HIV estimates,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</si>
</sst>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3" fillId="0" borderId="0" xfId="1"/>
    <xf numFmtId="2" fontId="0" fillId="0" borderId="0" xfId="0" applyNumberFormat="1"/>
    <xf numFmtId="0" fontId="0" fillId="2" borderId="0" xfId="0" applyFill="1" applyBorder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I66"/>
  <sheetViews>
    <sheetView tabSelected="1" topLeftCell="A22" zoomScale="90" zoomScaleNormal="90" workbookViewId="0">
      <selection activeCell="C43" sqref="C43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40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83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2007</v>
      </c>
      <c r="C3" s="14">
        <v>2014</v>
      </c>
      <c r="D3">
        <v>2014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0.48199999999999998</v>
      </c>
      <c r="C4" s="14">
        <v>0.71</v>
      </c>
      <c r="D4">
        <v>0.71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23" t="s">
        <v>41</v>
      </c>
      <c r="B9" s="24"/>
      <c r="C9" s="24"/>
      <c r="D9" s="13"/>
      <c r="E9" s="72"/>
      <c r="F9" s="72"/>
      <c r="G9" s="72"/>
      <c r="H9" s="13"/>
      <c r="I9" s="13"/>
      <c r="J9" s="13"/>
      <c r="K9" s="13"/>
      <c r="L9" s="13"/>
      <c r="M9" s="13"/>
      <c r="N9" s="13"/>
      <c r="O9" s="1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4" t="s">
        <v>45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89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42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43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44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46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47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3" t="s">
        <v>72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4" t="s">
        <v>69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70</v>
      </c>
      <c r="C32" s="26" t="s">
        <v>71</v>
      </c>
      <c r="L32" s="14" t="s">
        <v>87</v>
      </c>
      <c r="M32" s="14" t="s">
        <v>1</v>
      </c>
      <c r="N32" s="14" t="s">
        <v>0</v>
      </c>
      <c r="O32" t="s">
        <v>86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s="14" t="s">
        <v>90</v>
      </c>
      <c r="F33" s="14">
        <v>2003</v>
      </c>
      <c r="G33" s="9">
        <v>1</v>
      </c>
      <c r="I33" s="14"/>
      <c r="J33" s="14"/>
      <c r="K33" s="14"/>
      <c r="L33" s="14">
        <v>2004</v>
      </c>
      <c r="M33" s="14">
        <v>0.87226135268835459</v>
      </c>
      <c r="N33" s="14">
        <v>1.1320408487265186</v>
      </c>
      <c r="O33" t="s">
        <v>88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8">
        <v>2.9059037050679932</v>
      </c>
      <c r="C34" s="64">
        <f t="shared" ref="C34:C42" si="0">0.74*B34</f>
        <v>2.1503687417503148</v>
      </c>
      <c r="D34" s="14" t="s">
        <v>90</v>
      </c>
      <c r="F34" s="14">
        <v>2004</v>
      </c>
      <c r="G34">
        <v>2</v>
      </c>
      <c r="I34" s="14"/>
      <c r="J34" s="14"/>
      <c r="K34" s="14"/>
      <c r="L34" s="14">
        <v>2005</v>
      </c>
      <c r="M34" s="14">
        <v>2.9059037050679932</v>
      </c>
      <c r="N34" s="14">
        <v>2.5311555469529354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8">
        <v>6.5665006973826721</v>
      </c>
      <c r="C35" s="64">
        <f t="shared" si="0"/>
        <v>4.8592105160631771</v>
      </c>
      <c r="D35" s="14" t="s">
        <v>90</v>
      </c>
      <c r="F35" s="14">
        <v>2005</v>
      </c>
      <c r="G35">
        <v>3</v>
      </c>
      <c r="I35" s="14"/>
      <c r="J35" s="14"/>
      <c r="K35" s="14"/>
      <c r="L35" s="14">
        <v>2006</v>
      </c>
      <c r="M35" s="14">
        <v>6.5665006973826721</v>
      </c>
      <c r="N35" s="14">
        <v>5.7466987211477125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8">
        <v>9.1957070887825481</v>
      </c>
      <c r="C36" s="64">
        <f t="shared" si="0"/>
        <v>6.8048232456990858</v>
      </c>
      <c r="D36" s="14" t="s">
        <v>90</v>
      </c>
      <c r="F36" s="14">
        <v>2006</v>
      </c>
      <c r="G36" s="9">
        <v>4</v>
      </c>
      <c r="I36" s="14"/>
      <c r="J36" s="14"/>
      <c r="K36" s="14"/>
      <c r="L36" s="14">
        <v>2007</v>
      </c>
      <c r="M36" s="14">
        <v>9.1957070887825481</v>
      </c>
      <c r="N36" s="14">
        <v>8.063033329194143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8">
        <v>12.503557954551336</v>
      </c>
      <c r="C37" s="64">
        <f t="shared" si="0"/>
        <v>9.252632886367989</v>
      </c>
      <c r="D37" s="14" t="s">
        <v>90</v>
      </c>
      <c r="F37" s="14">
        <v>2007</v>
      </c>
      <c r="G37" s="14">
        <v>5</v>
      </c>
      <c r="I37" s="14"/>
      <c r="J37" s="14"/>
      <c r="K37" s="14"/>
      <c r="L37" s="14">
        <v>2008</v>
      </c>
      <c r="M37" s="14">
        <v>12.503557954551336</v>
      </c>
      <c r="N37" s="14">
        <v>10.960036041421644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8">
        <v>23.03933533384064</v>
      </c>
      <c r="C38" s="64">
        <f t="shared" si="0"/>
        <v>17.049108147042073</v>
      </c>
      <c r="D38" t="s">
        <v>74</v>
      </c>
      <c r="F38" s="14">
        <v>2008</v>
      </c>
      <c r="G38" s="14">
        <v>6</v>
      </c>
      <c r="I38" s="14"/>
      <c r="J38" s="14"/>
      <c r="K38" s="14"/>
      <c r="L38" s="14">
        <v>2009</v>
      </c>
      <c r="M38" s="14">
        <v>16.96536733473387</v>
      </c>
      <c r="N38" s="14">
        <v>14.813797026569265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8">
        <v>31.39083758325436</v>
      </c>
      <c r="C39" s="64">
        <f t="shared" si="0"/>
        <v>23.229219811608225</v>
      </c>
      <c r="D39" s="14" t="s">
        <v>74</v>
      </c>
      <c r="F39" s="14">
        <v>2009</v>
      </c>
      <c r="G39" s="9">
        <v>7</v>
      </c>
      <c r="J39" s="14"/>
      <c r="K39" s="14"/>
      <c r="L39" s="14">
        <v>2010</v>
      </c>
      <c r="M39" s="14">
        <v>19.665783226781045</v>
      </c>
      <c r="N39" s="14">
        <v>19.914457043495815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8">
        <v>35.323435905602842</v>
      </c>
      <c r="C40" s="64">
        <f t="shared" si="0"/>
        <v>26.139342570146102</v>
      </c>
      <c r="D40" s="14" t="s">
        <v>74</v>
      </c>
      <c r="F40" s="14">
        <v>2010</v>
      </c>
      <c r="G40" s="14">
        <v>8</v>
      </c>
      <c r="J40" s="14"/>
      <c r="K40" s="14"/>
      <c r="L40" s="14">
        <v>2011</v>
      </c>
      <c r="M40" s="14">
        <v>27.848453362629218</v>
      </c>
      <c r="N40" s="14">
        <v>20.541370673017699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8">
        <v>38.706882519484815</v>
      </c>
      <c r="C41" s="64">
        <f t="shared" si="0"/>
        <v>28.643093064418764</v>
      </c>
      <c r="D41" t="s">
        <v>73</v>
      </c>
      <c r="F41" s="14">
        <v>2011</v>
      </c>
      <c r="G41" s="14">
        <v>9</v>
      </c>
      <c r="H41" t="s">
        <v>85</v>
      </c>
      <c r="J41" s="14"/>
      <c r="K41" s="14"/>
      <c r="L41" s="14">
        <v>2012</v>
      </c>
      <c r="M41" s="14">
        <v>35.042296598850157</v>
      </c>
      <c r="N41" s="14">
        <v>26.257091888347887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8">
        <f>H42-5</f>
        <v>44.4</v>
      </c>
      <c r="C42" s="64">
        <f>I42</f>
        <v>36.555703999999999</v>
      </c>
      <c r="D42" s="14" t="s">
        <v>75</v>
      </c>
      <c r="F42" s="14">
        <v>2012</v>
      </c>
      <c r="G42" s="9">
        <v>10</v>
      </c>
      <c r="H42" s="14">
        <v>49.4</v>
      </c>
      <c r="I42" s="14">
        <v>36.555703999999999</v>
      </c>
      <c r="J42" s="14"/>
      <c r="K42" s="14"/>
      <c r="L42" s="14">
        <v>2013</v>
      </c>
      <c r="M42" s="14">
        <v>37.664670733960989</v>
      </c>
      <c r="N42" s="14">
        <v>27.302519942274454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69">
        <v>2015</v>
      </c>
      <c r="B43" s="68">
        <f t="shared" ref="B43:B46" si="1">H43-5</f>
        <v>44.764000000000003</v>
      </c>
      <c r="C43" s="64">
        <v>38.454000000000001</v>
      </c>
      <c r="D43" t="s">
        <v>77</v>
      </c>
      <c r="F43" s="14">
        <v>2014</v>
      </c>
      <c r="G43" s="14">
        <v>11</v>
      </c>
      <c r="H43" s="14">
        <v>49.764000000000003</v>
      </c>
      <c r="I43" s="14">
        <v>38.454000000000001</v>
      </c>
      <c r="J43" s="14"/>
      <c r="K43" s="14"/>
      <c r="L43" s="14">
        <v>2015</v>
      </c>
      <c r="M43" s="14">
        <v>43.387743936920174</v>
      </c>
      <c r="N43" s="14">
        <v>29.872884348296882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69">
        <v>2016</v>
      </c>
      <c r="B44" s="68">
        <f t="shared" si="1"/>
        <v>54.2</v>
      </c>
      <c r="C44" s="64">
        <v>44.800000000000004</v>
      </c>
      <c r="D44" t="s">
        <v>78</v>
      </c>
      <c r="F44" s="14">
        <v>2015</v>
      </c>
      <c r="G44" s="14">
        <v>12</v>
      </c>
      <c r="H44" s="14">
        <v>59.2</v>
      </c>
      <c r="I44" s="14">
        <v>44.8</v>
      </c>
      <c r="J44" s="14"/>
      <c r="K44" s="14"/>
      <c r="L44" s="14">
        <v>2016</v>
      </c>
      <c r="M44" s="14">
        <v>50.73423033275192</v>
      </c>
      <c r="N44" s="14">
        <v>35.684894886545912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69">
        <v>2017</v>
      </c>
      <c r="B45" s="68">
        <f t="shared" si="1"/>
        <v>63</v>
      </c>
      <c r="C45" s="64">
        <v>51.85</v>
      </c>
      <c r="D45" s="14" t="s">
        <v>78</v>
      </c>
      <c r="F45" s="14">
        <v>2016</v>
      </c>
      <c r="G45" s="9">
        <v>13</v>
      </c>
      <c r="H45" s="14">
        <v>68</v>
      </c>
      <c r="I45" s="14">
        <v>51.85</v>
      </c>
      <c r="J45" s="14"/>
      <c r="K45" s="4"/>
      <c r="L45" s="14">
        <v>2017</v>
      </c>
      <c r="M45" s="4">
        <v>57.224897163583051</v>
      </c>
      <c r="N45" s="4">
        <v>39.118853916215492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69">
        <v>2018</v>
      </c>
      <c r="B46" s="68">
        <f t="shared" si="1"/>
        <v>62.95</v>
      </c>
      <c r="C46" s="13">
        <v>53.631</v>
      </c>
      <c r="D46" t="s">
        <v>76</v>
      </c>
      <c r="F46" s="14">
        <v>2017</v>
      </c>
      <c r="G46" s="14">
        <v>14</v>
      </c>
      <c r="H46" s="14">
        <v>67.95</v>
      </c>
      <c r="I46" s="14">
        <v>53.631</v>
      </c>
      <c r="J46" s="4"/>
      <c r="K46" s="4"/>
      <c r="L46">
        <v>2018</v>
      </c>
      <c r="M46" s="4">
        <v>61.893808574842218</v>
      </c>
      <c r="N46" s="4">
        <v>43.064581745672491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:35" ht="15.75" x14ac:dyDescent="0.25">
      <c r="A49">
        <v>2004</v>
      </c>
      <c r="B49">
        <v>0</v>
      </c>
      <c r="C49">
        <v>1.6980612730897779</v>
      </c>
      <c r="D49" s="71">
        <v>1.3083920290325319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:35" ht="15.75" x14ac:dyDescent="0.25">
      <c r="A50">
        <v>2005</v>
      </c>
      <c r="B50">
        <v>0.11943150603129105</v>
      </c>
      <c r="C50">
        <v>3.7967333204294031</v>
      </c>
      <c r="D50" s="71">
        <v>2.9059037050679932</v>
      </c>
      <c r="E50" s="14"/>
      <c r="F50" s="1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:35" x14ac:dyDescent="0.25">
      <c r="A51">
        <v>2006</v>
      </c>
      <c r="B51">
        <v>1.0854341736694677</v>
      </c>
      <c r="C51">
        <v>8.6200480817215688</v>
      </c>
      <c r="D51" s="71">
        <v>6.5665006973826721</v>
      </c>
      <c r="E51" s="14"/>
      <c r="F51" s="14"/>
      <c r="G51" s="14"/>
      <c r="L51" s="14"/>
      <c r="M51" s="71"/>
      <c r="N51" s="71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>
        <v>2007</v>
      </c>
      <c r="B52">
        <v>4.7345437830383821</v>
      </c>
      <c r="C52">
        <v>12.094549993791215</v>
      </c>
      <c r="D52" s="71">
        <v>9.1957070887825481</v>
      </c>
      <c r="E52" s="14"/>
      <c r="F52" s="14"/>
      <c r="G52" s="14"/>
    </row>
    <row r="53" spans="1:35" x14ac:dyDescent="0.25">
      <c r="A53">
        <v>2008</v>
      </c>
      <c r="B53">
        <v>8.0786986150802385</v>
      </c>
      <c r="C53">
        <v>16.440054062132464</v>
      </c>
      <c r="D53" s="71">
        <v>12.503557954551336</v>
      </c>
      <c r="E53" s="14"/>
      <c r="F53" s="14"/>
      <c r="G53" s="14"/>
      <c r="H53" s="14"/>
      <c r="I53" s="14"/>
    </row>
    <row r="54" spans="1:35" x14ac:dyDescent="0.25">
      <c r="A54">
        <v>2009</v>
      </c>
      <c r="B54">
        <v>23.03933533384064</v>
      </c>
      <c r="C54">
        <v>22.220695539853899</v>
      </c>
      <c r="D54" s="71">
        <v>16.96536733473387</v>
      </c>
      <c r="E54" s="14"/>
      <c r="F54" s="14"/>
      <c r="G54" s="14"/>
      <c r="H54" s="14"/>
      <c r="I54" s="14"/>
    </row>
    <row r="55" spans="1:35" x14ac:dyDescent="0.25">
      <c r="A55">
        <v>2010</v>
      </c>
      <c r="B55">
        <v>31.39083758325436</v>
      </c>
      <c r="C55">
        <v>27.1560777865852</v>
      </c>
      <c r="D55" s="71">
        <v>22.691288338593512</v>
      </c>
      <c r="E55" s="14"/>
      <c r="F55" s="14"/>
      <c r="G55" s="14"/>
      <c r="H55" s="14"/>
      <c r="I55" s="14"/>
    </row>
    <row r="56" spans="1:35" x14ac:dyDescent="0.25">
      <c r="A56">
        <v>2011</v>
      </c>
      <c r="B56">
        <v>35.323435905602842</v>
      </c>
      <c r="C56">
        <v>25.676713341272123</v>
      </c>
      <c r="D56" s="71">
        <v>32.132830803033713</v>
      </c>
      <c r="E56" s="14"/>
      <c r="F56" s="14"/>
      <c r="G56" s="14"/>
      <c r="H56" s="14"/>
      <c r="I56" s="14"/>
    </row>
    <row r="57" spans="1:35" x14ac:dyDescent="0.25">
      <c r="A57">
        <v>2012</v>
      </c>
      <c r="B57">
        <v>38.706882519484815</v>
      </c>
      <c r="C57">
        <v>28.132598451801307</v>
      </c>
      <c r="D57" s="71">
        <v>35.042296598850157</v>
      </c>
      <c r="E57" s="14"/>
      <c r="F57" s="14"/>
      <c r="G57" s="14"/>
    </row>
    <row r="58" spans="1:35" x14ac:dyDescent="0.25">
      <c r="A58">
        <v>2013</v>
      </c>
      <c r="B58">
        <v>44.4</v>
      </c>
      <c r="C58">
        <v>29.252699938151203</v>
      </c>
      <c r="D58" s="71">
        <v>37.664670733960989</v>
      </c>
      <c r="E58" s="14"/>
      <c r="F58" s="14"/>
      <c r="G58" s="14"/>
    </row>
    <row r="59" spans="1:35" x14ac:dyDescent="0.25">
      <c r="A59">
        <v>2015</v>
      </c>
      <c r="B59">
        <v>44.764000000000003</v>
      </c>
      <c r="C59">
        <v>38.233815949870618</v>
      </c>
      <c r="D59" s="71">
        <v>50.73423033275192</v>
      </c>
      <c r="E59" s="14"/>
      <c r="F59" s="14"/>
      <c r="G59" s="14"/>
    </row>
    <row r="60" spans="1:35" x14ac:dyDescent="0.25">
      <c r="A60">
        <v>2016</v>
      </c>
      <c r="B60">
        <v>54.2</v>
      </c>
      <c r="C60">
        <v>41.913057767373743</v>
      </c>
      <c r="D60" s="71">
        <v>57.224897163583051</v>
      </c>
      <c r="E60" s="14"/>
      <c r="F60" s="14"/>
      <c r="G60" s="14"/>
    </row>
    <row r="61" spans="1:35" x14ac:dyDescent="0.25">
      <c r="A61">
        <v>2017</v>
      </c>
      <c r="B61">
        <v>63</v>
      </c>
      <c r="C61">
        <v>46.140623298934813</v>
      </c>
      <c r="D61" s="71">
        <v>61.893808574842218</v>
      </c>
      <c r="E61" s="14"/>
      <c r="F61" s="4"/>
      <c r="G61" s="14"/>
    </row>
    <row r="62" spans="1:35" x14ac:dyDescent="0.25">
      <c r="A62">
        <v>2018</v>
      </c>
      <c r="B62">
        <v>62.95</v>
      </c>
      <c r="C62">
        <v>53.631</v>
      </c>
      <c r="D62" s="14">
        <v>62.95</v>
      </c>
      <c r="E62" s="4"/>
      <c r="F62" s="4"/>
      <c r="G62" s="14"/>
    </row>
    <row r="63" spans="1:35" x14ac:dyDescent="0.25">
      <c r="E63" s="4"/>
      <c r="F63" s="4"/>
      <c r="G63" s="14"/>
    </row>
    <row r="64" spans="1:35" x14ac:dyDescent="0.25">
      <c r="F64" s="4"/>
      <c r="G64" s="4"/>
    </row>
    <row r="65" spans="6:6" x14ac:dyDescent="0.25">
      <c r="F65" s="4"/>
    </row>
    <row r="66" spans="6:6" x14ac:dyDescent="0.25">
      <c r="F66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X187"/>
  <sheetViews>
    <sheetView zoomScale="85" zoomScaleNormal="85" workbookViewId="0">
      <selection activeCell="B9" sqref="B9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57</v>
      </c>
      <c r="B2" s="25" t="s">
        <v>79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80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81</v>
      </c>
      <c r="B4" s="25" t="s">
        <v>80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 t="s">
        <v>84</v>
      </c>
      <c r="E5" s="19"/>
      <c r="F5" s="19"/>
      <c r="G5" s="19"/>
      <c r="H5" s="19"/>
      <c r="I5" s="19"/>
    </row>
    <row r="6" spans="1:38" s="14" customFormat="1" ht="15.75" x14ac:dyDescent="0.25">
      <c r="A6" s="2" t="s">
        <v>58</v>
      </c>
      <c r="B6" s="12">
        <v>0.42</v>
      </c>
      <c r="C6" s="19"/>
      <c r="D6" s="19">
        <v>0.42</v>
      </c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0.32</v>
      </c>
      <c r="C7" s="19"/>
      <c r="D7" s="19">
        <v>0.27</v>
      </c>
      <c r="E7" s="19"/>
      <c r="F7" s="19"/>
      <c r="G7" s="19"/>
      <c r="H7" s="19"/>
      <c r="I7" s="19"/>
    </row>
    <row r="8" spans="1:38" s="14" customFormat="1" ht="15.75" x14ac:dyDescent="0.25">
      <c r="A8" s="3" t="s">
        <v>81</v>
      </c>
      <c r="B8" s="43">
        <v>0.2</v>
      </c>
      <c r="C8" s="70" t="s">
        <v>82</v>
      </c>
      <c r="D8" s="19">
        <v>0.151</v>
      </c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48</v>
      </c>
      <c r="B15" s="41" t="s">
        <v>51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49</v>
      </c>
      <c r="B16" s="41" t="s">
        <v>52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50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55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59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8"/>
      <c r="C42" s="78"/>
      <c r="D42" s="78"/>
      <c r="E42" s="78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7" t="s">
        <v>62</v>
      </c>
      <c r="D43" s="75"/>
      <c r="E43" s="75"/>
      <c r="F43" s="76"/>
      <c r="G43" s="50"/>
      <c r="H43" s="26"/>
      <c r="I43" s="56"/>
      <c r="J43" s="75" t="s">
        <v>61</v>
      </c>
      <c r="K43" s="75"/>
      <c r="L43" s="75"/>
      <c r="M43" s="75"/>
      <c r="N43" s="76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80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81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80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2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80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2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80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2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80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2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80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2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80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2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80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2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80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2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80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2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80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2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80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2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80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2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80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2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80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2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80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3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81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81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2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2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2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2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2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2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2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2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2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2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2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2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2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2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2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2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2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2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2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2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2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2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2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2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2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2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2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2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3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3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8"/>
      <c r="C81" s="78"/>
      <c r="D81" s="78"/>
      <c r="E81" s="78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4" t="s">
        <v>68</v>
      </c>
      <c r="D82" s="84"/>
      <c r="E82" s="84"/>
      <c r="F82" s="84"/>
      <c r="G82" s="20"/>
      <c r="H82" s="26"/>
      <c r="I82" s="56"/>
      <c r="J82" s="75" t="s">
        <v>63</v>
      </c>
      <c r="K82" s="75"/>
      <c r="L82" s="75"/>
      <c r="M82" s="75"/>
      <c r="N82" s="76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8"/>
      <c r="H83" s="57" t="s">
        <v>30</v>
      </c>
      <c r="I83" s="57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4" t="s">
        <v>31</v>
      </c>
      <c r="P83" s="19"/>
      <c r="Q83" s="19"/>
      <c r="AB83" s="14"/>
    </row>
    <row r="84" spans="1:28" ht="15.75" x14ac:dyDescent="0.25">
      <c r="A84" s="80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81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80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2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80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2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80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2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80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2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80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2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80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2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80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2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80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2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80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2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80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2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80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2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80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2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80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2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80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2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80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3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81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81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2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2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2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2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2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2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2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2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2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2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2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2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2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2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2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2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2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2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2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2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2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2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2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2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2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2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2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2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3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3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9"/>
      <c r="B146" s="79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9"/>
      <c r="B151" s="79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2020-09-04T18:53:11Z</dcterms:modified>
</cp:coreProperties>
</file>