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hu\Documents\Other_Research\DO_ART\Code\HHCoM\CEA\effects\"/>
    </mc:Choice>
  </mc:AlternateContent>
  <bookViews>
    <workbookView xWindow="0" yWindow="0" windowWidth="19870" windowHeight="9170" activeTab="2"/>
  </bookViews>
  <sheets>
    <sheet name="scenario1" sheetId="1" r:id="rId1"/>
    <sheet name="scenario2" sheetId="3" r:id="rId2"/>
    <sheet name="nhb_nmb" sheetId="4" r:id="rId3"/>
    <sheet name="notes" sheetId="5" r:id="rId4"/>
  </sheets>
  <calcPr calcId="0"/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2" i="4"/>
  <c r="D40" i="4"/>
  <c r="D41" i="4"/>
  <c r="G41" i="4" s="1"/>
  <c r="D42" i="4"/>
  <c r="D3" i="4"/>
  <c r="D4" i="4"/>
  <c r="D5" i="4"/>
  <c r="D6" i="4"/>
  <c r="D7" i="4"/>
  <c r="D8" i="4"/>
  <c r="D9" i="4"/>
  <c r="G9" i="4" s="1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K25" i="4" s="1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G31" i="4" s="1"/>
  <c r="C32" i="4"/>
  <c r="C33" i="4"/>
  <c r="C34" i="4"/>
  <c r="C35" i="4"/>
  <c r="C36" i="4"/>
  <c r="C37" i="4"/>
  <c r="C38" i="4"/>
  <c r="C39" i="4"/>
  <c r="C40" i="4"/>
  <c r="C41" i="4"/>
  <c r="C4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2" i="4"/>
  <c r="K37" i="4" l="1"/>
  <c r="M29" i="4"/>
  <c r="K21" i="4"/>
  <c r="M13" i="4"/>
  <c r="K5" i="4"/>
  <c r="M42" i="4"/>
  <c r="M26" i="4"/>
  <c r="H42" i="4"/>
  <c r="H34" i="4"/>
  <c r="H26" i="4"/>
  <c r="H18" i="4"/>
  <c r="H10" i="4"/>
  <c r="F39" i="4"/>
  <c r="F23" i="4"/>
  <c r="F7" i="4"/>
  <c r="M34" i="4"/>
  <c r="M10" i="4"/>
  <c r="G36" i="4"/>
  <c r="G28" i="4"/>
  <c r="G20" i="4"/>
  <c r="G12" i="4"/>
  <c r="G4" i="4"/>
  <c r="M18" i="4"/>
  <c r="J14" i="4"/>
  <c r="K26" i="4"/>
  <c r="K10" i="4"/>
  <c r="H41" i="4"/>
  <c r="H33" i="4"/>
  <c r="G15" i="4"/>
  <c r="H12" i="4"/>
  <c r="M37" i="4"/>
  <c r="M21" i="4"/>
  <c r="L28" i="4"/>
  <c r="L20" i="4"/>
  <c r="L12" i="4"/>
  <c r="L4" i="4"/>
  <c r="H37" i="4"/>
  <c r="H29" i="4"/>
  <c r="H21" i="4"/>
  <c r="H5" i="4"/>
  <c r="L29" i="4"/>
  <c r="M5" i="4"/>
  <c r="L36" i="4"/>
  <c r="J2" i="4"/>
  <c r="H36" i="4"/>
  <c r="H20" i="4"/>
  <c r="H4" i="4"/>
  <c r="K34" i="4"/>
  <c r="K42" i="4"/>
  <c r="L37" i="4"/>
  <c r="G25" i="4"/>
  <c r="K41" i="4"/>
  <c r="K13" i="4"/>
  <c r="L21" i="4"/>
  <c r="G16" i="4"/>
  <c r="K9" i="4"/>
  <c r="L5" i="4"/>
  <c r="F8" i="4"/>
  <c r="L13" i="4"/>
  <c r="J10" i="4"/>
  <c r="K29" i="4"/>
  <c r="F40" i="4"/>
  <c r="G32" i="4"/>
  <c r="H13" i="4"/>
  <c r="M2" i="4"/>
  <c r="G34" i="4"/>
  <c r="G26" i="4"/>
  <c r="G18" i="4"/>
  <c r="G10" i="4"/>
  <c r="F24" i="4"/>
  <c r="K18" i="4"/>
  <c r="H19" i="4"/>
  <c r="K19" i="4"/>
  <c r="G19" i="4"/>
  <c r="F19" i="4"/>
  <c r="M3" i="4"/>
  <c r="G42" i="4"/>
  <c r="K40" i="4"/>
  <c r="K24" i="4"/>
  <c r="K8" i="4"/>
  <c r="F36" i="4"/>
  <c r="F20" i="4"/>
  <c r="F4" i="4"/>
  <c r="J36" i="4"/>
  <c r="K36" i="4"/>
  <c r="M36" i="4"/>
  <c r="H3" i="4"/>
  <c r="K3" i="4"/>
  <c r="G3" i="4"/>
  <c r="F3" i="4"/>
  <c r="L3" i="4"/>
  <c r="M27" i="4"/>
  <c r="J33" i="4"/>
  <c r="M33" i="4"/>
  <c r="L33" i="4"/>
  <c r="J17" i="4"/>
  <c r="M17" i="4"/>
  <c r="L17" i="4"/>
  <c r="K2" i="4"/>
  <c r="F2" i="4"/>
  <c r="L2" i="4"/>
  <c r="F17" i="4"/>
  <c r="J24" i="4"/>
  <c r="M24" i="4"/>
  <c r="L24" i="4"/>
  <c r="H25" i="4"/>
  <c r="H17" i="4"/>
  <c r="H9" i="4"/>
  <c r="K39" i="4"/>
  <c r="K31" i="4"/>
  <c r="K23" i="4"/>
  <c r="K15" i="4"/>
  <c r="K7" i="4"/>
  <c r="F32" i="4"/>
  <c r="F16" i="4"/>
  <c r="G40" i="4"/>
  <c r="G24" i="4"/>
  <c r="G8" i="4"/>
  <c r="K33" i="4"/>
  <c r="K17" i="4"/>
  <c r="J28" i="4"/>
  <c r="K28" i="4"/>
  <c r="M28" i="4"/>
  <c r="J4" i="4"/>
  <c r="K4" i="4"/>
  <c r="M4" i="4"/>
  <c r="H27" i="4"/>
  <c r="K27" i="4"/>
  <c r="G27" i="4"/>
  <c r="F27" i="4"/>
  <c r="L27" i="4"/>
  <c r="M11" i="4"/>
  <c r="J41" i="4"/>
  <c r="M41" i="4"/>
  <c r="L41" i="4"/>
  <c r="J25" i="4"/>
  <c r="M25" i="4"/>
  <c r="L25" i="4"/>
  <c r="J9" i="4"/>
  <c r="M9" i="4"/>
  <c r="L9" i="4"/>
  <c r="J40" i="4"/>
  <c r="M40" i="4"/>
  <c r="L40" i="4"/>
  <c r="J8" i="4"/>
  <c r="M8" i="4"/>
  <c r="L8" i="4"/>
  <c r="M39" i="4"/>
  <c r="L39" i="4"/>
  <c r="M15" i="4"/>
  <c r="L15" i="4"/>
  <c r="H40" i="4"/>
  <c r="H24" i="4"/>
  <c r="H16" i="4"/>
  <c r="M30" i="4"/>
  <c r="K30" i="4"/>
  <c r="G30" i="4"/>
  <c r="F30" i="4"/>
  <c r="M22" i="4"/>
  <c r="K22" i="4"/>
  <c r="G22" i="4"/>
  <c r="F22" i="4"/>
  <c r="M14" i="4"/>
  <c r="K14" i="4"/>
  <c r="G14" i="4"/>
  <c r="F14" i="4"/>
  <c r="K6" i="4"/>
  <c r="G6" i="4"/>
  <c r="F6" i="4"/>
  <c r="F31" i="4"/>
  <c r="F15" i="4"/>
  <c r="G39" i="4"/>
  <c r="G23" i="4"/>
  <c r="G7" i="4"/>
  <c r="K32" i="4"/>
  <c r="K16" i="4"/>
  <c r="J12" i="4"/>
  <c r="K12" i="4"/>
  <c r="M12" i="4"/>
  <c r="H35" i="4"/>
  <c r="K35" i="4"/>
  <c r="G35" i="4"/>
  <c r="F35" i="4"/>
  <c r="L35" i="4"/>
  <c r="M19" i="4"/>
  <c r="M31" i="4"/>
  <c r="L31" i="4"/>
  <c r="M7" i="4"/>
  <c r="L7" i="4"/>
  <c r="H8" i="4"/>
  <c r="L38" i="4"/>
  <c r="L22" i="4"/>
  <c r="L14" i="4"/>
  <c r="F28" i="4"/>
  <c r="F12" i="4"/>
  <c r="J20" i="4"/>
  <c r="K20" i="4"/>
  <c r="M20" i="4"/>
  <c r="H11" i="4"/>
  <c r="K11" i="4"/>
  <c r="G11" i="4"/>
  <c r="F11" i="4"/>
  <c r="L11" i="4"/>
  <c r="M35" i="4"/>
  <c r="F33" i="4"/>
  <c r="J32" i="4"/>
  <c r="M32" i="4"/>
  <c r="L32" i="4"/>
  <c r="J16" i="4"/>
  <c r="M16" i="4"/>
  <c r="L16" i="4"/>
  <c r="M23" i="4"/>
  <c r="L23" i="4"/>
  <c r="H32" i="4"/>
  <c r="J38" i="4"/>
  <c r="M38" i="4"/>
  <c r="K38" i="4"/>
  <c r="G38" i="4"/>
  <c r="F38" i="4"/>
  <c r="F41" i="4"/>
  <c r="F25" i="4"/>
  <c r="F9" i="4"/>
  <c r="G33" i="4"/>
  <c r="G17" i="4"/>
  <c r="L19" i="4"/>
  <c r="J30" i="4"/>
  <c r="J6" i="4"/>
  <c r="J22" i="4"/>
  <c r="L42" i="4"/>
  <c r="L34" i="4"/>
  <c r="L26" i="4"/>
  <c r="L18" i="4"/>
  <c r="L10" i="4"/>
  <c r="J37" i="4"/>
  <c r="J29" i="4"/>
  <c r="J21" i="4"/>
  <c r="J13" i="4"/>
  <c r="J5" i="4"/>
  <c r="H28" i="4"/>
  <c r="J18" i="4"/>
  <c r="F37" i="4"/>
  <c r="F29" i="4"/>
  <c r="F21" i="4"/>
  <c r="F13" i="4"/>
  <c r="F5" i="4"/>
  <c r="G37" i="4"/>
  <c r="G29" i="4"/>
  <c r="G21" i="4"/>
  <c r="G13" i="4"/>
  <c r="G5" i="4"/>
  <c r="J42" i="4"/>
  <c r="J34" i="4"/>
  <c r="J26" i="4"/>
  <c r="F42" i="4"/>
  <c r="F34" i="4"/>
  <c r="F26" i="4"/>
  <c r="F18" i="4"/>
  <c r="F10" i="4"/>
  <c r="L30" i="4"/>
  <c r="L6" i="4"/>
  <c r="M6" i="4"/>
  <c r="J23" i="4"/>
  <c r="H38" i="4"/>
  <c r="H30" i="4"/>
  <c r="H22" i="4"/>
  <c r="H14" i="4"/>
  <c r="H6" i="4"/>
  <c r="J31" i="4"/>
  <c r="J35" i="4"/>
  <c r="J27" i="4"/>
  <c r="J19" i="4"/>
  <c r="J11" i="4"/>
  <c r="J3" i="4"/>
  <c r="J39" i="4"/>
  <c r="J7" i="4"/>
  <c r="J15" i="4"/>
  <c r="H2" i="4"/>
  <c r="H39" i="4"/>
  <c r="H31" i="4"/>
  <c r="H23" i="4"/>
  <c r="H15" i="4"/>
  <c r="H7" i="4"/>
</calcChain>
</file>

<file path=xl/sharedStrings.xml><?xml version="1.0" encoding="utf-8"?>
<sst xmlns="http://schemas.openxmlformats.org/spreadsheetml/2006/main" count="26" uniqueCount="20">
  <si>
    <t>year</t>
  </si>
  <si>
    <t>dalys_cumulative</t>
  </si>
  <si>
    <t>qalys_cumulative</t>
  </si>
  <si>
    <t>costs_cumulative</t>
  </si>
  <si>
    <t>population_size</t>
  </si>
  <si>
    <t>NHB_qalys</t>
  </si>
  <si>
    <t>NHB_dalys</t>
  </si>
  <si>
    <t>NMB_qalys</t>
  </si>
  <si>
    <t>NMB_dalys</t>
  </si>
  <si>
    <t>net_dalys</t>
  </si>
  <si>
    <t>net_qalys</t>
  </si>
  <si>
    <t>net_costs</t>
  </si>
  <si>
    <t>threshold</t>
  </si>
  <si>
    <t>icer_daly</t>
  </si>
  <si>
    <t>icer_qaly</t>
  </si>
  <si>
    <t>N/A</t>
  </si>
  <si>
    <t>All costs, QALYs, and DALYs are discounted 3% per year</t>
  </si>
  <si>
    <t>All values are calculated across the entire KZN population</t>
  </si>
  <si>
    <t>revised_NHB_dalys</t>
  </si>
  <si>
    <t>revised_NMB_dalys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</si>
</sst>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22" sqref="E22"/>
    </sheetView>
  </sheetViews>
  <sheetFormatPr defaultRowHeight="14.5" x14ac:dyDescent="0.35"/>
  <cols>
    <col min="2" max="2" width="16.36328125" customWidth="1"/>
    <col min="3" max="3" width="16.1796875" customWidth="1"/>
    <col min="4" max="4" width="17.54296875" customWidth="1"/>
    <col min="5" max="5" width="15.6328125" customWidth="1"/>
    <col min="6" max="6" width="14.1796875" customWidth="1"/>
    <col min="7" max="7" width="15.54296875" customWidth="1"/>
    <col min="8" max="8" width="13.81640625" customWidth="1"/>
    <col min="9" max="9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2720324.4370820499</v>
      </c>
      <c r="C2">
        <v>6534292.6212731404</v>
      </c>
      <c r="D2">
        <v>358896087</v>
      </c>
      <c r="E2">
        <v>6711822.9809999997</v>
      </c>
    </row>
    <row r="3" spans="1:5" x14ac:dyDescent="0.35">
      <c r="A3">
        <v>2021</v>
      </c>
      <c r="B3">
        <v>5268835.2376940101</v>
      </c>
      <c r="C3">
        <v>12947077.4083347</v>
      </c>
      <c r="D3">
        <v>709125297.70000005</v>
      </c>
      <c r="E3">
        <v>6781136.1310000001</v>
      </c>
    </row>
    <row r="4" spans="1:5" x14ac:dyDescent="0.35">
      <c r="A4">
        <v>2022</v>
      </c>
      <c r="B4">
        <v>7651930.7737897197</v>
      </c>
      <c r="C4">
        <v>19254231.003130399</v>
      </c>
      <c r="D4">
        <v>1051036278</v>
      </c>
      <c r="E4">
        <v>6864875.6629999997</v>
      </c>
    </row>
    <row r="5" spans="1:5" x14ac:dyDescent="0.35">
      <c r="A5">
        <v>2023</v>
      </c>
      <c r="B5">
        <v>9878845.4246420301</v>
      </c>
      <c r="C5">
        <v>25458321.4660163</v>
      </c>
      <c r="D5">
        <v>1383700203</v>
      </c>
      <c r="E5">
        <v>6950300.5719999997</v>
      </c>
    </row>
    <row r="6" spans="1:5" x14ac:dyDescent="0.35">
      <c r="A6">
        <v>2024</v>
      </c>
      <c r="B6">
        <v>11956022.042177999</v>
      </c>
      <c r="C6">
        <v>31562319.743770499</v>
      </c>
      <c r="D6">
        <v>1707289163</v>
      </c>
      <c r="E6">
        <v>7038145.6569999997</v>
      </c>
    </row>
    <row r="7" spans="1:5" x14ac:dyDescent="0.35">
      <c r="A7">
        <v>2025</v>
      </c>
      <c r="B7">
        <v>13890473.5635841</v>
      </c>
      <c r="C7">
        <v>37569289.245699704</v>
      </c>
      <c r="D7">
        <v>2022196519</v>
      </c>
      <c r="E7">
        <v>7128813.4390000002</v>
      </c>
    </row>
    <row r="8" spans="1:5" x14ac:dyDescent="0.35">
      <c r="A8">
        <v>2026</v>
      </c>
      <c r="B8">
        <v>15692350.738785399</v>
      </c>
      <c r="C8">
        <v>43482164.893936597</v>
      </c>
      <c r="D8">
        <v>2328928913</v>
      </c>
      <c r="E8">
        <v>7222436.7039999999</v>
      </c>
    </row>
    <row r="9" spans="1:5" x14ac:dyDescent="0.35">
      <c r="A9">
        <v>2027</v>
      </c>
      <c r="B9">
        <v>17371340.838298101</v>
      </c>
      <c r="C9">
        <v>49303605.625758298</v>
      </c>
      <c r="D9">
        <v>2628027024</v>
      </c>
      <c r="E9">
        <v>7318937.7290000003</v>
      </c>
    </row>
    <row r="10" spans="1:5" x14ac:dyDescent="0.35">
      <c r="A10">
        <v>2028</v>
      </c>
      <c r="B10">
        <v>18936712.950235199</v>
      </c>
      <c r="C10">
        <v>55035899.070149697</v>
      </c>
      <c r="D10">
        <v>2920009643</v>
      </c>
      <c r="E10">
        <v>7418070.2240000004</v>
      </c>
    </row>
    <row r="11" spans="1:5" x14ac:dyDescent="0.35">
      <c r="A11">
        <v>2029</v>
      </c>
      <c r="B11">
        <v>20394913.646563198</v>
      </c>
      <c r="C11">
        <v>60680913.685683899</v>
      </c>
      <c r="D11">
        <v>3205343483</v>
      </c>
      <c r="E11">
        <v>7519466.0420000004</v>
      </c>
    </row>
    <row r="12" spans="1:5" x14ac:dyDescent="0.35">
      <c r="A12">
        <v>2030</v>
      </c>
      <c r="B12">
        <v>21752070.907896701</v>
      </c>
      <c r="C12">
        <v>66240065.742546</v>
      </c>
      <c r="D12">
        <v>3484409212</v>
      </c>
      <c r="E12">
        <v>7622642.0599999996</v>
      </c>
    </row>
    <row r="13" spans="1:5" x14ac:dyDescent="0.35">
      <c r="A13">
        <v>2031</v>
      </c>
      <c r="B13">
        <v>23015722.830271699</v>
      </c>
      <c r="C13">
        <v>71714322.036067307</v>
      </c>
      <c r="D13">
        <v>3757495867</v>
      </c>
      <c r="E13">
        <v>7727044.2259999998</v>
      </c>
    </row>
    <row r="14" spans="1:5" x14ac:dyDescent="0.35">
      <c r="A14">
        <v>2032</v>
      </c>
      <c r="B14">
        <v>24192807.492373101</v>
      </c>
      <c r="C14">
        <v>77104222.898792803</v>
      </c>
      <c r="D14">
        <v>4024803558</v>
      </c>
      <c r="E14">
        <v>7832077.4119999995</v>
      </c>
    </row>
    <row r="15" spans="1:5" x14ac:dyDescent="0.35">
      <c r="A15">
        <v>2033</v>
      </c>
      <c r="B15">
        <v>25289667.3824751</v>
      </c>
      <c r="C15">
        <v>82409920.129818603</v>
      </c>
      <c r="D15">
        <v>4286447744</v>
      </c>
      <c r="E15">
        <v>7937123.0700000003</v>
      </c>
    </row>
    <row r="16" spans="1:5" x14ac:dyDescent="0.35">
      <c r="A16">
        <v>2034</v>
      </c>
      <c r="B16">
        <v>26310534.3482804</v>
      </c>
      <c r="C16">
        <v>87631211.360916704</v>
      </c>
      <c r="D16">
        <v>4542457928</v>
      </c>
      <c r="E16">
        <v>8041542.068</v>
      </c>
    </row>
    <row r="17" spans="1:5" x14ac:dyDescent="0.35">
      <c r="A17">
        <v>2035</v>
      </c>
      <c r="B17">
        <v>27259178.484214</v>
      </c>
      <c r="C17">
        <v>92767578.370564297</v>
      </c>
      <c r="D17">
        <v>4792780392</v>
      </c>
      <c r="E17">
        <v>8144678.0659999996</v>
      </c>
    </row>
    <row r="18" spans="1:5" x14ac:dyDescent="0.35">
      <c r="A18">
        <v>2036</v>
      </c>
      <c r="B18">
        <v>28140505.972862799</v>
      </c>
      <c r="C18">
        <v>97818215.412669495</v>
      </c>
      <c r="D18">
        <v>5037275812</v>
      </c>
      <c r="E18">
        <v>8245851.8909999998</v>
      </c>
    </row>
    <row r="19" spans="1:5" x14ac:dyDescent="0.35">
      <c r="A19">
        <v>2037</v>
      </c>
      <c r="B19">
        <v>28958834.055047799</v>
      </c>
      <c r="C19">
        <v>102782084.523642</v>
      </c>
      <c r="D19">
        <v>5275746243</v>
      </c>
      <c r="E19">
        <v>8344405.0470000003</v>
      </c>
    </row>
    <row r="20" spans="1:5" x14ac:dyDescent="0.35">
      <c r="A20">
        <v>2038</v>
      </c>
      <c r="B20">
        <v>29718207.497037601</v>
      </c>
      <c r="C20">
        <v>107657990.24994799</v>
      </c>
      <c r="D20">
        <v>5507969277</v>
      </c>
      <c r="E20">
        <v>8439744.0199999996</v>
      </c>
    </row>
    <row r="21" spans="1:5" x14ac:dyDescent="0.35">
      <c r="A21">
        <v>2039</v>
      </c>
      <c r="B21">
        <v>30421573.876163401</v>
      </c>
      <c r="C21">
        <v>112444675.638272</v>
      </c>
      <c r="D21">
        <v>5733747359</v>
      </c>
      <c r="E21">
        <v>8531397.3719999995</v>
      </c>
    </row>
    <row r="22" spans="1:5" x14ac:dyDescent="0.35">
      <c r="A22">
        <v>2040</v>
      </c>
      <c r="B22">
        <v>31071584.645224702</v>
      </c>
      <c r="C22">
        <v>117140914.611908</v>
      </c>
      <c r="D22">
        <v>5952927251</v>
      </c>
      <c r="E22">
        <v>8619025.2899999991</v>
      </c>
    </row>
    <row r="23" spans="1:5" x14ac:dyDescent="0.35">
      <c r="A23">
        <v>2041</v>
      </c>
      <c r="B23">
        <v>31671378.862923101</v>
      </c>
      <c r="C23">
        <v>121745578.58593</v>
      </c>
      <c r="D23">
        <v>6165397395</v>
      </c>
      <c r="E23">
        <v>8702399.0659999996</v>
      </c>
    </row>
    <row r="24" spans="1:5" x14ac:dyDescent="0.35">
      <c r="A24">
        <v>2042</v>
      </c>
      <c r="B24">
        <v>32223781.159225699</v>
      </c>
      <c r="C24">
        <v>126257687.8425</v>
      </c>
      <c r="D24">
        <v>6371087311</v>
      </c>
      <c r="E24">
        <v>8781384.6390000004</v>
      </c>
    </row>
    <row r="25" spans="1:5" x14ac:dyDescent="0.35">
      <c r="A25">
        <v>2043</v>
      </c>
      <c r="B25">
        <v>32731449.100754499</v>
      </c>
      <c r="C25">
        <v>130676447.24032</v>
      </c>
      <c r="D25">
        <v>6569969947</v>
      </c>
      <c r="E25">
        <v>8855932.7190000005</v>
      </c>
    </row>
    <row r="26" spans="1:5" x14ac:dyDescent="0.35">
      <c r="A26">
        <v>2044</v>
      </c>
      <c r="B26">
        <v>33196467.211764298</v>
      </c>
      <c r="C26">
        <v>135001272.00377801</v>
      </c>
      <c r="D26">
        <v>6762063080</v>
      </c>
      <c r="E26">
        <v>8926069.3450000007</v>
      </c>
    </row>
    <row r="27" spans="1:5" x14ac:dyDescent="0.35">
      <c r="A27">
        <v>2045</v>
      </c>
      <c r="B27">
        <v>33620757.7445025</v>
      </c>
      <c r="C27">
        <v>139231797.76071399</v>
      </c>
      <c r="D27">
        <v>6947418100</v>
      </c>
      <c r="E27">
        <v>8991873.3690000009</v>
      </c>
    </row>
    <row r="28" spans="1:5" x14ac:dyDescent="0.35">
      <c r="A28">
        <v>2046</v>
      </c>
      <c r="B28">
        <v>34006483.838471003</v>
      </c>
      <c r="C28">
        <v>143367879.62779</v>
      </c>
      <c r="D28">
        <v>7126108289</v>
      </c>
      <c r="E28">
        <v>9053456.648</v>
      </c>
    </row>
    <row r="29" spans="1:5" x14ac:dyDescent="0.35">
      <c r="A29">
        <v>2047</v>
      </c>
      <c r="B29">
        <v>34355683.715882704</v>
      </c>
      <c r="C29">
        <v>147409584.999856</v>
      </c>
      <c r="D29">
        <v>7298226927</v>
      </c>
      <c r="E29">
        <v>9110956.2210000008</v>
      </c>
    </row>
    <row r="30" spans="1:5" x14ac:dyDescent="0.35">
      <c r="A30">
        <v>2048</v>
      </c>
      <c r="B30">
        <v>34670299.675505601</v>
      </c>
      <c r="C30">
        <v>151357176.802894</v>
      </c>
      <c r="D30">
        <v>7463871409</v>
      </c>
      <c r="E30">
        <v>9164512.0209999997</v>
      </c>
    </row>
    <row r="31" spans="1:5" x14ac:dyDescent="0.35">
      <c r="A31">
        <v>2049</v>
      </c>
      <c r="B31">
        <v>34951947.448808797</v>
      </c>
      <c r="C31">
        <v>155211101.053473</v>
      </c>
      <c r="D31">
        <v>7623151946</v>
      </c>
      <c r="E31">
        <v>9214275.8389999997</v>
      </c>
    </row>
    <row r="32" spans="1:5" x14ac:dyDescent="0.35">
      <c r="A32">
        <v>2050</v>
      </c>
      <c r="B32">
        <v>35202148.595591202</v>
      </c>
      <c r="C32">
        <v>158971967.71888599</v>
      </c>
      <c r="D32">
        <v>7776179026</v>
      </c>
      <c r="E32">
        <v>9260394.3420000002</v>
      </c>
    </row>
    <row r="33" spans="1:5" x14ac:dyDescent="0.35">
      <c r="A33">
        <v>2051</v>
      </c>
      <c r="B33">
        <v>35422587.197713502</v>
      </c>
      <c r="C33">
        <v>162640532.22641101</v>
      </c>
      <c r="D33">
        <v>7923061247</v>
      </c>
      <c r="E33">
        <v>9303005.7569999993</v>
      </c>
    </row>
    <row r="34" spans="1:5" x14ac:dyDescent="0.35">
      <c r="A34">
        <v>2052</v>
      </c>
      <c r="B34">
        <v>35614880.381428704</v>
      </c>
      <c r="C34">
        <v>166217676.44721401</v>
      </c>
      <c r="D34">
        <v>8063898649</v>
      </c>
      <c r="E34">
        <v>9342234.7310000006</v>
      </c>
    </row>
    <row r="35" spans="1:5" x14ac:dyDescent="0.35">
      <c r="A35">
        <v>2053</v>
      </c>
      <c r="B35">
        <v>35780573.394573502</v>
      </c>
      <c r="C35">
        <v>169704389.04992101</v>
      </c>
      <c r="D35">
        <v>8198780202</v>
      </c>
      <c r="E35">
        <v>9378187.1850000005</v>
      </c>
    </row>
    <row r="36" spans="1:5" x14ac:dyDescent="0.35">
      <c r="A36">
        <v>2054</v>
      </c>
      <c r="B36">
        <v>35921019.694286302</v>
      </c>
      <c r="C36">
        <v>173101750.07179201</v>
      </c>
      <c r="D36">
        <v>8327789252</v>
      </c>
      <c r="E36">
        <v>9410956.7100000009</v>
      </c>
    </row>
    <row r="37" spans="1:5" x14ac:dyDescent="0.35">
      <c r="A37">
        <v>2055</v>
      </c>
      <c r="B37">
        <v>36037518.383741103</v>
      </c>
      <c r="C37">
        <v>176410917.38479301</v>
      </c>
      <c r="D37">
        <v>8451004634</v>
      </c>
      <c r="E37">
        <v>9440626.6530000009</v>
      </c>
    </row>
    <row r="38" spans="1:5" x14ac:dyDescent="0.35">
      <c r="A38">
        <v>2056</v>
      </c>
      <c r="B38">
        <v>36131460.265937299</v>
      </c>
      <c r="C38">
        <v>179633114.611294</v>
      </c>
      <c r="D38">
        <v>8568498592</v>
      </c>
      <c r="E38">
        <v>9467268.2939999998</v>
      </c>
    </row>
    <row r="39" spans="1:5" x14ac:dyDescent="0.35">
      <c r="A39">
        <v>2057</v>
      </c>
      <c r="B39">
        <v>36204191.109957501</v>
      </c>
      <c r="C39">
        <v>182769619.304867</v>
      </c>
      <c r="D39">
        <v>8680337987</v>
      </c>
      <c r="E39">
        <v>9490941.9480000008</v>
      </c>
    </row>
    <row r="40" spans="1:5" x14ac:dyDescent="0.35">
      <c r="A40">
        <v>2058</v>
      </c>
      <c r="B40">
        <v>36257011.660384998</v>
      </c>
      <c r="C40">
        <v>185821754.80120301</v>
      </c>
      <c r="D40">
        <v>8786587561</v>
      </c>
      <c r="E40">
        <v>9511701.6750000007</v>
      </c>
    </row>
    <row r="41" spans="1:5" x14ac:dyDescent="0.35">
      <c r="A41">
        <v>2059</v>
      </c>
      <c r="B41">
        <v>36291087.761657402</v>
      </c>
      <c r="C41">
        <v>188790882.01350901</v>
      </c>
      <c r="D41">
        <v>8887309176</v>
      </c>
      <c r="E41">
        <v>9529593.9989999998</v>
      </c>
    </row>
    <row r="42" spans="1:5" x14ac:dyDescent="0.35">
      <c r="A42">
        <v>2060</v>
      </c>
      <c r="B42">
        <v>36307543.398639597</v>
      </c>
      <c r="C42">
        <v>191678392.77225</v>
      </c>
      <c r="D42">
        <v>8982565462</v>
      </c>
      <c r="E42">
        <v>9544662.375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D2" sqref="D2"/>
    </sheetView>
  </sheetViews>
  <sheetFormatPr defaultRowHeight="14.5" x14ac:dyDescent="0.35"/>
  <cols>
    <col min="2" max="2" width="16.36328125" customWidth="1"/>
    <col min="3" max="3" width="16.1796875" customWidth="1"/>
    <col min="4" max="4" width="17.54296875" customWidth="1"/>
    <col min="5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1887740.7609999999</v>
      </c>
      <c r="C2">
        <v>6534292.6210000003</v>
      </c>
      <c r="D2">
        <v>432020541.5</v>
      </c>
      <c r="E2">
        <v>6711822.9809999997</v>
      </c>
    </row>
    <row r="3" spans="1:5" x14ac:dyDescent="0.35">
      <c r="A3">
        <v>2021</v>
      </c>
      <c r="B3">
        <v>3741464.784</v>
      </c>
      <c r="C3">
        <v>12980416.24</v>
      </c>
      <c r="D3">
        <v>812188200.39999998</v>
      </c>
      <c r="E3">
        <v>6806095.1440000003</v>
      </c>
    </row>
    <row r="4" spans="1:5" x14ac:dyDescent="0.35">
      <c r="A4">
        <v>2022</v>
      </c>
      <c r="B4">
        <v>5565461.5470000003</v>
      </c>
      <c r="C4">
        <v>19348471.649999999</v>
      </c>
      <c r="D4">
        <v>1195922698</v>
      </c>
      <c r="E4">
        <v>6917360.0109999999</v>
      </c>
    </row>
    <row r="5" spans="1:5" x14ac:dyDescent="0.35">
      <c r="A5">
        <v>2023</v>
      </c>
      <c r="B5">
        <v>7293624.9019999998</v>
      </c>
      <c r="C5">
        <v>25634329.699999999</v>
      </c>
      <c r="D5">
        <v>1574344128</v>
      </c>
      <c r="E5">
        <v>7026791.4850000003</v>
      </c>
    </row>
    <row r="6" spans="1:5" x14ac:dyDescent="0.35">
      <c r="A6">
        <v>2024</v>
      </c>
      <c r="B6">
        <v>8902765.3819999993</v>
      </c>
      <c r="C6">
        <v>31834563.100000001</v>
      </c>
      <c r="D6">
        <v>1943386554</v>
      </c>
      <c r="E6">
        <v>7133136.7929999996</v>
      </c>
    </row>
    <row r="7" spans="1:5" x14ac:dyDescent="0.35">
      <c r="A7">
        <v>2025</v>
      </c>
      <c r="B7">
        <v>10391027.49</v>
      </c>
      <c r="C7">
        <v>37947531.189999998</v>
      </c>
      <c r="D7">
        <v>2362650095</v>
      </c>
      <c r="E7">
        <v>7237689.023</v>
      </c>
    </row>
    <row r="8" spans="1:5" x14ac:dyDescent="0.35">
      <c r="A8">
        <v>2026</v>
      </c>
      <c r="B8">
        <v>11765400.189999999</v>
      </c>
      <c r="C8">
        <v>43973103.289999999</v>
      </c>
      <c r="D8">
        <v>2709690369</v>
      </c>
      <c r="E8">
        <v>7342050.773</v>
      </c>
    </row>
    <row r="9" spans="1:5" x14ac:dyDescent="0.35">
      <c r="A9">
        <v>2027</v>
      </c>
      <c r="B9">
        <v>13034260.939999999</v>
      </c>
      <c r="C9">
        <v>49912097.43</v>
      </c>
      <c r="D9">
        <v>3045145269</v>
      </c>
      <c r="E9">
        <v>7447400.2400000002</v>
      </c>
    </row>
    <row r="10" spans="1:5" x14ac:dyDescent="0.35">
      <c r="A10">
        <v>2028</v>
      </c>
      <c r="B10">
        <v>14206185.439999999</v>
      </c>
      <c r="C10">
        <v>55765828.960000001</v>
      </c>
      <c r="D10">
        <v>3369465069</v>
      </c>
      <c r="E10">
        <v>7554467.3370000003</v>
      </c>
    </row>
    <row r="11" spans="1:5" x14ac:dyDescent="0.35">
      <c r="A11">
        <v>2029</v>
      </c>
      <c r="B11">
        <v>15287624.41</v>
      </c>
      <c r="C11">
        <v>61535785.359999999</v>
      </c>
      <c r="D11">
        <v>3683241741</v>
      </c>
      <c r="E11">
        <v>7663613.3430000003</v>
      </c>
    </row>
    <row r="12" spans="1:5" x14ac:dyDescent="0.35">
      <c r="A12">
        <v>2030</v>
      </c>
      <c r="B12">
        <v>16284739.390000001</v>
      </c>
      <c r="C12">
        <v>67223369.25</v>
      </c>
      <c r="D12">
        <v>4043969597</v>
      </c>
      <c r="E12">
        <v>7774855.4299999997</v>
      </c>
    </row>
    <row r="13" spans="1:5" x14ac:dyDescent="0.35">
      <c r="A13">
        <v>2031</v>
      </c>
      <c r="B13">
        <v>17204728.620000001</v>
      </c>
      <c r="C13">
        <v>72829740.819999993</v>
      </c>
      <c r="D13">
        <v>4339270424</v>
      </c>
      <c r="E13">
        <v>7887979.4060000004</v>
      </c>
    </row>
    <row r="14" spans="1:5" x14ac:dyDescent="0.35">
      <c r="A14">
        <v>2032</v>
      </c>
      <c r="B14">
        <v>18054133.600000001</v>
      </c>
      <c r="C14">
        <v>78355724.730000004</v>
      </c>
      <c r="D14">
        <v>4625739661</v>
      </c>
      <c r="E14">
        <v>8002602.6069999998</v>
      </c>
    </row>
    <row r="15" spans="1:5" x14ac:dyDescent="0.35">
      <c r="A15">
        <v>2033</v>
      </c>
      <c r="B15">
        <v>18839007.52</v>
      </c>
      <c r="C15">
        <v>83801789.180000007</v>
      </c>
      <c r="D15">
        <v>4903819015</v>
      </c>
      <c r="E15">
        <v>8118232.1890000002</v>
      </c>
    </row>
    <row r="16" spans="1:5" x14ac:dyDescent="0.35">
      <c r="A16">
        <v>2034</v>
      </c>
      <c r="B16">
        <v>19563555.969999999</v>
      </c>
      <c r="C16">
        <v>89168046.790000007</v>
      </c>
      <c r="D16">
        <v>5173860574</v>
      </c>
      <c r="E16">
        <v>8234305.2580000004</v>
      </c>
    </row>
    <row r="17" spans="1:5" x14ac:dyDescent="0.35">
      <c r="A17">
        <v>2035</v>
      </c>
      <c r="B17">
        <v>20231687.109999999</v>
      </c>
      <c r="C17">
        <v>94454255.140000001</v>
      </c>
      <c r="D17">
        <v>5488813363</v>
      </c>
      <c r="E17">
        <v>8350184.2970000003</v>
      </c>
    </row>
    <row r="18" spans="1:5" x14ac:dyDescent="0.35">
      <c r="A18">
        <v>2036</v>
      </c>
      <c r="B18">
        <v>20847895.609999999</v>
      </c>
      <c r="C18">
        <v>99659839.540000007</v>
      </c>
      <c r="D18">
        <v>5744123512</v>
      </c>
      <c r="E18">
        <v>8465190.1089999992</v>
      </c>
    </row>
    <row r="19" spans="1:5" x14ac:dyDescent="0.35">
      <c r="A19">
        <v>2037</v>
      </c>
      <c r="B19">
        <v>21416165.370000001</v>
      </c>
      <c r="C19">
        <v>104783937</v>
      </c>
      <c r="D19">
        <v>5991816167</v>
      </c>
      <c r="E19">
        <v>8578637.9550000001</v>
      </c>
    </row>
    <row r="20" spans="1:5" x14ac:dyDescent="0.35">
      <c r="A20">
        <v>2038</v>
      </c>
      <c r="B20">
        <v>21940107.780000001</v>
      </c>
      <c r="C20">
        <v>109825463</v>
      </c>
      <c r="D20">
        <v>6231885584</v>
      </c>
      <c r="E20">
        <v>8689882.1009999998</v>
      </c>
    </row>
    <row r="21" spans="1:5" x14ac:dyDescent="0.35">
      <c r="A21">
        <v>2039</v>
      </c>
      <c r="B21">
        <v>22422443.25</v>
      </c>
      <c r="C21">
        <v>114783210.7</v>
      </c>
      <c r="D21">
        <v>6464335918</v>
      </c>
      <c r="E21">
        <v>8798389.6809999999</v>
      </c>
    </row>
    <row r="22" spans="1:5" x14ac:dyDescent="0.35">
      <c r="A22">
        <v>2040</v>
      </c>
      <c r="B22">
        <v>22865604.719999999</v>
      </c>
      <c r="C22">
        <v>119655940.59999999</v>
      </c>
      <c r="D22">
        <v>6737671016</v>
      </c>
      <c r="E22">
        <v>8903743.0830000006</v>
      </c>
    </row>
    <row r="23" spans="1:5" x14ac:dyDescent="0.35">
      <c r="A23">
        <v>2041</v>
      </c>
      <c r="B23">
        <v>23272281.949999999</v>
      </c>
      <c r="C23">
        <v>124442462</v>
      </c>
      <c r="D23">
        <v>6955544962</v>
      </c>
      <c r="E23">
        <v>9005650.9790000003</v>
      </c>
    </row>
    <row r="24" spans="1:5" x14ac:dyDescent="0.35">
      <c r="A24">
        <v>2042</v>
      </c>
      <c r="B24">
        <v>23644967.73</v>
      </c>
      <c r="C24">
        <v>129141692.5</v>
      </c>
      <c r="D24">
        <v>7165961578</v>
      </c>
      <c r="E24">
        <v>9103927.3029999994</v>
      </c>
    </row>
    <row r="25" spans="1:5" x14ac:dyDescent="0.35">
      <c r="A25">
        <v>2043</v>
      </c>
      <c r="B25">
        <v>23985861.420000002</v>
      </c>
      <c r="C25">
        <v>133752704.59999999</v>
      </c>
      <c r="D25">
        <v>7369055159</v>
      </c>
      <c r="E25">
        <v>9198478.4910000004</v>
      </c>
    </row>
    <row r="26" spans="1:5" x14ac:dyDescent="0.35">
      <c r="A26">
        <v>2044</v>
      </c>
      <c r="B26">
        <v>24296745</v>
      </c>
      <c r="C26">
        <v>138274749.90000001</v>
      </c>
      <c r="D26">
        <v>7564984874</v>
      </c>
      <c r="E26">
        <v>9289278.3599999994</v>
      </c>
    </row>
    <row r="27" spans="1:5" x14ac:dyDescent="0.35">
      <c r="A27">
        <v>2045</v>
      </c>
      <c r="B27">
        <v>24579217.079999998</v>
      </c>
      <c r="C27">
        <v>142707276.09999999</v>
      </c>
      <c r="D27">
        <v>7797974351</v>
      </c>
      <c r="E27">
        <v>9376359.0690000001</v>
      </c>
    </row>
    <row r="28" spans="1:5" x14ac:dyDescent="0.35">
      <c r="A28">
        <v>2046</v>
      </c>
      <c r="B28">
        <v>24835028.489999998</v>
      </c>
      <c r="C28">
        <v>147049928</v>
      </c>
      <c r="D28">
        <v>7980527855</v>
      </c>
      <c r="E28">
        <v>9459785.9729999993</v>
      </c>
    </row>
    <row r="29" spans="1:5" x14ac:dyDescent="0.35">
      <c r="A29">
        <v>2047</v>
      </c>
      <c r="B29">
        <v>25065816.899999999</v>
      </c>
      <c r="C29">
        <v>151302544.30000001</v>
      </c>
      <c r="D29">
        <v>8156476968</v>
      </c>
      <c r="E29">
        <v>9539651.8640000001</v>
      </c>
    </row>
    <row r="30" spans="1:5" x14ac:dyDescent="0.35">
      <c r="A30">
        <v>2048</v>
      </c>
      <c r="B30">
        <v>25273079.02</v>
      </c>
      <c r="C30">
        <v>155465149.19999999</v>
      </c>
      <c r="D30">
        <v>8326022551</v>
      </c>
      <c r="E30">
        <v>9616064.2290000003</v>
      </c>
    </row>
    <row r="31" spans="1:5" x14ac:dyDescent="0.35">
      <c r="A31">
        <v>2049</v>
      </c>
      <c r="B31">
        <v>25458063.010000002</v>
      </c>
      <c r="C31">
        <v>159537933</v>
      </c>
      <c r="D31">
        <v>8489348418</v>
      </c>
      <c r="E31">
        <v>9689123.3359999992</v>
      </c>
    </row>
    <row r="32" spans="1:5" x14ac:dyDescent="0.35">
      <c r="A32">
        <v>2050</v>
      </c>
      <c r="B32">
        <v>25621919.789999999</v>
      </c>
      <c r="C32">
        <v>163521237.5</v>
      </c>
      <c r="D32">
        <v>8686166643</v>
      </c>
      <c r="E32">
        <v>9758925.9210000001</v>
      </c>
    </row>
    <row r="33" spans="1:5" x14ac:dyDescent="0.35">
      <c r="A33">
        <v>2051</v>
      </c>
      <c r="B33">
        <v>25765916.75</v>
      </c>
      <c r="C33">
        <v>167415541.19999999</v>
      </c>
      <c r="D33">
        <v>8837832419</v>
      </c>
      <c r="E33">
        <v>9825566.3300000001</v>
      </c>
    </row>
    <row r="34" spans="1:5" x14ac:dyDescent="0.35">
      <c r="A34">
        <v>2052</v>
      </c>
      <c r="B34">
        <v>25891235.27</v>
      </c>
      <c r="C34">
        <v>171221444.30000001</v>
      </c>
      <c r="D34">
        <v>8983752881</v>
      </c>
      <c r="E34">
        <v>9889131.0219999999</v>
      </c>
    </row>
    <row r="35" spans="1:5" x14ac:dyDescent="0.35">
      <c r="A35">
        <v>2053</v>
      </c>
      <c r="B35">
        <v>25999002.629999999</v>
      </c>
      <c r="C35">
        <v>174939649.80000001</v>
      </c>
      <c r="D35">
        <v>9124056172</v>
      </c>
      <c r="E35">
        <v>9949686.1050000004</v>
      </c>
    </row>
    <row r="36" spans="1:5" x14ac:dyDescent="0.35">
      <c r="A36">
        <v>2054</v>
      </c>
      <c r="B36">
        <v>26090176.68</v>
      </c>
      <c r="C36">
        <v>178570951.90000001</v>
      </c>
      <c r="D36">
        <v>9258859093</v>
      </c>
      <c r="E36">
        <v>10007290.119999999</v>
      </c>
    </row>
    <row r="37" spans="1:5" x14ac:dyDescent="0.35">
      <c r="A37">
        <v>2055</v>
      </c>
      <c r="B37">
        <v>26165670.48</v>
      </c>
      <c r="C37">
        <v>182116220.40000001</v>
      </c>
      <c r="D37">
        <v>9423425262</v>
      </c>
      <c r="E37">
        <v>10061984.029999999</v>
      </c>
    </row>
    <row r="38" spans="1:5" x14ac:dyDescent="0.35">
      <c r="A38">
        <v>2056</v>
      </c>
      <c r="B38">
        <v>26226452.120000001</v>
      </c>
      <c r="C38">
        <v>185576391.30000001</v>
      </c>
      <c r="D38">
        <v>9547691004</v>
      </c>
      <c r="E38">
        <v>10113801.199999999</v>
      </c>
    </row>
    <row r="39" spans="1:5" x14ac:dyDescent="0.35">
      <c r="A39">
        <v>2057</v>
      </c>
      <c r="B39">
        <v>26273449.579999998</v>
      </c>
      <c r="C39">
        <v>188952456</v>
      </c>
      <c r="D39">
        <v>9666702898</v>
      </c>
      <c r="E39">
        <v>10162761.68</v>
      </c>
    </row>
    <row r="40" spans="1:5" x14ac:dyDescent="0.35">
      <c r="A40">
        <v>2058</v>
      </c>
      <c r="B40">
        <v>26307545.379999999</v>
      </c>
      <c r="C40">
        <v>192245453.69999999</v>
      </c>
      <c r="D40">
        <v>9780525768</v>
      </c>
      <c r="E40">
        <v>10208880.449999999</v>
      </c>
    </row>
    <row r="41" spans="1:5" x14ac:dyDescent="0.35">
      <c r="A41">
        <v>2059</v>
      </c>
      <c r="B41">
        <v>26329522.559999999</v>
      </c>
      <c r="C41">
        <v>195456464.09999999</v>
      </c>
      <c r="D41">
        <v>9889215590</v>
      </c>
      <c r="E41">
        <v>10252164.640000001</v>
      </c>
    </row>
    <row r="42" spans="1:5" x14ac:dyDescent="0.35">
      <c r="A42">
        <v>2060</v>
      </c>
      <c r="B42">
        <v>26340125.050000001</v>
      </c>
      <c r="C42">
        <v>198586603</v>
      </c>
      <c r="D42">
        <v>10023855472</v>
      </c>
      <c r="E42">
        <v>10292620.310000001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O11" sqref="O11"/>
    </sheetView>
  </sheetViews>
  <sheetFormatPr defaultRowHeight="14.5" x14ac:dyDescent="0.35"/>
  <cols>
    <col min="2" max="2" width="11.54296875" customWidth="1"/>
    <col min="3" max="3" width="12.54296875" customWidth="1"/>
    <col min="4" max="4" width="13.7265625" customWidth="1"/>
    <col min="7" max="7" width="10.08984375" customWidth="1"/>
    <col min="8" max="8" width="14" customWidth="1"/>
    <col min="9" max="9" width="14.1796875" customWidth="1"/>
    <col min="10" max="10" width="13" customWidth="1"/>
    <col min="11" max="11" width="14.81640625" customWidth="1"/>
    <col min="12" max="12" width="17" customWidth="1"/>
    <col min="13" max="13" width="17.7265625" customWidth="1"/>
  </cols>
  <sheetData>
    <row r="1" spans="1:13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5</v>
      </c>
      <c r="I1" t="s">
        <v>7</v>
      </c>
      <c r="J1" t="s">
        <v>6</v>
      </c>
      <c r="K1" t="s">
        <v>8</v>
      </c>
      <c r="L1" t="s">
        <v>18</v>
      </c>
      <c r="M1" t="s">
        <v>19</v>
      </c>
    </row>
    <row r="2" spans="1:13" x14ac:dyDescent="0.35">
      <c r="A2">
        <v>2020</v>
      </c>
      <c r="B2">
        <f>scenario2!B2-scenario1!B2</f>
        <v>-832583.67608204996</v>
      </c>
      <c r="C2">
        <f>scenario2!C2-scenario1!C2</f>
        <v>-2.7314014732837677E-4</v>
      </c>
      <c r="D2">
        <f>scenario2!D2-scenario1!D2</f>
        <v>73124454.5</v>
      </c>
      <c r="E2">
        <v>750</v>
      </c>
      <c r="F2">
        <f>D2/(B2*(-1))</f>
        <v>87.82835479564902</v>
      </c>
      <c r="G2" t="s">
        <v>15</v>
      </c>
      <c r="H2">
        <f>C2-D2/E2</f>
        <v>-97499.272939806819</v>
      </c>
      <c r="I2">
        <f>C2*E2-D2</f>
        <v>-73124454.704855114</v>
      </c>
      <c r="J2">
        <f>B2+D2/E2</f>
        <v>-735084.40341538331</v>
      </c>
      <c r="K2">
        <f>D2+(B2*E2)</f>
        <v>-551313302.5615375</v>
      </c>
      <c r="L2">
        <f>B2*(-1)-D2/E2</f>
        <v>735084.40341538331</v>
      </c>
      <c r="M2">
        <f>B2*(-1)*E2-D2</f>
        <v>551313302.5615375</v>
      </c>
    </row>
    <row r="3" spans="1:13" x14ac:dyDescent="0.35">
      <c r="A3">
        <v>2021</v>
      </c>
      <c r="B3">
        <f>scenario2!B3-scenario1!B3</f>
        <v>-1527370.4536940102</v>
      </c>
      <c r="C3">
        <f>scenario2!C3-scenario1!C3</f>
        <v>33338.831665299833</v>
      </c>
      <c r="D3">
        <f>scenario2!D3-scenario1!D3</f>
        <v>103062902.69999993</v>
      </c>
      <c r="E3">
        <v>750</v>
      </c>
      <c r="F3">
        <f t="shared" ref="F3:F42" si="0">D3/(B3*(-1))</f>
        <v>67.477344772997228</v>
      </c>
      <c r="G3">
        <f t="shared" ref="G3:G42" si="1">D3/C3</f>
        <v>3091.377158464471</v>
      </c>
      <c r="H3">
        <f>C3-D3/E3</f>
        <v>-104078.37193470006</v>
      </c>
      <c r="I3">
        <f t="shared" ref="I3:I42" si="2">C3*E3-D3</f>
        <v>-78058778.951025054</v>
      </c>
      <c r="J3">
        <f t="shared" ref="J3:J42" si="3">B3+D3/E3</f>
        <v>-1389953.2500940103</v>
      </c>
      <c r="K3">
        <f>D3+(B3*E3)</f>
        <v>-1042464937.5705076</v>
      </c>
      <c r="L3">
        <f t="shared" ref="L3:L42" si="4">B3*(-1)-D3/E3</f>
        <v>1389953.2500940103</v>
      </c>
      <c r="M3">
        <f t="shared" ref="M3:M42" si="5">B3*(-1)*E3-D3</f>
        <v>1042464937.5705076</v>
      </c>
    </row>
    <row r="4" spans="1:13" x14ac:dyDescent="0.35">
      <c r="A4">
        <v>2022</v>
      </c>
      <c r="B4">
        <f>scenario2!B4-scenario1!B4</f>
        <v>-2086469.2267897194</v>
      </c>
      <c r="C4">
        <f>scenario2!C4-scenario1!C4</f>
        <v>94240.646869599819</v>
      </c>
      <c r="D4">
        <f>scenario2!D4-scenario1!D4</f>
        <v>144886420</v>
      </c>
      <c r="E4">
        <v>750</v>
      </c>
      <c r="F4">
        <f t="shared" si="0"/>
        <v>69.440957067420996</v>
      </c>
      <c r="G4">
        <f t="shared" si="1"/>
        <v>1537.4090141855499</v>
      </c>
      <c r="H4">
        <f>C4-D4/E4</f>
        <v>-98941.246463733522</v>
      </c>
      <c r="I4">
        <f t="shared" si="2"/>
        <v>-74205934.847800136</v>
      </c>
      <c r="J4">
        <f t="shared" si="3"/>
        <v>-1893287.3334563861</v>
      </c>
      <c r="K4">
        <f>D4+(B4*E4)</f>
        <v>-1419965500.0922897</v>
      </c>
      <c r="L4">
        <f t="shared" si="4"/>
        <v>1893287.3334563861</v>
      </c>
      <c r="M4">
        <f t="shared" si="5"/>
        <v>1419965500.0922897</v>
      </c>
    </row>
    <row r="5" spans="1:13" x14ac:dyDescent="0.35">
      <c r="A5">
        <v>2023</v>
      </c>
      <c r="B5">
        <f>scenario2!B5-scenario1!B5</f>
        <v>-2585220.5226420304</v>
      </c>
      <c r="C5">
        <f>scenario2!C5-scenario1!C5</f>
        <v>176008.23398369923</v>
      </c>
      <c r="D5">
        <f>scenario2!D5-scenario1!D5</f>
        <v>190643925</v>
      </c>
      <c r="E5">
        <v>750</v>
      </c>
      <c r="F5">
        <f t="shared" si="0"/>
        <v>73.74377672244637</v>
      </c>
      <c r="G5">
        <f t="shared" si="1"/>
        <v>1083.1534450692586</v>
      </c>
      <c r="H5">
        <f>C5-D5/E5</f>
        <v>-78183.666016300762</v>
      </c>
      <c r="I5">
        <f t="shared" si="2"/>
        <v>-58637749.512225568</v>
      </c>
      <c r="J5">
        <f t="shared" si="3"/>
        <v>-2331028.6226420305</v>
      </c>
      <c r="K5">
        <f>D5+(B5*E5)</f>
        <v>-1748271466.9815228</v>
      </c>
      <c r="L5">
        <f t="shared" si="4"/>
        <v>2331028.6226420305</v>
      </c>
      <c r="M5">
        <f t="shared" si="5"/>
        <v>1748271466.9815228</v>
      </c>
    </row>
    <row r="6" spans="1:13" x14ac:dyDescent="0.35">
      <c r="A6">
        <v>2024</v>
      </c>
      <c r="B6">
        <f>scenario2!B6-scenario1!B6</f>
        <v>-3053256.6601780001</v>
      </c>
      <c r="C6">
        <f>scenario2!C6-scenario1!C6</f>
        <v>272243.35622950271</v>
      </c>
      <c r="D6">
        <f>scenario2!D6-scenario1!D6</f>
        <v>236097391</v>
      </c>
      <c r="E6">
        <v>750</v>
      </c>
      <c r="F6">
        <f t="shared" si="0"/>
        <v>77.32641480137994</v>
      </c>
      <c r="G6">
        <f t="shared" si="1"/>
        <v>867.22921091587102</v>
      </c>
      <c r="H6">
        <f>C6-D6/E6</f>
        <v>-42553.16510383063</v>
      </c>
      <c r="I6">
        <f t="shared" si="2"/>
        <v>-31914873.827872962</v>
      </c>
      <c r="J6">
        <f t="shared" si="3"/>
        <v>-2738460.138844667</v>
      </c>
      <c r="K6">
        <f>D6+(B6*E6)</f>
        <v>-2053845104.1335001</v>
      </c>
      <c r="L6">
        <f t="shared" si="4"/>
        <v>2738460.138844667</v>
      </c>
      <c r="M6">
        <f t="shared" si="5"/>
        <v>2053845104.1335001</v>
      </c>
    </row>
    <row r="7" spans="1:13" x14ac:dyDescent="0.35">
      <c r="A7">
        <v>2025</v>
      </c>
      <c r="B7">
        <f>scenario2!B7-scenario1!B7</f>
        <v>-3499446.0735841002</v>
      </c>
      <c r="C7">
        <f>scenario2!C7-scenario1!C7</f>
        <v>378241.94430029392</v>
      </c>
      <c r="D7">
        <f>scenario2!D7-scenario1!D7</f>
        <v>340453576</v>
      </c>
      <c r="E7">
        <v>750</v>
      </c>
      <c r="F7">
        <f t="shared" si="0"/>
        <v>97.2878475167673</v>
      </c>
      <c r="G7">
        <f t="shared" si="1"/>
        <v>900.09471749570696</v>
      </c>
      <c r="H7">
        <f>C7-D7/E7</f>
        <v>-75696.157033039432</v>
      </c>
      <c r="I7">
        <f t="shared" si="2"/>
        <v>-56772117.774779558</v>
      </c>
      <c r="J7">
        <f t="shared" si="3"/>
        <v>-3045507.9722507671</v>
      </c>
      <c r="K7">
        <f>D7+(B7*E7)</f>
        <v>-2284130979.1880751</v>
      </c>
      <c r="L7">
        <f t="shared" si="4"/>
        <v>3045507.9722507671</v>
      </c>
      <c r="M7">
        <f t="shared" si="5"/>
        <v>2284130979.1880751</v>
      </c>
    </row>
    <row r="8" spans="1:13" x14ac:dyDescent="0.35">
      <c r="A8">
        <v>2026</v>
      </c>
      <c r="B8">
        <f>scenario2!B8-scenario1!B8</f>
        <v>-3926950.5487853996</v>
      </c>
      <c r="C8">
        <f>scenario2!C8-scenario1!C8</f>
        <v>490938.3960634023</v>
      </c>
      <c r="D8">
        <f>scenario2!D8-scenario1!D8</f>
        <v>380761456</v>
      </c>
      <c r="E8">
        <v>750</v>
      </c>
      <c r="F8">
        <f t="shared" si="0"/>
        <v>96.961102837867159</v>
      </c>
      <c r="G8">
        <f t="shared" si="1"/>
        <v>775.57888943529792</v>
      </c>
      <c r="H8">
        <f>C8-D8/E8</f>
        <v>-16743.545269931026</v>
      </c>
      <c r="I8">
        <f t="shared" si="2"/>
        <v>-12557658.952448249</v>
      </c>
      <c r="J8">
        <f t="shared" si="3"/>
        <v>-3419268.6074520661</v>
      </c>
      <c r="K8">
        <f>D8+(B8*E8)</f>
        <v>-2564451455.5890498</v>
      </c>
      <c r="L8">
        <f t="shared" si="4"/>
        <v>3419268.6074520661</v>
      </c>
      <c r="M8">
        <f t="shared" si="5"/>
        <v>2564451455.5890498</v>
      </c>
    </row>
    <row r="9" spans="1:13" x14ac:dyDescent="0.35">
      <c r="A9">
        <v>2027</v>
      </c>
      <c r="B9">
        <f>scenario2!B9-scenario1!B9</f>
        <v>-4337079.8982981015</v>
      </c>
      <c r="C9">
        <f>scenario2!C9-scenario1!C9</f>
        <v>608491.80424170196</v>
      </c>
      <c r="D9">
        <f>scenario2!D9-scenario1!D9</f>
        <v>417118245</v>
      </c>
      <c r="E9">
        <v>750</v>
      </c>
      <c r="F9">
        <f t="shared" si="0"/>
        <v>96.1749044936156</v>
      </c>
      <c r="G9">
        <f t="shared" si="1"/>
        <v>685.49525579857186</v>
      </c>
      <c r="H9">
        <f>C9-D9/E9</f>
        <v>52334.144241701928</v>
      </c>
      <c r="I9">
        <f t="shared" si="2"/>
        <v>39250608.181276441</v>
      </c>
      <c r="J9">
        <f t="shared" si="3"/>
        <v>-3780922.2382981014</v>
      </c>
      <c r="K9">
        <f>D9+(B9*E9)</f>
        <v>-2835691678.7235761</v>
      </c>
      <c r="L9">
        <f t="shared" si="4"/>
        <v>3780922.2382981014</v>
      </c>
      <c r="M9">
        <f t="shared" si="5"/>
        <v>2835691678.7235761</v>
      </c>
    </row>
    <row r="10" spans="1:13" x14ac:dyDescent="0.35">
      <c r="A10">
        <v>2028</v>
      </c>
      <c r="B10">
        <f>scenario2!B10-scenario1!B10</f>
        <v>-4730527.5102351997</v>
      </c>
      <c r="C10">
        <f>scenario2!C10-scenario1!C10</f>
        <v>729929.88985030353</v>
      </c>
      <c r="D10">
        <f>scenario2!D10-scenario1!D10</f>
        <v>449455426</v>
      </c>
      <c r="E10">
        <v>750</v>
      </c>
      <c r="F10">
        <f t="shared" si="0"/>
        <v>95.011692676458665</v>
      </c>
      <c r="G10">
        <f t="shared" si="1"/>
        <v>615.7515019588742</v>
      </c>
      <c r="H10">
        <f>C10-D10/E10</f>
        <v>130655.98851697019</v>
      </c>
      <c r="I10">
        <f t="shared" si="2"/>
        <v>97991991.387727618</v>
      </c>
      <c r="J10">
        <f t="shared" si="3"/>
        <v>-4131253.6089018662</v>
      </c>
      <c r="K10">
        <f>D10+(B10*E10)</f>
        <v>-3098440206.6763997</v>
      </c>
      <c r="L10">
        <f t="shared" si="4"/>
        <v>4131253.6089018662</v>
      </c>
      <c r="M10">
        <f t="shared" si="5"/>
        <v>3098440206.6763997</v>
      </c>
    </row>
    <row r="11" spans="1:13" x14ac:dyDescent="0.35">
      <c r="A11">
        <v>2029</v>
      </c>
      <c r="B11">
        <f>scenario2!B11-scenario1!B11</f>
        <v>-5107289.2365631983</v>
      </c>
      <c r="C11">
        <f>scenario2!C11-scenario1!C11</f>
        <v>854871.67431610078</v>
      </c>
      <c r="D11">
        <f>scenario2!D11-scenario1!D11</f>
        <v>477898258</v>
      </c>
      <c r="E11">
        <v>750</v>
      </c>
      <c r="F11">
        <f t="shared" si="0"/>
        <v>93.571802156556089</v>
      </c>
      <c r="G11">
        <f t="shared" si="1"/>
        <v>559.02923486419138</v>
      </c>
      <c r="H11">
        <f>C11-D11/E11</f>
        <v>217673.99698276748</v>
      </c>
      <c r="I11">
        <f t="shared" si="2"/>
        <v>163255497.73707557</v>
      </c>
      <c r="J11">
        <f t="shared" si="3"/>
        <v>-4470091.5592298647</v>
      </c>
      <c r="K11">
        <f>D11+(B11*E11)</f>
        <v>-3352568669.4223986</v>
      </c>
      <c r="L11">
        <f t="shared" si="4"/>
        <v>4470091.5592298647</v>
      </c>
      <c r="M11">
        <f t="shared" si="5"/>
        <v>3352568669.4223986</v>
      </c>
    </row>
    <row r="12" spans="1:13" x14ac:dyDescent="0.35">
      <c r="A12">
        <v>2030</v>
      </c>
      <c r="B12">
        <f>scenario2!B12-scenario1!B12</f>
        <v>-5467331.5178967007</v>
      </c>
      <c r="C12">
        <f>scenario2!C12-scenario1!C12</f>
        <v>983303.50745400041</v>
      </c>
      <c r="D12">
        <f>scenario2!D12-scenario1!D12</f>
        <v>559560385</v>
      </c>
      <c r="E12">
        <v>750</v>
      </c>
      <c r="F12">
        <f t="shared" si="0"/>
        <v>102.34615976154755</v>
      </c>
      <c r="G12">
        <f t="shared" si="1"/>
        <v>569.06171976222367</v>
      </c>
      <c r="H12">
        <f>C12-D12/E12</f>
        <v>237222.99412066711</v>
      </c>
      <c r="I12">
        <f t="shared" si="2"/>
        <v>177917245.59050035</v>
      </c>
      <c r="J12">
        <f t="shared" si="3"/>
        <v>-4721251.004563367</v>
      </c>
      <c r="K12">
        <f>D12+(B12*E12)</f>
        <v>-3540938253.4225254</v>
      </c>
      <c r="L12">
        <f t="shared" si="4"/>
        <v>4721251.004563367</v>
      </c>
      <c r="M12">
        <f t="shared" si="5"/>
        <v>3540938253.4225254</v>
      </c>
    </row>
    <row r="13" spans="1:13" x14ac:dyDescent="0.35">
      <c r="A13">
        <v>2031</v>
      </c>
      <c r="B13">
        <f>scenario2!B13-scenario1!B13</f>
        <v>-5810994.2102716975</v>
      </c>
      <c r="C13">
        <f>scenario2!C13-scenario1!C13</f>
        <v>1115418.7839326859</v>
      </c>
      <c r="D13">
        <f>scenario2!D13-scenario1!D13</f>
        <v>581774557</v>
      </c>
      <c r="E13">
        <v>750</v>
      </c>
      <c r="F13">
        <f t="shared" si="0"/>
        <v>100.11618252374728</v>
      </c>
      <c r="G13">
        <f t="shared" si="1"/>
        <v>521.57500427669811</v>
      </c>
      <c r="H13">
        <f>C13-D13/E13</f>
        <v>339719.37459935248</v>
      </c>
      <c r="I13">
        <f t="shared" si="2"/>
        <v>254789530.94951439</v>
      </c>
      <c r="J13">
        <f t="shared" si="3"/>
        <v>-5035294.8009383641</v>
      </c>
      <c r="K13">
        <f>D13+(B13*E13)</f>
        <v>-3776471100.7037735</v>
      </c>
      <c r="L13">
        <f t="shared" si="4"/>
        <v>5035294.8009383641</v>
      </c>
      <c r="M13">
        <f t="shared" si="5"/>
        <v>3776471100.7037735</v>
      </c>
    </row>
    <row r="14" spans="1:13" x14ac:dyDescent="0.35">
      <c r="A14">
        <v>2032</v>
      </c>
      <c r="B14">
        <f>scenario2!B14-scenario1!B14</f>
        <v>-6138673.8923730999</v>
      </c>
      <c r="C14">
        <f>scenario2!C14-scenario1!C14</f>
        <v>1251501.8312072009</v>
      </c>
      <c r="D14">
        <f>scenario2!D14-scenario1!D14</f>
        <v>600936103</v>
      </c>
      <c r="E14">
        <v>750</v>
      </c>
      <c r="F14">
        <f t="shared" si="0"/>
        <v>97.893472358358011</v>
      </c>
      <c r="G14">
        <f t="shared" si="1"/>
        <v>480.17197259738401</v>
      </c>
      <c r="H14">
        <f>C14-D14/E14</f>
        <v>450253.69387386751</v>
      </c>
      <c r="I14">
        <f t="shared" si="2"/>
        <v>337690270.40540063</v>
      </c>
      <c r="J14">
        <f t="shared" si="3"/>
        <v>-5337425.7550397664</v>
      </c>
      <c r="K14">
        <f>D14+(B14*E14)</f>
        <v>-4003069316.2798252</v>
      </c>
      <c r="L14">
        <f t="shared" si="4"/>
        <v>5337425.7550397664</v>
      </c>
      <c r="M14">
        <f t="shared" si="5"/>
        <v>4003069316.2798252</v>
      </c>
    </row>
    <row r="15" spans="1:13" x14ac:dyDescent="0.35">
      <c r="A15">
        <v>2033</v>
      </c>
      <c r="B15">
        <f>scenario2!B15-scenario1!B15</f>
        <v>-6450659.8624751009</v>
      </c>
      <c r="C15">
        <f>scenario2!C15-scenario1!C15</f>
        <v>1391869.0501814038</v>
      </c>
      <c r="D15">
        <f>scenario2!D15-scenario1!D15</f>
        <v>617371271</v>
      </c>
      <c r="E15">
        <v>750</v>
      </c>
      <c r="F15">
        <f t="shared" si="0"/>
        <v>95.706684922481145</v>
      </c>
      <c r="G15">
        <f t="shared" si="1"/>
        <v>443.55557077696164</v>
      </c>
      <c r="H15">
        <f>C15-D15/E15</f>
        <v>568707.35551473708</v>
      </c>
      <c r="I15">
        <f t="shared" si="2"/>
        <v>426530516.63605285</v>
      </c>
      <c r="J15">
        <f t="shared" si="3"/>
        <v>-5627498.167808434</v>
      </c>
      <c r="K15">
        <f>D15+(B15*E15)</f>
        <v>-4220623625.8563261</v>
      </c>
      <c r="L15">
        <f t="shared" si="4"/>
        <v>5627498.167808434</v>
      </c>
      <c r="M15">
        <f t="shared" si="5"/>
        <v>4220623625.8563261</v>
      </c>
    </row>
    <row r="16" spans="1:13" x14ac:dyDescent="0.35">
      <c r="A16">
        <v>2034</v>
      </c>
      <c r="B16">
        <f>scenario2!B16-scenario1!B16</f>
        <v>-6746978.3782804012</v>
      </c>
      <c r="C16">
        <f>scenario2!C16-scenario1!C16</f>
        <v>1536835.4290833026</v>
      </c>
      <c r="D16">
        <f>scenario2!D16-scenario1!D16</f>
        <v>631402646</v>
      </c>
      <c r="E16">
        <v>750</v>
      </c>
      <c r="F16">
        <f t="shared" si="0"/>
        <v>93.583024963083588</v>
      </c>
      <c r="G16">
        <f t="shared" si="1"/>
        <v>410.84597221748163</v>
      </c>
      <c r="H16">
        <f>C16-D16/E16</f>
        <v>694965.23441663594</v>
      </c>
      <c r="I16">
        <f t="shared" si="2"/>
        <v>521223925.81247687</v>
      </c>
      <c r="J16">
        <f t="shared" si="3"/>
        <v>-5905108.1836137343</v>
      </c>
      <c r="K16">
        <f>D16+(B16*E16)</f>
        <v>-4428831137.7103004</v>
      </c>
      <c r="L16">
        <f t="shared" si="4"/>
        <v>5905108.1836137343</v>
      </c>
      <c r="M16">
        <f t="shared" si="5"/>
        <v>4428831137.7103004</v>
      </c>
    </row>
    <row r="17" spans="1:13" x14ac:dyDescent="0.35">
      <c r="A17">
        <v>2035</v>
      </c>
      <c r="B17">
        <f>scenario2!B17-scenario1!B17</f>
        <v>-7027491.374214001</v>
      </c>
      <c r="C17">
        <f>scenario2!C17-scenario1!C17</f>
        <v>1686676.7694357038</v>
      </c>
      <c r="D17">
        <f>scenario2!D17-scenario1!D17</f>
        <v>696032971</v>
      </c>
      <c r="E17">
        <v>750</v>
      </c>
      <c r="F17">
        <f t="shared" si="0"/>
        <v>99.044301008174301</v>
      </c>
      <c r="G17">
        <f t="shared" si="1"/>
        <v>412.66529759158624</v>
      </c>
      <c r="H17">
        <f>C17-D17/E17</f>
        <v>758632.80810237047</v>
      </c>
      <c r="I17">
        <f t="shared" si="2"/>
        <v>568974606.07677794</v>
      </c>
      <c r="J17">
        <f t="shared" si="3"/>
        <v>-6099447.4128806675</v>
      </c>
      <c r="K17">
        <f>D17+(B17*E17)</f>
        <v>-4574585559.6605005</v>
      </c>
      <c r="L17">
        <f t="shared" si="4"/>
        <v>6099447.4128806675</v>
      </c>
      <c r="M17">
        <f t="shared" si="5"/>
        <v>4574585559.6605005</v>
      </c>
    </row>
    <row r="18" spans="1:13" x14ac:dyDescent="0.35">
      <c r="A18">
        <v>2036</v>
      </c>
      <c r="B18">
        <f>scenario2!B18-scenario1!B18</f>
        <v>-7292610.3628627993</v>
      </c>
      <c r="C18">
        <f>scenario2!C18-scenario1!C18</f>
        <v>1841624.1273305118</v>
      </c>
      <c r="D18">
        <f>scenario2!D18-scenario1!D18</f>
        <v>706847700</v>
      </c>
      <c r="E18">
        <v>750</v>
      </c>
      <c r="F18">
        <f t="shared" si="0"/>
        <v>96.92656879072841</v>
      </c>
      <c r="G18">
        <f t="shared" si="1"/>
        <v>383.81757140888271</v>
      </c>
      <c r="H18">
        <f>C18-D18/E18</f>
        <v>899160.52733051183</v>
      </c>
      <c r="I18">
        <f t="shared" si="2"/>
        <v>674370395.4978838</v>
      </c>
      <c r="J18">
        <f t="shared" si="3"/>
        <v>-6350146.7628627997</v>
      </c>
      <c r="K18">
        <f>D18+(B18*E18)</f>
        <v>-4762610072.1470995</v>
      </c>
      <c r="L18">
        <f t="shared" si="4"/>
        <v>6350146.7628627997</v>
      </c>
      <c r="M18">
        <f t="shared" si="5"/>
        <v>4762610072.1470995</v>
      </c>
    </row>
    <row r="19" spans="1:13" x14ac:dyDescent="0.35">
      <c r="A19">
        <v>2037</v>
      </c>
      <c r="B19">
        <f>scenario2!B19-scenario1!B19</f>
        <v>-7542668.6850477979</v>
      </c>
      <c r="C19">
        <f>scenario2!C19-scenario1!C19</f>
        <v>2001852.4763579965</v>
      </c>
      <c r="D19">
        <f>scenario2!D19-scenario1!D19</f>
        <v>716069924</v>
      </c>
      <c r="E19">
        <v>750</v>
      </c>
      <c r="F19">
        <f t="shared" si="0"/>
        <v>94.935884618596674</v>
      </c>
      <c r="G19">
        <f t="shared" si="1"/>
        <v>357.70364322887463</v>
      </c>
      <c r="H19">
        <f>C19-D19/E19</f>
        <v>1047092.5776913298</v>
      </c>
      <c r="I19">
        <f t="shared" si="2"/>
        <v>785319433.26849747</v>
      </c>
      <c r="J19">
        <f t="shared" si="3"/>
        <v>-6587908.786381131</v>
      </c>
      <c r="K19">
        <f>D19+(B19*E19)</f>
        <v>-4940931589.7858486</v>
      </c>
      <c r="L19">
        <f t="shared" si="4"/>
        <v>6587908.786381131</v>
      </c>
      <c r="M19">
        <f t="shared" si="5"/>
        <v>4940931589.7858486</v>
      </c>
    </row>
    <row r="20" spans="1:13" x14ac:dyDescent="0.35">
      <c r="A20">
        <v>2038</v>
      </c>
      <c r="B20">
        <f>scenario2!B20-scenario1!B20</f>
        <v>-7778099.7170375995</v>
      </c>
      <c r="C20">
        <f>scenario2!C20-scenario1!C20</f>
        <v>2167472.7500520051</v>
      </c>
      <c r="D20">
        <f>scenario2!D20-scenario1!D20</f>
        <v>723916307</v>
      </c>
      <c r="E20">
        <v>750</v>
      </c>
      <c r="F20">
        <f t="shared" si="0"/>
        <v>93.071101340381617</v>
      </c>
      <c r="G20">
        <f t="shared" si="1"/>
        <v>333.99096112402373</v>
      </c>
      <c r="H20">
        <f>C20-D20/E20</f>
        <v>1202251.0073853384</v>
      </c>
      <c r="I20">
        <f t="shared" si="2"/>
        <v>901688255.53900385</v>
      </c>
      <c r="J20">
        <f t="shared" si="3"/>
        <v>-6812877.9743709331</v>
      </c>
      <c r="K20">
        <f>D20+(B20*E20)</f>
        <v>-5109658480.7781992</v>
      </c>
      <c r="L20">
        <f t="shared" si="4"/>
        <v>6812877.9743709331</v>
      </c>
      <c r="M20">
        <f t="shared" si="5"/>
        <v>5109658480.7781992</v>
      </c>
    </row>
    <row r="21" spans="1:13" x14ac:dyDescent="0.35">
      <c r="A21">
        <v>2039</v>
      </c>
      <c r="B21">
        <f>scenario2!B21-scenario1!B21</f>
        <v>-7999130.6261634007</v>
      </c>
      <c r="C21">
        <f>scenario2!C21-scenario1!C21</f>
        <v>2338535.0617280006</v>
      </c>
      <c r="D21">
        <f>scenario2!D21-scenario1!D21</f>
        <v>730588559</v>
      </c>
      <c r="E21">
        <v>750</v>
      </c>
      <c r="F21">
        <f t="shared" si="0"/>
        <v>91.33349524389628</v>
      </c>
      <c r="G21">
        <f t="shared" si="1"/>
        <v>312.41291651199373</v>
      </c>
      <c r="H21">
        <f>C21-D21/E21</f>
        <v>1364416.9830613341</v>
      </c>
      <c r="I21">
        <f t="shared" si="2"/>
        <v>1023312737.2960005</v>
      </c>
      <c r="J21">
        <f t="shared" si="3"/>
        <v>-7025012.5474967342</v>
      </c>
      <c r="K21">
        <f>D21+(B21*E21)</f>
        <v>-5268759410.622551</v>
      </c>
      <c r="L21">
        <f t="shared" si="4"/>
        <v>7025012.5474967342</v>
      </c>
      <c r="M21">
        <f t="shared" si="5"/>
        <v>5268759410.622551</v>
      </c>
    </row>
    <row r="22" spans="1:13" x14ac:dyDescent="0.35">
      <c r="A22">
        <v>2040</v>
      </c>
      <c r="B22">
        <f>scenario2!B22-scenario1!B22</f>
        <v>-8205979.9252247028</v>
      </c>
      <c r="C22">
        <f>scenario2!C22-scenario1!C22</f>
        <v>2515025.9880919904</v>
      </c>
      <c r="D22">
        <f>scenario2!D22-scenario1!D22</f>
        <v>784743765</v>
      </c>
      <c r="E22">
        <v>750</v>
      </c>
      <c r="F22">
        <f t="shared" si="0"/>
        <v>95.63071956680561</v>
      </c>
      <c r="G22">
        <f t="shared" si="1"/>
        <v>312.0221296780083</v>
      </c>
      <c r="H22">
        <f>C22-D22/E22</f>
        <v>1468700.9680919903</v>
      </c>
      <c r="I22">
        <f t="shared" si="2"/>
        <v>1101525726.0689929</v>
      </c>
      <c r="J22">
        <f t="shared" si="3"/>
        <v>-7159654.9052247033</v>
      </c>
      <c r="K22">
        <f>D22+(B22*E22)</f>
        <v>-5369741178.9185266</v>
      </c>
      <c r="L22">
        <f t="shared" si="4"/>
        <v>7159654.9052247033</v>
      </c>
      <c r="M22">
        <f t="shared" si="5"/>
        <v>5369741178.9185266</v>
      </c>
    </row>
    <row r="23" spans="1:13" x14ac:dyDescent="0.35">
      <c r="A23">
        <v>2041</v>
      </c>
      <c r="B23">
        <f>scenario2!B23-scenario1!B23</f>
        <v>-8399096.9129231013</v>
      </c>
      <c r="C23">
        <f>scenario2!C23-scenario1!C23</f>
        <v>2696883.4140699953</v>
      </c>
      <c r="D23">
        <f>scenario2!D23-scenario1!D23</f>
        <v>790147567</v>
      </c>
      <c r="E23">
        <v>750</v>
      </c>
      <c r="F23">
        <f t="shared" si="0"/>
        <v>94.075300617647997</v>
      </c>
      <c r="G23">
        <f t="shared" si="1"/>
        <v>292.98543751565097</v>
      </c>
      <c r="H23">
        <f>C23-D23/E23</f>
        <v>1643353.324736662</v>
      </c>
      <c r="I23">
        <f t="shared" si="2"/>
        <v>1232514993.5524964</v>
      </c>
      <c r="J23">
        <f t="shared" si="3"/>
        <v>-7345566.8235897683</v>
      </c>
      <c r="K23">
        <f>D23+(B23*E23)</f>
        <v>-5509175117.6923256</v>
      </c>
      <c r="L23">
        <f t="shared" si="4"/>
        <v>7345566.8235897683</v>
      </c>
      <c r="M23">
        <f t="shared" si="5"/>
        <v>5509175117.6923256</v>
      </c>
    </row>
    <row r="24" spans="1:13" x14ac:dyDescent="0.35">
      <c r="A24">
        <v>2042</v>
      </c>
      <c r="B24">
        <f>scenario2!B24-scenario1!B24</f>
        <v>-8578813.4292256981</v>
      </c>
      <c r="C24">
        <f>scenario2!C24-scenario1!C24</f>
        <v>2884004.6574999988</v>
      </c>
      <c r="D24">
        <f>scenario2!D24-scenario1!D24</f>
        <v>794874267</v>
      </c>
      <c r="E24">
        <v>750</v>
      </c>
      <c r="F24">
        <f t="shared" si="0"/>
        <v>92.655502250705013</v>
      </c>
      <c r="G24">
        <f t="shared" si="1"/>
        <v>275.61476536901199</v>
      </c>
      <c r="H24">
        <f>C24-D24/E24</f>
        <v>1824172.3014999989</v>
      </c>
      <c r="I24">
        <f t="shared" si="2"/>
        <v>1368129226.124999</v>
      </c>
      <c r="J24">
        <f t="shared" si="3"/>
        <v>-7518981.0732256984</v>
      </c>
      <c r="K24">
        <f>D24+(B24*E24)</f>
        <v>-5639235804.9192734</v>
      </c>
      <c r="L24">
        <f t="shared" si="4"/>
        <v>7518981.0732256984</v>
      </c>
      <c r="M24">
        <f t="shared" si="5"/>
        <v>5639235804.9192734</v>
      </c>
    </row>
    <row r="25" spans="1:13" x14ac:dyDescent="0.35">
      <c r="A25">
        <v>2043</v>
      </c>
      <c r="B25">
        <f>scenario2!B25-scenario1!B25</f>
        <v>-8745587.6807544976</v>
      </c>
      <c r="C25">
        <f>scenario2!C25-scenario1!C25</f>
        <v>3076257.359679997</v>
      </c>
      <c r="D25">
        <f>scenario2!D25-scenario1!D25</f>
        <v>799085212</v>
      </c>
      <c r="E25">
        <v>750</v>
      </c>
      <c r="F25">
        <f t="shared" si="0"/>
        <v>91.370098976706103</v>
      </c>
      <c r="G25">
        <f t="shared" si="1"/>
        <v>259.75889484198541</v>
      </c>
      <c r="H25">
        <f>C25-D25/E25</f>
        <v>2010810.4103466636</v>
      </c>
      <c r="I25">
        <f t="shared" si="2"/>
        <v>1508107807.7599978</v>
      </c>
      <c r="J25">
        <f t="shared" si="3"/>
        <v>-7680140.7314211642</v>
      </c>
      <c r="K25">
        <f>D25+(B25*E25)</f>
        <v>-5760105548.5658731</v>
      </c>
      <c r="L25">
        <f t="shared" si="4"/>
        <v>7680140.7314211642</v>
      </c>
      <c r="M25">
        <f t="shared" si="5"/>
        <v>5760105548.5658731</v>
      </c>
    </row>
    <row r="26" spans="1:13" x14ac:dyDescent="0.35">
      <c r="A26">
        <v>2044</v>
      </c>
      <c r="B26">
        <f>scenario2!B26-scenario1!B26</f>
        <v>-8899722.2117642984</v>
      </c>
      <c r="C26">
        <f>scenario2!C26-scenario1!C26</f>
        <v>3273477.8962219954</v>
      </c>
      <c r="D26">
        <f>scenario2!D26-scenario1!D26</f>
        <v>802921794</v>
      </c>
      <c r="E26">
        <v>750</v>
      </c>
      <c r="F26">
        <f t="shared" si="0"/>
        <v>90.218747832223315</v>
      </c>
      <c r="G26">
        <f t="shared" si="1"/>
        <v>245.28095788478444</v>
      </c>
      <c r="H26">
        <f>C26-D26/E26</f>
        <v>2202915.5042219954</v>
      </c>
      <c r="I26">
        <f t="shared" si="2"/>
        <v>1652186628.1664963</v>
      </c>
      <c r="J26">
        <f t="shared" si="3"/>
        <v>-7829159.8197642984</v>
      </c>
      <c r="K26">
        <f>D26+(B26*E26)</f>
        <v>-5871869864.8232241</v>
      </c>
      <c r="L26">
        <f t="shared" si="4"/>
        <v>7829159.8197642984</v>
      </c>
      <c r="M26">
        <f t="shared" si="5"/>
        <v>5871869864.8232241</v>
      </c>
    </row>
    <row r="27" spans="1:13" x14ac:dyDescent="0.35">
      <c r="A27">
        <v>2045</v>
      </c>
      <c r="B27">
        <f>scenario2!B27-scenario1!B27</f>
        <v>-9041540.6645025015</v>
      </c>
      <c r="C27">
        <f>scenario2!C27-scenario1!C27</f>
        <v>3475478.3392859995</v>
      </c>
      <c r="D27">
        <f>scenario2!D27-scenario1!D27</f>
        <v>850556251</v>
      </c>
      <c r="E27">
        <v>750</v>
      </c>
      <c r="F27">
        <f t="shared" si="0"/>
        <v>94.072048399817788</v>
      </c>
      <c r="G27">
        <f t="shared" si="1"/>
        <v>244.73070120607855</v>
      </c>
      <c r="H27">
        <f>C27-D27/E27</f>
        <v>2341403.337952666</v>
      </c>
      <c r="I27">
        <f t="shared" si="2"/>
        <v>1756052503.4644995</v>
      </c>
      <c r="J27">
        <f t="shared" si="3"/>
        <v>-7907465.6631691679</v>
      </c>
      <c r="K27">
        <f>D27+(B27*E27)</f>
        <v>-5930599247.3768759</v>
      </c>
      <c r="L27">
        <f t="shared" si="4"/>
        <v>7907465.6631691679</v>
      </c>
      <c r="M27">
        <f t="shared" si="5"/>
        <v>5930599247.3768759</v>
      </c>
    </row>
    <row r="28" spans="1:13" x14ac:dyDescent="0.35">
      <c r="A28">
        <v>2046</v>
      </c>
      <c r="B28">
        <f>scenario2!B28-scenario1!B28</f>
        <v>-9171455.3484710045</v>
      </c>
      <c r="C28">
        <f>scenario2!C28-scenario1!C28</f>
        <v>3682048.372209996</v>
      </c>
      <c r="D28">
        <f>scenario2!D28-scenario1!D28</f>
        <v>854419566</v>
      </c>
      <c r="E28">
        <v>750</v>
      </c>
      <c r="F28">
        <f t="shared" si="0"/>
        <v>93.160739875644964</v>
      </c>
      <c r="G28">
        <f t="shared" si="1"/>
        <v>232.0500655148021</v>
      </c>
      <c r="H28">
        <f>C28-D28/E28</f>
        <v>2542822.284209996</v>
      </c>
      <c r="I28">
        <f t="shared" si="2"/>
        <v>1907116713.1574969</v>
      </c>
      <c r="J28">
        <f t="shared" si="3"/>
        <v>-8032229.260471005</v>
      </c>
      <c r="K28">
        <f>D28+(B28*E28)</f>
        <v>-6024171945.3532534</v>
      </c>
      <c r="L28">
        <f t="shared" si="4"/>
        <v>8032229.260471005</v>
      </c>
      <c r="M28">
        <f t="shared" si="5"/>
        <v>6024171945.3532534</v>
      </c>
    </row>
    <row r="29" spans="1:13" x14ac:dyDescent="0.35">
      <c r="A29">
        <v>2047</v>
      </c>
      <c r="B29">
        <f>scenario2!B29-scenario1!B29</f>
        <v>-9289866.8158827052</v>
      </c>
      <c r="C29">
        <f>scenario2!C29-scenario1!C29</f>
        <v>3892959.3001440167</v>
      </c>
      <c r="D29">
        <f>scenario2!D29-scenario1!D29</f>
        <v>858250041</v>
      </c>
      <c r="E29">
        <v>750</v>
      </c>
      <c r="F29">
        <f t="shared" si="0"/>
        <v>92.385613056655075</v>
      </c>
      <c r="G29">
        <f t="shared" si="1"/>
        <v>220.46211502089162</v>
      </c>
      <c r="H29">
        <f>C29-D29/E29</f>
        <v>2748625.9121440165</v>
      </c>
      <c r="I29">
        <f t="shared" si="2"/>
        <v>2061469434.1080127</v>
      </c>
      <c r="J29">
        <f t="shared" si="3"/>
        <v>-8145533.4278827049</v>
      </c>
      <c r="K29">
        <f>D29+(B29*E29)</f>
        <v>-6109150070.9120293</v>
      </c>
      <c r="L29">
        <f t="shared" si="4"/>
        <v>8145533.4278827049</v>
      </c>
      <c r="M29">
        <f t="shared" si="5"/>
        <v>6109150070.9120293</v>
      </c>
    </row>
    <row r="30" spans="1:13" x14ac:dyDescent="0.35">
      <c r="A30">
        <v>2048</v>
      </c>
      <c r="B30">
        <f>scenario2!B30-scenario1!B30</f>
        <v>-9397220.6555056013</v>
      </c>
      <c r="C30">
        <f>scenario2!C30-scenario1!C30</f>
        <v>4107972.3971059918</v>
      </c>
      <c r="D30">
        <f>scenario2!D30-scenario1!D30</f>
        <v>862151142</v>
      </c>
      <c r="E30">
        <v>750</v>
      </c>
      <c r="F30">
        <f t="shared" si="0"/>
        <v>91.74533339226069</v>
      </c>
      <c r="G30">
        <f t="shared" si="1"/>
        <v>209.87267163902396</v>
      </c>
      <c r="H30">
        <f>C30-D30/E30</f>
        <v>2958437.5411059922</v>
      </c>
      <c r="I30">
        <f t="shared" si="2"/>
        <v>2218828155.829494</v>
      </c>
      <c r="J30">
        <f t="shared" si="3"/>
        <v>-8247685.7995056016</v>
      </c>
      <c r="K30">
        <f>D30+(B30*E30)</f>
        <v>-6185764349.6292009</v>
      </c>
      <c r="L30">
        <f t="shared" si="4"/>
        <v>8247685.7995056016</v>
      </c>
      <c r="M30">
        <f t="shared" si="5"/>
        <v>6185764349.6292009</v>
      </c>
    </row>
    <row r="31" spans="1:13" x14ac:dyDescent="0.35">
      <c r="A31">
        <v>2049</v>
      </c>
      <c r="B31">
        <f>scenario2!B31-scenario1!B31</f>
        <v>-9493884.4388087951</v>
      </c>
      <c r="C31">
        <f>scenario2!C31-scenario1!C31</f>
        <v>4326831.9465270042</v>
      </c>
      <c r="D31">
        <f>scenario2!D31-scenario1!D31</f>
        <v>866196472</v>
      </c>
      <c r="E31">
        <v>750</v>
      </c>
      <c r="F31">
        <f t="shared" si="0"/>
        <v>91.237309405114516</v>
      </c>
      <c r="G31">
        <f t="shared" si="1"/>
        <v>200.19184537436576</v>
      </c>
      <c r="H31">
        <f>C31-D31/E31</f>
        <v>3171903.3171936711</v>
      </c>
      <c r="I31">
        <f t="shared" si="2"/>
        <v>2378927487.8952532</v>
      </c>
      <c r="J31">
        <f t="shared" si="3"/>
        <v>-8338955.809475462</v>
      </c>
      <c r="K31">
        <f>D31+(B31*E31)</f>
        <v>-6254216857.106596</v>
      </c>
      <c r="L31">
        <f t="shared" si="4"/>
        <v>8338955.809475462</v>
      </c>
      <c r="M31">
        <f t="shared" si="5"/>
        <v>6254216857.106596</v>
      </c>
    </row>
    <row r="32" spans="1:13" x14ac:dyDescent="0.35">
      <c r="A32">
        <v>2050</v>
      </c>
      <c r="B32">
        <f>scenario2!B32-scenario1!B32</f>
        <v>-9580228.8055912033</v>
      </c>
      <c r="C32">
        <f>scenario2!C32-scenario1!C32</f>
        <v>4549269.781114012</v>
      </c>
      <c r="D32">
        <f>scenario2!D32-scenario1!D32</f>
        <v>909987617</v>
      </c>
      <c r="E32">
        <v>750</v>
      </c>
      <c r="F32">
        <f t="shared" si="0"/>
        <v>94.986000383301274</v>
      </c>
      <c r="G32">
        <f t="shared" si="1"/>
        <v>200.02938071023013</v>
      </c>
      <c r="H32">
        <f>C32-D32/E32</f>
        <v>3335952.9584473455</v>
      </c>
      <c r="I32">
        <f t="shared" si="2"/>
        <v>2501964718.8355088</v>
      </c>
      <c r="J32">
        <f t="shared" si="3"/>
        <v>-8366911.9829245368</v>
      </c>
      <c r="K32">
        <f>D32+(B32*E32)</f>
        <v>-6275183987.1934023</v>
      </c>
      <c r="L32">
        <f t="shared" si="4"/>
        <v>8366911.9829245368</v>
      </c>
      <c r="M32">
        <f t="shared" si="5"/>
        <v>6275183987.1934023</v>
      </c>
    </row>
    <row r="33" spans="1:13" x14ac:dyDescent="0.35">
      <c r="A33">
        <v>2051</v>
      </c>
      <c r="B33">
        <f>scenario2!B33-scenario1!B33</f>
        <v>-9656670.4477135018</v>
      </c>
      <c r="C33">
        <f>scenario2!C33-scenario1!C33</f>
        <v>4775008.9735889733</v>
      </c>
      <c r="D33">
        <f>scenario2!D33-scenario1!D33</f>
        <v>914771172</v>
      </c>
      <c r="E33">
        <v>750</v>
      </c>
      <c r="F33">
        <f t="shared" si="0"/>
        <v>94.729459491557847</v>
      </c>
      <c r="G33">
        <f t="shared" si="1"/>
        <v>191.57475453128694</v>
      </c>
      <c r="H33">
        <f>C33-D33/E33</f>
        <v>3555314.0775889736</v>
      </c>
      <c r="I33">
        <f t="shared" si="2"/>
        <v>2666485558.19173</v>
      </c>
      <c r="J33">
        <f t="shared" si="3"/>
        <v>-8436975.551713502</v>
      </c>
      <c r="K33">
        <f>D33+(B33*E33)</f>
        <v>-6327731663.7851267</v>
      </c>
      <c r="L33">
        <f t="shared" si="4"/>
        <v>8436975.551713502</v>
      </c>
      <c r="M33">
        <f t="shared" si="5"/>
        <v>6327731663.7851267</v>
      </c>
    </row>
    <row r="34" spans="1:13" x14ac:dyDescent="0.35">
      <c r="A34">
        <v>2052</v>
      </c>
      <c r="B34">
        <f>scenario2!B34-scenario1!B34</f>
        <v>-9723645.1114287041</v>
      </c>
      <c r="C34">
        <f>scenario2!C34-scenario1!C34</f>
        <v>5003767.8527860045</v>
      </c>
      <c r="D34">
        <f>scenario2!D34-scenario1!D34</f>
        <v>919854232</v>
      </c>
      <c r="E34">
        <v>750</v>
      </c>
      <c r="F34">
        <f t="shared" si="0"/>
        <v>94.599733069119068</v>
      </c>
      <c r="G34">
        <f t="shared" si="1"/>
        <v>183.83231577936661</v>
      </c>
      <c r="H34">
        <f>C34-D34/E34</f>
        <v>3777295.5434526713</v>
      </c>
      <c r="I34">
        <f t="shared" si="2"/>
        <v>2832971657.5895033</v>
      </c>
      <c r="J34">
        <f t="shared" si="3"/>
        <v>-8497172.8020953704</v>
      </c>
      <c r="K34">
        <f>D34+(B34*E34)</f>
        <v>-6372879601.5715284</v>
      </c>
      <c r="L34">
        <f t="shared" si="4"/>
        <v>8497172.8020953704</v>
      </c>
      <c r="M34">
        <f t="shared" si="5"/>
        <v>6372879601.5715284</v>
      </c>
    </row>
    <row r="35" spans="1:13" x14ac:dyDescent="0.35">
      <c r="A35">
        <v>2053</v>
      </c>
      <c r="B35">
        <f>scenario2!B35-scenario1!B35</f>
        <v>-9781570.7645735033</v>
      </c>
      <c r="C35">
        <f>scenario2!C35-scenario1!C35</f>
        <v>5235260.750079006</v>
      </c>
      <c r="D35">
        <f>scenario2!D35-scenario1!D35</f>
        <v>925275970</v>
      </c>
      <c r="E35">
        <v>750</v>
      </c>
      <c r="F35">
        <f t="shared" si="0"/>
        <v>94.593802188818898</v>
      </c>
      <c r="G35">
        <f t="shared" si="1"/>
        <v>176.739233090928</v>
      </c>
      <c r="H35">
        <f>C35-D35/E35</f>
        <v>4001559.456745673</v>
      </c>
      <c r="I35">
        <f t="shared" si="2"/>
        <v>3001169592.5592546</v>
      </c>
      <c r="J35">
        <f t="shared" si="3"/>
        <v>-8547869.4712401703</v>
      </c>
      <c r="K35">
        <f>D35+(B35*E35)</f>
        <v>-6410902103.4301271</v>
      </c>
      <c r="L35">
        <f t="shared" si="4"/>
        <v>8547869.4712401703</v>
      </c>
      <c r="M35">
        <f t="shared" si="5"/>
        <v>6410902103.4301271</v>
      </c>
    </row>
    <row r="36" spans="1:13" x14ac:dyDescent="0.35">
      <c r="A36">
        <v>2054</v>
      </c>
      <c r="B36">
        <f>scenario2!B36-scenario1!B36</f>
        <v>-9830843.014286302</v>
      </c>
      <c r="C36">
        <f>scenario2!C36-scenario1!C36</f>
        <v>5469201.8282079995</v>
      </c>
      <c r="D36">
        <f>scenario2!D36-scenario1!D36</f>
        <v>931069841</v>
      </c>
      <c r="E36">
        <v>750</v>
      </c>
      <c r="F36">
        <f t="shared" si="0"/>
        <v>94.709053907885405</v>
      </c>
      <c r="G36">
        <f t="shared" si="1"/>
        <v>170.23870580125725</v>
      </c>
      <c r="H36">
        <f>C36-D36/E36</f>
        <v>4227775.3735413328</v>
      </c>
      <c r="I36">
        <f t="shared" si="2"/>
        <v>3170831530.1559997</v>
      </c>
      <c r="J36">
        <f t="shared" si="3"/>
        <v>-8589416.5596196353</v>
      </c>
      <c r="K36">
        <f>D36+(B36*E36)</f>
        <v>-6442062419.7147264</v>
      </c>
      <c r="L36">
        <f t="shared" si="4"/>
        <v>8589416.5596196353</v>
      </c>
      <c r="M36">
        <f t="shared" si="5"/>
        <v>6442062419.7147264</v>
      </c>
    </row>
    <row r="37" spans="1:13" x14ac:dyDescent="0.35">
      <c r="A37">
        <v>2055</v>
      </c>
      <c r="B37">
        <f>scenario2!B37-scenario1!B37</f>
        <v>-9871847.9037411027</v>
      </c>
      <c r="C37">
        <f>scenario2!C37-scenario1!C37</f>
        <v>5705303.0152069926</v>
      </c>
      <c r="D37">
        <f>scenario2!D37-scenario1!D37</f>
        <v>972420628</v>
      </c>
      <c r="E37">
        <v>750</v>
      </c>
      <c r="F37">
        <f t="shared" si="0"/>
        <v>98.504417560108976</v>
      </c>
      <c r="G37">
        <f t="shared" si="1"/>
        <v>170.4415392851347</v>
      </c>
      <c r="H37">
        <f>C37-D37/E37</f>
        <v>4408742.1778736589</v>
      </c>
      <c r="I37">
        <f t="shared" si="2"/>
        <v>3306556633.4052444</v>
      </c>
      <c r="J37">
        <f t="shared" si="3"/>
        <v>-8575287.0664077699</v>
      </c>
      <c r="K37">
        <f>D37+(B37*E37)</f>
        <v>-6431465299.8058271</v>
      </c>
      <c r="L37">
        <f t="shared" si="4"/>
        <v>8575287.0664077699</v>
      </c>
      <c r="M37">
        <f t="shared" si="5"/>
        <v>6431465299.8058271</v>
      </c>
    </row>
    <row r="38" spans="1:13" x14ac:dyDescent="0.35">
      <c r="A38">
        <v>2056</v>
      </c>
      <c r="B38">
        <f>scenario2!B38-scenario1!B38</f>
        <v>-9905008.1459372975</v>
      </c>
      <c r="C38">
        <f>scenario2!C38-scenario1!C38</f>
        <v>5943276.6887060106</v>
      </c>
      <c r="D38">
        <f>scenario2!D38-scenario1!D38</f>
        <v>979192412</v>
      </c>
      <c r="E38">
        <v>750</v>
      </c>
      <c r="F38">
        <f t="shared" si="0"/>
        <v>98.858314659905844</v>
      </c>
      <c r="G38">
        <f t="shared" si="1"/>
        <v>164.75632269666264</v>
      </c>
      <c r="H38">
        <f>C38-D38/E38</f>
        <v>4637686.8060393436</v>
      </c>
      <c r="I38">
        <f t="shared" si="2"/>
        <v>3478265104.5295076</v>
      </c>
      <c r="J38">
        <f t="shared" si="3"/>
        <v>-8599418.2632706314</v>
      </c>
      <c r="K38">
        <f>D38+(B38*E38)</f>
        <v>-6449563697.4529734</v>
      </c>
      <c r="L38">
        <f t="shared" si="4"/>
        <v>8599418.2632706314</v>
      </c>
      <c r="M38">
        <f t="shared" si="5"/>
        <v>6449563697.4529734</v>
      </c>
    </row>
    <row r="39" spans="1:13" x14ac:dyDescent="0.35">
      <c r="A39">
        <v>2057</v>
      </c>
      <c r="B39">
        <f>scenario2!B39-scenario1!B39</f>
        <v>-9930741.5299575031</v>
      </c>
      <c r="C39">
        <f>scenario2!C39-scenario1!C39</f>
        <v>6182836.6951330006</v>
      </c>
      <c r="D39">
        <f>scenario2!D39-scenario1!D39</f>
        <v>986364911</v>
      </c>
      <c r="E39">
        <v>750</v>
      </c>
      <c r="F39">
        <f t="shared" si="0"/>
        <v>99.32439667516158</v>
      </c>
      <c r="G39">
        <f t="shared" si="1"/>
        <v>159.53274518417183</v>
      </c>
      <c r="H39">
        <f>C39-D39/E39</f>
        <v>4867683.4804663341</v>
      </c>
      <c r="I39">
        <f t="shared" si="2"/>
        <v>3650762610.3497505</v>
      </c>
      <c r="J39">
        <f t="shared" si="3"/>
        <v>-8615588.3152908366</v>
      </c>
      <c r="K39">
        <f>D39+(B39*E39)</f>
        <v>-6461691236.4681273</v>
      </c>
      <c r="L39">
        <f t="shared" si="4"/>
        <v>8615588.3152908366</v>
      </c>
      <c r="M39">
        <f t="shared" si="5"/>
        <v>6461691236.4681273</v>
      </c>
    </row>
    <row r="40" spans="1:13" x14ac:dyDescent="0.35">
      <c r="A40">
        <v>2058</v>
      </c>
      <c r="B40">
        <f>scenario2!B40-scenario1!B40</f>
        <v>-9949466.2803849988</v>
      </c>
      <c r="C40">
        <f>scenario2!C40-scenario1!C40</f>
        <v>6423698.8987969756</v>
      </c>
      <c r="D40">
        <f>scenario2!D40-scenario1!D40</f>
        <v>993938207</v>
      </c>
      <c r="E40">
        <v>750</v>
      </c>
      <c r="F40">
        <f t="shared" si="0"/>
        <v>99.898645715249273</v>
      </c>
      <c r="G40">
        <f t="shared" si="1"/>
        <v>154.72988735293055</v>
      </c>
      <c r="H40">
        <f>C40-D40/E40</f>
        <v>5098447.956130309</v>
      </c>
      <c r="I40">
        <f t="shared" si="2"/>
        <v>3823835967.0977316</v>
      </c>
      <c r="J40">
        <f t="shared" si="3"/>
        <v>-8624215.3377183322</v>
      </c>
      <c r="K40">
        <f>D40+(B40*E40)</f>
        <v>-6468161503.2887487</v>
      </c>
      <c r="L40">
        <f t="shared" si="4"/>
        <v>8624215.3377183322</v>
      </c>
      <c r="M40">
        <f t="shared" si="5"/>
        <v>6468161503.2887487</v>
      </c>
    </row>
    <row r="41" spans="1:13" x14ac:dyDescent="0.35">
      <c r="A41">
        <v>2059</v>
      </c>
      <c r="B41">
        <f>scenario2!B41-scenario1!B41</f>
        <v>-9961565.2016574033</v>
      </c>
      <c r="C41">
        <f>scenario2!C41-scenario1!C41</f>
        <v>6665582.0864909887</v>
      </c>
      <c r="D41">
        <f>scenario2!D41-scenario1!D41</f>
        <v>1001906414</v>
      </c>
      <c r="E41">
        <v>750</v>
      </c>
      <c r="F41">
        <f t="shared" si="0"/>
        <v>100.5772078702354</v>
      </c>
      <c r="G41">
        <f t="shared" si="1"/>
        <v>150.31041565455251</v>
      </c>
      <c r="H41">
        <f>C41-D41/E41</f>
        <v>5329706.8678243216</v>
      </c>
      <c r="I41">
        <f t="shared" si="2"/>
        <v>3997280150.8682413</v>
      </c>
      <c r="J41">
        <f t="shared" si="3"/>
        <v>-8625689.9829907361</v>
      </c>
      <c r="K41">
        <f>D41+(B41*E41)</f>
        <v>-6469267487.2430525</v>
      </c>
      <c r="L41">
        <f t="shared" si="4"/>
        <v>8625689.9829907361</v>
      </c>
      <c r="M41">
        <f t="shared" si="5"/>
        <v>6469267487.2430525</v>
      </c>
    </row>
    <row r="42" spans="1:13" x14ac:dyDescent="0.35">
      <c r="A42">
        <v>2060</v>
      </c>
      <c r="B42">
        <f>scenario2!B42-scenario1!B42</f>
        <v>-9967418.3486395963</v>
      </c>
      <c r="C42">
        <f>scenario2!C42-scenario1!C42</f>
        <v>6908210.2277500033</v>
      </c>
      <c r="D42">
        <f>scenario2!D42-scenario1!D42</f>
        <v>1041290010</v>
      </c>
      <c r="E42">
        <v>750</v>
      </c>
      <c r="F42">
        <f t="shared" si="0"/>
        <v>104.46937949003821</v>
      </c>
      <c r="G42">
        <f t="shared" si="1"/>
        <v>150.73224115519528</v>
      </c>
      <c r="H42">
        <f>C42-D42/E42</f>
        <v>5519823.5477500036</v>
      </c>
      <c r="I42">
        <f t="shared" si="2"/>
        <v>4139867660.8125029</v>
      </c>
      <c r="J42">
        <f t="shared" si="3"/>
        <v>-8579031.6686395966</v>
      </c>
      <c r="K42">
        <f>D42+(B42*E42)</f>
        <v>-6434273751.4796972</v>
      </c>
      <c r="L42">
        <f t="shared" si="4"/>
        <v>8579031.6686395966</v>
      </c>
      <c r="M42">
        <f t="shared" si="5"/>
        <v>6434273751.4796972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6" sqref="G6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</vt:lpstr>
      <vt:lpstr>scenario2</vt:lpstr>
      <vt:lpstr>nhb_nmb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Sahu</dc:creator>
  <cp:lastModifiedBy>Mita Sahu</cp:lastModifiedBy>
  <dcterms:created xsi:type="dcterms:W3CDTF">2020-10-30T15:35:12Z</dcterms:created>
  <dcterms:modified xsi:type="dcterms:W3CDTF">2020-10-30T16:21:32Z</dcterms:modified>
</cp:coreProperties>
</file>