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155" windowHeight="7245" activeTab="1"/>
  </bookViews>
  <sheets>
    <sheet name="csv" sheetId="2" r:id="rId1"/>
    <sheet name="partition" sheetId="1" r:id="rId2"/>
  </sheets>
  <calcPr calcId="145621"/>
</workbook>
</file>

<file path=xl/calcChain.xml><?xml version="1.0" encoding="utf-8"?>
<calcChain xmlns="http://schemas.openxmlformats.org/spreadsheetml/2006/main">
  <c r="D6" i="1" l="1"/>
  <c r="D6" i="2" s="1"/>
  <c r="B1" i="2"/>
  <c r="C1" i="2"/>
  <c r="D1" i="2"/>
  <c r="E1" i="2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E6" i="2"/>
  <c r="B7" i="2"/>
  <c r="C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A2" i="2"/>
  <c r="A3" i="2"/>
  <c r="A4" i="2"/>
  <c r="A5" i="2"/>
  <c r="A6" i="2"/>
  <c r="A7" i="2"/>
  <c r="A8" i="2"/>
  <c r="A9" i="2"/>
  <c r="A10" i="2"/>
  <c r="A11" i="2"/>
  <c r="A12" i="2"/>
  <c r="A1" i="2"/>
  <c r="E9" i="1" l="1"/>
  <c r="E8" i="1"/>
  <c r="D11" i="1" l="1"/>
  <c r="G11" i="1" s="1"/>
  <c r="G4" i="1"/>
  <c r="G5" i="1"/>
  <c r="G6" i="1"/>
  <c r="D7" i="1" s="1"/>
  <c r="D7" i="2" s="1"/>
  <c r="G8" i="1"/>
  <c r="D9" i="1" s="1"/>
  <c r="G9" i="1" s="1"/>
  <c r="D10" i="1" s="1"/>
  <c r="G12" i="1"/>
  <c r="G2" i="1"/>
  <c r="D3" i="1" s="1"/>
  <c r="E3" i="1" l="1"/>
  <c r="G3" i="1" s="1"/>
  <c r="E7" i="1"/>
  <c r="E10" i="1"/>
  <c r="G10" i="1" s="1"/>
  <c r="G7" i="1" l="1"/>
  <c r="E7" i="2"/>
</calcChain>
</file>

<file path=xl/sharedStrings.xml><?xml version="1.0" encoding="utf-8"?>
<sst xmlns="http://schemas.openxmlformats.org/spreadsheetml/2006/main" count="47" uniqueCount="34">
  <si>
    <t>0x10000</t>
  </si>
  <si>
    <t>#Name</t>
  </si>
  <si>
    <t>#boot</t>
  </si>
  <si>
    <t>partition</t>
  </si>
  <si>
    <t>nvs</t>
  </si>
  <si>
    <t>factory</t>
  </si>
  <si>
    <t>js_code</t>
  </si>
  <si>
    <t>storage</t>
  </si>
  <si>
    <t>Type</t>
  </si>
  <si>
    <t>SubType</t>
  </si>
  <si>
    <t>Offset</t>
  </si>
  <si>
    <t>Size</t>
  </si>
  <si>
    <t>data</t>
  </si>
  <si>
    <t>0x1000</t>
  </si>
  <si>
    <t>4K</t>
  </si>
  <si>
    <t>0x8000</t>
  </si>
  <si>
    <t>0x9000</t>
  </si>
  <si>
    <t>ota</t>
  </si>
  <si>
    <t>8K</t>
  </si>
  <si>
    <t>app</t>
  </si>
  <si>
    <t>0x300000</t>
  </si>
  <si>
    <t>1024K</t>
  </si>
  <si>
    <t>otadata</t>
  </si>
  <si>
    <t>flash</t>
  </si>
  <si>
    <t>free</t>
  </si>
  <si>
    <t>#reserved</t>
  </si>
  <si>
    <t>Next</t>
  </si>
  <si>
    <t>256K</t>
  </si>
  <si>
    <t>ota_0</t>
  </si>
  <si>
    <t>0x40</t>
  </si>
  <si>
    <t>Needs to be on 64K boundary</t>
  </si>
  <si>
    <t>Size calculated</t>
  </si>
  <si>
    <t>12K</t>
  </si>
  <si>
    <t>0x40 so search and add to free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</si>
</sst>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5" x14ac:dyDescent="0.25"/>
  <sheetData>
    <row r="1" spans="1:5" x14ac:dyDescent="0.25">
      <c r="A1" t="str">
        <f>partition!A1</f>
        <v>#Name</v>
      </c>
      <c r="B1" t="str">
        <f>partition!B1</f>
        <v>Type</v>
      </c>
      <c r="C1" t="str">
        <f>partition!C1</f>
        <v>SubType</v>
      </c>
      <c r="D1" t="str">
        <f>partition!D1</f>
        <v>Offset</v>
      </c>
      <c r="E1" t="str">
        <f>partition!E1</f>
        <v>Size</v>
      </c>
    </row>
    <row r="2" spans="1:5" x14ac:dyDescent="0.25">
      <c r="A2" t="str">
        <f>partition!A2</f>
        <v>#boot</v>
      </c>
      <c r="B2" t="str">
        <f>partition!B2</f>
        <v>data</v>
      </c>
      <c r="C2">
        <f>partition!C2</f>
        <v>0</v>
      </c>
      <c r="D2" t="str">
        <f>partition!D2</f>
        <v>0x1000</v>
      </c>
      <c r="E2" t="str">
        <f>partition!E2</f>
        <v>4K</v>
      </c>
    </row>
    <row r="3" spans="1:5" x14ac:dyDescent="0.25">
      <c r="A3" t="str">
        <f>partition!A3</f>
        <v>#reserved</v>
      </c>
      <c r="B3">
        <f>partition!B3</f>
        <v>0</v>
      </c>
      <c r="C3">
        <f>partition!C3</f>
        <v>0</v>
      </c>
      <c r="D3" t="str">
        <f>partition!D3</f>
        <v>0x2000</v>
      </c>
      <c r="E3" t="str">
        <f>partition!E3</f>
        <v>24K</v>
      </c>
    </row>
    <row r="4" spans="1:5" x14ac:dyDescent="0.25">
      <c r="A4" t="str">
        <f>partition!A4</f>
        <v>partition</v>
      </c>
      <c r="B4" t="str">
        <f>partition!B4</f>
        <v>data</v>
      </c>
      <c r="C4">
        <f>partition!C4</f>
        <v>0</v>
      </c>
      <c r="D4" t="str">
        <f>partition!D4</f>
        <v>0x8000</v>
      </c>
      <c r="E4" t="str">
        <f>partition!E4</f>
        <v>4K</v>
      </c>
    </row>
    <row r="5" spans="1:5" x14ac:dyDescent="0.25">
      <c r="A5" t="str">
        <f>partition!A5</f>
        <v>nvs</v>
      </c>
      <c r="B5" t="str">
        <f>partition!B5</f>
        <v>data</v>
      </c>
      <c r="C5" t="str">
        <f>partition!C5</f>
        <v>nvs</v>
      </c>
      <c r="D5" t="str">
        <f>partition!D5</f>
        <v>0x9000</v>
      </c>
      <c r="E5" t="str">
        <f>partition!E5</f>
        <v>12K</v>
      </c>
    </row>
    <row r="6" spans="1:5" x14ac:dyDescent="0.25">
      <c r="A6" t="str">
        <f>partition!A6</f>
        <v>otadata</v>
      </c>
      <c r="B6" t="str">
        <f>partition!B6</f>
        <v>data</v>
      </c>
      <c r="C6" t="str">
        <f>partition!C6</f>
        <v>ota</v>
      </c>
      <c r="D6" t="str">
        <f>partition!D6</f>
        <v>0xC000</v>
      </c>
      <c r="E6" t="str">
        <f>partition!E6</f>
        <v>8K</v>
      </c>
    </row>
    <row r="7" spans="1:5" x14ac:dyDescent="0.25">
      <c r="A7" t="str">
        <f>partition!A7</f>
        <v>free</v>
      </c>
      <c r="B7" t="str">
        <f>partition!B7</f>
        <v>data</v>
      </c>
      <c r="C7" t="str">
        <f>partition!C7</f>
        <v>0x40</v>
      </c>
      <c r="D7" t="str">
        <f>partition!D7</f>
        <v>0xE000</v>
      </c>
      <c r="E7" t="str">
        <f>partition!E7</f>
        <v>8K</v>
      </c>
    </row>
    <row r="8" spans="1:5" x14ac:dyDescent="0.25">
      <c r="A8" t="str">
        <f>partition!A8</f>
        <v>factory</v>
      </c>
      <c r="B8" t="str">
        <f>partition!B8</f>
        <v>app</v>
      </c>
      <c r="C8" t="str">
        <f>partition!C8</f>
        <v>factory</v>
      </c>
      <c r="D8" t="str">
        <f>partition!D8</f>
        <v>0x10000</v>
      </c>
      <c r="E8" t="str">
        <f>partition!E8</f>
        <v>1344K</v>
      </c>
    </row>
    <row r="9" spans="1:5" x14ac:dyDescent="0.25">
      <c r="A9" t="str">
        <f>partition!A9</f>
        <v>ota_0</v>
      </c>
      <c r="B9" t="str">
        <f>partition!B9</f>
        <v>app</v>
      </c>
      <c r="C9" t="str">
        <f>partition!C9</f>
        <v>ota_0</v>
      </c>
      <c r="D9" t="str">
        <f>partition!D9</f>
        <v>0x160000</v>
      </c>
      <c r="E9" t="str">
        <f>partition!E9</f>
        <v>1344K</v>
      </c>
    </row>
    <row r="10" spans="1:5" x14ac:dyDescent="0.25">
      <c r="A10" t="str">
        <f>partition!A10</f>
        <v>flash</v>
      </c>
      <c r="B10" t="str">
        <f>partition!B10</f>
        <v>data</v>
      </c>
      <c r="C10" t="str">
        <f>partition!C10</f>
        <v>0x40</v>
      </c>
      <c r="D10" t="str">
        <f>partition!D10</f>
        <v>0x2B0000</v>
      </c>
      <c r="E10" t="str">
        <f>partition!E10</f>
        <v>64K</v>
      </c>
    </row>
    <row r="11" spans="1:5" x14ac:dyDescent="0.25">
      <c r="A11" t="str">
        <f>partition!A11</f>
        <v>js_code</v>
      </c>
      <c r="B11" t="str">
        <f>partition!B11</f>
        <v>data</v>
      </c>
      <c r="C11">
        <f>partition!C11</f>
        <v>0</v>
      </c>
      <c r="D11" t="str">
        <f>partition!D11</f>
        <v>0x2C0000</v>
      </c>
      <c r="E11" t="str">
        <f>partition!E11</f>
        <v>256K</v>
      </c>
    </row>
    <row r="12" spans="1:5" x14ac:dyDescent="0.25">
      <c r="A12" t="str">
        <f>partition!A12</f>
        <v>storage</v>
      </c>
      <c r="B12" t="str">
        <f>partition!B12</f>
        <v>data</v>
      </c>
      <c r="C12">
        <f>partition!C12</f>
        <v>0</v>
      </c>
      <c r="D12" t="str">
        <f>partition!D12</f>
        <v>0x300000</v>
      </c>
      <c r="E12" t="str">
        <f>partition!E12</f>
        <v>1024K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7" sqref="I7"/>
    </sheetView>
  </sheetViews>
  <sheetFormatPr defaultRowHeight="15" x14ac:dyDescent="0.25"/>
  <sheetData>
    <row r="1" spans="1:9" x14ac:dyDescent="0.25">
      <c r="A1" t="s">
        <v>1</v>
      </c>
      <c r="B1" t="s">
        <v>8</v>
      </c>
      <c r="C1" t="s">
        <v>9</v>
      </c>
      <c r="D1" t="s">
        <v>10</v>
      </c>
      <c r="E1" t="s">
        <v>11</v>
      </c>
      <c r="G1" t="s">
        <v>26</v>
      </c>
    </row>
    <row r="2" spans="1:9" x14ac:dyDescent="0.25">
      <c r="A2" t="s">
        <v>2</v>
      </c>
      <c r="B2" t="s">
        <v>12</v>
      </c>
      <c r="D2" t="s">
        <v>13</v>
      </c>
      <c r="E2" t="s">
        <v>14</v>
      </c>
      <c r="G2" t="str">
        <f>"0x"&amp;DEC2HEX(HEX2DEC(RIGHT(D2,LEN(D2)-2))+LEFT(E2,LEN(E2)-1)*1024)</f>
        <v>0x2000</v>
      </c>
    </row>
    <row r="3" spans="1:9" x14ac:dyDescent="0.25">
      <c r="A3" t="s">
        <v>25</v>
      </c>
      <c r="D3" t="str">
        <f>G2</f>
        <v>0x2000</v>
      </c>
      <c r="E3" t="str">
        <f>((HEX2DEC(RIGHT(D4,LEN(D4)-2))-HEX2DEC(RIGHT(D3,LEN(D3)-2)))/1024)&amp;"K"</f>
        <v>24K</v>
      </c>
      <c r="G3" t="str">
        <f>"0x"&amp;DEC2HEX(HEX2DEC(RIGHT(D3,LEN(D3)-2))+LEFT(E3,LEN(E3)-1)*1024)</f>
        <v>0x8000</v>
      </c>
    </row>
    <row r="4" spans="1:9" x14ac:dyDescent="0.25">
      <c r="A4" t="s">
        <v>3</v>
      </c>
      <c r="B4" t="s">
        <v>12</v>
      </c>
      <c r="D4" t="s">
        <v>15</v>
      </c>
      <c r="E4" t="s">
        <v>14</v>
      </c>
      <c r="G4" t="str">
        <f t="shared" ref="G4:G10" si="0">"0x"&amp;DEC2HEX(HEX2DEC(RIGHT(D4,LEN(D4)-2))+LEFT(E4,LEN(E4)-1)*1024)</f>
        <v>0x9000</v>
      </c>
    </row>
    <row r="5" spans="1:9" x14ac:dyDescent="0.25">
      <c r="A5" t="s">
        <v>4</v>
      </c>
      <c r="B5" t="s">
        <v>12</v>
      </c>
      <c r="C5" t="s">
        <v>4</v>
      </c>
      <c r="D5" t="s">
        <v>16</v>
      </c>
      <c r="E5" t="s">
        <v>32</v>
      </c>
      <c r="G5" t="str">
        <f t="shared" si="0"/>
        <v>0xC000</v>
      </c>
    </row>
    <row r="6" spans="1:9" x14ac:dyDescent="0.25">
      <c r="A6" t="s">
        <v>22</v>
      </c>
      <c r="B6" t="s">
        <v>12</v>
      </c>
      <c r="C6" t="s">
        <v>17</v>
      </c>
      <c r="D6" t="str">
        <f>G5</f>
        <v>0xC000</v>
      </c>
      <c r="E6" t="s">
        <v>18</v>
      </c>
      <c r="G6" t="str">
        <f t="shared" si="0"/>
        <v>0xE000</v>
      </c>
    </row>
    <row r="7" spans="1:9" x14ac:dyDescent="0.25">
      <c r="A7" t="s">
        <v>24</v>
      </c>
      <c r="B7" t="s">
        <v>12</v>
      </c>
      <c r="C7" t="s">
        <v>29</v>
      </c>
      <c r="D7" t="str">
        <f>G6</f>
        <v>0xE000</v>
      </c>
      <c r="E7" t="str">
        <f>((HEX2DEC(RIGHT(D8,LEN(D8)-2))-HEX2DEC(RIGHT(D7,LEN(D7)-2)))/1024)&amp;"K"</f>
        <v>8K</v>
      </c>
      <c r="G7" t="str">
        <f t="shared" si="0"/>
        <v>0x10000</v>
      </c>
      <c r="I7" t="s">
        <v>33</v>
      </c>
    </row>
    <row r="8" spans="1:9" x14ac:dyDescent="0.25">
      <c r="A8" t="s">
        <v>5</v>
      </c>
      <c r="B8" t="s">
        <v>19</v>
      </c>
      <c r="C8" t="s">
        <v>5</v>
      </c>
      <c r="D8" t="s">
        <v>0</v>
      </c>
      <c r="E8" t="str">
        <f>TEXT(64*21,"0")&amp;"K"</f>
        <v>1344K</v>
      </c>
      <c r="G8" t="str">
        <f>"0x"&amp;DEC2HEX(HEX2DEC(RIGHT(D8,LEN(D8)-2))+LEFT(E8,LEN(E8)-1)*1024)</f>
        <v>0x160000</v>
      </c>
    </row>
    <row r="9" spans="1:9" x14ac:dyDescent="0.25">
      <c r="A9" t="s">
        <v>28</v>
      </c>
      <c r="B9" t="s">
        <v>19</v>
      </c>
      <c r="C9" t="s">
        <v>28</v>
      </c>
      <c r="D9" t="str">
        <f>G8</f>
        <v>0x160000</v>
      </c>
      <c r="E9" t="str">
        <f>E8</f>
        <v>1344K</v>
      </c>
      <c r="G9" t="str">
        <f t="shared" si="0"/>
        <v>0x2B0000</v>
      </c>
      <c r="I9" t="s">
        <v>30</v>
      </c>
    </row>
    <row r="10" spans="1:9" x14ac:dyDescent="0.25">
      <c r="A10" t="s">
        <v>23</v>
      </c>
      <c r="B10" t="s">
        <v>12</v>
      </c>
      <c r="C10" t="s">
        <v>29</v>
      </c>
      <c r="D10" t="str">
        <f>G9</f>
        <v>0x2B0000</v>
      </c>
      <c r="E10" t="str">
        <f>((HEX2DEC(RIGHT(D11,LEN(D11)-2))-HEX2DEC(RIGHT(D10,LEN(D10)-2)))/1024)&amp;"K"</f>
        <v>64K</v>
      </c>
      <c r="G10" t="str">
        <f t="shared" si="0"/>
        <v>0x2C0000</v>
      </c>
      <c r="I10" t="s">
        <v>31</v>
      </c>
    </row>
    <row r="11" spans="1:9" x14ac:dyDescent="0.25">
      <c r="A11" t="s">
        <v>6</v>
      </c>
      <c r="B11" t="s">
        <v>12</v>
      </c>
      <c r="D11" t="str">
        <f>"0x"&amp;DEC2HEX(HEX2DEC(RIGHT(D12,LEN(D12)-2))-LEFT(E11,LEN(E11)-1)*1024)</f>
        <v>0x2C0000</v>
      </c>
      <c r="E11" t="s">
        <v>27</v>
      </c>
      <c r="G11" t="str">
        <f>"0x"&amp;DEC2HEX(HEX2DEC(RIGHT(D11,LEN(D11)-2))+LEFT(E11,LEN(E11)-1)*1024)</f>
        <v>0x300000</v>
      </c>
    </row>
    <row r="12" spans="1:9" x14ac:dyDescent="0.25">
      <c r="A12" t="s">
        <v>7</v>
      </c>
      <c r="B12" t="s">
        <v>12</v>
      </c>
      <c r="D12" t="s">
        <v>20</v>
      </c>
      <c r="E12" t="s">
        <v>21</v>
      </c>
      <c r="G12" t="str">
        <f>"0x"&amp;DEC2HEX(HEX2DEC(RIGHT(D12,LEN(D12)-2))+LEFT(E12,LEN(E12)-1)*1024)</f>
        <v>0x400000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</vt:lpstr>
      <vt:lpstr>partition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rhys@nzinternet.co.nz</dc:creator>
  <cp:lastModifiedBy>rhys@nzinternet.co.nz</cp:lastModifiedBy>
  <dcterms:created xsi:type="dcterms:W3CDTF">2018-05-11T06:15:51Z</dcterms:created>
  <dcterms:modified xsi:type="dcterms:W3CDTF">2018-05-11T08:30:59Z</dcterms:modified>
</cp:coreProperties>
</file>