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38400" windowHeight="17880"/>
  </bookViews>
  <sheets>
    <sheet name="fix_whitespa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I4" i="1" s="1"/>
  <c r="H2" i="1"/>
  <c r="F2" i="1"/>
  <c r="D2" i="1"/>
  <c r="J4" i="1" l="1"/>
  <c r="D4" i="1"/>
  <c r="E4" i="1"/>
  <c r="F4" i="1"/>
  <c r="G4" i="1"/>
  <c r="H4" i="1"/>
  <c r="D18" i="1"/>
  <c r="B14" i="1"/>
  <c r="C14" i="1" s="1"/>
  <c r="B18" i="1"/>
  <c r="C18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E8" i="1" l="1"/>
  <c r="J8" i="1"/>
  <c r="D8" i="1"/>
  <c r="E7" i="1"/>
  <c r="J7" i="1"/>
  <c r="D9" i="1"/>
  <c r="J9" i="1"/>
  <c r="E11" i="1"/>
  <c r="J11" i="1"/>
  <c r="E10" i="1"/>
  <c r="J10" i="1"/>
  <c r="D12" i="1"/>
  <c r="J12" i="1"/>
  <c r="E6" i="1"/>
  <c r="J6" i="1"/>
  <c r="E5" i="1"/>
  <c r="J5" i="1"/>
  <c r="E18" i="1"/>
  <c r="J18" i="1"/>
  <c r="E14" i="1"/>
  <c r="J14" i="1"/>
  <c r="D11" i="1"/>
  <c r="E12" i="1"/>
  <c r="E9" i="1"/>
  <c r="D7" i="1"/>
  <c r="D14" i="1"/>
  <c r="D6" i="1"/>
  <c r="D10" i="1"/>
  <c r="D5" i="1"/>
  <c r="G14" i="1"/>
  <c r="F14" i="1"/>
  <c r="I14" i="1"/>
  <c r="H14" i="1"/>
  <c r="G18" i="1"/>
  <c r="F18" i="1"/>
  <c r="I18" i="1"/>
  <c r="H18" i="1"/>
  <c r="G5" i="1"/>
  <c r="F5" i="1"/>
  <c r="I5" i="1"/>
  <c r="H5" i="1"/>
  <c r="G9" i="1"/>
  <c r="F9" i="1"/>
  <c r="I9" i="1"/>
  <c r="H9" i="1"/>
  <c r="G7" i="1"/>
  <c r="F7" i="1"/>
  <c r="I7" i="1"/>
  <c r="H7" i="1"/>
  <c r="G10" i="1"/>
  <c r="F10" i="1"/>
  <c r="I10" i="1"/>
  <c r="H10" i="1"/>
  <c r="G12" i="1"/>
  <c r="F12" i="1"/>
  <c r="I12" i="1"/>
  <c r="H12" i="1"/>
  <c r="G6" i="1"/>
  <c r="F6" i="1"/>
  <c r="I6" i="1"/>
  <c r="H6" i="1"/>
  <c r="G8" i="1"/>
  <c r="F8" i="1"/>
  <c r="I8" i="1"/>
  <c r="H8" i="1"/>
  <c r="G11" i="1"/>
  <c r="F11" i="1"/>
  <c r="I11" i="1"/>
  <c r="H11" i="1"/>
  <c r="B43" i="1"/>
  <c r="C43" i="1" s="1"/>
  <c r="J43" i="1" s="1"/>
  <c r="B38" i="1"/>
  <c r="C38" i="1" s="1"/>
  <c r="J38" i="1" s="1"/>
  <c r="E43" i="1" l="1"/>
  <c r="D43" i="1"/>
  <c r="D38" i="1"/>
  <c r="E38" i="1"/>
  <c r="I43" i="1"/>
  <c r="H43" i="1"/>
  <c r="G43" i="1"/>
  <c r="F43" i="1"/>
  <c r="I38" i="1"/>
  <c r="H38" i="1"/>
  <c r="F38" i="1"/>
  <c r="G38" i="1"/>
  <c r="B13" i="1" l="1"/>
  <c r="C13" i="1" s="1"/>
  <c r="J13" i="1" s="1"/>
  <c r="B15" i="1"/>
  <c r="C15" i="1" s="1"/>
  <c r="J15" i="1" s="1"/>
  <c r="B16" i="1"/>
  <c r="C16" i="1" s="1"/>
  <c r="J16" i="1" s="1"/>
  <c r="B17" i="1"/>
  <c r="C17" i="1" s="1"/>
  <c r="J17" i="1" s="1"/>
  <c r="B19" i="1"/>
  <c r="C19" i="1" s="1"/>
  <c r="J19" i="1" s="1"/>
  <c r="B20" i="1"/>
  <c r="C20" i="1" s="1"/>
  <c r="J20" i="1" s="1"/>
  <c r="B21" i="1"/>
  <c r="C21" i="1" s="1"/>
  <c r="J21" i="1" s="1"/>
  <c r="B22" i="1"/>
  <c r="C22" i="1" s="1"/>
  <c r="J22" i="1" s="1"/>
  <c r="B23" i="1"/>
  <c r="C23" i="1" s="1"/>
  <c r="J23" i="1" s="1"/>
  <c r="B24" i="1"/>
  <c r="C24" i="1" s="1"/>
  <c r="J24" i="1" s="1"/>
  <c r="B25" i="1"/>
  <c r="C25" i="1" s="1"/>
  <c r="J25" i="1" s="1"/>
  <c r="B26" i="1"/>
  <c r="C26" i="1" s="1"/>
  <c r="J26" i="1" s="1"/>
  <c r="B27" i="1"/>
  <c r="C27" i="1" s="1"/>
  <c r="J27" i="1" s="1"/>
  <c r="B28" i="1"/>
  <c r="C28" i="1" s="1"/>
  <c r="J28" i="1" s="1"/>
  <c r="B29" i="1"/>
  <c r="C29" i="1" s="1"/>
  <c r="J29" i="1" s="1"/>
  <c r="B30" i="1"/>
  <c r="C30" i="1" s="1"/>
  <c r="J30" i="1" s="1"/>
  <c r="B31" i="1"/>
  <c r="C31" i="1" s="1"/>
  <c r="J31" i="1" s="1"/>
  <c r="B32" i="1"/>
  <c r="C32" i="1" s="1"/>
  <c r="J32" i="1" s="1"/>
  <c r="B33" i="1"/>
  <c r="C33" i="1" s="1"/>
  <c r="J33" i="1" s="1"/>
  <c r="B34" i="1"/>
  <c r="C34" i="1" s="1"/>
  <c r="J34" i="1" s="1"/>
  <c r="B35" i="1"/>
  <c r="C35" i="1" s="1"/>
  <c r="J35" i="1" s="1"/>
  <c r="B36" i="1"/>
  <c r="C36" i="1" s="1"/>
  <c r="J36" i="1" s="1"/>
  <c r="B37" i="1"/>
  <c r="C37" i="1" s="1"/>
  <c r="J37" i="1" s="1"/>
  <c r="B39" i="1"/>
  <c r="C39" i="1" s="1"/>
  <c r="J39" i="1" s="1"/>
  <c r="B40" i="1"/>
  <c r="C40" i="1" s="1"/>
  <c r="J40" i="1" s="1"/>
  <c r="B41" i="1"/>
  <c r="C41" i="1" s="1"/>
  <c r="J41" i="1" s="1"/>
  <c r="B42" i="1"/>
  <c r="C42" i="1" s="1"/>
  <c r="J42" i="1" s="1"/>
  <c r="B3" i="1"/>
  <c r="C3" i="1" s="1"/>
  <c r="J3" i="1" s="1"/>
  <c r="E36" i="1" l="1"/>
  <c r="D36" i="1"/>
  <c r="E35" i="1"/>
  <c r="D35" i="1"/>
  <c r="E27" i="1"/>
  <c r="D27" i="1"/>
  <c r="E3" i="1"/>
  <c r="D3" i="1"/>
  <c r="D33" i="1"/>
  <c r="E33" i="1"/>
  <c r="D25" i="1"/>
  <c r="E25" i="1"/>
  <c r="D19" i="1"/>
  <c r="E19" i="1"/>
  <c r="D17" i="1"/>
  <c r="E17" i="1"/>
  <c r="E32" i="1"/>
  <c r="D32" i="1"/>
  <c r="D31" i="1"/>
  <c r="E31" i="1"/>
  <c r="D23" i="1"/>
  <c r="E23" i="1"/>
  <c r="D16" i="1"/>
  <c r="E16" i="1"/>
  <c r="E28" i="1"/>
  <c r="D28" i="1"/>
  <c r="D34" i="1"/>
  <c r="E34" i="1"/>
  <c r="E41" i="1"/>
  <c r="D41" i="1"/>
  <c r="E40" i="1"/>
  <c r="D40" i="1"/>
  <c r="D30" i="1"/>
  <c r="E30" i="1"/>
  <c r="D22" i="1"/>
  <c r="E22" i="1"/>
  <c r="E15" i="1"/>
  <c r="D15" i="1"/>
  <c r="E20" i="1"/>
  <c r="D20" i="1"/>
  <c r="D26" i="1"/>
  <c r="E26" i="1"/>
  <c r="D42" i="1"/>
  <c r="E42" i="1"/>
  <c r="E24" i="1"/>
  <c r="D24" i="1"/>
  <c r="D39" i="1"/>
  <c r="E39" i="1"/>
  <c r="E37" i="1"/>
  <c r="D37" i="1"/>
  <c r="E29" i="1"/>
  <c r="D29" i="1"/>
  <c r="E21" i="1"/>
  <c r="D21" i="1"/>
  <c r="E13" i="1"/>
  <c r="D13" i="1"/>
  <c r="I17" i="1"/>
  <c r="F17" i="1"/>
  <c r="H17" i="1"/>
  <c r="G17" i="1"/>
  <c r="I3" i="1"/>
  <c r="G3" i="1"/>
  <c r="H3" i="1"/>
  <c r="F3" i="1"/>
  <c r="H33" i="1"/>
  <c r="F33" i="1"/>
  <c r="G33" i="1"/>
  <c r="I33" i="1"/>
  <c r="H19" i="1"/>
  <c r="F19" i="1"/>
  <c r="G19" i="1"/>
  <c r="I19" i="1"/>
  <c r="H35" i="1"/>
  <c r="G35" i="1"/>
  <c r="F35" i="1"/>
  <c r="I35" i="1"/>
  <c r="H34" i="1"/>
  <c r="G34" i="1"/>
  <c r="F34" i="1"/>
  <c r="I34" i="1"/>
  <c r="H25" i="1"/>
  <c r="F25" i="1"/>
  <c r="G25" i="1"/>
  <c r="I25" i="1"/>
  <c r="G41" i="1"/>
  <c r="H41" i="1"/>
  <c r="F41" i="1"/>
  <c r="I41" i="1"/>
  <c r="F32" i="1"/>
  <c r="G32" i="1"/>
  <c r="I32" i="1"/>
  <c r="H32" i="1"/>
  <c r="I24" i="1"/>
  <c r="G24" i="1"/>
  <c r="H24" i="1"/>
  <c r="F24" i="1"/>
  <c r="F40" i="1"/>
  <c r="G40" i="1"/>
  <c r="I40" i="1"/>
  <c r="H40" i="1"/>
  <c r="G16" i="1"/>
  <c r="H16" i="1"/>
  <c r="I16" i="1"/>
  <c r="F16" i="1"/>
  <c r="H26" i="1"/>
  <c r="F26" i="1"/>
  <c r="G26" i="1"/>
  <c r="I26" i="1"/>
  <c r="I23" i="1"/>
  <c r="H23" i="1"/>
  <c r="G23" i="1"/>
  <c r="F23" i="1"/>
  <c r="G22" i="1"/>
  <c r="F22" i="1"/>
  <c r="I22" i="1"/>
  <c r="H22" i="1"/>
  <c r="G15" i="1"/>
  <c r="H15" i="1"/>
  <c r="F15" i="1"/>
  <c r="I15" i="1"/>
  <c r="I42" i="1"/>
  <c r="G42" i="1"/>
  <c r="H42" i="1"/>
  <c r="F42" i="1"/>
  <c r="I31" i="1"/>
  <c r="F31" i="1"/>
  <c r="G31" i="1"/>
  <c r="H31" i="1"/>
  <c r="G30" i="1"/>
  <c r="F30" i="1"/>
  <c r="I30" i="1"/>
  <c r="H30" i="1"/>
  <c r="I37" i="1"/>
  <c r="H37" i="1"/>
  <c r="F37" i="1"/>
  <c r="G37" i="1"/>
  <c r="F29" i="1"/>
  <c r="G29" i="1"/>
  <c r="I29" i="1"/>
  <c r="H29" i="1"/>
  <c r="F21" i="1"/>
  <c r="G21" i="1"/>
  <c r="I21" i="1"/>
  <c r="H21" i="1"/>
  <c r="F13" i="1"/>
  <c r="G13" i="1"/>
  <c r="I13" i="1"/>
  <c r="H13" i="1"/>
  <c r="G27" i="1"/>
  <c r="H27" i="1"/>
  <c r="I27" i="1"/>
  <c r="F27" i="1"/>
  <c r="I28" i="1"/>
  <c r="F28" i="1"/>
  <c r="G28" i="1"/>
  <c r="H28" i="1"/>
  <c r="I20" i="1"/>
  <c r="H20" i="1"/>
  <c r="F20" i="1"/>
  <c r="G20" i="1"/>
  <c r="I36" i="1"/>
  <c r="F36" i="1"/>
  <c r="G36" i="1"/>
  <c r="H36" i="1"/>
  <c r="G39" i="1"/>
  <c r="F39" i="1"/>
  <c r="I39" i="1"/>
  <c r="H39" i="1"/>
</calcChain>
</file>

<file path=xl/sharedStrings.xml><?xml version="1.0" encoding="utf-8"?>
<sst xmlns="http://schemas.openxmlformats.org/spreadsheetml/2006/main" count="52" uniqueCount="49">
  <si>
    <t xml:space="preserve">      ,[srcOrder]</t>
  </si>
  <si>
    <t xml:space="preserve">      ,[srcFamily]</t>
  </si>
  <si>
    <t xml:space="preserve">      ,[srcSubfamily]</t>
  </si>
  <si>
    <t xml:space="preserve">      ,[srcGenus]</t>
  </si>
  <si>
    <t xml:space="preserve">      ,[srcSpecies]</t>
  </si>
  <si>
    <t xml:space="preserve">      ,[realm]</t>
  </si>
  <si>
    <t xml:space="preserve">      ,[subrealm]</t>
  </si>
  <si>
    <t xml:space="preserve">      ,[kingdom]</t>
  </si>
  <si>
    <t xml:space="preserve">      ,[subkingdom]</t>
  </si>
  <si>
    <t xml:space="preserve">      ,[phylum]</t>
  </si>
  <si>
    <t xml:space="preserve">      ,[subphylum]</t>
  </si>
  <si>
    <t xml:space="preserve">      ,[class]</t>
  </si>
  <si>
    <t xml:space="preserve">      ,[subclass]</t>
  </si>
  <si>
    <t xml:space="preserve">      ,[order]</t>
  </si>
  <si>
    <t xml:space="preserve">      ,[suborder]</t>
  </si>
  <si>
    <t xml:space="preserve">      ,[family]</t>
  </si>
  <si>
    <t xml:space="preserve">      ,[subfamily]</t>
  </si>
  <si>
    <t xml:space="preserve">      ,[genus]</t>
  </si>
  <si>
    <t xml:space="preserve">      ,[subgenus]</t>
  </si>
  <si>
    <t xml:space="preserve">      ,[species]</t>
  </si>
  <si>
    <t xml:space="preserve">      ,[isType]</t>
  </si>
  <si>
    <t xml:space="preserve">      ,[exemplarName]</t>
  </si>
  <si>
    <t xml:space="preserve">      ,[isComplete]</t>
  </si>
  <si>
    <t xml:space="preserve">      ,[Abbrev]</t>
  </si>
  <si>
    <t xml:space="preserve">      ,[change]</t>
  </si>
  <si>
    <t xml:space="preserve">      ,[proposal]</t>
  </si>
  <si>
    <t>where</t>
  </si>
  <si>
    <t>MSSQL &gt; Script table as select &gt; …</t>
  </si>
  <si>
    <t>&gt;&gt;&gt;</t>
  </si>
  <si>
    <t>fix whitespace</t>
  </si>
  <si>
    <t>Fix curvey quotes</t>
  </si>
  <si>
    <t xml:space="preserve">      ,[exemplarRefSeq]</t>
  </si>
  <si>
    <t xml:space="preserve">      ,[exemplarAccessions]</t>
  </si>
  <si>
    <t xml:space="preserve">      ,[exemplarIsolate]</t>
  </si>
  <si>
    <t xml:space="preserve">      ,[rank]</t>
  </si>
  <si>
    <t>MSL:</t>
  </si>
  <si>
    <t xml:space="preserve">      ,[srcRealm]</t>
  </si>
  <si>
    <t xml:space="preserve">      ,[srcSubrealm]</t>
  </si>
  <si>
    <t xml:space="preserve">      ,[srcKingdom]</t>
  </si>
  <si>
    <t xml:space="preserve">      ,[srcSubkingdom]</t>
  </si>
  <si>
    <t xml:space="preserve">      ,[srcSubphylum]</t>
  </si>
  <si>
    <t xml:space="preserve">      ,[srcPhylum]</t>
  </si>
  <si>
    <t xml:space="preserve">      ,[srcClass]</t>
  </si>
  <si>
    <t xml:space="preserve">      ,[srcSubclass]</t>
  </si>
  <si>
    <t xml:space="preserve">      ,[srcSubgenus]</t>
  </si>
  <si>
    <t xml:space="preserve">      ,[srcSuborder]</t>
  </si>
  <si>
    <t>Fix (remove) quotes</t>
  </si>
  <si>
    <t>-- convert EMPTY to NULL</t>
  </si>
  <si>
    <t xml:space="preserve">      ,[proposal_abbrev]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</si>
</sst>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  <xf numFmtId="0" fontId="6" fillId="6" borderId="4" applyNumberFormat="0" applyFont="0" applyAlignment="0" applyProtection="0"/>
  </cellStyleXfs>
  <cellXfs count="9">
    <xf numFmtId="0" fontId="0" fillId="0" borderId="0" xfId="0"/>
    <xf numFmtId="0" fontId="1" fillId="0" borderId="0" xfId="0" applyFont="1"/>
    <xf numFmtId="0" fontId="4" fillId="4" borderId="2" xfId="3"/>
    <xf numFmtId="0" fontId="5" fillId="5" borderId="0" xfId="4"/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  <xf numFmtId="0" fontId="0" fillId="6" borderId="4" xfId="5" quotePrefix="1" applyFont="1"/>
  </cellXfs>
  <cellStyles count="6">
    <cellStyle name="Bad" xfId="4" builtinId="27"/>
    <cellStyle name="Check Cell" xfId="3" builtinId="23"/>
    <cellStyle name="Input" xfId="2" builtinId="20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0" workbookViewId="0">
      <selection activeCell="A20" sqref="A20:XFD20"/>
    </sheetView>
  </sheetViews>
  <sheetFormatPr defaultRowHeight="15" x14ac:dyDescent="0.25"/>
  <cols>
    <col min="1" max="1" width="31.140625" bestFit="1" customWidth="1"/>
    <col min="2" max="2" width="16.85546875" bestFit="1" customWidth="1"/>
    <col min="3" max="3" width="16.28515625" bestFit="1" customWidth="1"/>
    <col min="4" max="4" width="78" bestFit="1" customWidth="1"/>
    <col min="5" max="5" width="133.7109375" bestFit="1" customWidth="1"/>
    <col min="6" max="6" width="74.42578125" bestFit="1" customWidth="1"/>
    <col min="8" max="8" width="145.42578125" bestFit="1" customWidth="1"/>
    <col min="9" max="9" width="90.42578125" bestFit="1" customWidth="1"/>
    <col min="10" max="10" width="68.85546875" customWidth="1"/>
  </cols>
  <sheetData>
    <row r="1" spans="1:10" ht="16.5" thickTop="1" thickBot="1" x14ac:dyDescent="0.3">
      <c r="B1" s="2" t="s">
        <v>35</v>
      </c>
      <c r="C1" s="3"/>
      <c r="D1" s="4" t="s">
        <v>29</v>
      </c>
      <c r="E1" s="4"/>
      <c r="F1" s="6" t="s">
        <v>30</v>
      </c>
      <c r="G1" s="7"/>
      <c r="H1" s="5" t="s">
        <v>46</v>
      </c>
      <c r="I1" s="5"/>
      <c r="J1" s="8" t="s">
        <v>47</v>
      </c>
    </row>
    <row r="2" spans="1:10" ht="15.75" thickTop="1" x14ac:dyDescent="0.25">
      <c r="A2" s="1" t="s">
        <v>27</v>
      </c>
      <c r="B2" t="s">
        <v>28</v>
      </c>
      <c r="C2" t="s">
        <v>28</v>
      </c>
      <c r="D2" s="1" t="str">
        <f>CONCATENATE("update load_next_msl",$C$1," set")</f>
        <v>update load_next_msl set</v>
      </c>
      <c r="E2" s="1" t="s">
        <v>26</v>
      </c>
      <c r="F2" s="1" t="str">
        <f>CONCATENATE("update load_next_msl",$C$1," set")</f>
        <v>update load_next_msl set</v>
      </c>
      <c r="G2" s="1" t="s">
        <v>26</v>
      </c>
      <c r="H2" s="1" t="str">
        <f>CONCATENATE("update load_next_msl",$C$1," set")</f>
        <v>update load_next_msl set</v>
      </c>
      <c r="I2" s="1" t="s">
        <v>26</v>
      </c>
    </row>
    <row r="3" spans="1:10" x14ac:dyDescent="0.25">
      <c r="A3" t="s">
        <v>25</v>
      </c>
      <c r="B3" t="str">
        <f>TRIM(A3)</f>
        <v>,[proposal]</v>
      </c>
      <c r="C3" t="str">
        <f>MID(B3,2,2000)</f>
        <v>[proposal]</v>
      </c>
      <c r="D3" t="str">
        <f>CONCATENATE(A3,"=rtrim(ltrim(replace(replace(replace(",C3,",char(9),' '),char(160),' '),'  ',' ')))")</f>
        <v xml:space="preserve">      ,[proposal]=rtrim(ltrim(replace(replace(replace([proposal],char(9),' '),char(160),' '),'  ',' ')))</v>
      </c>
      <c r="E3" t="str">
        <f>CONCATENATE("(",C3," is not null and (", C3," like ' %' or ",C3," like '% ' or ",C3," like '%'+char(9)+'%' or ",C3," like '%'+char(160)+'%' or ",C3," like '%  %')) or  ")</f>
        <v xml:space="preserve">([proposal] is not null and ([proposal] like ' %' or [proposal] like '% ' or [proposal] like '%'+char(9)+'%' or [proposal] like '%'+char(160)+'%' or [proposal] like '%  %')) or  </v>
      </c>
      <c r="F3" t="str">
        <f t="shared" ref="F3:F43" si="0">CONCATENATE(A3,"=replace(replace(",C3,",char(147),char(34)),char(148),char(34))")</f>
        <v xml:space="preserve">      ,[proposal]=replace(replace([proposal],char(147),char(34)),char(148),char(34))</v>
      </c>
      <c r="G3" t="str">
        <f t="shared" ref="G3:G43" si="1">CONCATENATE("(",C3," is not null and (",C3," like '%'+char(147)+'%' or ",C3," like '%'+char(148)+'%')) or  -- word smart quotes")</f>
        <v>([proposal] is not null and ([proposal] like '%'+char(147)+'%' or [proposal] like '%'+char(148)+'%')) or  -- word smart quotes</v>
      </c>
      <c r="H3" t="str">
        <f>CONCATENATE(A3,"=(case when ",C3," like char(34)+'%'+char(34) then substring(",C3,", 2, len(",C3,")-2) else ",C3," end)")</f>
        <v xml:space="preserve">      ,[proposal]=(case when [proposal] like char(34)+'%'+char(34) then substring([proposal], 2, len([proposal])-2) else [proposal] end)</v>
      </c>
      <c r="I3" t="str">
        <f>CONCATENATE("(",C3," is not null and (", C3," like char(34)+'%'+char(34))) or  -- double quotes")</f>
        <v>([proposal] is not null and ([proposal] like char(34)+'%'+char(34))) or  -- double quotes</v>
      </c>
      <c r="J3" t="str">
        <f>CONCATENATE("update load_next_msl",$C$1," set ",C3,"=NULL where ",C3,"='' ")</f>
        <v xml:space="preserve">update load_next_msl set [proposal]=NULL where [proposal]='' </v>
      </c>
    </row>
    <row r="4" spans="1:10" x14ac:dyDescent="0.25">
      <c r="A4" t="s">
        <v>48</v>
      </c>
      <c r="B4" t="str">
        <f>TRIM(A4)</f>
        <v>,[proposal_abbrev]</v>
      </c>
      <c r="C4" t="str">
        <f>MID(B4,2,2000)</f>
        <v>[proposal_abbrev]</v>
      </c>
      <c r="D4" t="str">
        <f>CONCATENATE(A4,"=rtrim(ltrim(replace(replace(replace(",C4,",char(9),' '),char(160),' '),'  ',' ')))")</f>
        <v xml:space="preserve">      ,[proposal_abbrev]=rtrim(ltrim(replace(replace(replace([proposal_abbrev],char(9),' '),char(160),' '),'  ',' ')))</v>
      </c>
      <c r="E4" t="str">
        <f>CONCATENATE("(",C4," is not null and (", C4," like ' %' or ",C4," like '% ' or ",C4," like '%'+char(9)+'%' or ",C4," like '%'+char(160)+'%' or ",C4," like '%  %')) or  ")</f>
        <v xml:space="preserve">([proposal_abbrev] is not null and ([proposal_abbrev] like ' %' or [proposal_abbrev] like '% ' or [proposal_abbrev] like '%'+char(9)+'%' or [proposal_abbrev] like '%'+char(160)+'%' or [proposal_abbrev] like '%  %')) or  </v>
      </c>
      <c r="F4" t="str">
        <f t="shared" ref="F4" si="2">CONCATENATE(A4,"=replace(replace(",C4,",char(147),char(34)),char(148),char(34))")</f>
        <v xml:space="preserve">      ,[proposal_abbrev]=replace(replace([proposal_abbrev],char(147),char(34)),char(148),char(34))</v>
      </c>
      <c r="G4" t="str">
        <f t="shared" ref="G4" si="3">CONCATENATE("(",C4," is not null and (",C4," like '%'+char(147)+'%' or ",C4," like '%'+char(148)+'%')) or  -- word smart quotes")</f>
        <v>([proposal_abbrev] is not null and ([proposal_abbrev] like '%'+char(147)+'%' or [proposal_abbrev] like '%'+char(148)+'%')) or  -- word smart quotes</v>
      </c>
      <c r="H4" t="str">
        <f>CONCATENATE(A4,"=(case when ",C4," like char(34)+'%'+char(34) then substring(",C4,", 2, len(",C4,")-2) else ",C4," end)")</f>
        <v xml:space="preserve">      ,[proposal_abbrev]=(case when [proposal_abbrev] like char(34)+'%'+char(34) then substring([proposal_abbrev], 2, len([proposal_abbrev])-2) else [proposal_abbrev] end)</v>
      </c>
      <c r="I4" t="str">
        <f>CONCATENATE("(",C4," is not null and (", C4," like char(34)+'%'+char(34))) or  -- double quotes")</f>
        <v>([proposal_abbrev] is not null and ([proposal_abbrev] like char(34)+'%'+char(34))) or  -- double quotes</v>
      </c>
      <c r="J4" t="str">
        <f t="shared" ref="J4:J43" si="4">CONCATENATE("update load_next_msl",$C$1," set ",C4,"=NULL where ",C4,"='' ")</f>
        <v xml:space="preserve">update load_next_msl set [proposal_abbrev]=NULL where [proposal_abbrev]='' </v>
      </c>
    </row>
    <row r="5" spans="1:10" x14ac:dyDescent="0.25">
      <c r="A5" t="s">
        <v>36</v>
      </c>
      <c r="B5" t="str">
        <f t="shared" ref="B5:B12" si="5">TRIM(A5)</f>
        <v>,[srcRealm]</v>
      </c>
      <c r="C5" t="str">
        <f t="shared" ref="C5:C12" si="6">MID(B5,2,2000)</f>
        <v>[srcRealm]</v>
      </c>
      <c r="D5" t="str">
        <f>CONCATENATE(A5,"=rtrim(ltrim(replace(replace(replace(",C5,",char(9),' '),char(160),' '),'  ',' ')))")</f>
        <v xml:space="preserve">      ,[srcRealm]=rtrim(ltrim(replace(replace(replace([srcRealm],char(9),' '),char(160),' '),'  ',' ')))</v>
      </c>
      <c r="E5" t="str">
        <f>CONCATENATE("(",C5," is not null and (", C5," like ' %' or ",C5," like '% ' or ",C5," like '%'+char(9)+'%' or ",C5," like '%'+char(160)+'%' or ",C5," like '%  %')) or  ")</f>
        <v xml:space="preserve">([srcRealm] is not null and ([srcRealm] like ' %' or [srcRealm] like '% ' or [srcRealm] like '%'+char(9)+'%' or [srcRealm] like '%'+char(160)+'%' or [srcRealm] like '%  %')) or  </v>
      </c>
      <c r="F5" t="str">
        <f t="shared" si="0"/>
        <v xml:space="preserve">      ,[srcRealm]=replace(replace([srcRealm],char(147),char(34)),char(148),char(34))</v>
      </c>
      <c r="G5" t="str">
        <f t="shared" si="1"/>
        <v>([srcRealm] is not null and ([srcRealm] like '%'+char(147)+'%' or [srcRealm] like '%'+char(148)+'%')) or  -- word smart quotes</v>
      </c>
      <c r="H5" t="str">
        <f t="shared" ref="H5:H12" si="7">CONCATENATE(A5,"=(case when ",C5," like char(34)+'%'+char(34) then substring(",C5,", 2, len(",C5,")-2) else ",C5," end)")</f>
        <v xml:space="preserve">      ,[srcRealm]=(case when [srcRealm] like char(34)+'%'+char(34) then substring([srcRealm], 2, len([srcRealm])-2) else [srcRealm] end)</v>
      </c>
      <c r="I5" t="str">
        <f t="shared" ref="I5:I12" si="8">CONCATENATE("(",C5," is not null and (", C5," like char(34)+'%'+char(34))) or  -- double quotes")</f>
        <v>([srcRealm] is not null and ([srcRealm] like char(34)+'%'+char(34))) or  -- double quotes</v>
      </c>
      <c r="J5" t="str">
        <f t="shared" si="4"/>
        <v xml:space="preserve">update load_next_msl set [srcRealm]=NULL where [srcRealm]='' </v>
      </c>
    </row>
    <row r="6" spans="1:10" x14ac:dyDescent="0.25">
      <c r="A6" t="s">
        <v>37</v>
      </c>
      <c r="B6" t="str">
        <f t="shared" si="5"/>
        <v>,[srcSubrealm]</v>
      </c>
      <c r="C6" t="str">
        <f t="shared" si="6"/>
        <v>[srcSubrealm]</v>
      </c>
      <c r="D6" t="str">
        <f t="shared" ref="D6:D43" si="9">CONCATENATE(A6,"=rtrim(ltrim(replace(replace(replace(",C6,",char(9),' '),char(160),' '),'  ',' ')))")</f>
        <v xml:space="preserve">      ,[srcSubrealm]=rtrim(ltrim(replace(replace(replace([srcSubrealm],char(9),' '),char(160),' '),'  ',' ')))</v>
      </c>
      <c r="E6" t="str">
        <f t="shared" ref="E6:E43" si="10">CONCATENATE("(",C6," is not null and (", C6," like ' %' or ",C6," like '% ' or ",C6," like '%'+char(9)+'%' or ",C6," like '%'+char(160)+'%' or ",C6," like '%  %')) or  ")</f>
        <v xml:space="preserve">([srcSubrealm] is not null and ([srcSubrealm] like ' %' or [srcSubrealm] like '% ' or [srcSubrealm] like '%'+char(9)+'%' or [srcSubrealm] like '%'+char(160)+'%' or [srcSubrealm] like '%  %')) or  </v>
      </c>
      <c r="F6" t="str">
        <f t="shared" si="0"/>
        <v xml:space="preserve">      ,[srcSubrealm]=replace(replace([srcSubrealm],char(147),char(34)),char(148),char(34))</v>
      </c>
      <c r="G6" t="str">
        <f t="shared" si="1"/>
        <v>([srcSubrealm] is not null and ([srcSubrealm] like '%'+char(147)+'%' or [srcSubrealm] like '%'+char(148)+'%')) or  -- word smart quotes</v>
      </c>
      <c r="H6" t="str">
        <f t="shared" si="7"/>
        <v xml:space="preserve">      ,[srcSubrealm]=(case when [srcSubrealm] like char(34)+'%'+char(34) then substring([srcSubrealm], 2, len([srcSubrealm])-2) else [srcSubrealm] end)</v>
      </c>
      <c r="I6" t="str">
        <f t="shared" si="8"/>
        <v>([srcSubrealm] is not null and ([srcSubrealm] like char(34)+'%'+char(34))) or  -- double quotes</v>
      </c>
      <c r="J6" t="str">
        <f t="shared" si="4"/>
        <v xml:space="preserve">update load_next_msl set [srcSubrealm]=NULL where [srcSubrealm]='' </v>
      </c>
    </row>
    <row r="7" spans="1:10" x14ac:dyDescent="0.25">
      <c r="A7" t="s">
        <v>38</v>
      </c>
      <c r="B7" t="str">
        <f t="shared" si="5"/>
        <v>,[srcKingdom]</v>
      </c>
      <c r="C7" t="str">
        <f t="shared" si="6"/>
        <v>[srcKingdom]</v>
      </c>
      <c r="D7" t="str">
        <f t="shared" si="9"/>
        <v xml:space="preserve">      ,[srcKingdom]=rtrim(ltrim(replace(replace(replace([srcKingdom],char(9),' '),char(160),' '),'  ',' ')))</v>
      </c>
      <c r="E7" t="str">
        <f t="shared" si="10"/>
        <v xml:space="preserve">([srcKingdom] is not null and ([srcKingdom] like ' %' or [srcKingdom] like '% ' or [srcKingdom] like '%'+char(9)+'%' or [srcKingdom] like '%'+char(160)+'%' or [srcKingdom] like '%  %')) or  </v>
      </c>
      <c r="F7" t="str">
        <f t="shared" si="0"/>
        <v xml:space="preserve">      ,[srcKingdom]=replace(replace([srcKingdom],char(147),char(34)),char(148),char(34))</v>
      </c>
      <c r="G7" t="str">
        <f t="shared" si="1"/>
        <v>([srcKingdom] is not null and ([srcKingdom] like '%'+char(147)+'%' or [srcKingdom] like '%'+char(148)+'%')) or  -- word smart quotes</v>
      </c>
      <c r="H7" t="str">
        <f t="shared" si="7"/>
        <v xml:space="preserve">      ,[srcKingdom]=(case when [srcKingdom] like char(34)+'%'+char(34) then substring([srcKingdom], 2, len([srcKingdom])-2) else [srcKingdom] end)</v>
      </c>
      <c r="I7" t="str">
        <f t="shared" si="8"/>
        <v>([srcKingdom] is not null and ([srcKingdom] like char(34)+'%'+char(34))) or  -- double quotes</v>
      </c>
      <c r="J7" t="str">
        <f t="shared" si="4"/>
        <v xml:space="preserve">update load_next_msl set [srcKingdom]=NULL where [srcKingdom]='' </v>
      </c>
    </row>
    <row r="8" spans="1:10" x14ac:dyDescent="0.25">
      <c r="A8" t="s">
        <v>39</v>
      </c>
      <c r="B8" t="str">
        <f t="shared" si="5"/>
        <v>,[srcSubkingdom]</v>
      </c>
      <c r="C8" t="str">
        <f t="shared" si="6"/>
        <v>[srcSubkingdom]</v>
      </c>
      <c r="D8" t="str">
        <f t="shared" si="9"/>
        <v xml:space="preserve">      ,[srcSubkingdom]=rtrim(ltrim(replace(replace(replace([srcSubkingdom],char(9),' '),char(160),' '),'  ',' ')))</v>
      </c>
      <c r="E8" t="str">
        <f t="shared" si="10"/>
        <v xml:space="preserve">([srcSubkingdom] is not null and ([srcSubkingdom] like ' %' or [srcSubkingdom] like '% ' or [srcSubkingdom] like '%'+char(9)+'%' or [srcSubkingdom] like '%'+char(160)+'%' or [srcSubkingdom] like '%  %')) or  </v>
      </c>
      <c r="F8" t="str">
        <f t="shared" si="0"/>
        <v xml:space="preserve">      ,[srcSubkingdom]=replace(replace([srcSubkingdom],char(147),char(34)),char(148),char(34))</v>
      </c>
      <c r="G8" t="str">
        <f t="shared" si="1"/>
        <v>([srcSubkingdom] is not null and ([srcSubkingdom] like '%'+char(147)+'%' or [srcSubkingdom] like '%'+char(148)+'%')) or  -- word smart quotes</v>
      </c>
      <c r="H8" t="str">
        <f t="shared" si="7"/>
        <v xml:space="preserve">      ,[srcSubkingdom]=(case when [srcSubkingdom] like char(34)+'%'+char(34) then substring([srcSubkingdom], 2, len([srcSubkingdom])-2) else [srcSubkingdom] end)</v>
      </c>
      <c r="I8" t="str">
        <f t="shared" si="8"/>
        <v>([srcSubkingdom] is not null and ([srcSubkingdom] like char(34)+'%'+char(34))) or  -- double quotes</v>
      </c>
      <c r="J8" t="str">
        <f t="shared" si="4"/>
        <v xml:space="preserve">update load_next_msl set [srcSubkingdom]=NULL where [srcSubkingdom]='' </v>
      </c>
    </row>
    <row r="9" spans="1:10" x14ac:dyDescent="0.25">
      <c r="A9" t="s">
        <v>41</v>
      </c>
      <c r="B9" t="str">
        <f t="shared" si="5"/>
        <v>,[srcPhylum]</v>
      </c>
      <c r="C9" t="str">
        <f t="shared" si="6"/>
        <v>[srcPhylum]</v>
      </c>
      <c r="D9" t="str">
        <f t="shared" si="9"/>
        <v xml:space="preserve">      ,[srcPhylum]=rtrim(ltrim(replace(replace(replace([srcPhylum],char(9),' '),char(160),' '),'  ',' ')))</v>
      </c>
      <c r="E9" t="str">
        <f t="shared" si="10"/>
        <v xml:space="preserve">([srcPhylum] is not null and ([srcPhylum] like ' %' or [srcPhylum] like '% ' or [srcPhylum] like '%'+char(9)+'%' or [srcPhylum] like '%'+char(160)+'%' or [srcPhylum] like '%  %')) or  </v>
      </c>
      <c r="F9" t="str">
        <f t="shared" si="0"/>
        <v xml:space="preserve">      ,[srcPhylum]=replace(replace([srcPhylum],char(147),char(34)),char(148),char(34))</v>
      </c>
      <c r="G9" t="str">
        <f t="shared" si="1"/>
        <v>([srcPhylum] is not null and ([srcPhylum] like '%'+char(147)+'%' or [srcPhylum] like '%'+char(148)+'%')) or  -- word smart quotes</v>
      </c>
      <c r="H9" t="str">
        <f t="shared" si="7"/>
        <v xml:space="preserve">      ,[srcPhylum]=(case when [srcPhylum] like char(34)+'%'+char(34) then substring([srcPhylum], 2, len([srcPhylum])-2) else [srcPhylum] end)</v>
      </c>
      <c r="I9" t="str">
        <f t="shared" si="8"/>
        <v>([srcPhylum] is not null and ([srcPhylum] like char(34)+'%'+char(34))) or  -- double quotes</v>
      </c>
      <c r="J9" t="str">
        <f t="shared" si="4"/>
        <v xml:space="preserve">update load_next_msl set [srcPhylum]=NULL where [srcPhylum]='' </v>
      </c>
    </row>
    <row r="10" spans="1:10" x14ac:dyDescent="0.25">
      <c r="A10" t="s">
        <v>40</v>
      </c>
      <c r="B10" t="str">
        <f t="shared" si="5"/>
        <v>,[srcSubphylum]</v>
      </c>
      <c r="C10" t="str">
        <f t="shared" si="6"/>
        <v>[srcSubphylum]</v>
      </c>
      <c r="D10" t="str">
        <f t="shared" si="9"/>
        <v xml:space="preserve">      ,[srcSubphylum]=rtrim(ltrim(replace(replace(replace([srcSubphylum],char(9),' '),char(160),' '),'  ',' ')))</v>
      </c>
      <c r="E10" t="str">
        <f t="shared" si="10"/>
        <v xml:space="preserve">([srcSubphylum] is not null and ([srcSubphylum] like ' %' or [srcSubphylum] like '% ' or [srcSubphylum] like '%'+char(9)+'%' or [srcSubphylum] like '%'+char(160)+'%' or [srcSubphylum] like '%  %')) or  </v>
      </c>
      <c r="F10" t="str">
        <f t="shared" si="0"/>
        <v xml:space="preserve">      ,[srcSubphylum]=replace(replace([srcSubphylum],char(147),char(34)),char(148),char(34))</v>
      </c>
      <c r="G10" t="str">
        <f t="shared" si="1"/>
        <v>([srcSubphylum] is not null and ([srcSubphylum] like '%'+char(147)+'%' or [srcSubphylum] like '%'+char(148)+'%')) or  -- word smart quotes</v>
      </c>
      <c r="H10" t="str">
        <f t="shared" si="7"/>
        <v xml:space="preserve">      ,[srcSubphylum]=(case when [srcSubphylum] like char(34)+'%'+char(34) then substring([srcSubphylum], 2, len([srcSubphylum])-2) else [srcSubphylum] end)</v>
      </c>
      <c r="I10" t="str">
        <f t="shared" si="8"/>
        <v>([srcSubphylum] is not null and ([srcSubphylum] like char(34)+'%'+char(34))) or  -- double quotes</v>
      </c>
      <c r="J10" t="str">
        <f t="shared" si="4"/>
        <v xml:space="preserve">update load_next_msl set [srcSubphylum]=NULL where [srcSubphylum]='' </v>
      </c>
    </row>
    <row r="11" spans="1:10" x14ac:dyDescent="0.25">
      <c r="A11" t="s">
        <v>42</v>
      </c>
      <c r="B11" t="str">
        <f t="shared" si="5"/>
        <v>,[srcClass]</v>
      </c>
      <c r="C11" t="str">
        <f t="shared" si="6"/>
        <v>[srcClass]</v>
      </c>
      <c r="D11" t="str">
        <f t="shared" si="9"/>
        <v xml:space="preserve">      ,[srcClass]=rtrim(ltrim(replace(replace(replace([srcClass],char(9),' '),char(160),' '),'  ',' ')))</v>
      </c>
      <c r="E11" t="str">
        <f t="shared" si="10"/>
        <v xml:space="preserve">([srcClass] is not null and ([srcClass] like ' %' or [srcClass] like '% ' or [srcClass] like '%'+char(9)+'%' or [srcClass] like '%'+char(160)+'%' or [srcClass] like '%  %')) or  </v>
      </c>
      <c r="F11" t="str">
        <f t="shared" si="0"/>
        <v xml:space="preserve">      ,[srcClass]=replace(replace([srcClass],char(147),char(34)),char(148),char(34))</v>
      </c>
      <c r="G11" t="str">
        <f t="shared" si="1"/>
        <v>([srcClass] is not null and ([srcClass] like '%'+char(147)+'%' or [srcClass] like '%'+char(148)+'%')) or  -- word smart quotes</v>
      </c>
      <c r="H11" t="str">
        <f t="shared" si="7"/>
        <v xml:space="preserve">      ,[srcClass]=(case when [srcClass] like char(34)+'%'+char(34) then substring([srcClass], 2, len([srcClass])-2) else [srcClass] end)</v>
      </c>
      <c r="I11" t="str">
        <f t="shared" si="8"/>
        <v>([srcClass] is not null and ([srcClass] like char(34)+'%'+char(34))) or  -- double quotes</v>
      </c>
      <c r="J11" t="str">
        <f t="shared" si="4"/>
        <v xml:space="preserve">update load_next_msl set [srcClass]=NULL where [srcClass]='' </v>
      </c>
    </row>
    <row r="12" spans="1:10" x14ac:dyDescent="0.25">
      <c r="A12" t="s">
        <v>43</v>
      </c>
      <c r="B12" t="str">
        <f t="shared" si="5"/>
        <v>,[srcSubclass]</v>
      </c>
      <c r="C12" t="str">
        <f t="shared" si="6"/>
        <v>[srcSubclass]</v>
      </c>
      <c r="D12" t="str">
        <f t="shared" si="9"/>
        <v xml:space="preserve">      ,[srcSubclass]=rtrim(ltrim(replace(replace(replace([srcSubclass],char(9),' '),char(160),' '),'  ',' ')))</v>
      </c>
      <c r="E12" t="str">
        <f t="shared" si="10"/>
        <v xml:space="preserve">([srcSubclass] is not null and ([srcSubclass] like ' %' or [srcSubclass] like '% ' or [srcSubclass] like '%'+char(9)+'%' or [srcSubclass] like '%'+char(160)+'%' or [srcSubclass] like '%  %')) or  </v>
      </c>
      <c r="F12" t="str">
        <f t="shared" si="0"/>
        <v xml:space="preserve">      ,[srcSubclass]=replace(replace([srcSubclass],char(147),char(34)),char(148),char(34))</v>
      </c>
      <c r="G12" t="str">
        <f t="shared" si="1"/>
        <v>([srcSubclass] is not null and ([srcSubclass] like '%'+char(147)+'%' or [srcSubclass] like '%'+char(148)+'%')) or  -- word smart quotes</v>
      </c>
      <c r="H12" t="str">
        <f t="shared" si="7"/>
        <v xml:space="preserve">      ,[srcSubclass]=(case when [srcSubclass] like char(34)+'%'+char(34) then substring([srcSubclass], 2, len([srcSubclass])-2) else [srcSubclass] end)</v>
      </c>
      <c r="I12" t="str">
        <f t="shared" si="8"/>
        <v>([srcSubclass] is not null and ([srcSubclass] like char(34)+'%'+char(34))) or  -- double quotes</v>
      </c>
      <c r="J12" t="str">
        <f t="shared" si="4"/>
        <v xml:space="preserve">update load_next_msl set [srcSubclass]=NULL where [srcSubclass]='' </v>
      </c>
    </row>
    <row r="13" spans="1:10" x14ac:dyDescent="0.25">
      <c r="A13" t="s">
        <v>0</v>
      </c>
      <c r="B13" t="str">
        <f t="shared" ref="B13:B42" si="11">TRIM(A13)</f>
        <v>,[srcOrder]</v>
      </c>
      <c r="C13" t="str">
        <f t="shared" ref="C13:C42" si="12">MID(B13,2,2000)</f>
        <v>[srcOrder]</v>
      </c>
      <c r="D13" t="str">
        <f t="shared" si="9"/>
        <v xml:space="preserve">      ,[srcOrder]=rtrim(ltrim(replace(replace(replace([srcOrder],char(9),' '),char(160),' '),'  ',' ')))</v>
      </c>
      <c r="E13" t="str">
        <f t="shared" si="10"/>
        <v xml:space="preserve">([srcOrder] is not null and ([srcOrder] like ' %' or [srcOrder] like '% ' or [srcOrder] like '%'+char(9)+'%' or [srcOrder] like '%'+char(160)+'%' or [srcOrder] like '%  %')) or  </v>
      </c>
      <c r="F13" t="str">
        <f t="shared" si="0"/>
        <v xml:space="preserve">      ,[srcOrder]=replace(replace([srcOrder],char(147),char(34)),char(148),char(34))</v>
      </c>
      <c r="G13" t="str">
        <f t="shared" si="1"/>
        <v>([srcOrder] is not null and ([srcOrder] like '%'+char(147)+'%' or [srcOrder] like '%'+char(148)+'%')) or  -- word smart quotes</v>
      </c>
      <c r="H13" t="str">
        <f>CONCATENATE(A13,"=(case when ",C13," like char(34)+'%'+char(34) then substring(",C13,", 2, len(",C13,")-2) else ",C13," end)")</f>
        <v xml:space="preserve">      ,[srcOrder]=(case when [srcOrder] like char(34)+'%'+char(34) then substring([srcOrder], 2, len([srcOrder])-2) else [srcOrder] end)</v>
      </c>
      <c r="I13" t="str">
        <f>CONCATENATE("(",C13," is not null and (", C13," like char(34)+'%'+char(34))) or  -- double quotes")</f>
        <v>([srcOrder] is not null and ([srcOrder] like char(34)+'%'+char(34))) or  -- double quotes</v>
      </c>
      <c r="J13" t="str">
        <f t="shared" si="4"/>
        <v xml:space="preserve">update load_next_msl set [srcOrder]=NULL where [srcOrder]='' </v>
      </c>
    </row>
    <row r="14" spans="1:10" x14ac:dyDescent="0.25">
      <c r="A14" t="s">
        <v>45</v>
      </c>
      <c r="B14" t="str">
        <f t="shared" ref="B14" si="13">TRIM(A14)</f>
        <v>,[srcSuborder]</v>
      </c>
      <c r="C14" t="str">
        <f t="shared" ref="C14" si="14">MID(B14,2,2000)</f>
        <v>[srcSuborder]</v>
      </c>
      <c r="D14" t="str">
        <f t="shared" si="9"/>
        <v xml:space="preserve">      ,[srcSuborder]=rtrim(ltrim(replace(replace(replace([srcSuborder],char(9),' '),char(160),' '),'  ',' ')))</v>
      </c>
      <c r="E14" t="str">
        <f t="shared" si="10"/>
        <v xml:space="preserve">([srcSuborder] is not null and ([srcSuborder] like ' %' or [srcSuborder] like '% ' or [srcSuborder] like '%'+char(9)+'%' or [srcSuborder] like '%'+char(160)+'%' or [srcSuborder] like '%  %')) or  </v>
      </c>
      <c r="F14" t="str">
        <f t="shared" si="0"/>
        <v xml:space="preserve">      ,[srcSuborder]=replace(replace([srcSuborder],char(147),char(34)),char(148),char(34))</v>
      </c>
      <c r="G14" t="str">
        <f t="shared" si="1"/>
        <v>([srcSuborder] is not null and ([srcSuborder] like '%'+char(147)+'%' or [srcSuborder] like '%'+char(148)+'%')) or  -- word smart quotes</v>
      </c>
      <c r="H14" t="str">
        <f t="shared" ref="H14" si="15">CONCATENATE(A14,"=(case when ",C14," like char(34)+'%'+char(34) then substring(",C14,", 2, len(",C14,")-2) else ",C14," end)")</f>
        <v xml:space="preserve">      ,[srcSuborder]=(case when [srcSuborder] like char(34)+'%'+char(34) then substring([srcSuborder], 2, len([srcSuborder])-2) else [srcSuborder] end)</v>
      </c>
      <c r="I14" t="str">
        <f t="shared" ref="I14" si="16">CONCATENATE("(",C14," is not null and (", C14," like char(34)+'%'+char(34))) or  -- double quotes")</f>
        <v>([srcSuborder] is not null and ([srcSuborder] like char(34)+'%'+char(34))) or  -- double quotes</v>
      </c>
      <c r="J14" t="str">
        <f t="shared" si="4"/>
        <v xml:space="preserve">update load_next_msl set [srcSuborder]=NULL where [srcSuborder]='' </v>
      </c>
    </row>
    <row r="15" spans="1:10" x14ac:dyDescent="0.25">
      <c r="A15" t="s">
        <v>1</v>
      </c>
      <c r="B15" t="str">
        <f t="shared" si="11"/>
        <v>,[srcFamily]</v>
      </c>
      <c r="C15" t="str">
        <f t="shared" si="12"/>
        <v>[srcFamily]</v>
      </c>
      <c r="D15" t="str">
        <f t="shared" si="9"/>
        <v xml:space="preserve">      ,[srcFamily]=rtrim(ltrim(replace(replace(replace([srcFamily],char(9),' '),char(160),' '),'  ',' ')))</v>
      </c>
      <c r="E15" t="str">
        <f t="shared" si="10"/>
        <v xml:space="preserve">([srcFamily] is not null and ([srcFamily] like ' %' or [srcFamily] like '% ' or [srcFamily] like '%'+char(9)+'%' or [srcFamily] like '%'+char(160)+'%' or [srcFamily] like '%  %')) or  </v>
      </c>
      <c r="F15" t="str">
        <f t="shared" si="0"/>
        <v xml:space="preserve">      ,[srcFamily]=replace(replace([srcFamily],char(147),char(34)),char(148),char(34))</v>
      </c>
      <c r="G15" t="str">
        <f t="shared" si="1"/>
        <v>([srcFamily] is not null and ([srcFamily] like '%'+char(147)+'%' or [srcFamily] like '%'+char(148)+'%')) or  -- word smart quotes</v>
      </c>
      <c r="H15" t="str">
        <f>CONCATENATE(A15,"=(case when ",C15," like char(34)+'%'+char(34) then substring(",C15,", 2, len(",C15,")-2) else ",C15," end)")</f>
        <v xml:space="preserve">      ,[srcFamily]=(case when [srcFamily] like char(34)+'%'+char(34) then substring([srcFamily], 2, len([srcFamily])-2) else [srcFamily] end)</v>
      </c>
      <c r="I15" t="str">
        <f>CONCATENATE("(",C15," is not null and (", C15," like char(34)+'%'+char(34))) or  -- double quotes")</f>
        <v>([srcFamily] is not null and ([srcFamily] like char(34)+'%'+char(34))) or  -- double quotes</v>
      </c>
      <c r="J15" t="str">
        <f t="shared" si="4"/>
        <v xml:space="preserve">update load_next_msl set [srcFamily]=NULL where [srcFamily]='' </v>
      </c>
    </row>
    <row r="16" spans="1:10" x14ac:dyDescent="0.25">
      <c r="A16" t="s">
        <v>2</v>
      </c>
      <c r="B16" t="str">
        <f t="shared" si="11"/>
        <v>,[srcSubfamily]</v>
      </c>
      <c r="C16" t="str">
        <f t="shared" si="12"/>
        <v>[srcSubfamily]</v>
      </c>
      <c r="D16" t="str">
        <f t="shared" si="9"/>
        <v xml:space="preserve">      ,[srcSubfamily]=rtrim(ltrim(replace(replace(replace([srcSubfamily],char(9),' '),char(160),' '),'  ',' ')))</v>
      </c>
      <c r="E16" t="str">
        <f t="shared" si="10"/>
        <v xml:space="preserve">([srcSubfamily] is not null and ([srcSubfamily] like ' %' or [srcSubfamily] like '% ' or [srcSubfamily] like '%'+char(9)+'%' or [srcSubfamily] like '%'+char(160)+'%' or [srcSubfamily] like '%  %')) or  </v>
      </c>
      <c r="F16" t="str">
        <f t="shared" si="0"/>
        <v xml:space="preserve">      ,[srcSubfamily]=replace(replace([srcSubfamily],char(147),char(34)),char(148),char(34))</v>
      </c>
      <c r="G16" t="str">
        <f t="shared" si="1"/>
        <v>([srcSubfamily] is not null and ([srcSubfamily] like '%'+char(147)+'%' or [srcSubfamily] like '%'+char(148)+'%')) or  -- word smart quotes</v>
      </c>
      <c r="H16" t="str">
        <f>CONCATENATE(A16,"=(case when ",C16," like char(34)+'%'+char(34) then substring(",C16,", 2, len(",C16,")-2) else ",C16," end)")</f>
        <v xml:space="preserve">      ,[srcSubfamily]=(case when [srcSubfamily] like char(34)+'%'+char(34) then substring([srcSubfamily], 2, len([srcSubfamily])-2) else [srcSubfamily] end)</v>
      </c>
      <c r="I16" t="str">
        <f>CONCATENATE("(",C16," is not null and (", C16," like char(34)+'%'+char(34))) or  -- double quotes")</f>
        <v>([srcSubfamily] is not null and ([srcSubfamily] like char(34)+'%'+char(34))) or  -- double quotes</v>
      </c>
      <c r="J16" t="str">
        <f t="shared" si="4"/>
        <v xml:space="preserve">update load_next_msl set [srcSubfamily]=NULL where [srcSubfamily]='' </v>
      </c>
    </row>
    <row r="17" spans="1:10" x14ac:dyDescent="0.25">
      <c r="A17" t="s">
        <v>3</v>
      </c>
      <c r="B17" t="str">
        <f t="shared" si="11"/>
        <v>,[srcGenus]</v>
      </c>
      <c r="C17" t="str">
        <f t="shared" si="12"/>
        <v>[srcGenus]</v>
      </c>
      <c r="D17" t="str">
        <f t="shared" si="9"/>
        <v xml:space="preserve">      ,[srcGenus]=rtrim(ltrim(replace(replace(replace([srcGenus],char(9),' '),char(160),' '),'  ',' ')))</v>
      </c>
      <c r="E17" t="str">
        <f t="shared" si="10"/>
        <v xml:space="preserve">([srcGenus] is not null and ([srcGenus] like ' %' or [srcGenus] like '% ' or [srcGenus] like '%'+char(9)+'%' or [srcGenus] like '%'+char(160)+'%' or [srcGenus] like '%  %')) or  </v>
      </c>
      <c r="F17" t="str">
        <f t="shared" si="0"/>
        <v xml:space="preserve">      ,[srcGenus]=replace(replace([srcGenus],char(147),char(34)),char(148),char(34))</v>
      </c>
      <c r="G17" t="str">
        <f t="shared" si="1"/>
        <v>([srcGenus] is not null and ([srcGenus] like '%'+char(147)+'%' or [srcGenus] like '%'+char(148)+'%')) or  -- word smart quotes</v>
      </c>
      <c r="H17" t="str">
        <f>CONCATENATE(A17,"=(case when ",C17," like char(34)+'%'+char(34) then substring(",C17,", 2, len(",C17,")-2) else ",C17," end)")</f>
        <v xml:space="preserve">      ,[srcGenus]=(case when [srcGenus] like char(34)+'%'+char(34) then substring([srcGenus], 2, len([srcGenus])-2) else [srcGenus] end)</v>
      </c>
      <c r="I17" t="str">
        <f>CONCATENATE("(",C17," is not null and (", C17," like char(34)+'%'+char(34))) or  -- double quotes")</f>
        <v>([srcGenus] is not null and ([srcGenus] like char(34)+'%'+char(34))) or  -- double quotes</v>
      </c>
      <c r="J17" t="str">
        <f t="shared" si="4"/>
        <v xml:space="preserve">update load_next_msl set [srcGenus]=NULL where [srcGenus]='' </v>
      </c>
    </row>
    <row r="18" spans="1:10" x14ac:dyDescent="0.25">
      <c r="A18" t="s">
        <v>44</v>
      </c>
      <c r="B18" t="str">
        <f t="shared" ref="B18" si="17">TRIM(A18)</f>
        <v>,[srcSubgenus]</v>
      </c>
      <c r="C18" t="str">
        <f t="shared" ref="C18" si="18">MID(B18,2,2000)</f>
        <v>[srcSubgenus]</v>
      </c>
      <c r="D18" t="str">
        <f t="shared" si="9"/>
        <v xml:space="preserve">      ,[srcSubgenus]=rtrim(ltrim(replace(replace(replace([srcSubgenus],char(9),' '),char(160),' '),'  ',' ')))</v>
      </c>
      <c r="E18" t="str">
        <f t="shared" si="10"/>
        <v xml:space="preserve">([srcSubgenus] is not null and ([srcSubgenus] like ' %' or [srcSubgenus] like '% ' or [srcSubgenus] like '%'+char(9)+'%' or [srcSubgenus] like '%'+char(160)+'%' or [srcSubgenus] like '%  %')) or  </v>
      </c>
      <c r="F18" t="str">
        <f t="shared" si="0"/>
        <v xml:space="preserve">      ,[srcSubgenus]=replace(replace([srcSubgenus],char(147),char(34)),char(148),char(34))</v>
      </c>
      <c r="G18" t="str">
        <f t="shared" si="1"/>
        <v>([srcSubgenus] is not null and ([srcSubgenus] like '%'+char(147)+'%' or [srcSubgenus] like '%'+char(148)+'%')) or  -- word smart quotes</v>
      </c>
      <c r="H18" t="str">
        <f t="shared" ref="H18" si="19">CONCATENATE(A18,"=(case when ",C18," like char(34)+'%'+char(34) then substring(",C18,", 2, len(",C18,")-2) else ",C18," end)")</f>
        <v xml:space="preserve">      ,[srcSubgenus]=(case when [srcSubgenus] like char(34)+'%'+char(34) then substring([srcSubgenus], 2, len([srcSubgenus])-2) else [srcSubgenus] end)</v>
      </c>
      <c r="I18" t="str">
        <f t="shared" ref="I18" si="20">CONCATENATE("(",C18," is not null and (", C18," like char(34)+'%'+char(34))) or  -- double quotes")</f>
        <v>([srcSubgenus] is not null and ([srcSubgenus] like char(34)+'%'+char(34))) or  -- double quotes</v>
      </c>
      <c r="J18" t="str">
        <f t="shared" si="4"/>
        <v xml:space="preserve">update load_next_msl set [srcSubgenus]=NULL where [srcSubgenus]='' </v>
      </c>
    </row>
    <row r="19" spans="1:10" x14ac:dyDescent="0.25">
      <c r="A19" t="s">
        <v>4</v>
      </c>
      <c r="B19" t="str">
        <f t="shared" si="11"/>
        <v>,[srcSpecies]</v>
      </c>
      <c r="C19" t="str">
        <f t="shared" si="12"/>
        <v>[srcSpecies]</v>
      </c>
      <c r="D19" t="str">
        <f t="shared" si="9"/>
        <v xml:space="preserve">      ,[srcSpecies]=rtrim(ltrim(replace(replace(replace([srcSpecies],char(9),' '),char(160),' '),'  ',' ')))</v>
      </c>
      <c r="E19" t="str">
        <f t="shared" si="10"/>
        <v xml:space="preserve">([srcSpecies] is not null and ([srcSpecies] like ' %' or [srcSpecies] like '% ' or [srcSpecies] like '%'+char(9)+'%' or [srcSpecies] like '%'+char(160)+'%' or [srcSpecies] like '%  %')) or  </v>
      </c>
      <c r="F19" t="str">
        <f t="shared" si="0"/>
        <v xml:space="preserve">      ,[srcSpecies]=replace(replace([srcSpecies],char(147),char(34)),char(148),char(34))</v>
      </c>
      <c r="G19" t="str">
        <f t="shared" si="1"/>
        <v>([srcSpecies] is not null and ([srcSpecies] like '%'+char(147)+'%' or [srcSpecies] like '%'+char(148)+'%')) or  -- word smart quotes</v>
      </c>
      <c r="H19" t="str">
        <f t="shared" ref="H19:H37" si="21">CONCATENATE(A19,"=(case when ",C19," like char(34)+'%'+char(34) then substring(",C19,", 2, len(",C19,")-2) else ",C19," end)")</f>
        <v xml:space="preserve">      ,[srcSpecies]=(case when [srcSpecies] like char(34)+'%'+char(34) then substring([srcSpecies], 2, len([srcSpecies])-2) else [srcSpecies] end)</v>
      </c>
      <c r="I19" t="str">
        <f t="shared" ref="I19:I37" si="22">CONCATENATE("(",C19," is not null and (", C19," like char(34)+'%'+char(34))) or  -- double quotes")</f>
        <v>([srcSpecies] is not null and ([srcSpecies] like char(34)+'%'+char(34))) or  -- double quotes</v>
      </c>
      <c r="J19" t="str">
        <f t="shared" si="4"/>
        <v xml:space="preserve">update load_next_msl set [srcSpecies]=NULL where [srcSpecies]='' </v>
      </c>
    </row>
    <row r="20" spans="1:10" x14ac:dyDescent="0.25">
      <c r="A20" t="s">
        <v>5</v>
      </c>
      <c r="B20" t="str">
        <f t="shared" si="11"/>
        <v>,[realm]</v>
      </c>
      <c r="C20" t="str">
        <f t="shared" si="12"/>
        <v>[realm]</v>
      </c>
      <c r="D20" t="str">
        <f t="shared" si="9"/>
        <v xml:space="preserve">      ,[realm]=rtrim(ltrim(replace(replace(replace([realm],char(9),' '),char(160),' '),'  ',' ')))</v>
      </c>
      <c r="E20" t="str">
        <f t="shared" si="10"/>
        <v xml:space="preserve">([realm] is not null and ([realm] like ' %' or [realm] like '% ' or [realm] like '%'+char(9)+'%' or [realm] like '%'+char(160)+'%' or [realm] like '%  %')) or  </v>
      </c>
      <c r="F20" t="str">
        <f t="shared" si="0"/>
        <v xml:space="preserve">      ,[realm]=replace(replace([realm],char(147),char(34)),char(148),char(34))</v>
      </c>
      <c r="G20" t="str">
        <f t="shared" si="1"/>
        <v>([realm] is not null and ([realm] like '%'+char(147)+'%' or [realm] like '%'+char(148)+'%')) or  -- word smart quotes</v>
      </c>
      <c r="H20" t="str">
        <f t="shared" si="21"/>
        <v xml:space="preserve">      ,[realm]=(case when [realm] like char(34)+'%'+char(34) then substring([realm], 2, len([realm])-2) else [realm] end)</v>
      </c>
      <c r="I20" t="str">
        <f t="shared" si="22"/>
        <v>([realm] is not null and ([realm] like char(34)+'%'+char(34))) or  -- double quotes</v>
      </c>
      <c r="J20" t="str">
        <f t="shared" si="4"/>
        <v xml:space="preserve">update load_next_msl set [realm]=NULL where [realm]='' </v>
      </c>
    </row>
    <row r="21" spans="1:10" x14ac:dyDescent="0.25">
      <c r="A21" t="s">
        <v>6</v>
      </c>
      <c r="B21" t="str">
        <f t="shared" si="11"/>
        <v>,[subrealm]</v>
      </c>
      <c r="C21" t="str">
        <f t="shared" si="12"/>
        <v>[subrealm]</v>
      </c>
      <c r="D21" t="str">
        <f t="shared" si="9"/>
        <v xml:space="preserve">      ,[subrealm]=rtrim(ltrim(replace(replace(replace([subrealm],char(9),' '),char(160),' '),'  ',' ')))</v>
      </c>
      <c r="E21" t="str">
        <f t="shared" si="10"/>
        <v xml:space="preserve">([subrealm] is not null and ([subrealm] like ' %' or [subrealm] like '% ' or [subrealm] like '%'+char(9)+'%' or [subrealm] like '%'+char(160)+'%' or [subrealm] like '%  %')) or  </v>
      </c>
      <c r="F21" t="str">
        <f t="shared" si="0"/>
        <v xml:space="preserve">      ,[subrealm]=replace(replace([subrealm],char(147),char(34)),char(148),char(34))</v>
      </c>
      <c r="G21" t="str">
        <f t="shared" si="1"/>
        <v>([subrealm] is not null and ([subrealm] like '%'+char(147)+'%' or [subrealm] like '%'+char(148)+'%')) or  -- word smart quotes</v>
      </c>
      <c r="H21" t="str">
        <f t="shared" si="21"/>
        <v xml:space="preserve">      ,[subrealm]=(case when [subrealm] like char(34)+'%'+char(34) then substring([subrealm], 2, len([subrealm])-2) else [subrealm] end)</v>
      </c>
      <c r="I21" t="str">
        <f t="shared" si="22"/>
        <v>([subrealm] is not null and ([subrealm] like char(34)+'%'+char(34))) or  -- double quotes</v>
      </c>
      <c r="J21" t="str">
        <f t="shared" si="4"/>
        <v xml:space="preserve">update load_next_msl set [subrealm]=NULL where [subrealm]='' </v>
      </c>
    </row>
    <row r="22" spans="1:10" x14ac:dyDescent="0.25">
      <c r="A22" t="s">
        <v>7</v>
      </c>
      <c r="B22" t="str">
        <f t="shared" si="11"/>
        <v>,[kingdom]</v>
      </c>
      <c r="C22" t="str">
        <f t="shared" si="12"/>
        <v>[kingdom]</v>
      </c>
      <c r="D22" t="str">
        <f t="shared" si="9"/>
        <v xml:space="preserve">      ,[kingdom]=rtrim(ltrim(replace(replace(replace([kingdom],char(9),' '),char(160),' '),'  ',' ')))</v>
      </c>
      <c r="E22" t="str">
        <f t="shared" si="10"/>
        <v xml:space="preserve">([kingdom] is not null and ([kingdom] like ' %' or [kingdom] like '% ' or [kingdom] like '%'+char(9)+'%' or [kingdom] like '%'+char(160)+'%' or [kingdom] like '%  %')) or  </v>
      </c>
      <c r="F22" t="str">
        <f t="shared" si="0"/>
        <v xml:space="preserve">      ,[kingdom]=replace(replace([kingdom],char(147),char(34)),char(148),char(34))</v>
      </c>
      <c r="G22" t="str">
        <f t="shared" si="1"/>
        <v>([kingdom] is not null and ([kingdom] like '%'+char(147)+'%' or [kingdom] like '%'+char(148)+'%')) or  -- word smart quotes</v>
      </c>
      <c r="H22" t="str">
        <f t="shared" si="21"/>
        <v xml:space="preserve">      ,[kingdom]=(case when [kingdom] like char(34)+'%'+char(34) then substring([kingdom], 2, len([kingdom])-2) else [kingdom] end)</v>
      </c>
      <c r="I22" t="str">
        <f t="shared" si="22"/>
        <v>([kingdom] is not null and ([kingdom] like char(34)+'%'+char(34))) or  -- double quotes</v>
      </c>
      <c r="J22" t="str">
        <f t="shared" si="4"/>
        <v xml:space="preserve">update load_next_msl set [kingdom]=NULL where [kingdom]='' </v>
      </c>
    </row>
    <row r="23" spans="1:10" x14ac:dyDescent="0.25">
      <c r="A23" t="s">
        <v>8</v>
      </c>
      <c r="B23" t="str">
        <f t="shared" si="11"/>
        <v>,[subkingdom]</v>
      </c>
      <c r="C23" t="str">
        <f t="shared" si="12"/>
        <v>[subkingdom]</v>
      </c>
      <c r="D23" t="str">
        <f t="shared" si="9"/>
        <v xml:space="preserve">      ,[subkingdom]=rtrim(ltrim(replace(replace(replace([subkingdom],char(9),' '),char(160),' '),'  ',' ')))</v>
      </c>
      <c r="E23" t="str">
        <f t="shared" si="10"/>
        <v xml:space="preserve">([subkingdom] is not null and ([subkingdom] like ' %' or [subkingdom] like '% ' or [subkingdom] like '%'+char(9)+'%' or [subkingdom] like '%'+char(160)+'%' or [subkingdom] like '%  %')) or  </v>
      </c>
      <c r="F23" t="str">
        <f t="shared" si="0"/>
        <v xml:space="preserve">      ,[subkingdom]=replace(replace([subkingdom],char(147),char(34)),char(148),char(34))</v>
      </c>
      <c r="G23" t="str">
        <f t="shared" si="1"/>
        <v>([subkingdom] is not null and ([subkingdom] like '%'+char(147)+'%' or [subkingdom] like '%'+char(148)+'%')) or  -- word smart quotes</v>
      </c>
      <c r="H23" t="str">
        <f t="shared" si="21"/>
        <v xml:space="preserve">      ,[subkingdom]=(case when [subkingdom] like char(34)+'%'+char(34) then substring([subkingdom], 2, len([subkingdom])-2) else [subkingdom] end)</v>
      </c>
      <c r="I23" t="str">
        <f t="shared" si="22"/>
        <v>([subkingdom] is not null and ([subkingdom] like char(34)+'%'+char(34))) or  -- double quotes</v>
      </c>
      <c r="J23" t="str">
        <f t="shared" si="4"/>
        <v xml:space="preserve">update load_next_msl set [subkingdom]=NULL where [subkingdom]='' </v>
      </c>
    </row>
    <row r="24" spans="1:10" x14ac:dyDescent="0.25">
      <c r="A24" t="s">
        <v>9</v>
      </c>
      <c r="B24" t="str">
        <f t="shared" si="11"/>
        <v>,[phylum]</v>
      </c>
      <c r="C24" t="str">
        <f t="shared" si="12"/>
        <v>[phylum]</v>
      </c>
      <c r="D24" t="str">
        <f t="shared" si="9"/>
        <v xml:space="preserve">      ,[phylum]=rtrim(ltrim(replace(replace(replace([phylum],char(9),' '),char(160),' '),'  ',' ')))</v>
      </c>
      <c r="E24" t="str">
        <f t="shared" si="10"/>
        <v xml:space="preserve">([phylum] is not null and ([phylum] like ' %' or [phylum] like '% ' or [phylum] like '%'+char(9)+'%' or [phylum] like '%'+char(160)+'%' or [phylum] like '%  %')) or  </v>
      </c>
      <c r="F24" t="str">
        <f t="shared" si="0"/>
        <v xml:space="preserve">      ,[phylum]=replace(replace([phylum],char(147),char(34)),char(148),char(34))</v>
      </c>
      <c r="G24" t="str">
        <f t="shared" si="1"/>
        <v>([phylum] is not null and ([phylum] like '%'+char(147)+'%' or [phylum] like '%'+char(148)+'%')) or  -- word smart quotes</v>
      </c>
      <c r="H24" t="str">
        <f t="shared" si="21"/>
        <v xml:space="preserve">      ,[phylum]=(case when [phylum] like char(34)+'%'+char(34) then substring([phylum], 2, len([phylum])-2) else [phylum] end)</v>
      </c>
      <c r="I24" t="str">
        <f t="shared" si="22"/>
        <v>([phylum] is not null and ([phylum] like char(34)+'%'+char(34))) or  -- double quotes</v>
      </c>
      <c r="J24" t="str">
        <f t="shared" si="4"/>
        <v xml:space="preserve">update load_next_msl set [phylum]=NULL where [phylum]='' </v>
      </c>
    </row>
    <row r="25" spans="1:10" x14ac:dyDescent="0.25">
      <c r="A25" t="s">
        <v>10</v>
      </c>
      <c r="B25" t="str">
        <f t="shared" si="11"/>
        <v>,[subphylum]</v>
      </c>
      <c r="C25" t="str">
        <f t="shared" si="12"/>
        <v>[subphylum]</v>
      </c>
      <c r="D25" t="str">
        <f t="shared" si="9"/>
        <v xml:space="preserve">      ,[subphylum]=rtrim(ltrim(replace(replace(replace([subphylum],char(9),' '),char(160),' '),'  ',' ')))</v>
      </c>
      <c r="E25" t="str">
        <f t="shared" si="10"/>
        <v xml:space="preserve">([subphylum] is not null and ([subphylum] like ' %' or [subphylum] like '% ' or [subphylum] like '%'+char(9)+'%' or [subphylum] like '%'+char(160)+'%' or [subphylum] like '%  %')) or  </v>
      </c>
      <c r="F25" t="str">
        <f t="shared" si="0"/>
        <v xml:space="preserve">      ,[subphylum]=replace(replace([subphylum],char(147),char(34)),char(148),char(34))</v>
      </c>
      <c r="G25" t="str">
        <f t="shared" si="1"/>
        <v>([subphylum] is not null and ([subphylum] like '%'+char(147)+'%' or [subphylum] like '%'+char(148)+'%')) or  -- word smart quotes</v>
      </c>
      <c r="H25" t="str">
        <f t="shared" si="21"/>
        <v xml:space="preserve">      ,[subphylum]=(case when [subphylum] like char(34)+'%'+char(34) then substring([subphylum], 2, len([subphylum])-2) else [subphylum] end)</v>
      </c>
      <c r="I25" t="str">
        <f t="shared" si="22"/>
        <v>([subphylum] is not null and ([subphylum] like char(34)+'%'+char(34))) or  -- double quotes</v>
      </c>
      <c r="J25" t="str">
        <f t="shared" si="4"/>
        <v xml:space="preserve">update load_next_msl set [subphylum]=NULL where [subphylum]='' </v>
      </c>
    </row>
    <row r="26" spans="1:10" x14ac:dyDescent="0.25">
      <c r="A26" t="s">
        <v>11</v>
      </c>
      <c r="B26" t="str">
        <f t="shared" si="11"/>
        <v>,[class]</v>
      </c>
      <c r="C26" t="str">
        <f t="shared" si="12"/>
        <v>[class]</v>
      </c>
      <c r="D26" t="str">
        <f t="shared" si="9"/>
        <v xml:space="preserve">      ,[class]=rtrim(ltrim(replace(replace(replace([class],char(9),' '),char(160),' '),'  ',' ')))</v>
      </c>
      <c r="E26" t="str">
        <f t="shared" si="10"/>
        <v xml:space="preserve">([class] is not null and ([class] like ' %' or [class] like '% ' or [class] like '%'+char(9)+'%' or [class] like '%'+char(160)+'%' or [class] like '%  %')) or  </v>
      </c>
      <c r="F26" t="str">
        <f t="shared" si="0"/>
        <v xml:space="preserve">      ,[class]=replace(replace([class],char(147),char(34)),char(148),char(34))</v>
      </c>
      <c r="G26" t="str">
        <f t="shared" si="1"/>
        <v>([class] is not null and ([class] like '%'+char(147)+'%' or [class] like '%'+char(148)+'%')) or  -- word smart quotes</v>
      </c>
      <c r="H26" t="str">
        <f t="shared" si="21"/>
        <v xml:space="preserve">      ,[class]=(case when [class] like char(34)+'%'+char(34) then substring([class], 2, len([class])-2) else [class] end)</v>
      </c>
      <c r="I26" t="str">
        <f t="shared" si="22"/>
        <v>([class] is not null and ([class] like char(34)+'%'+char(34))) or  -- double quotes</v>
      </c>
      <c r="J26" t="str">
        <f t="shared" si="4"/>
        <v xml:space="preserve">update load_next_msl set [class]=NULL where [class]='' </v>
      </c>
    </row>
    <row r="27" spans="1:10" x14ac:dyDescent="0.25">
      <c r="A27" t="s">
        <v>12</v>
      </c>
      <c r="B27" t="str">
        <f t="shared" si="11"/>
        <v>,[subclass]</v>
      </c>
      <c r="C27" t="str">
        <f t="shared" si="12"/>
        <v>[subclass]</v>
      </c>
      <c r="D27" t="str">
        <f t="shared" si="9"/>
        <v xml:space="preserve">      ,[subclass]=rtrim(ltrim(replace(replace(replace([subclass],char(9),' '),char(160),' '),'  ',' ')))</v>
      </c>
      <c r="E27" t="str">
        <f t="shared" si="10"/>
        <v xml:space="preserve">([subclass] is not null and ([subclass] like ' %' or [subclass] like '% ' or [subclass] like '%'+char(9)+'%' or [subclass] like '%'+char(160)+'%' or [subclass] like '%  %')) or  </v>
      </c>
      <c r="F27" t="str">
        <f t="shared" si="0"/>
        <v xml:space="preserve">      ,[subclass]=replace(replace([subclass],char(147),char(34)),char(148),char(34))</v>
      </c>
      <c r="G27" t="str">
        <f t="shared" si="1"/>
        <v>([subclass] is not null and ([subclass] like '%'+char(147)+'%' or [subclass] like '%'+char(148)+'%')) or  -- word smart quotes</v>
      </c>
      <c r="H27" t="str">
        <f t="shared" si="21"/>
        <v xml:space="preserve">      ,[subclass]=(case when [subclass] like char(34)+'%'+char(34) then substring([subclass], 2, len([subclass])-2) else [subclass] end)</v>
      </c>
      <c r="I27" t="str">
        <f t="shared" si="22"/>
        <v>([subclass] is not null and ([subclass] like char(34)+'%'+char(34))) or  -- double quotes</v>
      </c>
      <c r="J27" t="str">
        <f t="shared" si="4"/>
        <v xml:space="preserve">update load_next_msl set [subclass]=NULL where [subclass]='' </v>
      </c>
    </row>
    <row r="28" spans="1:10" x14ac:dyDescent="0.25">
      <c r="A28" t="s">
        <v>13</v>
      </c>
      <c r="B28" t="str">
        <f t="shared" si="11"/>
        <v>,[order]</v>
      </c>
      <c r="C28" t="str">
        <f t="shared" si="12"/>
        <v>[order]</v>
      </c>
      <c r="D28" t="str">
        <f t="shared" si="9"/>
        <v xml:space="preserve">      ,[order]=rtrim(ltrim(replace(replace(replace([order],char(9),' '),char(160),' '),'  ',' ')))</v>
      </c>
      <c r="E28" t="str">
        <f t="shared" si="10"/>
        <v xml:space="preserve">([order] is not null and ([order] like ' %' or [order] like '% ' or [order] like '%'+char(9)+'%' or [order] like '%'+char(160)+'%' or [order] like '%  %')) or  </v>
      </c>
      <c r="F28" t="str">
        <f t="shared" si="0"/>
        <v xml:space="preserve">      ,[order]=replace(replace([order],char(147),char(34)),char(148),char(34))</v>
      </c>
      <c r="G28" t="str">
        <f t="shared" si="1"/>
        <v>([order] is not null and ([order] like '%'+char(147)+'%' or [order] like '%'+char(148)+'%')) or  -- word smart quotes</v>
      </c>
      <c r="H28" t="str">
        <f t="shared" si="21"/>
        <v xml:space="preserve">      ,[order]=(case when [order] like char(34)+'%'+char(34) then substring([order], 2, len([order])-2) else [order] end)</v>
      </c>
      <c r="I28" t="str">
        <f t="shared" si="22"/>
        <v>([order] is not null and ([order] like char(34)+'%'+char(34))) or  -- double quotes</v>
      </c>
      <c r="J28" t="str">
        <f t="shared" si="4"/>
        <v xml:space="preserve">update load_next_msl set [order]=NULL where [order]='' </v>
      </c>
    </row>
    <row r="29" spans="1:10" x14ac:dyDescent="0.25">
      <c r="A29" t="s">
        <v>14</v>
      </c>
      <c r="B29" t="str">
        <f t="shared" si="11"/>
        <v>,[suborder]</v>
      </c>
      <c r="C29" t="str">
        <f t="shared" si="12"/>
        <v>[suborder]</v>
      </c>
      <c r="D29" t="str">
        <f t="shared" si="9"/>
        <v xml:space="preserve">      ,[suborder]=rtrim(ltrim(replace(replace(replace([suborder],char(9),' '),char(160),' '),'  ',' ')))</v>
      </c>
      <c r="E29" t="str">
        <f t="shared" si="10"/>
        <v xml:space="preserve">([suborder] is not null and ([suborder] like ' %' or [suborder] like '% ' or [suborder] like '%'+char(9)+'%' or [suborder] like '%'+char(160)+'%' or [suborder] like '%  %')) or  </v>
      </c>
      <c r="F29" t="str">
        <f t="shared" si="0"/>
        <v xml:space="preserve">      ,[suborder]=replace(replace([suborder],char(147),char(34)),char(148),char(34))</v>
      </c>
      <c r="G29" t="str">
        <f t="shared" si="1"/>
        <v>([suborder] is not null and ([suborder] like '%'+char(147)+'%' or [suborder] like '%'+char(148)+'%')) or  -- word smart quotes</v>
      </c>
      <c r="H29" t="str">
        <f t="shared" si="21"/>
        <v xml:space="preserve">      ,[suborder]=(case when [suborder] like char(34)+'%'+char(34) then substring([suborder], 2, len([suborder])-2) else [suborder] end)</v>
      </c>
      <c r="I29" t="str">
        <f t="shared" si="22"/>
        <v>([suborder] is not null and ([suborder] like char(34)+'%'+char(34))) or  -- double quotes</v>
      </c>
      <c r="J29" t="str">
        <f t="shared" si="4"/>
        <v xml:space="preserve">update load_next_msl set [suborder]=NULL where [suborder]='' </v>
      </c>
    </row>
    <row r="30" spans="1:10" x14ac:dyDescent="0.25">
      <c r="A30" t="s">
        <v>15</v>
      </c>
      <c r="B30" t="str">
        <f t="shared" si="11"/>
        <v>,[family]</v>
      </c>
      <c r="C30" t="str">
        <f t="shared" si="12"/>
        <v>[family]</v>
      </c>
      <c r="D30" t="str">
        <f t="shared" si="9"/>
        <v xml:space="preserve">      ,[family]=rtrim(ltrim(replace(replace(replace([family],char(9),' '),char(160),' '),'  ',' ')))</v>
      </c>
      <c r="E30" t="str">
        <f t="shared" si="10"/>
        <v xml:space="preserve">([family] is not null and ([family] like ' %' or [family] like '% ' or [family] like '%'+char(9)+'%' or [family] like '%'+char(160)+'%' or [family] like '%  %')) or  </v>
      </c>
      <c r="F30" t="str">
        <f t="shared" si="0"/>
        <v xml:space="preserve">      ,[family]=replace(replace([family],char(147),char(34)),char(148),char(34))</v>
      </c>
      <c r="G30" t="str">
        <f t="shared" si="1"/>
        <v>([family] is not null and ([family] like '%'+char(147)+'%' or [family] like '%'+char(148)+'%')) or  -- word smart quotes</v>
      </c>
      <c r="H30" t="str">
        <f t="shared" si="21"/>
        <v xml:space="preserve">      ,[family]=(case when [family] like char(34)+'%'+char(34) then substring([family], 2, len([family])-2) else [family] end)</v>
      </c>
      <c r="I30" t="str">
        <f t="shared" si="22"/>
        <v>([family] is not null and ([family] like char(34)+'%'+char(34))) or  -- double quotes</v>
      </c>
      <c r="J30" t="str">
        <f t="shared" si="4"/>
        <v xml:space="preserve">update load_next_msl set [family]=NULL where [family]='' </v>
      </c>
    </row>
    <row r="31" spans="1:10" x14ac:dyDescent="0.25">
      <c r="A31" t="s">
        <v>16</v>
      </c>
      <c r="B31" t="str">
        <f t="shared" si="11"/>
        <v>,[subfamily]</v>
      </c>
      <c r="C31" t="str">
        <f t="shared" si="12"/>
        <v>[subfamily]</v>
      </c>
      <c r="D31" t="str">
        <f t="shared" si="9"/>
        <v xml:space="preserve">      ,[subfamily]=rtrim(ltrim(replace(replace(replace([subfamily],char(9),' '),char(160),' '),'  ',' ')))</v>
      </c>
      <c r="E31" t="str">
        <f t="shared" si="10"/>
        <v xml:space="preserve">([subfamily] is not null and ([subfamily] like ' %' or [subfamily] like '% ' or [subfamily] like '%'+char(9)+'%' or [subfamily] like '%'+char(160)+'%' or [subfamily] like '%  %')) or  </v>
      </c>
      <c r="F31" t="str">
        <f t="shared" si="0"/>
        <v xml:space="preserve">      ,[subfamily]=replace(replace([subfamily],char(147),char(34)),char(148),char(34))</v>
      </c>
      <c r="G31" t="str">
        <f t="shared" si="1"/>
        <v>([subfamily] is not null and ([subfamily] like '%'+char(147)+'%' or [subfamily] like '%'+char(148)+'%')) or  -- word smart quotes</v>
      </c>
      <c r="H31" t="str">
        <f t="shared" si="21"/>
        <v xml:space="preserve">      ,[subfamily]=(case when [subfamily] like char(34)+'%'+char(34) then substring([subfamily], 2, len([subfamily])-2) else [subfamily] end)</v>
      </c>
      <c r="I31" t="str">
        <f t="shared" si="22"/>
        <v>([subfamily] is not null and ([subfamily] like char(34)+'%'+char(34))) or  -- double quotes</v>
      </c>
      <c r="J31" t="str">
        <f t="shared" si="4"/>
        <v xml:space="preserve">update load_next_msl set [subfamily]=NULL where [subfamily]='' </v>
      </c>
    </row>
    <row r="32" spans="1:10" x14ac:dyDescent="0.25">
      <c r="A32" t="s">
        <v>17</v>
      </c>
      <c r="B32" t="str">
        <f t="shared" si="11"/>
        <v>,[genus]</v>
      </c>
      <c r="C32" t="str">
        <f t="shared" si="12"/>
        <v>[genus]</v>
      </c>
      <c r="D32" t="str">
        <f t="shared" si="9"/>
        <v xml:space="preserve">      ,[genus]=rtrim(ltrim(replace(replace(replace([genus],char(9),' '),char(160),' '),'  ',' ')))</v>
      </c>
      <c r="E32" t="str">
        <f t="shared" si="10"/>
        <v xml:space="preserve">([genus] is not null and ([genus] like ' %' or [genus] like '% ' or [genus] like '%'+char(9)+'%' or [genus] like '%'+char(160)+'%' or [genus] like '%  %')) or  </v>
      </c>
      <c r="F32" t="str">
        <f t="shared" si="0"/>
        <v xml:space="preserve">      ,[genus]=replace(replace([genus],char(147),char(34)),char(148),char(34))</v>
      </c>
      <c r="G32" t="str">
        <f t="shared" si="1"/>
        <v>([genus] is not null and ([genus] like '%'+char(147)+'%' or [genus] like '%'+char(148)+'%')) or  -- word smart quotes</v>
      </c>
      <c r="H32" t="str">
        <f t="shared" si="21"/>
        <v xml:space="preserve">      ,[genus]=(case when [genus] like char(34)+'%'+char(34) then substring([genus], 2, len([genus])-2) else [genus] end)</v>
      </c>
      <c r="I32" t="str">
        <f t="shared" si="22"/>
        <v>([genus] is not null and ([genus] like char(34)+'%'+char(34))) or  -- double quotes</v>
      </c>
      <c r="J32" t="str">
        <f t="shared" si="4"/>
        <v xml:space="preserve">update load_next_msl set [genus]=NULL where [genus]='' </v>
      </c>
    </row>
    <row r="33" spans="1:10" x14ac:dyDescent="0.25">
      <c r="A33" t="s">
        <v>18</v>
      </c>
      <c r="B33" t="str">
        <f t="shared" si="11"/>
        <v>,[subgenus]</v>
      </c>
      <c r="C33" t="str">
        <f t="shared" si="12"/>
        <v>[subgenus]</v>
      </c>
      <c r="D33" t="str">
        <f t="shared" si="9"/>
        <v xml:space="preserve">      ,[subgenus]=rtrim(ltrim(replace(replace(replace([subgenus],char(9),' '),char(160),' '),'  ',' ')))</v>
      </c>
      <c r="E33" t="str">
        <f t="shared" si="10"/>
        <v xml:space="preserve">([subgenus] is not null and ([subgenus] like ' %' or [subgenus] like '% ' or [subgenus] like '%'+char(9)+'%' or [subgenus] like '%'+char(160)+'%' or [subgenus] like '%  %')) or  </v>
      </c>
      <c r="F33" t="str">
        <f t="shared" si="0"/>
        <v xml:space="preserve">      ,[subgenus]=replace(replace([subgenus],char(147),char(34)),char(148),char(34))</v>
      </c>
      <c r="G33" t="str">
        <f t="shared" si="1"/>
        <v>([subgenus] is not null and ([subgenus] like '%'+char(147)+'%' or [subgenus] like '%'+char(148)+'%')) or  -- word smart quotes</v>
      </c>
      <c r="H33" t="str">
        <f t="shared" si="21"/>
        <v xml:space="preserve">      ,[subgenus]=(case when [subgenus] like char(34)+'%'+char(34) then substring([subgenus], 2, len([subgenus])-2) else [subgenus] end)</v>
      </c>
      <c r="I33" t="str">
        <f t="shared" si="22"/>
        <v>([subgenus] is not null and ([subgenus] like char(34)+'%'+char(34))) or  -- double quotes</v>
      </c>
      <c r="J33" t="str">
        <f t="shared" si="4"/>
        <v xml:space="preserve">update load_next_msl set [subgenus]=NULL where [subgenus]='' </v>
      </c>
    </row>
    <row r="34" spans="1:10" x14ac:dyDescent="0.25">
      <c r="A34" t="s">
        <v>19</v>
      </c>
      <c r="B34" t="str">
        <f t="shared" si="11"/>
        <v>,[species]</v>
      </c>
      <c r="C34" t="str">
        <f t="shared" si="12"/>
        <v>[species]</v>
      </c>
      <c r="D34" t="str">
        <f t="shared" si="9"/>
        <v xml:space="preserve">      ,[species]=rtrim(ltrim(replace(replace(replace([species],char(9),' '),char(160),' '),'  ',' ')))</v>
      </c>
      <c r="E34" t="str">
        <f t="shared" si="10"/>
        <v xml:space="preserve">([species] is not null and ([species] like ' %' or [species] like '% ' or [species] like '%'+char(9)+'%' or [species] like '%'+char(160)+'%' or [species] like '%  %')) or  </v>
      </c>
      <c r="F34" t="str">
        <f t="shared" si="0"/>
        <v xml:space="preserve">      ,[species]=replace(replace([species],char(147),char(34)),char(148),char(34))</v>
      </c>
      <c r="G34" t="str">
        <f t="shared" si="1"/>
        <v>([species] is not null and ([species] like '%'+char(147)+'%' or [species] like '%'+char(148)+'%')) or  -- word smart quotes</v>
      </c>
      <c r="H34" t="str">
        <f t="shared" si="21"/>
        <v xml:space="preserve">      ,[species]=(case when [species] like char(34)+'%'+char(34) then substring([species], 2, len([species])-2) else [species] end)</v>
      </c>
      <c r="I34" t="str">
        <f t="shared" si="22"/>
        <v>([species] is not null and ([species] like char(34)+'%'+char(34))) or  -- double quotes</v>
      </c>
      <c r="J34" t="str">
        <f t="shared" si="4"/>
        <v xml:space="preserve">update load_next_msl set [species]=NULL where [species]='' </v>
      </c>
    </row>
    <row r="35" spans="1:10" x14ac:dyDescent="0.25">
      <c r="A35" t="s">
        <v>20</v>
      </c>
      <c r="B35" t="str">
        <f t="shared" si="11"/>
        <v>,[isType]</v>
      </c>
      <c r="C35" t="str">
        <f t="shared" si="12"/>
        <v>[isType]</v>
      </c>
      <c r="D35" t="str">
        <f t="shared" si="9"/>
        <v xml:space="preserve">      ,[isType]=rtrim(ltrim(replace(replace(replace([isType],char(9),' '),char(160),' '),'  ',' ')))</v>
      </c>
      <c r="E35" t="str">
        <f t="shared" si="10"/>
        <v xml:space="preserve">([isType] is not null and ([isType] like ' %' or [isType] like '% ' or [isType] like '%'+char(9)+'%' or [isType] like '%'+char(160)+'%' or [isType] like '%  %')) or  </v>
      </c>
      <c r="F35" t="str">
        <f t="shared" si="0"/>
        <v xml:space="preserve">      ,[isType]=replace(replace([isType],char(147),char(34)),char(148),char(34))</v>
      </c>
      <c r="G35" t="str">
        <f t="shared" si="1"/>
        <v>([isType] is not null and ([isType] like '%'+char(147)+'%' or [isType] like '%'+char(148)+'%')) or  -- word smart quotes</v>
      </c>
      <c r="H35" t="str">
        <f t="shared" si="21"/>
        <v xml:space="preserve">      ,[isType]=(case when [isType] like char(34)+'%'+char(34) then substring([isType], 2, len([isType])-2) else [isType] end)</v>
      </c>
      <c r="I35" t="str">
        <f t="shared" si="22"/>
        <v>([isType] is not null and ([isType] like char(34)+'%'+char(34))) or  -- double quotes</v>
      </c>
      <c r="J35" t="str">
        <f t="shared" si="4"/>
        <v xml:space="preserve">update load_next_msl set [isType]=NULL where [isType]='' </v>
      </c>
    </row>
    <row r="36" spans="1:10" x14ac:dyDescent="0.25">
      <c r="A36" t="s">
        <v>32</v>
      </c>
      <c r="B36" t="str">
        <f t="shared" si="11"/>
        <v>,[exemplarAccessions]</v>
      </c>
      <c r="C36" t="str">
        <f t="shared" si="12"/>
        <v>[exemplarAccessions]</v>
      </c>
      <c r="D36" t="str">
        <f t="shared" si="9"/>
        <v xml:space="preserve">      ,[exemplarAccessions]=rtrim(ltrim(replace(replace(replace([exemplarAccessions],char(9),' '),char(160),' '),'  ',' ')))</v>
      </c>
      <c r="E36" t="str">
        <f t="shared" si="10"/>
        <v xml:space="preserve">([exemplarAccessions] is not null and ([exemplarAccessions] like ' %' or [exemplarAccessions] like '% ' or [exemplarAccessions] like '%'+char(9)+'%' or [exemplarAccessions] like '%'+char(160)+'%' or [exemplarAccessions] like '%  %')) or  </v>
      </c>
      <c r="F36" t="str">
        <f t="shared" si="0"/>
        <v xml:space="preserve">      ,[exemplarAccessions]=replace(replace([exemplarAccessions],char(147),char(34)),char(148),char(34))</v>
      </c>
      <c r="G36" t="str">
        <f t="shared" si="1"/>
        <v>([exemplarAccessions] is not null and ([exemplarAccessions] like '%'+char(147)+'%' or [exemplarAccessions] like '%'+char(148)+'%')) or  -- word smart quotes</v>
      </c>
      <c r="H36" t="str">
        <f t="shared" si="21"/>
        <v xml:space="preserve">      ,[exemplarAccessions]=(case when [exemplarAccessions] like char(34)+'%'+char(34) then substring([exemplarAccessions], 2, len([exemplarAccessions])-2) else [exemplarAccessions] end)</v>
      </c>
      <c r="I36" t="str">
        <f t="shared" si="22"/>
        <v>([exemplarAccessions] is not null and ([exemplarAccessions] like char(34)+'%'+char(34))) or  -- double quotes</v>
      </c>
      <c r="J36" t="str">
        <f t="shared" si="4"/>
        <v xml:space="preserve">update load_next_msl set [exemplarAccessions]=NULL where [exemplarAccessions]='' </v>
      </c>
    </row>
    <row r="37" spans="1:10" x14ac:dyDescent="0.25">
      <c r="A37" t="s">
        <v>21</v>
      </c>
      <c r="B37" t="str">
        <f t="shared" si="11"/>
        <v>,[exemplarName]</v>
      </c>
      <c r="C37" t="str">
        <f t="shared" si="12"/>
        <v>[exemplarName]</v>
      </c>
      <c r="D37" t="str">
        <f t="shared" si="9"/>
        <v xml:space="preserve">      ,[exemplarName]=rtrim(ltrim(replace(replace(replace([exemplarName],char(9),' '),char(160),' '),'  ',' ')))</v>
      </c>
      <c r="E37" t="str">
        <f t="shared" si="10"/>
        <v xml:space="preserve">([exemplarName] is not null and ([exemplarName] like ' %' or [exemplarName] like '% ' or [exemplarName] like '%'+char(9)+'%' or [exemplarName] like '%'+char(160)+'%' or [exemplarName] like '%  %')) or  </v>
      </c>
      <c r="F37" t="str">
        <f t="shared" si="0"/>
        <v xml:space="preserve">      ,[exemplarName]=replace(replace([exemplarName],char(147),char(34)),char(148),char(34))</v>
      </c>
      <c r="G37" t="str">
        <f t="shared" si="1"/>
        <v>([exemplarName] is not null and ([exemplarName] like '%'+char(147)+'%' or [exemplarName] like '%'+char(148)+'%')) or  -- word smart quotes</v>
      </c>
      <c r="H37" t="str">
        <f t="shared" si="21"/>
        <v xml:space="preserve">      ,[exemplarName]=(case when [exemplarName] like char(34)+'%'+char(34) then substring([exemplarName], 2, len([exemplarName])-2) else [exemplarName] end)</v>
      </c>
      <c r="I37" t="str">
        <f t="shared" si="22"/>
        <v>([exemplarName] is not null and ([exemplarName] like char(34)+'%'+char(34))) or  -- double quotes</v>
      </c>
      <c r="J37" t="str">
        <f t="shared" si="4"/>
        <v xml:space="preserve">update load_next_msl set [exemplarName]=NULL where [exemplarName]='' </v>
      </c>
    </row>
    <row r="38" spans="1:10" x14ac:dyDescent="0.25">
      <c r="A38" t="s">
        <v>31</v>
      </c>
      <c r="B38" t="str">
        <f t="shared" ref="B38" si="23">TRIM(A38)</f>
        <v>,[exemplarRefSeq]</v>
      </c>
      <c r="C38" t="str">
        <f t="shared" ref="C38" si="24">MID(B38,2,2000)</f>
        <v>[exemplarRefSeq]</v>
      </c>
      <c r="D38" t="str">
        <f t="shared" si="9"/>
        <v xml:space="preserve">      ,[exemplarRefSeq]=rtrim(ltrim(replace(replace(replace([exemplarRefSeq],char(9),' '),char(160),' '),'  ',' ')))</v>
      </c>
      <c r="E38" t="str">
        <f t="shared" si="10"/>
        <v xml:space="preserve">([exemplarRefSeq] is not null and ([exemplarRefSeq] like ' %' or [exemplarRefSeq] like '% ' or [exemplarRefSeq] like '%'+char(9)+'%' or [exemplarRefSeq] like '%'+char(160)+'%' or [exemplarRefSeq] like '%  %')) or  </v>
      </c>
      <c r="F38" t="str">
        <f t="shared" si="0"/>
        <v xml:space="preserve">      ,[exemplarRefSeq]=replace(replace([exemplarRefSeq],char(147),char(34)),char(148),char(34))</v>
      </c>
      <c r="G38" t="str">
        <f t="shared" si="1"/>
        <v>([exemplarRefSeq] is not null and ([exemplarRefSeq] like '%'+char(147)+'%' or [exemplarRefSeq] like '%'+char(148)+'%')) or  -- word smart quotes</v>
      </c>
      <c r="H38" t="str">
        <f t="shared" ref="H38" si="25">CONCATENATE(A38,"=(case when ",C38," like char(34)+'%'+char(34) then substring(",C38,", 2, len(",C38,")-2) else ",C38," end)")</f>
        <v xml:space="preserve">      ,[exemplarRefSeq]=(case when [exemplarRefSeq] like char(34)+'%'+char(34) then substring([exemplarRefSeq], 2, len([exemplarRefSeq])-2) else [exemplarRefSeq] end)</v>
      </c>
      <c r="I38" t="str">
        <f t="shared" ref="I38" si="26">CONCATENATE("(",C38," is not null and (", C38," like char(34)+'%'+char(34))) or  -- double quotes")</f>
        <v>([exemplarRefSeq] is not null and ([exemplarRefSeq] like char(34)+'%'+char(34))) or  -- double quotes</v>
      </c>
      <c r="J38" t="str">
        <f t="shared" si="4"/>
        <v xml:space="preserve">update load_next_msl set [exemplarRefSeq]=NULL where [exemplarRefSeq]='' </v>
      </c>
    </row>
    <row r="39" spans="1:10" x14ac:dyDescent="0.25">
      <c r="A39" t="s">
        <v>33</v>
      </c>
      <c r="B39" t="str">
        <f t="shared" si="11"/>
        <v>,[exemplarIsolate]</v>
      </c>
      <c r="C39" t="str">
        <f t="shared" si="12"/>
        <v>[exemplarIsolate]</v>
      </c>
      <c r="D39" t="str">
        <f t="shared" si="9"/>
        <v xml:space="preserve">      ,[exemplarIsolate]=rtrim(ltrim(replace(replace(replace([exemplarIsolate],char(9),' '),char(160),' '),'  ',' ')))</v>
      </c>
      <c r="E39" t="str">
        <f t="shared" si="10"/>
        <v xml:space="preserve">([exemplarIsolate] is not null and ([exemplarIsolate] like ' %' or [exemplarIsolate] like '% ' or [exemplarIsolate] like '%'+char(9)+'%' or [exemplarIsolate] like '%'+char(160)+'%' or [exemplarIsolate] like '%  %')) or  </v>
      </c>
      <c r="F39" t="str">
        <f t="shared" si="0"/>
        <v xml:space="preserve">      ,[exemplarIsolate]=replace(replace([exemplarIsolate],char(147),char(34)),char(148),char(34))</v>
      </c>
      <c r="G39" t="str">
        <f t="shared" si="1"/>
        <v>([exemplarIsolate] is not null and ([exemplarIsolate] like '%'+char(147)+'%' or [exemplarIsolate] like '%'+char(148)+'%')) or  -- word smart quotes</v>
      </c>
      <c r="H39" t="str">
        <f>CONCATENATE(A39,"=(case when ",C39," like char(34)+'%'+char(34) then substring(",C39,", 2, len(",C39,")-2) else ",C39," end)")</f>
        <v xml:space="preserve">      ,[exemplarIsolate]=(case when [exemplarIsolate] like char(34)+'%'+char(34) then substring([exemplarIsolate], 2, len([exemplarIsolate])-2) else [exemplarIsolate] end)</v>
      </c>
      <c r="I39" t="str">
        <f>CONCATENATE("(",C39," is not null and (", C39," like char(34)+'%'+char(34))) or  -- double quotes")</f>
        <v>([exemplarIsolate] is not null and ([exemplarIsolate] like char(34)+'%'+char(34))) or  -- double quotes</v>
      </c>
      <c r="J39" t="str">
        <f t="shared" si="4"/>
        <v xml:space="preserve">update load_next_msl set [exemplarIsolate]=NULL where [exemplarIsolate]='' </v>
      </c>
    </row>
    <row r="40" spans="1:10" x14ac:dyDescent="0.25">
      <c r="A40" t="s">
        <v>22</v>
      </c>
      <c r="B40" t="str">
        <f t="shared" si="11"/>
        <v>,[isComplete]</v>
      </c>
      <c r="C40" t="str">
        <f t="shared" si="12"/>
        <v>[isComplete]</v>
      </c>
      <c r="D40" t="str">
        <f t="shared" si="9"/>
        <v xml:space="preserve">      ,[isComplete]=rtrim(ltrim(replace(replace(replace([isComplete],char(9),' '),char(160),' '),'  ',' ')))</v>
      </c>
      <c r="E40" t="str">
        <f t="shared" si="10"/>
        <v xml:space="preserve">([isComplete] is not null and ([isComplete] like ' %' or [isComplete] like '% ' or [isComplete] like '%'+char(9)+'%' or [isComplete] like '%'+char(160)+'%' or [isComplete] like '%  %')) or  </v>
      </c>
      <c r="F40" t="str">
        <f t="shared" si="0"/>
        <v xml:space="preserve">      ,[isComplete]=replace(replace([isComplete],char(147),char(34)),char(148),char(34))</v>
      </c>
      <c r="G40" t="str">
        <f t="shared" si="1"/>
        <v>([isComplete] is not null and ([isComplete] like '%'+char(147)+'%' or [isComplete] like '%'+char(148)+'%')) or  -- word smart quotes</v>
      </c>
      <c r="H40" t="str">
        <f>CONCATENATE(A40,"=(case when ",C40," like char(34)+'%'+char(34) then substring(",C40,", 2, len(",C40,")-2) else ",C40," end)")</f>
        <v xml:space="preserve">      ,[isComplete]=(case when [isComplete] like char(34)+'%'+char(34) then substring([isComplete], 2, len([isComplete])-2) else [isComplete] end)</v>
      </c>
      <c r="I40" t="str">
        <f>CONCATENATE("(",C40," is not null and (", C40," like char(34)+'%'+char(34))) or  -- double quotes")</f>
        <v>([isComplete] is not null and ([isComplete] like char(34)+'%'+char(34))) or  -- double quotes</v>
      </c>
      <c r="J40" t="str">
        <f t="shared" si="4"/>
        <v xml:space="preserve">update load_next_msl set [isComplete]=NULL where [isComplete]='' </v>
      </c>
    </row>
    <row r="41" spans="1:10" x14ac:dyDescent="0.25">
      <c r="A41" t="s">
        <v>23</v>
      </c>
      <c r="B41" t="str">
        <f t="shared" si="11"/>
        <v>,[Abbrev]</v>
      </c>
      <c r="C41" t="str">
        <f t="shared" si="12"/>
        <v>[Abbrev]</v>
      </c>
      <c r="D41" t="str">
        <f t="shared" si="9"/>
        <v xml:space="preserve">      ,[Abbrev]=rtrim(ltrim(replace(replace(replace([Abbrev],char(9),' '),char(160),' '),'  ',' ')))</v>
      </c>
      <c r="E41" t="str">
        <f t="shared" si="10"/>
        <v xml:space="preserve">([Abbrev] is not null and ([Abbrev] like ' %' or [Abbrev] like '% ' or [Abbrev] like '%'+char(9)+'%' or [Abbrev] like '%'+char(160)+'%' or [Abbrev] like '%  %')) or  </v>
      </c>
      <c r="F41" t="str">
        <f t="shared" si="0"/>
        <v xml:space="preserve">      ,[Abbrev]=replace(replace([Abbrev],char(147),char(34)),char(148),char(34))</v>
      </c>
      <c r="G41" t="str">
        <f t="shared" si="1"/>
        <v>([Abbrev] is not null and ([Abbrev] like '%'+char(147)+'%' or [Abbrev] like '%'+char(148)+'%')) or  -- word smart quotes</v>
      </c>
      <c r="H41" t="str">
        <f>CONCATENATE(A41,"=(case when ",C41," like char(34)+'%'+char(34) then substring(",C41,", 2, len(",C41,")-2) else ",C41," end)")</f>
        <v xml:space="preserve">      ,[Abbrev]=(case when [Abbrev] like char(34)+'%'+char(34) then substring([Abbrev], 2, len([Abbrev])-2) else [Abbrev] end)</v>
      </c>
      <c r="I41" t="str">
        <f>CONCATENATE("(",C41," is not null and (", C41," like char(34)+'%'+char(34))) or  -- double quotes")</f>
        <v>([Abbrev] is not null and ([Abbrev] like char(34)+'%'+char(34))) or  -- double quotes</v>
      </c>
      <c r="J41" t="str">
        <f t="shared" si="4"/>
        <v xml:space="preserve">update load_next_msl set [Abbrev]=NULL where [Abbrev]='' </v>
      </c>
    </row>
    <row r="42" spans="1:10" x14ac:dyDescent="0.25">
      <c r="A42" t="s">
        <v>24</v>
      </c>
      <c r="B42" t="str">
        <f t="shared" si="11"/>
        <v>,[change]</v>
      </c>
      <c r="C42" t="str">
        <f t="shared" si="12"/>
        <v>[change]</v>
      </c>
      <c r="D42" t="str">
        <f t="shared" si="9"/>
        <v xml:space="preserve">      ,[change]=rtrim(ltrim(replace(replace(replace([change],char(9),' '),char(160),' '),'  ',' ')))</v>
      </c>
      <c r="E42" t="str">
        <f t="shared" si="10"/>
        <v xml:space="preserve">([change] is not null and ([change] like ' %' or [change] like '% ' or [change] like '%'+char(9)+'%' or [change] like '%'+char(160)+'%' or [change] like '%  %')) or  </v>
      </c>
      <c r="F42" t="str">
        <f t="shared" si="0"/>
        <v xml:space="preserve">      ,[change]=replace(replace([change],char(147),char(34)),char(148),char(34))</v>
      </c>
      <c r="G42" t="str">
        <f t="shared" si="1"/>
        <v>([change] is not null and ([change] like '%'+char(147)+'%' or [change] like '%'+char(148)+'%')) or  -- word smart quotes</v>
      </c>
      <c r="H42" t="str">
        <f>CONCATENATE(A42,"=(case when ",C42," like char(34)+'%'+char(34) then substring(",C42,", 2, len(",C42,")-2) else ",C42," end)")</f>
        <v xml:space="preserve">      ,[change]=(case when [change] like char(34)+'%'+char(34) then substring([change], 2, len([change])-2) else [change] end)</v>
      </c>
      <c r="I42" t="str">
        <f>CONCATENATE("(",C42," is not null and (", C42," like char(34)+'%'+char(34))) or  -- double quotes")</f>
        <v>([change] is not null and ([change] like char(34)+'%'+char(34))) or  -- double quotes</v>
      </c>
      <c r="J42" t="str">
        <f t="shared" si="4"/>
        <v xml:space="preserve">update load_next_msl set [change]=NULL where [change]='' </v>
      </c>
    </row>
    <row r="43" spans="1:10" x14ac:dyDescent="0.25">
      <c r="A43" t="s">
        <v>34</v>
      </c>
      <c r="B43" t="str">
        <f t="shared" ref="B43" si="27">TRIM(A43)</f>
        <v>,[rank]</v>
      </c>
      <c r="C43" t="str">
        <f t="shared" ref="C43" si="28">MID(B43,2,2000)</f>
        <v>[rank]</v>
      </c>
      <c r="D43" t="str">
        <f t="shared" si="9"/>
        <v xml:space="preserve">      ,[rank]=rtrim(ltrim(replace(replace(replace([rank],char(9),' '),char(160),' '),'  ',' ')))</v>
      </c>
      <c r="E43" t="str">
        <f t="shared" si="10"/>
        <v xml:space="preserve">([rank] is not null and ([rank] like ' %' or [rank] like '% ' or [rank] like '%'+char(9)+'%' or [rank] like '%'+char(160)+'%' or [rank] like '%  %')) or  </v>
      </c>
      <c r="F43" t="str">
        <f t="shared" si="0"/>
        <v xml:space="preserve">      ,[rank]=replace(replace([rank],char(147),char(34)),char(148),char(34))</v>
      </c>
      <c r="G43" t="str">
        <f t="shared" si="1"/>
        <v>([rank] is not null and ([rank] like '%'+char(147)+'%' or [rank] like '%'+char(148)+'%')) or  -- word smart quotes</v>
      </c>
      <c r="H43" t="str">
        <f t="shared" ref="H43" si="29">CONCATENATE(A43,"=(case when ",C43," like char(34)+'%'+char(34) then substring(",C43,", 2, len(",C43,")-2) else ",C43," end)")</f>
        <v xml:space="preserve">      ,[rank]=(case when [rank] like char(34)+'%'+char(34) then substring([rank], 2, len([rank])-2) else [rank] end)</v>
      </c>
      <c r="I43" t="str">
        <f t="shared" ref="I43" si="30">CONCATENATE("(",C43," is not null and (", C43," like char(34)+'%'+char(34))) or  -- double quotes")</f>
        <v>([rank] is not null and ([rank] like char(34)+'%'+char(34))) or  -- double quotes</v>
      </c>
      <c r="J43" t="str">
        <f t="shared" si="4"/>
        <v xml:space="preserve">update load_next_msl set [rank]=NULL where [rank]='' </v>
      </c>
    </row>
  </sheetData>
  <mergeCells count="3">
    <mergeCell ref="D1:E1"/>
    <mergeCell ref="H1:I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fix_whitespace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2018-10-12T17:20:52Z</dcterms:created>
  <dcterms:modified xsi:type="dcterms:W3CDTF">2021-04-30T14:16:09Z</dcterms:modified>
</cp:coreProperties>
</file>