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ictvonline\taxonomy\ICTV_update\2018_updates\20181012_MSL33\"/>
    </mc:Choice>
  </mc:AlternateContent>
  <bookViews>
    <workbookView xWindow="0" yWindow="0" windowWidth="38400" windowHeight="17880"/>
  </bookViews>
  <sheets>
    <sheet name="fix_whitespa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I3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C8" i="1" l="1"/>
  <c r="B4" i="1"/>
  <c r="C4" i="1" s="1"/>
  <c r="B5" i="1"/>
  <c r="C5" i="1" s="1"/>
  <c r="B6" i="1"/>
  <c r="C6" i="1" s="1"/>
  <c r="B7" i="1"/>
  <c r="C7" i="1" s="1"/>
  <c r="B8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" i="1"/>
  <c r="C3" i="1" s="1"/>
  <c r="D25" i="1" l="1"/>
  <c r="E25" i="1"/>
  <c r="D18" i="1"/>
  <c r="E18" i="1"/>
  <c r="D19" i="1"/>
  <c r="E19" i="1"/>
  <c r="D7" i="1"/>
  <c r="E7" i="1"/>
  <c r="D11" i="1"/>
  <c r="E11" i="1"/>
  <c r="D10" i="1"/>
  <c r="E10" i="1"/>
  <c r="D9" i="1"/>
  <c r="E9" i="1"/>
  <c r="D31" i="1"/>
  <c r="E31" i="1"/>
  <c r="E30" i="1"/>
  <c r="D30" i="1"/>
  <c r="D6" i="1"/>
  <c r="E6" i="1"/>
  <c r="D27" i="1"/>
  <c r="E27" i="1"/>
  <c r="D26" i="1"/>
  <c r="E26" i="1"/>
  <c r="D33" i="1"/>
  <c r="E33" i="1"/>
  <c r="D17" i="1"/>
  <c r="E17" i="1"/>
  <c r="D23" i="1"/>
  <c r="E23" i="1"/>
  <c r="D15" i="1"/>
  <c r="E15" i="1"/>
  <c r="E22" i="1"/>
  <c r="D22" i="1"/>
  <c r="E14" i="1"/>
  <c r="D14" i="1"/>
  <c r="E29" i="1"/>
  <c r="D29" i="1"/>
  <c r="E21" i="1"/>
  <c r="D21" i="1"/>
  <c r="E13" i="1"/>
  <c r="D13" i="1"/>
  <c r="E5" i="1"/>
  <c r="D5" i="1"/>
  <c r="D20" i="1"/>
  <c r="E20" i="1"/>
  <c r="D4" i="1"/>
  <c r="E4" i="1"/>
  <c r="D8" i="1"/>
  <c r="E8" i="1"/>
  <c r="E3" i="1"/>
  <c r="D3" i="1"/>
  <c r="D24" i="1"/>
  <c r="E24" i="1"/>
  <c r="D12" i="1"/>
  <c r="E12" i="1"/>
  <c r="E16" i="1"/>
  <c r="D16" i="1"/>
  <c r="D28" i="1"/>
  <c r="E28" i="1"/>
  <c r="E32" i="1"/>
  <c r="D32" i="1"/>
</calcChain>
</file>

<file path=xl/sharedStrings.xml><?xml version="1.0" encoding="utf-8"?>
<sst xmlns="http://schemas.openxmlformats.org/spreadsheetml/2006/main" count="43" uniqueCount="38">
  <si>
    <t xml:space="preserve">      ,[srcHigherTaxon]</t>
  </si>
  <si>
    <t xml:space="preserve">      ,[srcOrder]</t>
  </si>
  <si>
    <t xml:space="preserve">      ,[srcFamily]</t>
  </si>
  <si>
    <t xml:space="preserve">      ,[srcSubfamily]</t>
  </si>
  <si>
    <t xml:space="preserve">      ,[srcGenus]</t>
  </si>
  <si>
    <t xml:space="preserve">      ,[srcSpecies]</t>
  </si>
  <si>
    <t xml:space="preserve">      ,[srcIsType]</t>
  </si>
  <si>
    <t xml:space="preserve">      ,[srcAccessions]</t>
  </si>
  <si>
    <t xml:space="preserve">      ,[realm]</t>
  </si>
  <si>
    <t xml:space="preserve">      ,[subrealm]</t>
  </si>
  <si>
    <t xml:space="preserve">      ,[kingdom]</t>
  </si>
  <si>
    <t xml:space="preserve">      ,[subkingdom]</t>
  </si>
  <si>
    <t xml:space="preserve">      ,[phylum]</t>
  </si>
  <si>
    <t xml:space="preserve">      ,[subphylum]</t>
  </si>
  <si>
    <t xml:space="preserve">      ,[class]</t>
  </si>
  <si>
    <t xml:space="preserve">      ,[subclass]</t>
  </si>
  <si>
    <t xml:space="preserve">      ,[order]</t>
  </si>
  <si>
    <t xml:space="preserve">      ,[suborder]</t>
  </si>
  <si>
    <t xml:space="preserve">      ,[family]</t>
  </si>
  <si>
    <t xml:space="preserve">      ,[subfamily]</t>
  </si>
  <si>
    <t xml:space="preserve">      ,[genus]</t>
  </si>
  <si>
    <t xml:space="preserve">      ,[subgenus]</t>
  </si>
  <si>
    <t xml:space="preserve">      ,[species]</t>
  </si>
  <si>
    <t xml:space="preserve">      ,[isType]</t>
  </si>
  <si>
    <t xml:space="preserve">      ,[accessions]</t>
  </si>
  <si>
    <t xml:space="preserve">      ,[exemplarName]</t>
  </si>
  <si>
    <t xml:space="preserve">      ,[exemplarID]</t>
  </si>
  <si>
    <t xml:space="preserve">      ,[isComplete]</t>
  </si>
  <si>
    <t xml:space="preserve">      ,[Abbrev]</t>
  </si>
  <si>
    <t xml:space="preserve">      ,[change]</t>
  </si>
  <si>
    <t xml:space="preserve">      ,[proposal]</t>
  </si>
  <si>
    <t>where</t>
  </si>
  <si>
    <t>update load_next_msl_33 set</t>
  </si>
  <si>
    <t>MSSQL &gt; Script table as select &gt; …</t>
  </si>
  <si>
    <t>&gt;&gt;&gt;</t>
  </si>
  <si>
    <t>fix whitespace</t>
  </si>
  <si>
    <t>Fix quotes</t>
  </si>
  <si>
    <t>Fix curvey 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</si>
</sst>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</cellStyleXfs>
  <cellXfs count="6">
    <xf numFmtId="0" fontId="0" fillId="0" borderId="0" xfId="0"/>
    <xf numFmtId="0" fontId="1" fillId="0" borderId="0" xfId="0" applyFont="1"/>
    <xf numFmtId="0" fontId="4" fillId="4" borderId="2" xfId="3" applyAlignment="1">
      <alignment horizontal="center"/>
    </xf>
    <xf numFmtId="0" fontId="2" fillId="2" borderId="2" xfId="1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0" xfId="2" applyBorder="1" applyAlignment="1">
      <alignment horizontal="center"/>
    </xf>
  </cellXfs>
  <cellStyles count="4">
    <cellStyle name="Check Cell" xfId="3" builtinId="23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F1" workbookViewId="0">
      <selection activeCell="F3" sqref="F3:F33"/>
    </sheetView>
  </sheetViews>
  <sheetFormatPr defaultRowHeight="15" x14ac:dyDescent="0.25"/>
  <cols>
    <col min="1" max="1" width="31.140625" bestFit="1" customWidth="1"/>
    <col min="2" max="2" width="16.85546875" bestFit="1" customWidth="1"/>
    <col min="3" max="3" width="16.28515625" bestFit="1" customWidth="1"/>
    <col min="4" max="4" width="78" bestFit="1" customWidth="1"/>
    <col min="5" max="5" width="133.7109375" bestFit="1" customWidth="1"/>
    <col min="6" max="6" width="145.42578125" bestFit="1" customWidth="1"/>
    <col min="7" max="7" width="90.42578125" bestFit="1" customWidth="1"/>
    <col min="8" max="8" width="74.42578125" bestFit="1" customWidth="1"/>
  </cols>
  <sheetData>
    <row r="1" spans="1:9" ht="16.5" thickTop="1" thickBot="1" x14ac:dyDescent="0.3">
      <c r="D1" s="2" t="s">
        <v>35</v>
      </c>
      <c r="E1" s="2"/>
      <c r="F1" s="3" t="s">
        <v>36</v>
      </c>
      <c r="G1" s="3"/>
      <c r="H1" s="4" t="s">
        <v>37</v>
      </c>
      <c r="I1" s="5"/>
    </row>
    <row r="2" spans="1:9" ht="15.75" thickTop="1" x14ac:dyDescent="0.25">
      <c r="A2" s="1" t="s">
        <v>33</v>
      </c>
      <c r="B2" t="s">
        <v>34</v>
      </c>
      <c r="C2" t="s">
        <v>34</v>
      </c>
      <c r="D2" s="1" t="s">
        <v>32</v>
      </c>
      <c r="E2" s="1" t="s">
        <v>31</v>
      </c>
      <c r="F2" s="1" t="s">
        <v>32</v>
      </c>
      <c r="G2" s="1" t="s">
        <v>31</v>
      </c>
      <c r="H2" s="1" t="s">
        <v>32</v>
      </c>
      <c r="I2" s="1" t="s">
        <v>31</v>
      </c>
    </row>
    <row r="3" spans="1:9" x14ac:dyDescent="0.25">
      <c r="A3" t="s">
        <v>30</v>
      </c>
      <c r="B3" t="str">
        <f>TRIM(A3)</f>
        <v>,[proposal]</v>
      </c>
      <c r="C3" t="str">
        <f>MID(B3,2,2000)</f>
        <v>[proposal]</v>
      </c>
      <c r="D3" t="str">
        <f>CONCATENATE(A3,"=rtrim(ltrim(replace(replace(",C3,",char(9),' '),'  ',' ')))")</f>
        <v xml:space="preserve">      ,[proposal]=rtrim(ltrim(replace(replace([proposal],char(9),' '),'  ',' ')))</v>
      </c>
      <c r="E3" t="str">
        <f>CONCATENATE("(",C3," is not null and (", C3," like ' %' or ",C3," like '% ' or [change] like '%'+char(9)+'%' or [change] like '%  %')) or  ")</f>
        <v xml:space="preserve">([proposal] is not null and ([proposal] like ' %' or [proposal] like '% ' or [change] like '%'+char(9)+'%' or [change] like '%  %')) or  </v>
      </c>
      <c r="F3" t="str">
        <f>CONCATENATE(A3,"=(case when ",C3," like char(34)+'%'+char(34) then substring(",C3,", 2, len(",C3,")-2) else ",C3," end)")</f>
        <v xml:space="preserve">      ,[proposal]=(case when [proposal] like char(34)+'%'+char(34) then substring([proposal], 2, len([proposal])-2) else [proposal] end)</v>
      </c>
      <c r="G3" t="str">
        <f>CONCATENATE("(",C3," is not null and (", C3," like char(34)+'%'+char(34))) or  -- double quotes")</f>
        <v>([proposal] is not null and ([proposal] like char(34)+'%'+char(34))) or  -- double quotes</v>
      </c>
      <c r="H3" t="str">
        <f>CONCATENATE(A3,"=replace(replace(",C3,",char(147),char(34)),char(148),char(34))")</f>
        <v xml:space="preserve">      ,[proposal]=replace(replace([proposal],char(147),char(34)),char(148),char(34))</v>
      </c>
      <c r="I3" t="str">
        <f>CONCATENATE("(",C3," is not null and (",C3," like '%'+char(147)+'%' or ",C3," like '%'+char(148)+'%')) or  -- word smart quotes")</f>
        <v>([proposal] is not null and ([proposal] like '%'+char(147)+'%' or [proposal] like '%'+char(148)+'%')) or  -- word smart quotes</v>
      </c>
    </row>
    <row r="4" spans="1:9" x14ac:dyDescent="0.25">
      <c r="A4" t="s">
        <v>0</v>
      </c>
      <c r="B4" t="str">
        <f t="shared" ref="B4:B33" si="0">TRIM(A4)</f>
        <v>,[srcHigherTaxon]</v>
      </c>
      <c r="C4" t="str">
        <f t="shared" ref="C4:C33" si="1">MID(B4,2,2000)</f>
        <v>[srcHigherTaxon]</v>
      </c>
      <c r="D4" t="str">
        <f t="shared" ref="D4:D33" si="2">CONCATENATE(A4,"=rtrim(ltrim(replace(replace(",C4,",char(9),' '),'  ',' ')))")</f>
        <v xml:space="preserve">      ,[srcHigherTaxon]=rtrim(ltrim(replace(replace([srcHigherTaxon],char(9),' '),'  ',' ')))</v>
      </c>
      <c r="E4" t="str">
        <f t="shared" ref="E4:E33" si="3">CONCATENATE("(",C4," is not null and (", C4," like ' %' or ",C4," like '% ' or [change] like '%'+char(9)+'%' or [change] like '%  %')) or  ")</f>
        <v xml:space="preserve">([srcHigherTaxon] is not null and ([srcHigherTaxon] like ' %' or [srcHigherTaxon] like '% ' or [change] like '%'+char(9)+'%' or [change] like '%  %')) or  </v>
      </c>
      <c r="F4" t="str">
        <f t="shared" ref="F4:F33" si="4">CONCATENATE(A4,"=(case when ",C4," like char(34)+'%'+char(34) then substring(",C4,", 2, len(",C4,")-2) else ",C4," end)")</f>
        <v xml:space="preserve">      ,[srcHigherTaxon]=(case when [srcHigherTaxon] like char(34)+'%'+char(34) then substring([srcHigherTaxon], 2, len([srcHigherTaxon])-2) else [srcHigherTaxon] end)</v>
      </c>
      <c r="G4" t="str">
        <f t="shared" ref="G4:G33" si="5">CONCATENATE("(",C4," is not null and (", C4," like char(34)+'%'+char(34))) or  -- double quotes")</f>
        <v>([srcHigherTaxon] is not null and ([srcHigherTaxon] like char(34)+'%'+char(34))) or  -- double quotes</v>
      </c>
      <c r="H4" t="str">
        <f t="shared" ref="H4:H33" si="6">CONCATENATE(A4,"=replace(replace(",C4,",char(147),char(34)),char(148),char(34))")</f>
        <v xml:space="preserve">      ,[srcHigherTaxon]=replace(replace([srcHigherTaxon],char(147),char(34)),char(148),char(34))</v>
      </c>
      <c r="I4" t="str">
        <f t="shared" ref="I4:I33" si="7">CONCATENATE("(",C4," is not null and (",C4," like '%'+char(147)+'%' or ",C4," like '%'+char(148)+'%')) or  -- word smart quotes")</f>
        <v>([srcHigherTaxon] is not null and ([srcHigherTaxon] like '%'+char(147)+'%' or [srcHigherTaxon] like '%'+char(148)+'%')) or  -- word smart quotes</v>
      </c>
    </row>
    <row r="5" spans="1:9" x14ac:dyDescent="0.25">
      <c r="A5" t="s">
        <v>1</v>
      </c>
      <c r="B5" t="str">
        <f t="shared" si="0"/>
        <v>,[srcOrder]</v>
      </c>
      <c r="C5" t="str">
        <f t="shared" si="1"/>
        <v>[srcOrder]</v>
      </c>
      <c r="D5" t="str">
        <f t="shared" si="2"/>
        <v xml:space="preserve">      ,[srcOrder]=rtrim(ltrim(replace(replace([srcOrder],char(9),' '),'  ',' ')))</v>
      </c>
      <c r="E5" t="str">
        <f t="shared" si="3"/>
        <v xml:space="preserve">([srcOrder] is not null and ([srcOrder] like ' %' or [srcOrder] like '% ' or [change] like '%'+char(9)+'%' or [change] like '%  %')) or  </v>
      </c>
      <c r="F5" t="str">
        <f t="shared" si="4"/>
        <v xml:space="preserve">      ,[srcOrder]=(case when [srcOrder] like char(34)+'%'+char(34) then substring([srcOrder], 2, len([srcOrder])-2) else [srcOrder] end)</v>
      </c>
      <c r="G5" t="str">
        <f t="shared" si="5"/>
        <v>([srcOrder] is not null and ([srcOrder] like char(34)+'%'+char(34))) or  -- double quotes</v>
      </c>
      <c r="H5" t="str">
        <f t="shared" si="6"/>
        <v xml:space="preserve">      ,[srcOrder]=replace(replace([srcOrder],char(147),char(34)),char(148),char(34))</v>
      </c>
      <c r="I5" t="str">
        <f t="shared" si="7"/>
        <v>([srcOrder] is not null and ([srcOrder] like '%'+char(147)+'%' or [srcOrder] like '%'+char(148)+'%')) or  -- word smart quotes</v>
      </c>
    </row>
    <row r="6" spans="1:9" x14ac:dyDescent="0.25">
      <c r="A6" t="s">
        <v>2</v>
      </c>
      <c r="B6" t="str">
        <f t="shared" si="0"/>
        <v>,[srcFamily]</v>
      </c>
      <c r="C6" t="str">
        <f t="shared" si="1"/>
        <v>[srcFamily]</v>
      </c>
      <c r="D6" t="str">
        <f t="shared" si="2"/>
        <v xml:space="preserve">      ,[srcFamily]=rtrim(ltrim(replace(replace([srcFamily],char(9),' '),'  ',' ')))</v>
      </c>
      <c r="E6" t="str">
        <f t="shared" si="3"/>
        <v xml:space="preserve">([srcFamily] is not null and ([srcFamily] like ' %' or [srcFamily] like '% ' or [change] like '%'+char(9)+'%' or [change] like '%  %')) or  </v>
      </c>
      <c r="F6" t="str">
        <f t="shared" si="4"/>
        <v xml:space="preserve">      ,[srcFamily]=(case when [srcFamily] like char(34)+'%'+char(34) then substring([srcFamily], 2, len([srcFamily])-2) else [srcFamily] end)</v>
      </c>
      <c r="G6" t="str">
        <f t="shared" si="5"/>
        <v>([srcFamily] is not null and ([srcFamily] like char(34)+'%'+char(34))) or  -- double quotes</v>
      </c>
      <c r="H6" t="str">
        <f t="shared" si="6"/>
        <v xml:space="preserve">      ,[srcFamily]=replace(replace([srcFamily],char(147),char(34)),char(148),char(34))</v>
      </c>
      <c r="I6" t="str">
        <f t="shared" si="7"/>
        <v>([srcFamily] is not null and ([srcFamily] like '%'+char(147)+'%' or [srcFamily] like '%'+char(148)+'%')) or  -- word smart quotes</v>
      </c>
    </row>
    <row r="7" spans="1:9" x14ac:dyDescent="0.25">
      <c r="A7" t="s">
        <v>3</v>
      </c>
      <c r="B7" t="str">
        <f t="shared" si="0"/>
        <v>,[srcSubfamily]</v>
      </c>
      <c r="C7" t="str">
        <f t="shared" si="1"/>
        <v>[srcSubfamily]</v>
      </c>
      <c r="D7" t="str">
        <f t="shared" si="2"/>
        <v xml:space="preserve">      ,[srcSubfamily]=rtrim(ltrim(replace(replace([srcSubfamily],char(9),' '),'  ',' ')))</v>
      </c>
      <c r="E7" t="str">
        <f t="shared" si="3"/>
        <v xml:space="preserve">([srcSubfamily] is not null and ([srcSubfamily] like ' %' or [srcSubfamily] like '% ' or [change] like '%'+char(9)+'%' or [change] like '%  %')) or  </v>
      </c>
      <c r="F7" t="str">
        <f t="shared" si="4"/>
        <v xml:space="preserve">      ,[srcSubfamily]=(case when [srcSubfamily] like char(34)+'%'+char(34) then substring([srcSubfamily], 2, len([srcSubfamily])-2) else [srcSubfamily] end)</v>
      </c>
      <c r="G7" t="str">
        <f t="shared" si="5"/>
        <v>([srcSubfamily] is not null and ([srcSubfamily] like char(34)+'%'+char(34))) or  -- double quotes</v>
      </c>
      <c r="H7" t="str">
        <f t="shared" si="6"/>
        <v xml:space="preserve">      ,[srcSubfamily]=replace(replace([srcSubfamily],char(147),char(34)),char(148),char(34))</v>
      </c>
      <c r="I7" t="str">
        <f t="shared" si="7"/>
        <v>([srcSubfamily] is not null and ([srcSubfamily] like '%'+char(147)+'%' or [srcSubfamily] like '%'+char(148)+'%')) or  -- word smart quotes</v>
      </c>
    </row>
    <row r="8" spans="1:9" x14ac:dyDescent="0.25">
      <c r="A8" t="s">
        <v>4</v>
      </c>
      <c r="B8" t="str">
        <f t="shared" si="0"/>
        <v>,[srcGenus]</v>
      </c>
      <c r="C8" t="str">
        <f t="shared" si="1"/>
        <v>[srcGenus]</v>
      </c>
      <c r="D8" t="str">
        <f t="shared" si="2"/>
        <v xml:space="preserve">      ,[srcGenus]=rtrim(ltrim(replace(replace([srcGenus],char(9),' '),'  ',' ')))</v>
      </c>
      <c r="E8" t="str">
        <f t="shared" si="3"/>
        <v xml:space="preserve">([srcGenus] is not null and ([srcGenus] like ' %' or [srcGenus] like '% ' or [change] like '%'+char(9)+'%' or [change] like '%  %')) or  </v>
      </c>
      <c r="F8" t="str">
        <f t="shared" si="4"/>
        <v xml:space="preserve">      ,[srcGenus]=(case when [srcGenus] like char(34)+'%'+char(34) then substring([srcGenus], 2, len([srcGenus])-2) else [srcGenus] end)</v>
      </c>
      <c r="G8" t="str">
        <f t="shared" si="5"/>
        <v>([srcGenus] is not null and ([srcGenus] like char(34)+'%'+char(34))) or  -- double quotes</v>
      </c>
      <c r="H8" t="str">
        <f t="shared" si="6"/>
        <v xml:space="preserve">      ,[srcGenus]=replace(replace([srcGenus],char(147),char(34)),char(148),char(34))</v>
      </c>
      <c r="I8" t="str">
        <f t="shared" si="7"/>
        <v>([srcGenus] is not null and ([srcGenus] like '%'+char(147)+'%' or [srcGenus] like '%'+char(148)+'%')) or  -- word smart quotes</v>
      </c>
    </row>
    <row r="9" spans="1:9" x14ac:dyDescent="0.25">
      <c r="A9" t="s">
        <v>5</v>
      </c>
      <c r="B9" t="str">
        <f t="shared" si="0"/>
        <v>,[srcSpecies]</v>
      </c>
      <c r="C9" t="str">
        <f t="shared" si="1"/>
        <v>[srcSpecies]</v>
      </c>
      <c r="D9" t="str">
        <f t="shared" si="2"/>
        <v xml:space="preserve">      ,[srcSpecies]=rtrim(ltrim(replace(replace([srcSpecies],char(9),' '),'  ',' ')))</v>
      </c>
      <c r="E9" t="str">
        <f t="shared" si="3"/>
        <v xml:space="preserve">([srcSpecies] is not null and ([srcSpecies] like ' %' or [srcSpecies] like '% ' or [change] like '%'+char(9)+'%' or [change] like '%  %')) or  </v>
      </c>
      <c r="F9" t="str">
        <f t="shared" si="4"/>
        <v xml:space="preserve">      ,[srcSpecies]=(case when [srcSpecies] like char(34)+'%'+char(34) then substring([srcSpecies], 2, len([srcSpecies])-2) else [srcSpecies] end)</v>
      </c>
      <c r="G9" t="str">
        <f t="shared" si="5"/>
        <v>([srcSpecies] is not null and ([srcSpecies] like char(34)+'%'+char(34))) or  -- double quotes</v>
      </c>
      <c r="H9" t="str">
        <f t="shared" si="6"/>
        <v xml:space="preserve">      ,[srcSpecies]=replace(replace([srcSpecies],char(147),char(34)),char(148),char(34))</v>
      </c>
      <c r="I9" t="str">
        <f t="shared" si="7"/>
        <v>([srcSpecies] is not null and ([srcSpecies] like '%'+char(147)+'%' or [srcSpecies] like '%'+char(148)+'%')) or  -- word smart quotes</v>
      </c>
    </row>
    <row r="10" spans="1:9" x14ac:dyDescent="0.25">
      <c r="A10" t="s">
        <v>6</v>
      </c>
      <c r="B10" t="str">
        <f t="shared" si="0"/>
        <v>,[srcIsType]</v>
      </c>
      <c r="C10" t="str">
        <f t="shared" si="1"/>
        <v>[srcIsType]</v>
      </c>
      <c r="D10" t="str">
        <f t="shared" si="2"/>
        <v xml:space="preserve">      ,[srcIsType]=rtrim(ltrim(replace(replace([srcIsType],char(9),' '),'  ',' ')))</v>
      </c>
      <c r="E10" t="str">
        <f t="shared" si="3"/>
        <v xml:space="preserve">([srcIsType] is not null and ([srcIsType] like ' %' or [srcIsType] like '% ' or [change] like '%'+char(9)+'%' or [change] like '%  %')) or  </v>
      </c>
      <c r="F10" t="str">
        <f t="shared" si="4"/>
        <v xml:space="preserve">      ,[srcIsType]=(case when [srcIsType] like char(34)+'%'+char(34) then substring([srcIsType], 2, len([srcIsType])-2) else [srcIsType] end)</v>
      </c>
      <c r="G10" t="str">
        <f t="shared" si="5"/>
        <v>([srcIsType] is not null and ([srcIsType] like char(34)+'%'+char(34))) or  -- double quotes</v>
      </c>
      <c r="H10" t="str">
        <f t="shared" si="6"/>
        <v xml:space="preserve">      ,[srcIsType]=replace(replace([srcIsType],char(147),char(34)),char(148),char(34))</v>
      </c>
      <c r="I10" t="str">
        <f t="shared" si="7"/>
        <v>([srcIsType] is not null and ([srcIsType] like '%'+char(147)+'%' or [srcIsType] like '%'+char(148)+'%')) or  -- word smart quotes</v>
      </c>
    </row>
    <row r="11" spans="1:9" x14ac:dyDescent="0.25">
      <c r="A11" t="s">
        <v>7</v>
      </c>
      <c r="B11" t="str">
        <f t="shared" si="0"/>
        <v>,[srcAccessions]</v>
      </c>
      <c r="C11" t="str">
        <f t="shared" si="1"/>
        <v>[srcAccessions]</v>
      </c>
      <c r="D11" t="str">
        <f t="shared" si="2"/>
        <v xml:space="preserve">      ,[srcAccessions]=rtrim(ltrim(replace(replace([srcAccessions],char(9),' '),'  ',' ')))</v>
      </c>
      <c r="E11" t="str">
        <f t="shared" si="3"/>
        <v xml:space="preserve">([srcAccessions] is not null and ([srcAccessions] like ' %' or [srcAccessions] like '% ' or [change] like '%'+char(9)+'%' or [change] like '%  %')) or  </v>
      </c>
      <c r="F11" t="str">
        <f t="shared" si="4"/>
        <v xml:space="preserve">      ,[srcAccessions]=(case when [srcAccessions] like char(34)+'%'+char(34) then substring([srcAccessions], 2, len([srcAccessions])-2) else [srcAccessions] end)</v>
      </c>
      <c r="G11" t="str">
        <f t="shared" si="5"/>
        <v>([srcAccessions] is not null and ([srcAccessions] like char(34)+'%'+char(34))) or  -- double quotes</v>
      </c>
      <c r="H11" t="str">
        <f t="shared" si="6"/>
        <v xml:space="preserve">      ,[srcAccessions]=replace(replace([srcAccessions],char(147),char(34)),char(148),char(34))</v>
      </c>
      <c r="I11" t="str">
        <f t="shared" si="7"/>
        <v>([srcAccessions] is not null and ([srcAccessions] like '%'+char(147)+'%' or [srcAccessions] like '%'+char(148)+'%')) or  -- word smart quotes</v>
      </c>
    </row>
    <row r="12" spans="1:9" x14ac:dyDescent="0.25">
      <c r="A12" t="s">
        <v>8</v>
      </c>
      <c r="B12" t="str">
        <f t="shared" si="0"/>
        <v>,[realm]</v>
      </c>
      <c r="C12" t="str">
        <f t="shared" si="1"/>
        <v>[realm]</v>
      </c>
      <c r="D12" t="str">
        <f t="shared" si="2"/>
        <v xml:space="preserve">      ,[realm]=rtrim(ltrim(replace(replace([realm],char(9),' '),'  ',' ')))</v>
      </c>
      <c r="E12" t="str">
        <f t="shared" si="3"/>
        <v xml:space="preserve">([realm] is not null and ([realm] like ' %' or [realm] like '% ' or [change] like '%'+char(9)+'%' or [change] like '%  %')) or  </v>
      </c>
      <c r="F12" t="str">
        <f t="shared" si="4"/>
        <v xml:space="preserve">      ,[realm]=(case when [realm] like char(34)+'%'+char(34) then substring([realm], 2, len([realm])-2) else [realm] end)</v>
      </c>
      <c r="G12" t="str">
        <f t="shared" si="5"/>
        <v>([realm] is not null and ([realm] like char(34)+'%'+char(34))) or  -- double quotes</v>
      </c>
      <c r="H12" t="str">
        <f t="shared" si="6"/>
        <v xml:space="preserve">      ,[realm]=replace(replace([realm],char(147),char(34)),char(148),char(34))</v>
      </c>
      <c r="I12" t="str">
        <f t="shared" si="7"/>
        <v>([realm] is not null and ([realm] like '%'+char(147)+'%' or [realm] like '%'+char(148)+'%')) or  -- word smart quotes</v>
      </c>
    </row>
    <row r="13" spans="1:9" x14ac:dyDescent="0.25">
      <c r="A13" t="s">
        <v>9</v>
      </c>
      <c r="B13" t="str">
        <f t="shared" si="0"/>
        <v>,[subrealm]</v>
      </c>
      <c r="C13" t="str">
        <f t="shared" si="1"/>
        <v>[subrealm]</v>
      </c>
      <c r="D13" t="str">
        <f t="shared" si="2"/>
        <v xml:space="preserve">      ,[subrealm]=rtrim(ltrim(replace(replace([subrealm],char(9),' '),'  ',' ')))</v>
      </c>
      <c r="E13" t="str">
        <f t="shared" si="3"/>
        <v xml:space="preserve">([subrealm] is not null and ([subrealm] like ' %' or [subrealm] like '% ' or [change] like '%'+char(9)+'%' or [change] like '%  %')) or  </v>
      </c>
      <c r="F13" t="str">
        <f t="shared" si="4"/>
        <v xml:space="preserve">      ,[subrealm]=(case when [subrealm] like char(34)+'%'+char(34) then substring([subrealm], 2, len([subrealm])-2) else [subrealm] end)</v>
      </c>
      <c r="G13" t="str">
        <f t="shared" si="5"/>
        <v>([subrealm] is not null and ([subrealm] like char(34)+'%'+char(34))) or  -- double quotes</v>
      </c>
      <c r="H13" t="str">
        <f t="shared" si="6"/>
        <v xml:space="preserve">      ,[subrealm]=replace(replace([subrealm],char(147),char(34)),char(148),char(34))</v>
      </c>
      <c r="I13" t="str">
        <f t="shared" si="7"/>
        <v>([subrealm] is not null and ([subrealm] like '%'+char(147)+'%' or [subrealm] like '%'+char(148)+'%')) or  -- word smart quotes</v>
      </c>
    </row>
    <row r="14" spans="1:9" x14ac:dyDescent="0.25">
      <c r="A14" t="s">
        <v>10</v>
      </c>
      <c r="B14" t="str">
        <f t="shared" si="0"/>
        <v>,[kingdom]</v>
      </c>
      <c r="C14" t="str">
        <f t="shared" si="1"/>
        <v>[kingdom]</v>
      </c>
      <c r="D14" t="str">
        <f t="shared" si="2"/>
        <v xml:space="preserve">      ,[kingdom]=rtrim(ltrim(replace(replace([kingdom],char(9),' '),'  ',' ')))</v>
      </c>
      <c r="E14" t="str">
        <f t="shared" si="3"/>
        <v xml:space="preserve">([kingdom] is not null and ([kingdom] like ' %' or [kingdom] like '% ' or [change] like '%'+char(9)+'%' or [change] like '%  %')) or  </v>
      </c>
      <c r="F14" t="str">
        <f t="shared" si="4"/>
        <v xml:space="preserve">      ,[kingdom]=(case when [kingdom] like char(34)+'%'+char(34) then substring([kingdom], 2, len([kingdom])-2) else [kingdom] end)</v>
      </c>
      <c r="G14" t="str">
        <f t="shared" si="5"/>
        <v>([kingdom] is not null and ([kingdom] like char(34)+'%'+char(34))) or  -- double quotes</v>
      </c>
      <c r="H14" t="str">
        <f t="shared" si="6"/>
        <v xml:space="preserve">      ,[kingdom]=replace(replace([kingdom],char(147),char(34)),char(148),char(34))</v>
      </c>
      <c r="I14" t="str">
        <f t="shared" si="7"/>
        <v>([kingdom] is not null and ([kingdom] like '%'+char(147)+'%' or [kingdom] like '%'+char(148)+'%')) or  -- word smart quotes</v>
      </c>
    </row>
    <row r="15" spans="1:9" x14ac:dyDescent="0.25">
      <c r="A15" t="s">
        <v>11</v>
      </c>
      <c r="B15" t="str">
        <f t="shared" si="0"/>
        <v>,[subkingdom]</v>
      </c>
      <c r="C15" t="str">
        <f t="shared" si="1"/>
        <v>[subkingdom]</v>
      </c>
      <c r="D15" t="str">
        <f t="shared" si="2"/>
        <v xml:space="preserve">      ,[subkingdom]=rtrim(ltrim(replace(replace([subkingdom],char(9),' '),'  ',' ')))</v>
      </c>
      <c r="E15" t="str">
        <f t="shared" si="3"/>
        <v xml:space="preserve">([subkingdom] is not null and ([subkingdom] like ' %' or [subkingdom] like '% ' or [change] like '%'+char(9)+'%' or [change] like '%  %')) or  </v>
      </c>
      <c r="F15" t="str">
        <f t="shared" si="4"/>
        <v xml:space="preserve">      ,[subkingdom]=(case when [subkingdom] like char(34)+'%'+char(34) then substring([subkingdom], 2, len([subkingdom])-2) else [subkingdom] end)</v>
      </c>
      <c r="G15" t="str">
        <f t="shared" si="5"/>
        <v>([subkingdom] is not null and ([subkingdom] like char(34)+'%'+char(34))) or  -- double quotes</v>
      </c>
      <c r="H15" t="str">
        <f t="shared" si="6"/>
        <v xml:space="preserve">      ,[subkingdom]=replace(replace([subkingdom],char(147),char(34)),char(148),char(34))</v>
      </c>
      <c r="I15" t="str">
        <f t="shared" si="7"/>
        <v>([subkingdom] is not null and ([subkingdom] like '%'+char(147)+'%' or [subkingdom] like '%'+char(148)+'%')) or  -- word smart quotes</v>
      </c>
    </row>
    <row r="16" spans="1:9" x14ac:dyDescent="0.25">
      <c r="A16" t="s">
        <v>12</v>
      </c>
      <c r="B16" t="str">
        <f t="shared" si="0"/>
        <v>,[phylum]</v>
      </c>
      <c r="C16" t="str">
        <f t="shared" si="1"/>
        <v>[phylum]</v>
      </c>
      <c r="D16" t="str">
        <f t="shared" si="2"/>
        <v xml:space="preserve">      ,[phylum]=rtrim(ltrim(replace(replace([phylum],char(9),' '),'  ',' ')))</v>
      </c>
      <c r="E16" t="str">
        <f t="shared" si="3"/>
        <v xml:space="preserve">([phylum] is not null and ([phylum] like ' %' or [phylum] like '% ' or [change] like '%'+char(9)+'%' or [change] like '%  %')) or  </v>
      </c>
      <c r="F16" t="str">
        <f t="shared" si="4"/>
        <v xml:space="preserve">      ,[phylum]=(case when [phylum] like char(34)+'%'+char(34) then substring([phylum], 2, len([phylum])-2) else [phylum] end)</v>
      </c>
      <c r="G16" t="str">
        <f t="shared" si="5"/>
        <v>([phylum] is not null and ([phylum] like char(34)+'%'+char(34))) or  -- double quotes</v>
      </c>
      <c r="H16" t="str">
        <f t="shared" si="6"/>
        <v xml:space="preserve">      ,[phylum]=replace(replace([phylum],char(147),char(34)),char(148),char(34))</v>
      </c>
      <c r="I16" t="str">
        <f t="shared" si="7"/>
        <v>([phylum] is not null and ([phylum] like '%'+char(147)+'%' or [phylum] like '%'+char(148)+'%')) or  -- word smart quotes</v>
      </c>
    </row>
    <row r="17" spans="1:9" x14ac:dyDescent="0.25">
      <c r="A17" t="s">
        <v>13</v>
      </c>
      <c r="B17" t="str">
        <f t="shared" si="0"/>
        <v>,[subphylum]</v>
      </c>
      <c r="C17" t="str">
        <f t="shared" si="1"/>
        <v>[subphylum]</v>
      </c>
      <c r="D17" t="str">
        <f t="shared" si="2"/>
        <v xml:space="preserve">      ,[subphylum]=rtrim(ltrim(replace(replace([subphylum],char(9),' '),'  ',' ')))</v>
      </c>
      <c r="E17" t="str">
        <f t="shared" si="3"/>
        <v xml:space="preserve">([subphylum] is not null and ([subphylum] like ' %' or [subphylum] like '% ' or [change] like '%'+char(9)+'%' or [change] like '%  %')) or  </v>
      </c>
      <c r="F17" t="str">
        <f t="shared" si="4"/>
        <v xml:space="preserve">      ,[subphylum]=(case when [subphylum] like char(34)+'%'+char(34) then substring([subphylum], 2, len([subphylum])-2) else [subphylum] end)</v>
      </c>
      <c r="G17" t="str">
        <f t="shared" si="5"/>
        <v>([subphylum] is not null and ([subphylum] like char(34)+'%'+char(34))) or  -- double quotes</v>
      </c>
      <c r="H17" t="str">
        <f t="shared" si="6"/>
        <v xml:space="preserve">      ,[subphylum]=replace(replace([subphylum],char(147),char(34)),char(148),char(34))</v>
      </c>
      <c r="I17" t="str">
        <f t="shared" si="7"/>
        <v>([subphylum] is not null and ([subphylum] like '%'+char(147)+'%' or [subphylum] like '%'+char(148)+'%')) or  -- word smart quotes</v>
      </c>
    </row>
    <row r="18" spans="1:9" x14ac:dyDescent="0.25">
      <c r="A18" t="s">
        <v>14</v>
      </c>
      <c r="B18" t="str">
        <f t="shared" si="0"/>
        <v>,[class]</v>
      </c>
      <c r="C18" t="str">
        <f t="shared" si="1"/>
        <v>[class]</v>
      </c>
      <c r="D18" t="str">
        <f t="shared" si="2"/>
        <v xml:space="preserve">      ,[class]=rtrim(ltrim(replace(replace([class],char(9),' '),'  ',' ')))</v>
      </c>
      <c r="E18" t="str">
        <f t="shared" si="3"/>
        <v xml:space="preserve">([class] is not null and ([class] like ' %' or [class] like '% ' or [change] like '%'+char(9)+'%' or [change] like '%  %')) or  </v>
      </c>
      <c r="F18" t="str">
        <f t="shared" si="4"/>
        <v xml:space="preserve">      ,[class]=(case when [class] like char(34)+'%'+char(34) then substring([class], 2, len([class])-2) else [class] end)</v>
      </c>
      <c r="G18" t="str">
        <f t="shared" si="5"/>
        <v>([class] is not null and ([class] like char(34)+'%'+char(34))) or  -- double quotes</v>
      </c>
      <c r="H18" t="str">
        <f t="shared" si="6"/>
        <v xml:space="preserve">      ,[class]=replace(replace([class],char(147),char(34)),char(148),char(34))</v>
      </c>
      <c r="I18" t="str">
        <f t="shared" si="7"/>
        <v>([class] is not null and ([class] like '%'+char(147)+'%' or [class] like '%'+char(148)+'%')) or  -- word smart quotes</v>
      </c>
    </row>
    <row r="19" spans="1:9" x14ac:dyDescent="0.25">
      <c r="A19" t="s">
        <v>15</v>
      </c>
      <c r="B19" t="str">
        <f t="shared" si="0"/>
        <v>,[subclass]</v>
      </c>
      <c r="C19" t="str">
        <f t="shared" si="1"/>
        <v>[subclass]</v>
      </c>
      <c r="D19" t="str">
        <f t="shared" si="2"/>
        <v xml:space="preserve">      ,[subclass]=rtrim(ltrim(replace(replace([subclass],char(9),' '),'  ',' ')))</v>
      </c>
      <c r="E19" t="str">
        <f t="shared" si="3"/>
        <v xml:space="preserve">([subclass] is not null and ([subclass] like ' %' or [subclass] like '% ' or [change] like '%'+char(9)+'%' or [change] like '%  %')) or  </v>
      </c>
      <c r="F19" t="str">
        <f t="shared" si="4"/>
        <v xml:space="preserve">      ,[subclass]=(case when [subclass] like char(34)+'%'+char(34) then substring([subclass], 2, len([subclass])-2) else [subclass] end)</v>
      </c>
      <c r="G19" t="str">
        <f t="shared" si="5"/>
        <v>([subclass] is not null and ([subclass] like char(34)+'%'+char(34))) or  -- double quotes</v>
      </c>
      <c r="H19" t="str">
        <f t="shared" si="6"/>
        <v xml:space="preserve">      ,[subclass]=replace(replace([subclass],char(147),char(34)),char(148),char(34))</v>
      </c>
      <c r="I19" t="str">
        <f t="shared" si="7"/>
        <v>([subclass] is not null and ([subclass] like '%'+char(147)+'%' or [subclass] like '%'+char(148)+'%')) or  -- word smart quotes</v>
      </c>
    </row>
    <row r="20" spans="1:9" x14ac:dyDescent="0.25">
      <c r="A20" t="s">
        <v>16</v>
      </c>
      <c r="B20" t="str">
        <f t="shared" si="0"/>
        <v>,[order]</v>
      </c>
      <c r="C20" t="str">
        <f t="shared" si="1"/>
        <v>[order]</v>
      </c>
      <c r="D20" t="str">
        <f t="shared" si="2"/>
        <v xml:space="preserve">      ,[order]=rtrim(ltrim(replace(replace([order],char(9),' '),'  ',' ')))</v>
      </c>
      <c r="E20" t="str">
        <f t="shared" si="3"/>
        <v xml:space="preserve">([order] is not null and ([order] like ' %' or [order] like '% ' or [change] like '%'+char(9)+'%' or [change] like '%  %')) or  </v>
      </c>
      <c r="F20" t="str">
        <f t="shared" si="4"/>
        <v xml:space="preserve">      ,[order]=(case when [order] like char(34)+'%'+char(34) then substring([order], 2, len([order])-2) else [order] end)</v>
      </c>
      <c r="G20" t="str">
        <f t="shared" si="5"/>
        <v>([order] is not null and ([order] like char(34)+'%'+char(34))) or  -- double quotes</v>
      </c>
      <c r="H20" t="str">
        <f t="shared" si="6"/>
        <v xml:space="preserve">      ,[order]=replace(replace([order],char(147),char(34)),char(148),char(34))</v>
      </c>
      <c r="I20" t="str">
        <f t="shared" si="7"/>
        <v>([order] is not null and ([order] like '%'+char(147)+'%' or [order] like '%'+char(148)+'%')) or  -- word smart quotes</v>
      </c>
    </row>
    <row r="21" spans="1:9" x14ac:dyDescent="0.25">
      <c r="A21" t="s">
        <v>17</v>
      </c>
      <c r="B21" t="str">
        <f t="shared" si="0"/>
        <v>,[suborder]</v>
      </c>
      <c r="C21" t="str">
        <f t="shared" si="1"/>
        <v>[suborder]</v>
      </c>
      <c r="D21" t="str">
        <f t="shared" si="2"/>
        <v xml:space="preserve">      ,[suborder]=rtrim(ltrim(replace(replace([suborder],char(9),' '),'  ',' ')))</v>
      </c>
      <c r="E21" t="str">
        <f t="shared" si="3"/>
        <v xml:space="preserve">([suborder] is not null and ([suborder] like ' %' or [suborder] like '% ' or [change] like '%'+char(9)+'%' or [change] like '%  %')) or  </v>
      </c>
      <c r="F21" t="str">
        <f t="shared" si="4"/>
        <v xml:space="preserve">      ,[suborder]=(case when [suborder] like char(34)+'%'+char(34) then substring([suborder], 2, len([suborder])-2) else [suborder] end)</v>
      </c>
      <c r="G21" t="str">
        <f t="shared" si="5"/>
        <v>([suborder] is not null and ([suborder] like char(34)+'%'+char(34))) or  -- double quotes</v>
      </c>
      <c r="H21" t="str">
        <f t="shared" si="6"/>
        <v xml:space="preserve">      ,[suborder]=replace(replace([suborder],char(147),char(34)),char(148),char(34))</v>
      </c>
      <c r="I21" t="str">
        <f t="shared" si="7"/>
        <v>([suborder] is not null and ([suborder] like '%'+char(147)+'%' or [suborder] like '%'+char(148)+'%')) or  -- word smart quotes</v>
      </c>
    </row>
    <row r="22" spans="1:9" x14ac:dyDescent="0.25">
      <c r="A22" t="s">
        <v>18</v>
      </c>
      <c r="B22" t="str">
        <f t="shared" si="0"/>
        <v>,[family]</v>
      </c>
      <c r="C22" t="str">
        <f t="shared" si="1"/>
        <v>[family]</v>
      </c>
      <c r="D22" t="str">
        <f t="shared" si="2"/>
        <v xml:space="preserve">      ,[family]=rtrim(ltrim(replace(replace([family],char(9),' '),'  ',' ')))</v>
      </c>
      <c r="E22" t="str">
        <f t="shared" si="3"/>
        <v xml:space="preserve">([family] is not null and ([family] like ' %' or [family] like '% ' or [change] like '%'+char(9)+'%' or [change] like '%  %')) or  </v>
      </c>
      <c r="F22" t="str">
        <f t="shared" si="4"/>
        <v xml:space="preserve">      ,[family]=(case when [family] like char(34)+'%'+char(34) then substring([family], 2, len([family])-2) else [family] end)</v>
      </c>
      <c r="G22" t="str">
        <f t="shared" si="5"/>
        <v>([family] is not null and ([family] like char(34)+'%'+char(34))) or  -- double quotes</v>
      </c>
      <c r="H22" t="str">
        <f t="shared" si="6"/>
        <v xml:space="preserve">      ,[family]=replace(replace([family],char(147),char(34)),char(148),char(34))</v>
      </c>
      <c r="I22" t="str">
        <f t="shared" si="7"/>
        <v>([family] is not null and ([family] like '%'+char(147)+'%' or [family] like '%'+char(148)+'%')) or  -- word smart quotes</v>
      </c>
    </row>
    <row r="23" spans="1:9" x14ac:dyDescent="0.25">
      <c r="A23" t="s">
        <v>19</v>
      </c>
      <c r="B23" t="str">
        <f t="shared" si="0"/>
        <v>,[subfamily]</v>
      </c>
      <c r="C23" t="str">
        <f t="shared" si="1"/>
        <v>[subfamily]</v>
      </c>
      <c r="D23" t="str">
        <f t="shared" si="2"/>
        <v xml:space="preserve">      ,[subfamily]=rtrim(ltrim(replace(replace([subfamily],char(9),' '),'  ',' ')))</v>
      </c>
      <c r="E23" t="str">
        <f t="shared" si="3"/>
        <v xml:space="preserve">([subfamily] is not null and ([subfamily] like ' %' or [subfamily] like '% ' or [change] like '%'+char(9)+'%' or [change] like '%  %')) or  </v>
      </c>
      <c r="F23" t="str">
        <f t="shared" si="4"/>
        <v xml:space="preserve">      ,[subfamily]=(case when [subfamily] like char(34)+'%'+char(34) then substring([subfamily], 2, len([subfamily])-2) else [subfamily] end)</v>
      </c>
      <c r="G23" t="str">
        <f t="shared" si="5"/>
        <v>([subfamily] is not null and ([subfamily] like char(34)+'%'+char(34))) or  -- double quotes</v>
      </c>
      <c r="H23" t="str">
        <f t="shared" si="6"/>
        <v xml:space="preserve">      ,[subfamily]=replace(replace([subfamily],char(147),char(34)),char(148),char(34))</v>
      </c>
      <c r="I23" t="str">
        <f t="shared" si="7"/>
        <v>([subfamily] is not null and ([subfamily] like '%'+char(147)+'%' or [subfamily] like '%'+char(148)+'%')) or  -- word smart quotes</v>
      </c>
    </row>
    <row r="24" spans="1:9" x14ac:dyDescent="0.25">
      <c r="A24" t="s">
        <v>20</v>
      </c>
      <c r="B24" t="str">
        <f t="shared" si="0"/>
        <v>,[genus]</v>
      </c>
      <c r="C24" t="str">
        <f t="shared" si="1"/>
        <v>[genus]</v>
      </c>
      <c r="D24" t="str">
        <f t="shared" si="2"/>
        <v xml:space="preserve">      ,[genus]=rtrim(ltrim(replace(replace([genus],char(9),' '),'  ',' ')))</v>
      </c>
      <c r="E24" t="str">
        <f t="shared" si="3"/>
        <v xml:space="preserve">([genus] is not null and ([genus] like ' %' or [genus] like '% ' or [change] like '%'+char(9)+'%' or [change] like '%  %')) or  </v>
      </c>
      <c r="F24" t="str">
        <f t="shared" si="4"/>
        <v xml:space="preserve">      ,[genus]=(case when [genus] like char(34)+'%'+char(34) then substring([genus], 2, len([genus])-2) else [genus] end)</v>
      </c>
      <c r="G24" t="str">
        <f t="shared" si="5"/>
        <v>([genus] is not null and ([genus] like char(34)+'%'+char(34))) or  -- double quotes</v>
      </c>
      <c r="H24" t="str">
        <f t="shared" si="6"/>
        <v xml:space="preserve">      ,[genus]=replace(replace([genus],char(147),char(34)),char(148),char(34))</v>
      </c>
      <c r="I24" t="str">
        <f t="shared" si="7"/>
        <v>([genus] is not null and ([genus] like '%'+char(147)+'%' or [genus] like '%'+char(148)+'%')) or  -- word smart quotes</v>
      </c>
    </row>
    <row r="25" spans="1:9" x14ac:dyDescent="0.25">
      <c r="A25" t="s">
        <v>21</v>
      </c>
      <c r="B25" t="str">
        <f t="shared" si="0"/>
        <v>,[subgenus]</v>
      </c>
      <c r="C25" t="str">
        <f t="shared" si="1"/>
        <v>[subgenus]</v>
      </c>
      <c r="D25" t="str">
        <f t="shared" si="2"/>
        <v xml:space="preserve">      ,[subgenus]=rtrim(ltrim(replace(replace([subgenus],char(9),' '),'  ',' ')))</v>
      </c>
      <c r="E25" t="str">
        <f t="shared" si="3"/>
        <v xml:space="preserve">([subgenus] is not null and ([subgenus] like ' %' or [subgenus] like '% ' or [change] like '%'+char(9)+'%' or [change] like '%  %')) or  </v>
      </c>
      <c r="F25" t="str">
        <f t="shared" si="4"/>
        <v xml:space="preserve">      ,[subgenus]=(case when [subgenus] like char(34)+'%'+char(34) then substring([subgenus], 2, len([subgenus])-2) else [subgenus] end)</v>
      </c>
      <c r="G25" t="str">
        <f t="shared" si="5"/>
        <v>([subgenus] is not null and ([subgenus] like char(34)+'%'+char(34))) or  -- double quotes</v>
      </c>
      <c r="H25" t="str">
        <f t="shared" si="6"/>
        <v xml:space="preserve">      ,[subgenus]=replace(replace([subgenus],char(147),char(34)),char(148),char(34))</v>
      </c>
      <c r="I25" t="str">
        <f t="shared" si="7"/>
        <v>([subgenus] is not null and ([subgenus] like '%'+char(147)+'%' or [subgenus] like '%'+char(148)+'%')) or  -- word smart quotes</v>
      </c>
    </row>
    <row r="26" spans="1:9" x14ac:dyDescent="0.25">
      <c r="A26" t="s">
        <v>22</v>
      </c>
      <c r="B26" t="str">
        <f t="shared" si="0"/>
        <v>,[species]</v>
      </c>
      <c r="C26" t="str">
        <f t="shared" si="1"/>
        <v>[species]</v>
      </c>
      <c r="D26" t="str">
        <f t="shared" si="2"/>
        <v xml:space="preserve">      ,[species]=rtrim(ltrim(replace(replace([species],char(9),' '),'  ',' ')))</v>
      </c>
      <c r="E26" t="str">
        <f t="shared" si="3"/>
        <v xml:space="preserve">([species] is not null and ([species] like ' %' or [species] like '% ' or [change] like '%'+char(9)+'%' or [change] like '%  %')) or  </v>
      </c>
      <c r="F26" t="str">
        <f t="shared" si="4"/>
        <v xml:space="preserve">      ,[species]=(case when [species] like char(34)+'%'+char(34) then substring([species], 2, len([species])-2) else [species] end)</v>
      </c>
      <c r="G26" t="str">
        <f t="shared" si="5"/>
        <v>([species] is not null and ([species] like char(34)+'%'+char(34))) or  -- double quotes</v>
      </c>
      <c r="H26" t="str">
        <f t="shared" si="6"/>
        <v xml:space="preserve">      ,[species]=replace(replace([species],char(147),char(34)),char(148),char(34))</v>
      </c>
      <c r="I26" t="str">
        <f t="shared" si="7"/>
        <v>([species] is not null and ([species] like '%'+char(147)+'%' or [species] like '%'+char(148)+'%')) or  -- word smart quotes</v>
      </c>
    </row>
    <row r="27" spans="1:9" x14ac:dyDescent="0.25">
      <c r="A27" t="s">
        <v>23</v>
      </c>
      <c r="B27" t="str">
        <f t="shared" si="0"/>
        <v>,[isType]</v>
      </c>
      <c r="C27" t="str">
        <f t="shared" si="1"/>
        <v>[isType]</v>
      </c>
      <c r="D27" t="str">
        <f t="shared" si="2"/>
        <v xml:space="preserve">      ,[isType]=rtrim(ltrim(replace(replace([isType],char(9),' '),'  ',' ')))</v>
      </c>
      <c r="E27" t="str">
        <f t="shared" si="3"/>
        <v xml:space="preserve">([isType] is not null and ([isType] like ' %' or [isType] like '% ' or [change] like '%'+char(9)+'%' or [change] like '%  %')) or  </v>
      </c>
      <c r="F27" t="str">
        <f t="shared" si="4"/>
        <v xml:space="preserve">      ,[isType]=(case when [isType] like char(34)+'%'+char(34) then substring([isType], 2, len([isType])-2) else [isType] end)</v>
      </c>
      <c r="G27" t="str">
        <f t="shared" si="5"/>
        <v>([isType] is not null and ([isType] like char(34)+'%'+char(34))) or  -- double quotes</v>
      </c>
      <c r="H27" t="str">
        <f t="shared" si="6"/>
        <v xml:space="preserve">      ,[isType]=replace(replace([isType],char(147),char(34)),char(148),char(34))</v>
      </c>
      <c r="I27" t="str">
        <f t="shared" si="7"/>
        <v>([isType] is not null and ([isType] like '%'+char(147)+'%' or [isType] like '%'+char(148)+'%')) or  -- word smart quotes</v>
      </c>
    </row>
    <row r="28" spans="1:9" x14ac:dyDescent="0.25">
      <c r="A28" t="s">
        <v>24</v>
      </c>
      <c r="B28" t="str">
        <f t="shared" si="0"/>
        <v>,[accessions]</v>
      </c>
      <c r="C28" t="str">
        <f t="shared" si="1"/>
        <v>[accessions]</v>
      </c>
      <c r="D28" t="str">
        <f t="shared" si="2"/>
        <v xml:space="preserve">      ,[accessions]=rtrim(ltrim(replace(replace([accessions],char(9),' '),'  ',' ')))</v>
      </c>
      <c r="E28" t="str">
        <f t="shared" si="3"/>
        <v xml:space="preserve">([accessions] is not null and ([accessions] like ' %' or [accessions] like '% ' or [change] like '%'+char(9)+'%' or [change] like '%  %')) or  </v>
      </c>
      <c r="F28" t="str">
        <f t="shared" si="4"/>
        <v xml:space="preserve">      ,[accessions]=(case when [accessions] like char(34)+'%'+char(34) then substring([accessions], 2, len([accessions])-2) else [accessions] end)</v>
      </c>
      <c r="G28" t="str">
        <f t="shared" si="5"/>
        <v>([accessions] is not null and ([accessions] like char(34)+'%'+char(34))) or  -- double quotes</v>
      </c>
      <c r="H28" t="str">
        <f t="shared" si="6"/>
        <v xml:space="preserve">      ,[accessions]=replace(replace([accessions],char(147),char(34)),char(148),char(34))</v>
      </c>
      <c r="I28" t="str">
        <f t="shared" si="7"/>
        <v>([accessions] is not null and ([accessions] like '%'+char(147)+'%' or [accessions] like '%'+char(148)+'%')) or  -- word smart quotes</v>
      </c>
    </row>
    <row r="29" spans="1:9" x14ac:dyDescent="0.25">
      <c r="A29" t="s">
        <v>25</v>
      </c>
      <c r="B29" t="str">
        <f t="shared" si="0"/>
        <v>,[exemplarName]</v>
      </c>
      <c r="C29" t="str">
        <f t="shared" si="1"/>
        <v>[exemplarName]</v>
      </c>
      <c r="D29" t="str">
        <f t="shared" si="2"/>
        <v xml:space="preserve">      ,[exemplarName]=rtrim(ltrim(replace(replace([exemplarName],char(9),' '),'  ',' ')))</v>
      </c>
      <c r="E29" t="str">
        <f t="shared" si="3"/>
        <v xml:space="preserve">([exemplarName] is not null and ([exemplarName] like ' %' or [exemplarName] like '% ' or [change] like '%'+char(9)+'%' or [change] like '%  %')) or  </v>
      </c>
      <c r="F29" t="str">
        <f t="shared" si="4"/>
        <v xml:space="preserve">      ,[exemplarName]=(case when [exemplarName] like char(34)+'%'+char(34) then substring([exemplarName], 2, len([exemplarName])-2) else [exemplarName] end)</v>
      </c>
      <c r="G29" t="str">
        <f t="shared" si="5"/>
        <v>([exemplarName] is not null and ([exemplarName] like char(34)+'%'+char(34))) or  -- double quotes</v>
      </c>
      <c r="H29" t="str">
        <f t="shared" si="6"/>
        <v xml:space="preserve">      ,[exemplarName]=replace(replace([exemplarName],char(147),char(34)),char(148),char(34))</v>
      </c>
      <c r="I29" t="str">
        <f t="shared" si="7"/>
        <v>([exemplarName] is not null and ([exemplarName] like '%'+char(147)+'%' or [exemplarName] like '%'+char(148)+'%')) or  -- word smart quotes</v>
      </c>
    </row>
    <row r="30" spans="1:9" x14ac:dyDescent="0.25">
      <c r="A30" t="s">
        <v>26</v>
      </c>
      <c r="B30" t="str">
        <f t="shared" si="0"/>
        <v>,[exemplarID]</v>
      </c>
      <c r="C30" t="str">
        <f t="shared" si="1"/>
        <v>[exemplarID]</v>
      </c>
      <c r="D30" t="str">
        <f t="shared" si="2"/>
        <v xml:space="preserve">      ,[exemplarID]=rtrim(ltrim(replace(replace([exemplarID],char(9),' '),'  ',' ')))</v>
      </c>
      <c r="E30" t="str">
        <f t="shared" si="3"/>
        <v xml:space="preserve">([exemplarID] is not null and ([exemplarID] like ' %' or [exemplarID] like '% ' or [change] like '%'+char(9)+'%' or [change] like '%  %')) or  </v>
      </c>
      <c r="F30" t="str">
        <f t="shared" si="4"/>
        <v xml:space="preserve">      ,[exemplarID]=(case when [exemplarID] like char(34)+'%'+char(34) then substring([exemplarID], 2, len([exemplarID])-2) else [exemplarID] end)</v>
      </c>
      <c r="G30" t="str">
        <f t="shared" si="5"/>
        <v>([exemplarID] is not null and ([exemplarID] like char(34)+'%'+char(34))) or  -- double quotes</v>
      </c>
      <c r="H30" t="str">
        <f t="shared" si="6"/>
        <v xml:space="preserve">      ,[exemplarID]=replace(replace([exemplarID],char(147),char(34)),char(148),char(34))</v>
      </c>
      <c r="I30" t="str">
        <f t="shared" si="7"/>
        <v>([exemplarID] is not null and ([exemplarID] like '%'+char(147)+'%' or [exemplarID] like '%'+char(148)+'%')) or  -- word smart quotes</v>
      </c>
    </row>
    <row r="31" spans="1:9" x14ac:dyDescent="0.25">
      <c r="A31" t="s">
        <v>27</v>
      </c>
      <c r="B31" t="str">
        <f t="shared" si="0"/>
        <v>,[isComplete]</v>
      </c>
      <c r="C31" t="str">
        <f t="shared" si="1"/>
        <v>[isComplete]</v>
      </c>
      <c r="D31" t="str">
        <f t="shared" si="2"/>
        <v xml:space="preserve">      ,[isComplete]=rtrim(ltrim(replace(replace([isComplete],char(9),' '),'  ',' ')))</v>
      </c>
      <c r="E31" t="str">
        <f t="shared" si="3"/>
        <v xml:space="preserve">([isComplete] is not null and ([isComplete] like ' %' or [isComplete] like '% ' or [change] like '%'+char(9)+'%' or [change] like '%  %')) or  </v>
      </c>
      <c r="F31" t="str">
        <f t="shared" si="4"/>
        <v xml:space="preserve">      ,[isComplete]=(case when [isComplete] like char(34)+'%'+char(34) then substring([isComplete], 2, len([isComplete])-2) else [isComplete] end)</v>
      </c>
      <c r="G31" t="str">
        <f t="shared" si="5"/>
        <v>([isComplete] is not null and ([isComplete] like char(34)+'%'+char(34))) or  -- double quotes</v>
      </c>
      <c r="H31" t="str">
        <f t="shared" si="6"/>
        <v xml:space="preserve">      ,[isComplete]=replace(replace([isComplete],char(147),char(34)),char(148),char(34))</v>
      </c>
      <c r="I31" t="str">
        <f t="shared" si="7"/>
        <v>([isComplete] is not null and ([isComplete] like '%'+char(147)+'%' or [isComplete] like '%'+char(148)+'%')) or  -- word smart quotes</v>
      </c>
    </row>
    <row r="32" spans="1:9" x14ac:dyDescent="0.25">
      <c r="A32" t="s">
        <v>28</v>
      </c>
      <c r="B32" t="str">
        <f t="shared" si="0"/>
        <v>,[Abbrev]</v>
      </c>
      <c r="C32" t="str">
        <f t="shared" si="1"/>
        <v>[Abbrev]</v>
      </c>
      <c r="D32" t="str">
        <f t="shared" si="2"/>
        <v xml:space="preserve">      ,[Abbrev]=rtrim(ltrim(replace(replace([Abbrev],char(9),' '),'  ',' ')))</v>
      </c>
      <c r="E32" t="str">
        <f t="shared" si="3"/>
        <v xml:space="preserve">([Abbrev] is not null and ([Abbrev] like ' %' or [Abbrev] like '% ' or [change] like '%'+char(9)+'%' or [change] like '%  %')) or  </v>
      </c>
      <c r="F32" t="str">
        <f t="shared" si="4"/>
        <v xml:space="preserve">      ,[Abbrev]=(case when [Abbrev] like char(34)+'%'+char(34) then substring([Abbrev], 2, len([Abbrev])-2) else [Abbrev] end)</v>
      </c>
      <c r="G32" t="str">
        <f t="shared" si="5"/>
        <v>([Abbrev] is not null and ([Abbrev] like char(34)+'%'+char(34))) or  -- double quotes</v>
      </c>
      <c r="H32" t="str">
        <f t="shared" si="6"/>
        <v xml:space="preserve">      ,[Abbrev]=replace(replace([Abbrev],char(147),char(34)),char(148),char(34))</v>
      </c>
      <c r="I32" t="str">
        <f t="shared" si="7"/>
        <v>([Abbrev] is not null and ([Abbrev] like '%'+char(147)+'%' or [Abbrev] like '%'+char(148)+'%')) or  -- word smart quotes</v>
      </c>
    </row>
    <row r="33" spans="1:9" x14ac:dyDescent="0.25">
      <c r="A33" t="s">
        <v>29</v>
      </c>
      <c r="B33" t="str">
        <f t="shared" si="0"/>
        <v>,[change]</v>
      </c>
      <c r="C33" t="str">
        <f t="shared" si="1"/>
        <v>[change]</v>
      </c>
      <c r="D33" t="str">
        <f t="shared" si="2"/>
        <v xml:space="preserve">      ,[change]=rtrim(ltrim(replace(replace([change],char(9),' '),'  ',' ')))</v>
      </c>
      <c r="E33" t="str">
        <f t="shared" si="3"/>
        <v xml:space="preserve">([change] is not null and ([change] like ' %' or [change] like '% ' or [change] like '%'+char(9)+'%' or [change] like '%  %')) or  </v>
      </c>
      <c r="F33" t="str">
        <f t="shared" si="4"/>
        <v xml:space="preserve">      ,[change]=(case when [change] like char(34)+'%'+char(34) then substring([change], 2, len([change])-2) else [change] end)</v>
      </c>
      <c r="G33" t="str">
        <f t="shared" si="5"/>
        <v>([change] is not null and ([change] like char(34)+'%'+char(34))) or  -- double quotes</v>
      </c>
      <c r="H33" t="str">
        <f t="shared" si="6"/>
        <v xml:space="preserve">      ,[change]=replace(replace([change],char(147),char(34)),char(148),char(34))</v>
      </c>
      <c r="I33" t="str">
        <f t="shared" si="7"/>
        <v>([change] is not null and ([change] like '%'+char(147)+'%' or [change] like '%'+char(148)+'%')) or  -- word smart quotes</v>
      </c>
    </row>
  </sheetData>
  <mergeCells count="3">
    <mergeCell ref="D1:E1"/>
    <mergeCell ref="F1:G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fix_whitespace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2018-10-12T17:20:52Z</dcterms:created>
  <dcterms:modified xsi:type="dcterms:W3CDTF">2018-10-16T18:21:05Z</dcterms:modified>
</cp:coreProperties>
</file>