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urtish/Documents/ICTV/validate_proposals/proposalsTest/"/>
    </mc:Choice>
  </mc:AlternateContent>
  <xr:revisionPtr revIDLastSave="0" documentId="13_ncr:1_{15E3276F-88F5-A14D-8CEA-A7669DD03C90}" xr6:coauthVersionLast="47" xr6:coauthVersionMax="47" xr10:uidLastSave="{00000000-0000-0000-0000-000000000000}"/>
  <bookViews>
    <workbookView xWindow="0" yWindow="760" windowWidth="34560" windowHeight="21580" activeTab="1" xr2:uid="{94A59F7B-7A42-3941-BED7-E7ACB004C4FA}"/>
  </bookViews>
  <sheets>
    <sheet name="Proposal Template" sheetId="1" r:id="rId1"/>
    <sheet name="Menu Items (Do not change)" sheetId="2" r:id="rId2"/>
    <sheet name="ChangeLog" sheetId="4" r:id="rId3"/>
  </sheets>
  <definedNames>
    <definedName name="_xlnm._FilterDatabase" localSheetId="0" hidden="1">'Proposal Template'!$AL$1:$AL$5</definedName>
    <definedName name="cellBaseFilename">'Proposal Template'!$AE$2</definedName>
    <definedName name="cellFilenameFormatErrors">'Proposal Template'!$P$2</definedName>
    <definedName name="cellFilenameSubcommitteeCode">'Proposal Template'!$AE$3</definedName>
    <definedName name="cellFilenameSubcommitteeName">'Proposal Template'!$AF$3</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Template'!$AD$5,  IF(NOT(ISBLANK('Proposal Template'!$AC1)),'Proposal Template'!$AC$5,  IF(NOT(ISBLANK('Proposal Template'!$AB1)),'Proposal Template'!$AB$5,  IF(NOT(ISBLANK('Proposal Template'!$AA1)),'Proposal Template'!$AA$5,  IF(NOT(ISBLANK('Proposal Template'!$Z1)),'Proposal Template'!$Z$5,  IF(NOT(ISBLANK('Proposal Template'!$Y1)),'Proposal Template'!$Y$5,  IF(NOT(ISBLANK('Proposal Template'!$X1)),'Proposal Template'!$X$5,  IF(NOT(ISBLANK('Proposal Template'!$W1)),'Proposal Template'!$W$5,  IF(NOT(ISBLANK('Proposal Template'!$V1)),'Proposal Template'!$V$5,  IF(NOT(ISBLANK('Proposal Template'!$U1)),'Proposal Template'!$U$5,  IF(NOT(ISBLANK('Proposal Template'!$T1)),'Proposal Template'!$T$5,  IF(NOT(ISBLANK('Proposal Template'!$S1)),'Proposal Template'!$S$5,  IF(NOT(ISBLANK('Proposal Template'!$R1)),'Proposal Template'!$R$5,  IF(NOT(ISBLANK('Proposal Template'!$Q1)),'Proposal Template'!$Q$5,  IF(NOT(ISBLANK('Proposal Template'!$P1)),'Proposal Template'!$P$5,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2" i="1" l="1" a="1"/>
  <c r="AE2" i="1" s="1"/>
  <c r="AE3" i="1" l="1"/>
  <c r="AF3" i="1" s="1"/>
  <c r="P3" i="1" s="1"/>
  <c r="P2" i="1"/>
  <c r="E3" i="1" l="1"/>
  <c r="E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2"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2" authorId="0" shapeId="0" xr:uid="{367D9FFE-4BB5-0049-A706-AB10F502AD04}">
      <text>
        <r>
          <rPr>
            <b/>
            <sz val="10"/>
            <color rgb="FF000000"/>
            <rFont val="Tahoma"/>
            <family val="2"/>
          </rPr>
          <t>This cell provides error messages related to proper formatting of the  filenames</t>
        </r>
      </text>
    </comment>
    <comment ref="AE4"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5"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5"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5"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5"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5"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5"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5"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5"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5"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5"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5"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5"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5"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5"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5"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5"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5"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5"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5"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5"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5"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5"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5"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5"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<sst xmlns="http://schemas.openxmlformats.org/spreadsheetml/2006/main" count="171" uniqueCount="135">
  <si>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</si>
  <si>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</si>
  <si>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</si>
  <si>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</si>
  <si>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</si>
  <si>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</si>
  <si>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</si>
  <si>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</si>
  <si>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</si>
  <si>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</si>
  <si>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</si>
  <si>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</si>
  <si>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</si>
  <si>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</si>
  <si>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</si>
  <si>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</si>
  <si>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</si>
  <si>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</si>
  <si>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</si>
  <si>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</si>
  <si>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</si>
  <si>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</si>
  <si>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</si>
  <si>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</si>
  <si>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</si>
  <si>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</si>
  <si>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</si>
  <si>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</si>
  <si>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</si>
  <si>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</si>
  <si>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</si>
  <si>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</si>
  <si>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</si>
  <si>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</si>
  <si>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</si>
  <si>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</si>
  <si>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</si>
  <si>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</si>
  <si>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</si>
  <si>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</si>
  <si>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</si>
  <si>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</si>
  <si>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</si>
  <si>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</si>
  <si>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</si>
  <si>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</si>
  <si>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</si>
  <si>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</si>
  <si>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</si>
  <si>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</si>
  <si>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</si>
  <si>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</si>
  <si>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</si>
  <si>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</si>
  <si>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</si>
  <si>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</si>
  <si>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</si>
  <si>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</si>
  <si>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</si>
  <si>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</si>
  <si>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</si>
  <si>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</si>
  <si>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</si>
  <si>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</si>
  <si>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</si>
  <si>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</si>
  <si>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</si>
  <si>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</si>
  <si>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</si>
  <si>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</si>
  <si>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</si>
  <si>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</si>
  <si>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</si>
  <si>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</si>
  <si>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</si>
  <si>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</si>
  <si>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</si>
  <si>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</si>
  <si>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</si>
  <si>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</si>
  <si>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version</t>
  </si>
  <si>
    <t>date</t>
  </si>
  <si>
    <t>who</t>
  </si>
  <si>
    <t>what</t>
  </si>
  <si>
    <t>2023_v1a</t>
  </si>
  <si>
    <t>curtish@uab.edu</t>
  </si>
  <si>
    <t>Get filename validation working</t>
  </si>
  <si>
    <t>2023_v1b</t>
  </si>
  <si>
    <t>red conditional formatting for taxon names with spaces, and species binomial failures</t>
  </si>
  <si>
    <t>update proposal validation URL</t>
  </si>
  <si>
    <t>VALIDATE</t>
  </si>
  <si>
    <t>Proposed Rank</t>
  </si>
  <si>
    <t>2023.v1</t>
  </si>
  <si>
    <t>Exemplar GenBank 
Accession Number</t>
  </si>
  <si>
    <t>Exemplar  
virus name</t>
  </si>
  <si>
    <t>Virus name 
abbreviation</t>
  </si>
  <si>
    <t>add highlighting for incorrect "proposed rank" values</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</si>
  <si>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</si>
  <si>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</si>
  <si>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</si>
  <si>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</si>
  <si>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</si>
  <si>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</si>
  <si>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</si>
  <si>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</si>
  <si>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</si>
  <si>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</si>
  <si>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</si>
  <si>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</si>
  <si>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</si>
  <si>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</si>
  <si>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</si>
  <si>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</si>
  <si>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</si>
  <si>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</si>
  <si>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</si>
  <si>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</si>
  <si>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</si>
  <si>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</si>
  <si>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</si>
  <si>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IVK-183</t>
  </si>
  <si>
    <t>Update menu items</t>
  </si>
  <si>
    <t>The named functions used for filename parsing were slow, replace them by a series of white-text-on-white cells: AE2, AE3, AF3, for which I still created formula names, for legibility: cellBaseFilename=AE2, cellFilenameStudySectionCode=AE3, cellFilenameStudySectionName=AF3</t>
  </si>
  <si>
    <t>2023_v1b-simplified</t>
  </si>
  <si>
    <t>cutish@uab.edu</t>
  </si>
  <si>
    <r>
      <t xml:space="preserve">aaded </t>
    </r>
    <r>
      <rPr>
        <b/>
        <sz val="12"/>
        <color rgb="FF7030A0"/>
        <rFont val="Calibri (Body)"/>
      </rPr>
      <t>purple/bold</t>
    </r>
    <r>
      <rPr>
        <sz val="12"/>
        <color theme="1"/>
        <rFont val="Calibri"/>
        <family val="2"/>
        <scheme val="minor"/>
      </rPr>
      <t xml:space="preserve"> font for lowest ranked cell in each row of Proposed Taxonomy</t>
    </r>
  </si>
  <si>
    <r>
      <rPr>
        <b/>
        <sz val="12"/>
        <color theme="1"/>
        <rFont val="Calibri"/>
        <family val="2"/>
        <scheme val="minor"/>
      </rPr>
      <t>INSTRUCTIONS</t>
    </r>
    <r>
      <rPr>
        <sz val="12"/>
        <color theme="1"/>
        <rFont val="Calibri"/>
        <family val="2"/>
        <scheme val="minor"/>
      </rPr>
      <t xml:space="preserve">
1.	Before starting, please download help files and examples at https://ictv.global/taxonomy/templates (linked in cell A3 which specifies the current version of this template).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AL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Group related changes in a logical order. For example, if you wish to create a new species in a new genus, use the first row to create the genus and the row immediately below to create the species.
9.	Draft spreadsheets can be uploaded and validated by clicking on the VALIDATE link in cell A2.
</t>
    </r>
    <r>
      <rPr>
        <b/>
        <sz val="12"/>
        <color theme="1"/>
        <rFont val="Calibri"/>
        <family val="2"/>
        <scheme val="minor"/>
      </rPr>
      <t>10.	DO NOT HIDE ANY COLUMNS OR ROWS IN THE SPREADSHEET.</t>
    </r>
  </si>
  <si>
    <t>ACTION</t>
  </si>
  <si>
    <t>DESCRIPTIVES</t>
  </si>
  <si>
    <t>Code:</t>
  </si>
  <si>
    <t>Dinodnavirus</t>
  </si>
  <si>
    <t>Heterocapsa circularisquama DNA virus 01</t>
  </si>
  <si>
    <t>Heterocapsa</t>
  </si>
  <si>
    <t>Subcommittees</t>
  </si>
  <si>
    <t>Subcommittee: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</si>
</sst>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b/>
      <sz val="12"/>
      <color rgb="FF7030A0"/>
      <name val="Calibri (Body)"/>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3">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10" fillId="0" borderId="0" xfId="0" applyFont="1"/>
    <xf numFmtId="14" fontId="0" fillId="0" borderId="0" xfId="0" applyNumberFormat="1"/>
    <xf numFmtId="0" fontId="6" fillId="0" borderId="0" xfId="2"/>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0" fillId="0" borderId="0" xfId="0" applyFont="1" applyAlignment="1">
      <alignment wrapText="1"/>
    </xf>
    <xf numFmtId="0" fontId="0" fillId="0" borderId="0" xfId="0" applyAlignment="1">
      <alignment wrapText="1"/>
    </xf>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3" fillId="5" borderId="4" xfId="0" applyFont="1" applyFill="1" applyBorder="1"/>
    <xf numFmtId="0" fontId="17" fillId="5" borderId="6" xfId="0" applyFont="1" applyFill="1" applyBorder="1"/>
    <xf numFmtId="0" fontId="0" fillId="0" borderId="0" xfId="0" applyAlignment="1">
      <alignment horizontal="left" vertical="top" wrapText="1"/>
    </xf>
    <xf numFmtId="0" fontId="24" fillId="0" borderId="3" xfId="0" applyFont="1" applyBorder="1" applyAlignment="1">
      <alignment horizontal="center" vertical="center"/>
    </xf>
    <xf numFmtId="0" fontId="0" fillId="5" borderId="0" xfId="0" applyFill="1" applyAlignment="1">
      <alignment horizontal="left" vertical="top" wrapText="1"/>
    </xf>
    <xf numFmtId="0" fontId="24" fillId="4" borderId="3" xfId="0" applyFont="1" applyFill="1" applyBorder="1" applyAlignment="1">
      <alignment horizontal="center" vertical="center"/>
    </xf>
    <xf numFmtId="0" fontId="24" fillId="7" borderId="3" xfId="0" applyFont="1" applyFill="1" applyBorder="1" applyAlignment="1">
      <alignment horizontal="center" vertical="center"/>
    </xf>
    <xf numFmtId="0" fontId="24" fillId="6" borderId="5" xfId="0" applyFont="1" applyFill="1" applyBorder="1" applyAlignment="1">
      <alignment horizontal="center" vertical="center"/>
    </xf>
    <xf numFmtId="0" fontId="24" fillId="6" borderId="6" xfId="0" applyFont="1" applyFill="1" applyBorder="1" applyAlignment="1">
      <alignment horizontal="center" vertical="center"/>
    </xf>
    <xf numFmtId="0" fontId="24" fillId="6" borderId="2" xfId="0" applyFont="1" applyFill="1" applyBorder="1" applyAlignment="1">
      <alignment horizontal="center" vertical="center"/>
    </xf>
    <xf numFmtId="0" fontId="25" fillId="5" borderId="1" xfId="0" applyFont="1" applyFill="1" applyBorder="1" applyAlignment="1">
      <alignment horizontal="right"/>
    </xf>
    <xf numFmtId="0" fontId="28" fillId="0" borderId="1" xfId="0" applyFont="1" applyBorder="1" applyAlignment="1">
      <alignment horizontal="left"/>
    </xf>
    <xf numFmtId="0" fontId="8" fillId="0" borderId="1" xfId="0" applyFont="1" applyBorder="1" applyAlignment="1">
      <alignment horizontal="left"/>
    </xf>
    <xf numFmtId="0" fontId="24" fillId="8" borderId="6" xfId="0" applyFont="1" applyFill="1" applyBorder="1" applyAlignment="1">
      <alignment horizontal="center" vertical="center"/>
    </xf>
    <xf numFmtId="0" fontId="24" fillId="8" borderId="2" xfId="0" applyFont="1" applyFill="1" applyBorder="1" applyAlignment="1">
      <alignment horizontal="center" vertical="center"/>
    </xf>
    <xf numFmtId="0" fontId="29" fillId="5" borderId="7" xfId="0" applyFont="1" applyFill="1" applyBorder="1" applyAlignment="1">
      <alignment horizontal="left"/>
    </xf>
    <xf numFmtId="0" fontId="29"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cellXfs>
  <cellStyles count="3">
    <cellStyle name="60% - Accent3" xfId="1" builtinId="40"/>
    <cellStyle name="Hyperlink" xfId="2" builtinId="8"/>
    <cellStyle name="Normal" xfId="0" builtinId="0"/>
  </cellStyles>
  <dxfs count="17">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b/>
        <i val="0"/>
        <color rgb="FF7030A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hyperlink" Target="https://uab-lefkowitz.atlassian.net/browse/IVK-183" TargetMode="External"/><Relationship Id="rId2" Type="http://schemas.openxmlformats.org/officeDocument/2006/relationships/hyperlink" Target="mailto:curtish@uab.edu" TargetMode="External"/><Relationship Id="rId1" Type="http://schemas.openxmlformats.org/officeDocument/2006/relationships/hyperlink" Target="mailto:curtish@uab.edu" TargetMode="External"/><Relationship Id="rId4" Type="http://schemas.openxmlformats.org/officeDocument/2006/relationships/hyperlink" Target="mailto:cutish@uab.ed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8"/>
  <sheetViews>
    <sheetView zoomScale="150" zoomScaleNormal="130" workbookViewId="0">
      <pane ySplit="5" topLeftCell="A6" activePane="bottomLeft" state="frozen"/>
      <selection pane="bottomLeft" activeCell="A4" sqref="A4:O4"/>
    </sheetView>
  </sheetViews>
  <sheetFormatPr baseColWidth="10" defaultRowHeight="16" x14ac:dyDescent="0.2"/>
  <cols>
    <col min="1" max="1" width="15" style="2" bestFit="1" customWidth="1"/>
    <col min="2" max="2" width="9" style="2" bestFit="1" customWidth="1"/>
    <col min="3" max="3" width="8.33203125" style="2" bestFit="1" customWidth="1"/>
    <col min="4" max="4" width="11.1640625" style="2" bestFit="1" customWidth="1"/>
    <col min="5" max="12" width="10.83203125" style="2"/>
    <col min="13" max="13" width="11.83203125" style="2" bestFit="1" customWidth="1"/>
    <col min="14" max="14" width="10.83203125" style="2"/>
    <col min="15" max="15" width="37.1640625" style="2" bestFit="1" customWidth="1"/>
    <col min="16" max="16" width="17" style="14" customWidth="1"/>
    <col min="17" max="27" width="10.83203125" style="14"/>
    <col min="28" max="28" width="11.5" style="14" bestFit="1" customWidth="1"/>
    <col min="29" max="29" width="12.1640625" style="14" bestFit="1" customWidth="1"/>
    <col min="30" max="30" width="37.1640625" style="31" bestFit="1" customWidth="1"/>
    <col min="31" max="31" width="31.3320312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36" customFormat="1" ht="185" customHeight="1" x14ac:dyDescent="0.2">
      <c r="A1" s="38" t="s">
        <v>126</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row>
    <row r="2" spans="1:41" s="17" customFormat="1" ht="24" x14ac:dyDescent="0.3">
      <c r="A2" s="21" t="s">
        <v>90</v>
      </c>
      <c r="B2" s="44" t="s">
        <v>129</v>
      </c>
      <c r="C2" s="44"/>
      <c r="D2" s="44"/>
      <c r="E2" s="45" t="str">
        <f ca="1">IF(LEN(cellFilenameFormatErrors)=0,LEFT(cellBaseFilename,9),"Code is automatically derived from the filename: 'YEAR.###X.[v#.]DESCRIPTION.xlsx', X=SC code")</f>
        <v>2023.001A</v>
      </c>
      <c r="F2" s="45"/>
      <c r="G2" s="45"/>
      <c r="H2" s="45"/>
      <c r="I2" s="45"/>
      <c r="J2" s="45"/>
      <c r="K2" s="45"/>
      <c r="L2" s="45"/>
      <c r="M2" s="45"/>
      <c r="N2" s="45"/>
      <c r="O2" s="45"/>
      <c r="P2" s="49" t="str">
        <f ca="1">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('"&amp;cellFilenameSubcommitteeCode&amp;"') at filename[9] not valid (see Menu Items)",""),
IF(MID(cellBaseFilename,10,1)=".","","filename[10] should be a '.'; "),
)</f>
        <v/>
      </c>
      <c r="Q2" s="50"/>
      <c r="R2" s="50"/>
      <c r="S2" s="50"/>
      <c r="T2" s="50"/>
      <c r="U2" s="50"/>
      <c r="V2" s="50"/>
      <c r="W2" s="50"/>
      <c r="X2" s="50"/>
      <c r="Y2" s="50"/>
      <c r="Z2" s="50"/>
      <c r="AA2" s="50"/>
      <c r="AB2" s="50"/>
      <c r="AC2" s="50"/>
      <c r="AD2" s="34" t="s">
        <v>28</v>
      </c>
      <c r="AE2" s="28" t="str" cm="1">
        <f t="array" aca="1" ref="AE2" ca="1">MID(CELL("filename",'Proposal Template'!$B$2),SEARCH("[",CELL("filename",'Proposal Template'!$B$2))+1, SEARCH("]",CELL("filename",'Proposal Template'!$B$2))-SEARCH("[",CELL("filename",'Proposal Template'!$B$2))-1)</f>
        <v>2023.001A.N.v1.create_genus_demote_genus_move_sp.xlsx</v>
      </c>
      <c r="AF2" s="26"/>
      <c r="AG2" s="16"/>
      <c r="AH2" s="16"/>
      <c r="AI2" s="16"/>
      <c r="AJ2" s="16"/>
      <c r="AK2" s="16"/>
      <c r="AL2" s="16"/>
      <c r="AM2" s="16"/>
      <c r="AN2" s="16"/>
      <c r="AO2"/>
    </row>
    <row r="3" spans="1:41" ht="19" x14ac:dyDescent="0.25">
      <c r="A3" s="21" t="s">
        <v>92</v>
      </c>
      <c r="B3" s="44" t="s">
        <v>134</v>
      </c>
      <c r="C3" s="44"/>
      <c r="D3" s="44"/>
      <c r="E3" s="46" t="str">
        <f ca="1">IF(LEN(cellFilenameFormatErrors)=0,IF(ISERROR(cellFilenameSubcommitteeName),cellFilenameSubcommitteeCode&amp;" is not a valid Subcommittee abbreviation, see [Menu Items] worksheet for the list",cellFilenameSubcommitteeName),"Determined from the Code above: (X=Subcommittee abbrev.")</f>
        <v>Archaeal viruses (A) proposals</v>
      </c>
      <c r="F3" s="46"/>
      <c r="G3" s="46"/>
      <c r="H3" s="46"/>
      <c r="I3" s="46"/>
      <c r="J3" s="46"/>
      <c r="K3" s="46"/>
      <c r="L3" s="46"/>
      <c r="M3" s="46"/>
      <c r="N3" s="46"/>
      <c r="O3" s="46"/>
      <c r="P3" s="51" t="str">
        <f ca="1">_xlfn.CONCAT(
IF(NOT(ISERROR(AF3)),"","Study Section code ('"&amp;AE3&amp;"') is not valid; ")
)</f>
        <v/>
      </c>
      <c r="Q3" s="52"/>
      <c r="R3" s="52"/>
      <c r="S3" s="52"/>
      <c r="T3" s="52"/>
      <c r="U3" s="52"/>
      <c r="V3" s="52"/>
      <c r="W3" s="52"/>
      <c r="X3" s="52"/>
      <c r="Y3" s="52"/>
      <c r="Z3" s="52"/>
      <c r="AA3" s="52"/>
      <c r="AB3" s="52"/>
      <c r="AC3" s="52"/>
      <c r="AD3" s="35" t="s">
        <v>28</v>
      </c>
      <c r="AE3" s="27" t="str">
        <f ca="1">MID(AE2,9,1)</f>
        <v>A</v>
      </c>
      <c r="AF3" s="27" t="str">
        <f ca="1">VLOOKUP(AE3,studySectionCodeLUT,2,FALSE)</f>
        <v>Archaeal viruses (A) proposals</v>
      </c>
      <c r="AG3" s="3"/>
      <c r="AH3" s="3"/>
      <c r="AI3" s="3"/>
      <c r="AJ3" s="3"/>
      <c r="AK3" s="3"/>
      <c r="AL3" s="3"/>
      <c r="AM3" s="3"/>
      <c r="AN3" s="3"/>
    </row>
    <row r="4" spans="1:41" ht="36" customHeight="1" x14ac:dyDescent="0.2">
      <c r="A4" s="39" t="s">
        <v>21</v>
      </c>
      <c r="B4" s="39"/>
      <c r="C4" s="39"/>
      <c r="D4" s="39"/>
      <c r="E4" s="39"/>
      <c r="F4" s="39"/>
      <c r="G4" s="39"/>
      <c r="H4" s="39"/>
      <c r="I4" s="39"/>
      <c r="J4" s="39"/>
      <c r="K4" s="39"/>
      <c r="L4" s="39"/>
      <c r="M4" s="39"/>
      <c r="N4" s="39"/>
      <c r="O4" s="39"/>
      <c r="P4" s="40" t="s">
        <v>22</v>
      </c>
      <c r="Q4" s="40"/>
      <c r="R4" s="40"/>
      <c r="S4" s="40"/>
      <c r="T4" s="40"/>
      <c r="U4" s="40"/>
      <c r="V4" s="40"/>
      <c r="W4" s="40"/>
      <c r="X4" s="40"/>
      <c r="Y4" s="40"/>
      <c r="Z4" s="40"/>
      <c r="AA4" s="40"/>
      <c r="AB4" s="40"/>
      <c r="AC4" s="40"/>
      <c r="AD4" s="40"/>
      <c r="AE4" s="41" t="s">
        <v>128</v>
      </c>
      <c r="AF4" s="42"/>
      <c r="AG4" s="42"/>
      <c r="AH4" s="42"/>
      <c r="AI4" s="42"/>
      <c r="AJ4" s="42"/>
      <c r="AK4" s="43"/>
      <c r="AL4" s="47" t="s">
        <v>127</v>
      </c>
      <c r="AM4" s="48"/>
      <c r="AN4" s="37" t="s">
        <v>23</v>
      </c>
    </row>
    <row r="5" spans="1:41" s="8" customFormat="1" ht="32" customHeight="1" x14ac:dyDescent="0.2">
      <c r="A5" s="5" t="s">
        <v>0</v>
      </c>
      <c r="B5" s="5" t="s">
        <v>1</v>
      </c>
      <c r="C5" s="5" t="s">
        <v>2</v>
      </c>
      <c r="D5" s="5" t="s">
        <v>3</v>
      </c>
      <c r="E5" s="5" t="s">
        <v>4</v>
      </c>
      <c r="F5" s="5" t="s">
        <v>5</v>
      </c>
      <c r="G5" s="5" t="s">
        <v>8</v>
      </c>
      <c r="H5" s="5" t="s">
        <v>6</v>
      </c>
      <c r="I5" s="5" t="s">
        <v>7</v>
      </c>
      <c r="J5" s="5" t="s">
        <v>9</v>
      </c>
      <c r="K5" s="5"/>
      <c r="L5" s="5" t="s">
        <v>11</v>
      </c>
      <c r="M5" s="5"/>
      <c r="N5" s="5" t="s">
        <v>13</v>
      </c>
      <c r="O5" s="5" t="s">
        <v>14</v>
      </c>
      <c r="P5" s="13" t="s">
        <v>0</v>
      </c>
      <c r="Q5" s="13" t="s">
        <v>1</v>
      </c>
      <c r="R5" s="13" t="s">
        <v>2</v>
      </c>
      <c r="S5" s="13" t="s">
        <v>3</v>
      </c>
      <c r="T5" s="13" t="s">
        <v>4</v>
      </c>
      <c r="U5" s="13" t="s">
        <v>5</v>
      </c>
      <c r="V5" s="13" t="s">
        <v>8</v>
      </c>
      <c r="W5" s="13" t="s">
        <v>6</v>
      </c>
      <c r="X5" s="13" t="s">
        <v>7</v>
      </c>
      <c r="Y5" s="13" t="s">
        <v>9</v>
      </c>
      <c r="Z5" s="13" t="s">
        <v>10</v>
      </c>
      <c r="AA5" s="13" t="s">
        <v>11</v>
      </c>
      <c r="AB5" s="13" t="s">
        <v>12</v>
      </c>
      <c r="AC5" s="33" t="s">
        <v>13</v>
      </c>
      <c r="AD5" s="32" t="s">
        <v>14</v>
      </c>
      <c r="AE5" s="23" t="s">
        <v>93</v>
      </c>
      <c r="AF5" s="23" t="s">
        <v>94</v>
      </c>
      <c r="AG5" s="23" t="s">
        <v>95</v>
      </c>
      <c r="AH5" s="6" t="s">
        <v>15</v>
      </c>
      <c r="AI5" s="22" t="s">
        <v>16</v>
      </c>
      <c r="AJ5" s="22" t="s">
        <v>17</v>
      </c>
      <c r="AK5" s="22" t="s">
        <v>18</v>
      </c>
      <c r="AL5" s="24" t="s">
        <v>19</v>
      </c>
      <c r="AM5" s="25" t="s">
        <v>91</v>
      </c>
      <c r="AN5" s="7" t="s">
        <v>20</v>
      </c>
      <c r="AO5"/>
    </row>
    <row r="6" spans="1:41" x14ac:dyDescent="0.2">
      <c r="M6" s="2" t="s">
        <v>130</v>
      </c>
      <c r="O6" s="2" t="s">
        <v>131</v>
      </c>
      <c r="AB6" s="14" t="s">
        <v>132</v>
      </c>
      <c r="AC6" s="14" t="s">
        <v>130</v>
      </c>
      <c r="AD6" s="31" t="s">
        <v>131</v>
      </c>
      <c r="AL6" s="15" t="s">
        <v>34</v>
      </c>
      <c r="AM6" s="15" t="s">
        <v>28</v>
      </c>
    </row>
    <row r="7" spans="1:41" x14ac:dyDescent="0.2">
      <c r="AB7" s="14" t="s">
        <v>132</v>
      </c>
      <c r="AL7" s="15" t="s">
        <v>27</v>
      </c>
      <c r="AM7" s="15" t="s">
        <v>35</v>
      </c>
    </row>
    <row r="8" spans="1:41" x14ac:dyDescent="0.2">
      <c r="AB8" s="14" t="s">
        <v>132</v>
      </c>
      <c r="AC8" s="14" t="s">
        <v>130</v>
      </c>
      <c r="AL8" s="15" t="s">
        <v>34</v>
      </c>
      <c r="AM8" s="15" t="s">
        <v>32</v>
      </c>
    </row>
  </sheetData>
  <sheetProtection formatColumns="0" insertRows="0" insertHyperlinks="0" deleteRows="0" sort="0" autoFilter="0" pivotTables="0"/>
  <mergeCells count="11">
    <mergeCell ref="A1:AN1"/>
    <mergeCell ref="A4:O4"/>
    <mergeCell ref="P4:AD4"/>
    <mergeCell ref="AE4:AK4"/>
    <mergeCell ref="B3:D3"/>
    <mergeCell ref="B2:D2"/>
    <mergeCell ref="E2:O2"/>
    <mergeCell ref="E3:O3"/>
    <mergeCell ref="AL4:AM4"/>
    <mergeCell ref="P2:AC2"/>
    <mergeCell ref="P3:AC3"/>
  </mergeCells>
  <conditionalFormatting sqref="P5:AC1048576">
    <cfRule type="containsText" dxfId="16" priority="1" operator="containsText" text=" ">
      <formula>NOT(ISERROR(SEARCH(" ",P5)))</formula>
    </cfRule>
  </conditionalFormatting>
  <conditionalFormatting sqref="AD1:AD1048576">
    <cfRule type="expression" dxfId="15" priority="16">
      <formula>NOT(OR(OR(AD1="",AD1="Species"),_xlfn.CONCAT(AB1," ")=LEFT(AD1,LEN(AB1)+1)))</formula>
    </cfRule>
  </conditionalFormatting>
  <conditionalFormatting sqref="AM5:AM1048576">
    <cfRule type="expression" dxfId="14" priority="18">
      <formula>NOT(AM5=proposedRank)</formula>
    </cfRule>
  </conditionalFormatting>
  <conditionalFormatting sqref="AC1 P1:P1048574 Q4:AC1048574">
    <cfRule type="expression" dxfId="13" priority="15">
      <formula>AND(NOT(ISBLANK(P1)),COUNTA(Q1:$AD1)=0)</formula>
    </cfRule>
  </conditionalFormatting>
  <conditionalFormatting sqref="AB1">
    <cfRule type="expression" dxfId="12" priority="14">
      <formula>AND(NOT(ISBLANK(AB1)),COUNTA(AC1:$AD1)=0)</formula>
    </cfRule>
  </conditionalFormatting>
  <conditionalFormatting sqref="AA1">
    <cfRule type="expression" dxfId="11" priority="13">
      <formula>AND(NOT(ISBLANK(AA1)),COUNTA(AB1:$AD1)=0)</formula>
    </cfRule>
  </conditionalFormatting>
  <conditionalFormatting sqref="Z1">
    <cfRule type="expression" dxfId="10" priority="12">
      <formula>AND(NOT(ISBLANK(Z1)),COUNTA(AA1:$AD1)=0)</formula>
    </cfRule>
  </conditionalFormatting>
  <conditionalFormatting sqref="Q1">
    <cfRule type="expression" dxfId="9" priority="3">
      <formula>AND(NOT(ISBLANK(Q1)),COUNTA(R1:$AD1)=0)</formula>
    </cfRule>
  </conditionalFormatting>
  <conditionalFormatting sqref="R1">
    <cfRule type="expression" dxfId="8" priority="4">
      <formula>AND(NOT(ISBLANK(R1)),COUNTA(S1:$AD1)=0)</formula>
    </cfRule>
  </conditionalFormatting>
  <conditionalFormatting sqref="S1">
    <cfRule type="expression" dxfId="7" priority="5">
      <formula>AND(NOT(ISBLANK(S1)),COUNTA(T1:$AD1)=0)</formula>
    </cfRule>
  </conditionalFormatting>
  <conditionalFormatting sqref="T1">
    <cfRule type="expression" dxfId="6" priority="6">
      <formula>AND(NOT(ISBLANK(T1)),COUNTA(U1:$AD1)=0)</formula>
    </cfRule>
  </conditionalFormatting>
  <conditionalFormatting sqref="U1">
    <cfRule type="expression" dxfId="5" priority="7">
      <formula>AND(NOT(ISBLANK(U1)),COUNTA(V1:$AD1)=0)</formula>
    </cfRule>
  </conditionalFormatting>
  <conditionalFormatting sqref="V1">
    <cfRule type="expression" dxfId="4" priority="8">
      <formula>AND(NOT(ISBLANK(V1)),COUNTA(W1:$AD1)=0)</formula>
    </cfRule>
  </conditionalFormatting>
  <conditionalFormatting sqref="W1">
    <cfRule type="expression" dxfId="3" priority="9">
      <formula>AND(NOT(ISBLANK(W1)),COUNTA(X1:$AD1)=0)</formula>
    </cfRule>
  </conditionalFormatting>
  <conditionalFormatting sqref="X1">
    <cfRule type="expression" dxfId="2" priority="10">
      <formula>AND(NOT(ISBLANK(X1)),COUNTA(Y1:$AD1)=0)</formula>
    </cfRule>
  </conditionalFormatting>
  <conditionalFormatting sqref="Y1">
    <cfRule type="expression" dxfId="1" priority="11">
      <formula>AND(NOT(ISBLANK(Y1)),COUNTA(Z1:$AD1)=0)</formula>
    </cfRule>
  </conditionalFormatting>
  <conditionalFormatting sqref="P1048575:AC1048576">
    <cfRule type="expression" dxfId="0" priority="29">
      <formula>AND(NOT(ISBLANK(P1048575)),COUNTA(Q1048575:$AD1048576)=0)</formula>
    </cfRule>
  </conditionalFormatting>
  <dataValidations count="5">
    <dataValidation allowBlank="1" showErrorMessage="1" errorTitle="No spaces allowed" error="Taxon names above the rank of species may NOT contain spaces." promptTitle="No spaces allowed" prompt="Taxon names above the rank of species may NOT contain spaces." sqref="Q1:AC1 P1:P1048576 Q4:AC1048576" xr:uid="{D87E8729-DA9A-F049-8316-46349E7982CE}"/>
    <dataValidation type="custom" allowBlank="1" showInputMessage="1" showErrorMessage="1" errorTitle="Binomial Naming" error="Species name must start with the name of it's genus." promptTitle="binomial" sqref="AD1:AD5" xr:uid="{6C559F82-A1AF-6641-8FDE-110484F70369}">
      <formula1>OR(LEFT(AD1048572,LEN(AB1048572))=AB1048572,AD1048572="Species")</formula1>
    </dataValidation>
    <dataValidation type="custom" allowBlank="1" showInputMessage="1" showErrorMessage="1" errorTitle="Binomial Naming" error="Species name must start with the name of it's genus." promptTitle="binomial" sqref="AD10:AD1048576" xr:uid="{7CB540B4-C36E-054B-8729-44FBA86788F7}">
      <formula1>OR(LEFT(AD6,LEN(AB6))=AB6,AD6="Species")</formula1>
    </dataValidation>
    <dataValidation type="custom" allowBlank="1" showInputMessage="1" showErrorMessage="1" errorTitle="Binomial Naming" error="Species name must start with the name of it's genus." promptTitle="binomial" sqref="AD6:AD8" xr:uid="{8190C5EF-41E3-4D43-9A86-3AECF8688938}">
      <formula1>OR(LEFT(AD3,LEN(AB3))=AB3,AD3="Species")</formula1>
    </dataValidation>
    <dataValidation type="custom" allowBlank="1" showInputMessage="1" showErrorMessage="1" errorTitle="Binomial Naming" error="Species name must start with the name of it's genus." promptTitle="binomial" sqref="AD9" xr:uid="{7E816F5D-1242-DE4E-91F6-7BFD145C0470}">
      <formula1>OR(LEFT(#REF!,LEN(#REF!))=#REF!,#REF!="Species")</formula1>
    </dataValidation>
  </dataValidations>
  <hyperlinks>
    <hyperlink ref="A3" r:id="rId1" tooltip="Proposal Template Version. Follow link to check for updates..." xr:uid="{CA1820D6-4DA0-E543-B639-7426710635E9}"/>
    <hyperlink ref="A2"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F67D9A1-1334-144D-95B0-C0810A96CD7B}">
          <x14:formula1>
            <xm:f>'Menu Items (Do not change)'!$E:$E</xm:f>
          </x14:formula1>
          <xm:sqref>AM1:AM3 AM5:AM1048576</xm:sqref>
        </x14:dataValidation>
        <x14:dataValidation type="list" errorStyle="warning" allowBlank="1" showInputMessage="1" showErrorMessage="1" xr:uid="{2ECA2833-C1E5-7A48-9E99-11F5100434DB}">
          <x14:formula1>
            <xm:f>'Menu Items (Do not change)'!$D:$D</xm:f>
          </x14:formula1>
          <xm:sqref>AL1:AL3 AL5:AL1048576</xm:sqref>
        </x14:dataValidation>
        <x14:dataValidation type="list" allowBlank="1" showInputMessage="1" showErrorMessage="1" xr:uid="{46AAD177-EF58-EE47-BCCD-FE1B3734C286}">
          <x14:formula1>
            <xm:f>'Menu Items (Do not change)'!$A:$A</xm:f>
          </x14:formula1>
          <xm:sqref>AI1:AI1048576</xm:sqref>
        </x14:dataValidation>
        <x14:dataValidation type="list" allowBlank="1" showInputMessage="1" showErrorMessage="1" xr:uid="{FF8DD7FD-AFA7-D44A-8D94-706D3C0305A8}">
          <x14:formula1>
            <xm:f>'Menu Items (Do not change)'!$B:$B</xm:f>
          </x14:formula1>
          <xm:sqref>AJ1:AJ1048576</xm:sqref>
        </x14:dataValidation>
        <x14:dataValidation type="list" allowBlank="1" showInputMessage="1" showErrorMessage="1" xr:uid="{D9BA011B-0BCE-8649-B46B-11558C881E85}">
          <x14:formula1>
            <xm:f>'Menu Items (Do not change)'!$C:$C</xm:f>
          </x14:formula1>
          <xm:sqref>AK1:AK1048576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tabSelected="1" workbookViewId="0">
      <selection activeCell="G22" sqref="G22"/>
    </sheetView>
  </sheetViews>
  <sheetFormatPr baseColWidth="10"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91</v>
      </c>
      <c r="F1" s="11" t="s">
        <v>133</v>
      </c>
      <c r="G1" s="11"/>
    </row>
    <row r="2" spans="1:7" x14ac:dyDescent="0.2">
      <c r="A2" s="12" t="s">
        <v>97</v>
      </c>
      <c r="B2" s="12" t="s">
        <v>97</v>
      </c>
      <c r="C2" s="12" t="s">
        <v>97</v>
      </c>
      <c r="D2" s="12" t="s">
        <v>97</v>
      </c>
      <c r="E2" s="12" t="s">
        <v>97</v>
      </c>
      <c r="F2" t="s">
        <v>75</v>
      </c>
      <c r="G2" t="s">
        <v>67</v>
      </c>
    </row>
    <row r="3" spans="1:7" x14ac:dyDescent="0.2">
      <c r="A3" s="9" t="s">
        <v>24</v>
      </c>
      <c r="B3" t="s">
        <v>25</v>
      </c>
      <c r="C3" s="9" t="s">
        <v>26</v>
      </c>
      <c r="D3" s="9" t="s">
        <v>27</v>
      </c>
      <c r="E3" s="9" t="s">
        <v>28</v>
      </c>
      <c r="F3" t="s">
        <v>76</v>
      </c>
      <c r="G3" t="s">
        <v>68</v>
      </c>
    </row>
    <row r="4" spans="1:7" x14ac:dyDescent="0.2">
      <c r="A4" s="9" t="s">
        <v>29</v>
      </c>
      <c r="B4" t="s">
        <v>111</v>
      </c>
      <c r="C4" s="9" t="s">
        <v>30</v>
      </c>
      <c r="D4" s="9" t="s">
        <v>31</v>
      </c>
      <c r="E4" s="9" t="s">
        <v>32</v>
      </c>
      <c r="F4" t="s">
        <v>73</v>
      </c>
      <c r="G4" t="s">
        <v>65</v>
      </c>
    </row>
    <row r="5" spans="1:7" x14ac:dyDescent="0.2">
      <c r="A5" s="9" t="s">
        <v>33</v>
      </c>
      <c r="B5" t="s">
        <v>115</v>
      </c>
      <c r="C5" s="9" t="s">
        <v>36</v>
      </c>
      <c r="D5" s="9" t="s">
        <v>34</v>
      </c>
      <c r="E5" s="9" t="s">
        <v>35</v>
      </c>
      <c r="F5" t="s">
        <v>77</v>
      </c>
      <c r="G5" t="s">
        <v>69</v>
      </c>
    </row>
    <row r="6" spans="1:7" x14ac:dyDescent="0.2">
      <c r="A6" s="10"/>
      <c r="B6" t="s">
        <v>116</v>
      </c>
      <c r="C6" s="9" t="s">
        <v>98</v>
      </c>
      <c r="D6" s="9" t="s">
        <v>37</v>
      </c>
      <c r="E6" s="9" t="s">
        <v>38</v>
      </c>
      <c r="F6" t="s">
        <v>78</v>
      </c>
      <c r="G6" t="s">
        <v>70</v>
      </c>
    </row>
    <row r="7" spans="1:7" x14ac:dyDescent="0.2">
      <c r="A7" s="10"/>
      <c r="B7" t="s">
        <v>117</v>
      </c>
      <c r="C7" s="9" t="s">
        <v>40</v>
      </c>
      <c r="D7" s="9" t="s">
        <v>41</v>
      </c>
      <c r="E7" s="9" t="s">
        <v>42</v>
      </c>
      <c r="F7" t="s">
        <v>74</v>
      </c>
      <c r="G7" t="s">
        <v>66</v>
      </c>
    </row>
    <row r="8" spans="1:7" x14ac:dyDescent="0.2">
      <c r="A8" s="10"/>
      <c r="B8" t="s">
        <v>39</v>
      </c>
      <c r="C8" s="9" t="s">
        <v>44</v>
      </c>
      <c r="D8" s="9" t="s">
        <v>45</v>
      </c>
      <c r="E8" s="9" t="s">
        <v>46</v>
      </c>
      <c r="F8" t="s">
        <v>79</v>
      </c>
      <c r="G8" t="s">
        <v>71</v>
      </c>
    </row>
    <row r="9" spans="1:7" x14ac:dyDescent="0.2">
      <c r="A9" s="10"/>
      <c r="B9" t="s">
        <v>43</v>
      </c>
      <c r="C9" s="9" t="s">
        <v>99</v>
      </c>
      <c r="D9" s="9" t="s">
        <v>48</v>
      </c>
      <c r="E9" s="9" t="s">
        <v>49</v>
      </c>
      <c r="F9" t="s">
        <v>72</v>
      </c>
      <c r="G9" t="s">
        <v>64</v>
      </c>
    </row>
    <row r="10" spans="1:7" x14ac:dyDescent="0.2">
      <c r="A10" s="10"/>
      <c r="B10" t="s">
        <v>47</v>
      </c>
      <c r="C10" s="9" t="s">
        <v>100</v>
      </c>
      <c r="D10" s="9" t="s">
        <v>51</v>
      </c>
      <c r="E10" s="9" t="s">
        <v>52</v>
      </c>
    </row>
    <row r="11" spans="1:7" x14ac:dyDescent="0.2">
      <c r="A11" s="10"/>
      <c r="B11" t="s">
        <v>50</v>
      </c>
      <c r="C11" s="9" t="s">
        <v>101</v>
      </c>
      <c r="D11" s="9" t="s">
        <v>53</v>
      </c>
      <c r="E11" s="9" t="s">
        <v>54</v>
      </c>
    </row>
    <row r="12" spans="1:7" x14ac:dyDescent="0.2">
      <c r="A12" s="10"/>
      <c r="B12" t="s">
        <v>112</v>
      </c>
      <c r="C12" s="9" t="s">
        <v>102</v>
      </c>
      <c r="D12" s="10"/>
      <c r="E12" s="9" t="s">
        <v>55</v>
      </c>
    </row>
    <row r="13" spans="1:7" x14ac:dyDescent="0.2">
      <c r="A13" s="10"/>
      <c r="B13" t="s">
        <v>113</v>
      </c>
      <c r="C13" s="9" t="s">
        <v>103</v>
      </c>
      <c r="D13" s="10"/>
      <c r="E13" s="9" t="s">
        <v>57</v>
      </c>
    </row>
    <row r="14" spans="1:7" x14ac:dyDescent="0.2">
      <c r="A14" s="10"/>
      <c r="B14" t="s">
        <v>118</v>
      </c>
      <c r="C14" s="9" t="s">
        <v>104</v>
      </c>
      <c r="D14" s="10"/>
      <c r="E14" s="9" t="s">
        <v>59</v>
      </c>
    </row>
    <row r="15" spans="1:7" x14ac:dyDescent="0.2">
      <c r="A15" s="10"/>
      <c r="B15" t="s">
        <v>114</v>
      </c>
      <c r="C15" s="9" t="s">
        <v>56</v>
      </c>
      <c r="D15" s="10"/>
      <c r="E15" s="9" t="s">
        <v>60</v>
      </c>
    </row>
    <row r="16" spans="1:7" x14ac:dyDescent="0.2">
      <c r="A16" s="10"/>
      <c r="B16" t="s">
        <v>119</v>
      </c>
      <c r="C16" s="9" t="s">
        <v>105</v>
      </c>
      <c r="D16" s="10"/>
      <c r="E16" s="9" t="s">
        <v>61</v>
      </c>
    </row>
    <row r="17" spans="1:5" x14ac:dyDescent="0.2">
      <c r="A17" s="10"/>
      <c r="B17" t="s">
        <v>58</v>
      </c>
      <c r="C17" s="9" t="s">
        <v>106</v>
      </c>
      <c r="D17" s="10"/>
      <c r="E17" s="9" t="s">
        <v>62</v>
      </c>
    </row>
    <row r="18" spans="1:5" x14ac:dyDescent="0.2">
      <c r="A18" s="10"/>
      <c r="B18" s="10"/>
      <c r="C18" s="9" t="s">
        <v>107</v>
      </c>
      <c r="D18" s="10"/>
      <c r="E18" s="10"/>
    </row>
    <row r="19" spans="1:5" x14ac:dyDescent="0.2">
      <c r="A19" s="10"/>
      <c r="B19" s="10"/>
      <c r="C19" s="9" t="s">
        <v>108</v>
      </c>
      <c r="D19" s="10"/>
      <c r="E19" s="10"/>
    </row>
    <row r="20" spans="1:5" x14ac:dyDescent="0.2">
      <c r="C20" t="s">
        <v>109</v>
      </c>
    </row>
    <row r="21" spans="1:5" x14ac:dyDescent="0.2">
      <c r="C21" t="s">
        <v>110</v>
      </c>
    </row>
    <row r="22" spans="1:5" x14ac:dyDescent="0.2">
      <c r="C22" t="s">
        <v>63</v>
      </c>
    </row>
  </sheetData>
  <sortState xmlns:xlrd2="http://schemas.microsoft.com/office/spreadsheetml/2017/richdata2" ref="F2:G9">
    <sortCondition ref="F2:F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36FC7-D306-BB40-989E-DDBE896000C9}">
  <dimension ref="A1:D8"/>
  <sheetViews>
    <sheetView workbookViewId="0">
      <selection activeCell="D14" sqref="D14"/>
    </sheetView>
  </sheetViews>
  <sheetFormatPr baseColWidth="10" defaultRowHeight="16" x14ac:dyDescent="0.2"/>
  <cols>
    <col min="1" max="1" width="18" bestFit="1" customWidth="1"/>
    <col min="3" max="3" width="15" bestFit="1" customWidth="1"/>
    <col min="4" max="4" width="88.1640625" style="30" customWidth="1"/>
  </cols>
  <sheetData>
    <row r="1" spans="1:4" ht="17" x14ac:dyDescent="0.2">
      <c r="A1" s="18" t="s">
        <v>80</v>
      </c>
      <c r="B1" s="18" t="s">
        <v>81</v>
      </c>
      <c r="C1" s="18" t="s">
        <v>82</v>
      </c>
      <c r="D1" s="29" t="s">
        <v>83</v>
      </c>
    </row>
    <row r="2" spans="1:4" ht="17" x14ac:dyDescent="0.2">
      <c r="A2" t="s">
        <v>84</v>
      </c>
      <c r="B2" s="19">
        <v>44992</v>
      </c>
      <c r="C2" s="20" t="s">
        <v>85</v>
      </c>
      <c r="D2" s="30" t="s">
        <v>86</v>
      </c>
    </row>
    <row r="3" spans="1:4" ht="17" x14ac:dyDescent="0.2">
      <c r="A3" t="s">
        <v>87</v>
      </c>
      <c r="B3" s="19">
        <v>44992</v>
      </c>
      <c r="C3" s="20" t="s">
        <v>85</v>
      </c>
      <c r="D3" s="30" t="s">
        <v>88</v>
      </c>
    </row>
    <row r="4" spans="1:4" ht="17" x14ac:dyDescent="0.2">
      <c r="D4" s="30" t="s">
        <v>89</v>
      </c>
    </row>
    <row r="5" spans="1:4" ht="17" x14ac:dyDescent="0.2">
      <c r="D5" s="30" t="s">
        <v>96</v>
      </c>
    </row>
    <row r="6" spans="1:4" ht="17" x14ac:dyDescent="0.2">
      <c r="C6" s="20" t="s">
        <v>120</v>
      </c>
      <c r="D6" s="30" t="s">
        <v>121</v>
      </c>
    </row>
    <row r="7" spans="1:4" ht="51" x14ac:dyDescent="0.2">
      <c r="A7" t="s">
        <v>123</v>
      </c>
      <c r="B7" s="19">
        <v>44992</v>
      </c>
      <c r="C7" s="20" t="s">
        <v>124</v>
      </c>
      <c r="D7" s="30" t="s">
        <v>122</v>
      </c>
    </row>
    <row r="8" spans="1:4" ht="17" x14ac:dyDescent="0.2">
      <c r="D8" s="30" t="s">
        <v>125</v>
      </c>
    </row>
  </sheetData>
  <hyperlinks>
    <hyperlink ref="C2" r:id="rId1" xr:uid="{706EED82-B66D-D54A-A5BE-D575858BA042}"/>
    <hyperlink ref="C3" r:id="rId2" xr:uid="{ECC9EBDF-5C98-0D43-9359-96E87C2C21C3}"/>
    <hyperlink ref="C6" r:id="rId3" xr:uid="{3E8A42B3-08D3-D440-B5C8-7C7800E1BBAE}"/>
    <hyperlink ref="C7" r:id="rId4" xr:uid="{4203F9D2-FDDC-CB48-A6BD-DD37FC6E04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Proposal Template</vt:lpstr>
      <vt:lpstr>Menu Items (Do not change)</vt:lpstr>
      <vt:lpstr>ChangeLog</vt:lpstr>
      <vt:lpstr>cellBaseFilename</vt:lpstr>
      <vt:lpstr>cellFilenameFormatErrors</vt:lpstr>
      <vt:lpstr>cellFilenameSubcommitteeCode</vt:lpstr>
      <vt:lpstr>cellFilenameSubcommitteeName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2023-02-08T19:24:03Z</dcterms:created>
  <dcterms:modified xsi:type="dcterms:W3CDTF">2023-03-22T04:19:15Z</dcterms:modified>
</cp:coreProperties>
</file>