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pku\课程资料\大二下\金融学概论\hw1\"/>
    </mc:Choice>
  </mc:AlternateContent>
  <xr:revisionPtr revIDLastSave="0" documentId="13_ncr:1_{75150371-8986-4806-ACC9-98654021294F}" xr6:coauthVersionLast="47" xr6:coauthVersionMax="47" xr10:uidLastSave="{00000000-0000-0000-0000-000000000000}"/>
  <bookViews>
    <workbookView xWindow="1670" yWindow="1070" windowWidth="10130" windowHeight="13910" xr2:uid="{5708B91B-B31D-46DE-A619-1551DB3E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2" i="1" l="1"/>
  <c r="N52" i="1"/>
  <c r="M52" i="1"/>
  <c r="L52" i="1"/>
  <c r="K52" i="1"/>
  <c r="J52" i="1"/>
  <c r="K46" i="1"/>
  <c r="L46" i="1"/>
  <c r="M46" i="1"/>
  <c r="N46" i="1"/>
  <c r="O46" i="1"/>
  <c r="P46" i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J46" i="1"/>
  <c r="B52" i="1" a="1"/>
  <c r="B52" i="1" s="1"/>
  <c r="P3" i="1"/>
  <c r="P4" i="1"/>
  <c r="P49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  <c r="O48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N48" i="1" s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3" i="1"/>
  <c r="K3" i="1"/>
  <c r="L3" i="1"/>
  <c r="L49" i="1" s="1"/>
  <c r="M3" i="1"/>
  <c r="M50" i="1" s="1"/>
  <c r="N3" i="1"/>
  <c r="N50" i="1" s="1"/>
  <c r="O3" i="1"/>
  <c r="O2" i="1"/>
  <c r="O49" i="1" s="1"/>
  <c r="N2" i="1"/>
  <c r="N49" i="1" s="1"/>
  <c r="M2" i="1"/>
  <c r="L2" i="1"/>
  <c r="L50" i="1" s="1"/>
  <c r="K2" i="1"/>
  <c r="K48" i="1" s="1"/>
  <c r="J2" i="1"/>
  <c r="J48" i="1" s="1"/>
  <c r="M48" i="1" l="1"/>
  <c r="L48" i="1"/>
  <c r="J49" i="1"/>
  <c r="M49" i="1"/>
  <c r="J50" i="1"/>
  <c r="K50" i="1"/>
  <c r="K49" i="1"/>
  <c r="P48" i="1"/>
  <c r="O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<sst xmlns="http://schemas.openxmlformats.org/spreadsheetml/2006/main" count="18" uniqueCount="12">
  <si>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US Stock Market</t>
  </si>
  <si>
    <t>Cash</t>
  </si>
  <si>
    <t>Short Term Treasury</t>
  </si>
  <si>
    <t>10-year Treasury</t>
  </si>
  <si>
    <t>Long Term Treasury</t>
  </si>
  <si>
    <t>Gold</t>
  </si>
  <si>
    <t>year</t>
    <phoneticPr fontId="3" type="noConversion"/>
  </si>
  <si>
    <t>mean</t>
    <phoneticPr fontId="3" type="noConversion"/>
  </si>
  <si>
    <t xml:space="preserve"> deviation </t>
    <phoneticPr fontId="3" type="noConversion"/>
  </si>
  <si>
    <t>Inflation</t>
    <phoneticPr fontId="3" type="noConversion"/>
  </si>
  <si>
    <t>Inflation(copy)</t>
    <phoneticPr fontId="3" type="noConversion"/>
  </si>
  <si>
    <t>cov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</si>
</sst>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177" formatCode="0.00000_ "/>
    <numFmt numFmtId="178" formatCode="0.00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horizontal="right" vertical="center"/>
    </xf>
    <xf numFmtId="10" fontId="0" fillId="0" borderId="0" xfId="0" applyNumberFormat="1">
      <alignment vertical="center"/>
    </xf>
    <xf numFmtId="0" fontId="1" fillId="2" borderId="0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2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2DC1-DFF7-4DF8-85D3-DBDBA133AE32}">
  <dimension ref="A1:P52"/>
  <sheetViews>
    <sheetView tabSelected="1" topLeftCell="I31" workbookViewId="0">
      <selection activeCell="N52" sqref="N52:O52"/>
    </sheetView>
  </sheetViews>
  <sheetFormatPr defaultRowHeight="14" x14ac:dyDescent="0.3"/>
  <cols>
    <col min="10" max="10" width="9" bestFit="1" customWidth="1"/>
  </cols>
  <sheetData>
    <row r="1" spans="1:16" ht="50" thickBot="1" x14ac:dyDescent="0.35">
      <c r="A1" s="1" t="s">
        <v>6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6" t="s">
        <v>10</v>
      </c>
    </row>
    <row r="2" spans="1:16" ht="17.5" thickTop="1" thickBot="1" x14ac:dyDescent="0.35">
      <c r="A2" s="3">
        <v>1978</v>
      </c>
      <c r="B2" s="4">
        <v>9.0200000000000002E-2</v>
      </c>
      <c r="C2" s="4">
        <v>8.4500000000000006E-2</v>
      </c>
      <c r="D2" s="4">
        <v>7.4499999999999997E-2</v>
      </c>
      <c r="E2" s="4">
        <v>3.3500000000000002E-2</v>
      </c>
      <c r="F2" s="4">
        <v>-7.4000000000000003E-3</v>
      </c>
      <c r="G2" s="4">
        <v>-1.55E-2</v>
      </c>
      <c r="H2" s="4">
        <v>0.37009999999999998</v>
      </c>
      <c r="J2" s="5">
        <f>(1+C2)/(1+B2)-1</f>
        <v>-5.2283984589983623E-3</v>
      </c>
      <c r="K2" s="5">
        <f>(1+D2)/(1+B2)-1</f>
        <v>-1.4401027334434047E-2</v>
      </c>
      <c r="L2" s="5">
        <f>(1+E2)/(1+B2)-1</f>
        <v>-5.2008805723720353E-2</v>
      </c>
      <c r="M2" s="5">
        <f>(1+F2)/(1+B2)-1</f>
        <v>-8.9524857824252457E-2</v>
      </c>
      <c r="N2" s="5">
        <f>(1+G2)/(1+B2)-1</f>
        <v>-9.6954687213355317E-2</v>
      </c>
      <c r="O2" s="5">
        <f>(1+H2)/(1+B2)-1</f>
        <v>0.25674188222344507</v>
      </c>
      <c r="P2" s="5">
        <f>B2</f>
        <v>9.0200000000000002E-2</v>
      </c>
    </row>
    <row r="3" spans="1:16" ht="17" thickBot="1" x14ac:dyDescent="0.35">
      <c r="A3" s="3">
        <v>1979</v>
      </c>
      <c r="B3" s="4">
        <v>0.13289999999999999</v>
      </c>
      <c r="C3" s="4">
        <v>0.24249999999999999</v>
      </c>
      <c r="D3" s="4">
        <v>0.10489999999999999</v>
      </c>
      <c r="E3" s="4">
        <v>8.0799999999999997E-2</v>
      </c>
      <c r="F3" s="4">
        <v>1.83E-2</v>
      </c>
      <c r="G3" s="4">
        <v>-2.1000000000000001E-2</v>
      </c>
      <c r="H3" s="4">
        <v>1.2655000000000001</v>
      </c>
      <c r="J3" s="5">
        <f>(1+C3)/(1+B3)-1</f>
        <v>9.6742872274693248E-2</v>
      </c>
      <c r="K3" s="5">
        <f>(1+D3)/(1+B3)-1</f>
        <v>-2.4715332332950868E-2</v>
      </c>
      <c r="L3" s="5">
        <f>(1+E3)/(1+B3)-1</f>
        <v>-4.5988171948097789E-2</v>
      </c>
      <c r="M3" s="5">
        <f>(1+F3)/(1+B3)-1</f>
        <v>-0.10115632447700595</v>
      </c>
      <c r="N3" s="5">
        <f>(1+G3)/(1+B3)-1</f>
        <v>-0.13584605878718337</v>
      </c>
      <c r="O3" s="5">
        <f>(1+H3)/(1+B3)-1</f>
        <v>0.9997351928678615</v>
      </c>
      <c r="P3" s="5">
        <f t="shared" ref="P3:P46" si="0">B3</f>
        <v>0.13289999999999999</v>
      </c>
    </row>
    <row r="4" spans="1:16" ht="17" thickBot="1" x14ac:dyDescent="0.35">
      <c r="A4" s="3">
        <v>1980</v>
      </c>
      <c r="B4" s="4">
        <v>0.12520000000000001</v>
      </c>
      <c r="C4" s="4">
        <v>0.33150000000000002</v>
      </c>
      <c r="D4" s="4">
        <v>0.1215</v>
      </c>
      <c r="E4" s="4">
        <v>8.8099999999999998E-2</v>
      </c>
      <c r="F4" s="4">
        <v>-1.29E-2</v>
      </c>
      <c r="G4" s="4">
        <v>-4.99E-2</v>
      </c>
      <c r="H4" s="4">
        <v>0.15190000000000001</v>
      </c>
      <c r="J4" s="5">
        <f t="shared" ref="J4:J46" si="1">(1+C4)/(1+B4)-1</f>
        <v>0.18334518307856396</v>
      </c>
      <c r="K4" s="5">
        <f t="shared" ref="K4:K46" si="2">(1+D4)/(1+B4)-1</f>
        <v>-3.2883043014575453E-3</v>
      </c>
      <c r="L4" s="5">
        <f t="shared" ref="L4:L46" si="3">(1+E4)/(1+B4)-1</f>
        <v>-3.2971916103803678E-2</v>
      </c>
      <c r="M4" s="5">
        <f t="shared" ref="M4:M46" si="4">(1+F4)/(1+B4)-1</f>
        <v>-0.12273373622467121</v>
      </c>
      <c r="N4" s="5">
        <f t="shared" ref="N4:N46" si="5">(1+G4)/(1+B4)-1</f>
        <v>-0.15561677923924644</v>
      </c>
      <c r="O4" s="5">
        <f t="shared" ref="O4:O46" si="6">(1+H4)/(1+B4)-1</f>
        <v>2.3729114824031283E-2</v>
      </c>
      <c r="P4" s="5">
        <f t="shared" si="0"/>
        <v>0.12520000000000001</v>
      </c>
    </row>
    <row r="5" spans="1:16" ht="17" thickBot="1" x14ac:dyDescent="0.35">
      <c r="A5" s="3">
        <v>1981</v>
      </c>
      <c r="B5" s="4">
        <v>8.9200000000000002E-2</v>
      </c>
      <c r="C5" s="4">
        <v>-4.1500000000000002E-2</v>
      </c>
      <c r="D5" s="4">
        <v>0.15290000000000001</v>
      </c>
      <c r="E5" s="4">
        <v>0.1426</v>
      </c>
      <c r="F5" s="4">
        <v>5.28E-2</v>
      </c>
      <c r="G5" s="4">
        <v>6.4999999999999997E-3</v>
      </c>
      <c r="H5" s="4">
        <v>-0.32600000000000001</v>
      </c>
      <c r="J5" s="5">
        <f t="shared" si="1"/>
        <v>-0.11999632757987511</v>
      </c>
      <c r="K5" s="5">
        <f t="shared" si="2"/>
        <v>5.8483290488432038E-2</v>
      </c>
      <c r="L5" s="5">
        <f t="shared" si="3"/>
        <v>4.902680866691167E-2</v>
      </c>
      <c r="M5" s="5">
        <f t="shared" si="4"/>
        <v>-3.3419023136246784E-2</v>
      </c>
      <c r="N5" s="5">
        <f t="shared" si="5"/>
        <v>-7.5927286081527767E-2</v>
      </c>
      <c r="O5" s="5">
        <f t="shared" si="6"/>
        <v>-0.38119720896070508</v>
      </c>
      <c r="P5" s="5">
        <f t="shared" si="0"/>
        <v>8.9200000000000002E-2</v>
      </c>
    </row>
    <row r="6" spans="1:16" ht="17" thickBot="1" x14ac:dyDescent="0.35">
      <c r="A6" s="3">
        <v>1982</v>
      </c>
      <c r="B6" s="4">
        <v>3.8300000000000001E-2</v>
      </c>
      <c r="C6" s="4">
        <v>0.20499999999999999</v>
      </c>
      <c r="D6" s="4">
        <v>0.1145</v>
      </c>
      <c r="E6" s="4">
        <v>0.22120000000000001</v>
      </c>
      <c r="F6" s="4">
        <v>0.3957</v>
      </c>
      <c r="G6" s="4">
        <v>0.47099999999999997</v>
      </c>
      <c r="H6" s="4">
        <v>0.14940000000000001</v>
      </c>
      <c r="J6" s="5">
        <f t="shared" si="1"/>
        <v>0.16055090051044973</v>
      </c>
      <c r="K6" s="5">
        <f t="shared" si="2"/>
        <v>7.3389193874602743E-2</v>
      </c>
      <c r="L6" s="5">
        <f t="shared" si="3"/>
        <v>0.17615332755465674</v>
      </c>
      <c r="M6" s="5">
        <f t="shared" si="4"/>
        <v>0.3442165077530579</v>
      </c>
      <c r="N6" s="5">
        <f t="shared" si="5"/>
        <v>0.41673890012520465</v>
      </c>
      <c r="O6" s="5">
        <f t="shared" si="6"/>
        <v>0.10700182991428298</v>
      </c>
      <c r="P6" s="5">
        <f t="shared" si="0"/>
        <v>3.8300000000000001E-2</v>
      </c>
    </row>
    <row r="7" spans="1:16" ht="17" thickBot="1" x14ac:dyDescent="0.35">
      <c r="A7" s="3">
        <v>1983</v>
      </c>
      <c r="B7" s="4">
        <v>3.7900000000000003E-2</v>
      </c>
      <c r="C7" s="4">
        <v>0.2266</v>
      </c>
      <c r="D7" s="4">
        <v>9.0300000000000005E-2</v>
      </c>
      <c r="E7" s="4">
        <v>0.08</v>
      </c>
      <c r="F7" s="4">
        <v>2.3E-2</v>
      </c>
      <c r="G7" s="4">
        <v>-1.29E-2</v>
      </c>
      <c r="H7" s="4">
        <v>-0.16309999999999999</v>
      </c>
      <c r="J7" s="5">
        <f t="shared" si="1"/>
        <v>0.18180942287310908</v>
      </c>
      <c r="K7" s="5">
        <f t="shared" si="2"/>
        <v>5.0486559398785991E-2</v>
      </c>
      <c r="L7" s="5">
        <f t="shared" si="3"/>
        <v>4.0562674631467344E-2</v>
      </c>
      <c r="M7" s="5">
        <f t="shared" si="4"/>
        <v>-1.4355910974082398E-2</v>
      </c>
      <c r="N7" s="5">
        <f t="shared" si="5"/>
        <v>-4.8944985065998758E-2</v>
      </c>
      <c r="O7" s="5">
        <f t="shared" si="6"/>
        <v>-0.19366027555641208</v>
      </c>
      <c r="P7" s="5">
        <f t="shared" si="0"/>
        <v>3.7900000000000003E-2</v>
      </c>
    </row>
    <row r="8" spans="1:16" ht="17" thickBot="1" x14ac:dyDescent="0.35">
      <c r="A8" s="3">
        <v>1984</v>
      </c>
      <c r="B8" s="4">
        <v>3.95E-2</v>
      </c>
      <c r="C8" s="4">
        <v>2.1899999999999999E-2</v>
      </c>
      <c r="D8" s="4">
        <v>0.1017</v>
      </c>
      <c r="E8" s="4">
        <v>0.1401</v>
      </c>
      <c r="F8" s="4">
        <v>0.1487</v>
      </c>
      <c r="G8" s="4">
        <v>0.16239999999999999</v>
      </c>
      <c r="H8" s="4">
        <v>-0.1938</v>
      </c>
      <c r="J8" s="5">
        <f t="shared" si="1"/>
        <v>-1.6931216931217019E-2</v>
      </c>
      <c r="K8" s="5">
        <f t="shared" si="2"/>
        <v>5.9836459836459577E-2</v>
      </c>
      <c r="L8" s="5">
        <f t="shared" si="3"/>
        <v>9.6777296777296629E-2</v>
      </c>
      <c r="M8" s="5">
        <f t="shared" si="4"/>
        <v>0.10505050505050506</v>
      </c>
      <c r="N8" s="5">
        <f t="shared" si="5"/>
        <v>0.11822991822991802</v>
      </c>
      <c r="O8" s="5">
        <f t="shared" si="6"/>
        <v>-0.22443482443482443</v>
      </c>
      <c r="P8" s="5">
        <f t="shared" si="0"/>
        <v>3.95E-2</v>
      </c>
    </row>
    <row r="9" spans="1:16" ht="17" thickBot="1" x14ac:dyDescent="0.35">
      <c r="A9" s="3">
        <v>1985</v>
      </c>
      <c r="B9" s="4">
        <v>3.7999999999999999E-2</v>
      </c>
      <c r="C9" s="4">
        <v>0.31269999999999998</v>
      </c>
      <c r="D9" s="4">
        <v>7.8799999999999995E-2</v>
      </c>
      <c r="E9" s="4">
        <v>0.13830000000000001</v>
      </c>
      <c r="F9" s="4">
        <v>0.29849999999999999</v>
      </c>
      <c r="G9" s="4">
        <v>0.36899999999999999</v>
      </c>
      <c r="H9" s="4">
        <v>0.06</v>
      </c>
      <c r="J9" s="5">
        <f t="shared" si="1"/>
        <v>0.26464354527938339</v>
      </c>
      <c r="K9" s="5">
        <f t="shared" si="2"/>
        <v>3.930635838150276E-2</v>
      </c>
      <c r="L9" s="5">
        <f t="shared" si="3"/>
        <v>9.6628131021194719E-2</v>
      </c>
      <c r="M9" s="5">
        <f t="shared" si="4"/>
        <v>0.25096339113680144</v>
      </c>
      <c r="N9" s="5">
        <f t="shared" si="5"/>
        <v>0.31888246628131012</v>
      </c>
      <c r="O9" s="5">
        <f t="shared" si="6"/>
        <v>2.1194605009633882E-2</v>
      </c>
      <c r="P9" s="5">
        <f t="shared" si="0"/>
        <v>3.7999999999999999E-2</v>
      </c>
    </row>
    <row r="10" spans="1:16" ht="17" thickBot="1" x14ac:dyDescent="0.35">
      <c r="A10" s="3">
        <v>1986</v>
      </c>
      <c r="B10" s="4">
        <v>1.0999999999999999E-2</v>
      </c>
      <c r="C10" s="4">
        <v>0.1457</v>
      </c>
      <c r="D10" s="4">
        <v>6.2799999999999995E-2</v>
      </c>
      <c r="E10" s="4">
        <v>0.10349999999999999</v>
      </c>
      <c r="F10" s="4">
        <v>0.2135</v>
      </c>
      <c r="G10" s="4">
        <v>0.30869999999999997</v>
      </c>
      <c r="H10" s="4">
        <v>0.18959999999999999</v>
      </c>
      <c r="J10" s="5">
        <f t="shared" si="1"/>
        <v>0.1332344213649852</v>
      </c>
      <c r="K10" s="5">
        <f t="shared" si="2"/>
        <v>5.1236399604352112E-2</v>
      </c>
      <c r="L10" s="5">
        <f t="shared" si="3"/>
        <v>9.1493570722057438E-2</v>
      </c>
      <c r="M10" s="5">
        <f t="shared" si="4"/>
        <v>0.20029673590504471</v>
      </c>
      <c r="N10" s="5">
        <f t="shared" si="5"/>
        <v>0.29446092977250249</v>
      </c>
      <c r="O10" s="5">
        <f t="shared" si="6"/>
        <v>0.17665677546983205</v>
      </c>
      <c r="P10" s="5">
        <f t="shared" si="0"/>
        <v>1.0999999999999999E-2</v>
      </c>
    </row>
    <row r="11" spans="1:16" ht="17" thickBot="1" x14ac:dyDescent="0.35">
      <c r="A11" s="3">
        <v>1987</v>
      </c>
      <c r="B11" s="4">
        <v>4.4299999999999999E-2</v>
      </c>
      <c r="C11" s="4">
        <v>2.6100000000000002E-2</v>
      </c>
      <c r="D11" s="4">
        <v>5.9299999999999999E-2</v>
      </c>
      <c r="E11" s="4">
        <v>4.7800000000000002E-2</v>
      </c>
      <c r="F11" s="4">
        <v>-2.64E-2</v>
      </c>
      <c r="G11" s="4">
        <v>-2.92E-2</v>
      </c>
      <c r="H11" s="4">
        <v>0.24529999999999999</v>
      </c>
      <c r="J11" s="5">
        <f t="shared" si="1"/>
        <v>-1.7427942162213883E-2</v>
      </c>
      <c r="K11" s="5">
        <f t="shared" si="2"/>
        <v>1.4363688595231183E-2</v>
      </c>
      <c r="L11" s="5">
        <f t="shared" si="3"/>
        <v>3.3515273388873279E-3</v>
      </c>
      <c r="M11" s="5">
        <f t="shared" si="4"/>
        <v>-6.7700852245523357E-2</v>
      </c>
      <c r="N11" s="5">
        <f t="shared" si="5"/>
        <v>-7.0382074116633109E-2</v>
      </c>
      <c r="O11" s="5">
        <f t="shared" si="6"/>
        <v>0.19247342717609883</v>
      </c>
      <c r="P11" s="5">
        <f t="shared" si="0"/>
        <v>4.4299999999999999E-2</v>
      </c>
    </row>
    <row r="12" spans="1:16" ht="17" thickBot="1" x14ac:dyDescent="0.35">
      <c r="A12" s="3">
        <v>1988</v>
      </c>
      <c r="B12" s="4">
        <v>4.4200000000000003E-2</v>
      </c>
      <c r="C12" s="4">
        <v>0.17319999999999999</v>
      </c>
      <c r="D12" s="4">
        <v>6.8000000000000005E-2</v>
      </c>
      <c r="E12" s="4">
        <v>5.67E-2</v>
      </c>
      <c r="F12" s="4">
        <v>6.9000000000000006E-2</v>
      </c>
      <c r="G12" s="4">
        <v>9.1499999999999998E-2</v>
      </c>
      <c r="H12" s="4">
        <v>-0.15260000000000001</v>
      </c>
      <c r="J12" s="5">
        <f t="shared" si="1"/>
        <v>0.12353955180999798</v>
      </c>
      <c r="K12" s="5">
        <f t="shared" si="2"/>
        <v>2.2792568473472663E-2</v>
      </c>
      <c r="L12" s="5">
        <f t="shared" si="3"/>
        <v>1.1970886803294389E-2</v>
      </c>
      <c r="M12" s="5">
        <f t="shared" si="4"/>
        <v>2.3750239417736019E-2</v>
      </c>
      <c r="N12" s="5">
        <f t="shared" si="5"/>
        <v>4.5297835663665964E-2</v>
      </c>
      <c r="O12" s="5">
        <f t="shared" si="6"/>
        <v>-0.18846964183106696</v>
      </c>
      <c r="P12" s="5">
        <f t="shared" si="0"/>
        <v>4.4200000000000003E-2</v>
      </c>
    </row>
    <row r="13" spans="1:16" ht="17" thickBot="1" x14ac:dyDescent="0.35">
      <c r="A13" s="3">
        <v>1989</v>
      </c>
      <c r="B13" s="4">
        <v>4.65E-2</v>
      </c>
      <c r="C13" s="4">
        <v>0.28120000000000001</v>
      </c>
      <c r="D13" s="4">
        <v>8.6099999999999996E-2</v>
      </c>
      <c r="E13" s="4">
        <v>0.1148</v>
      </c>
      <c r="F13" s="4">
        <v>0.1784</v>
      </c>
      <c r="G13" s="4">
        <v>0.17929999999999999</v>
      </c>
      <c r="H13" s="4">
        <v>-2.8400000000000002E-2</v>
      </c>
      <c r="J13" s="5">
        <f t="shared" si="1"/>
        <v>0.22427138079312003</v>
      </c>
      <c r="K13" s="5">
        <f t="shared" si="2"/>
        <v>3.7840420449116285E-2</v>
      </c>
      <c r="L13" s="5">
        <f t="shared" si="3"/>
        <v>6.5265169612995777E-2</v>
      </c>
      <c r="M13" s="5">
        <f t="shared" si="4"/>
        <v>0.12603917821309119</v>
      </c>
      <c r="N13" s="5">
        <f t="shared" si="5"/>
        <v>0.12689918776875309</v>
      </c>
      <c r="O13" s="5">
        <f t="shared" si="6"/>
        <v>-7.1571906354515047E-2</v>
      </c>
      <c r="P13" s="5">
        <f t="shared" si="0"/>
        <v>4.65E-2</v>
      </c>
    </row>
    <row r="14" spans="1:16" ht="17" thickBot="1" x14ac:dyDescent="0.35">
      <c r="A14" s="3">
        <v>1990</v>
      </c>
      <c r="B14" s="4">
        <v>6.1100000000000002E-2</v>
      </c>
      <c r="C14" s="4">
        <v>-6.08E-2</v>
      </c>
      <c r="D14" s="4">
        <v>7.8899999999999998E-2</v>
      </c>
      <c r="E14" s="4">
        <v>9.9199999999999997E-2</v>
      </c>
      <c r="F14" s="4">
        <v>7.6999999999999999E-2</v>
      </c>
      <c r="G14" s="4">
        <v>5.7799999999999997E-2</v>
      </c>
      <c r="H14" s="4">
        <v>-3.1099999999999999E-2</v>
      </c>
      <c r="J14" s="5">
        <f t="shared" si="1"/>
        <v>-0.11488078409197988</v>
      </c>
      <c r="K14" s="5">
        <f t="shared" si="2"/>
        <v>1.6775044764866687E-2</v>
      </c>
      <c r="L14" s="5">
        <f t="shared" si="3"/>
        <v>3.5906135142776296E-2</v>
      </c>
      <c r="M14" s="5">
        <f t="shared" si="4"/>
        <v>1.4984450098953994E-2</v>
      </c>
      <c r="N14" s="5">
        <f t="shared" si="5"/>
        <v>-3.1099802092167117E-3</v>
      </c>
      <c r="O14" s="5">
        <f t="shared" si="6"/>
        <v>-8.6890962209028366E-2</v>
      </c>
      <c r="P14" s="5">
        <f t="shared" si="0"/>
        <v>6.1100000000000002E-2</v>
      </c>
    </row>
    <row r="15" spans="1:16" ht="17" thickBot="1" x14ac:dyDescent="0.35">
      <c r="A15" s="3">
        <v>1991</v>
      </c>
      <c r="B15" s="4">
        <v>3.0599999999999999E-2</v>
      </c>
      <c r="C15" s="4">
        <v>0.32390000000000002</v>
      </c>
      <c r="D15" s="4">
        <v>5.7099999999999998E-2</v>
      </c>
      <c r="E15" s="4">
        <v>0.1149</v>
      </c>
      <c r="F15" s="4">
        <v>0.18909999999999999</v>
      </c>
      <c r="G15" s="4">
        <v>0.17430000000000001</v>
      </c>
      <c r="H15" s="4">
        <v>-8.5599999999999996E-2</v>
      </c>
      <c r="J15" s="5">
        <f t="shared" si="1"/>
        <v>0.28459150009703094</v>
      </c>
      <c r="K15" s="5">
        <f t="shared" si="2"/>
        <v>2.5713176790219228E-2</v>
      </c>
      <c r="L15" s="5">
        <f t="shared" si="3"/>
        <v>8.1797011449641133E-2</v>
      </c>
      <c r="M15" s="5">
        <f t="shared" si="4"/>
        <v>0.1537939064622551</v>
      </c>
      <c r="N15" s="5">
        <f t="shared" si="5"/>
        <v>0.1394333398020573</v>
      </c>
      <c r="O15" s="5">
        <f t="shared" si="6"/>
        <v>-0.11274985445371621</v>
      </c>
      <c r="P15" s="5">
        <f t="shared" si="0"/>
        <v>3.0599999999999999E-2</v>
      </c>
    </row>
    <row r="16" spans="1:16" ht="17" thickBot="1" x14ac:dyDescent="0.35">
      <c r="A16" s="3">
        <v>1992</v>
      </c>
      <c r="B16" s="4">
        <v>2.9000000000000001E-2</v>
      </c>
      <c r="C16" s="4">
        <v>9.11E-2</v>
      </c>
      <c r="D16" s="4">
        <v>3.5700000000000003E-2</v>
      </c>
      <c r="E16" s="4">
        <v>6.7500000000000004E-2</v>
      </c>
      <c r="F16" s="4">
        <v>7.2300000000000003E-2</v>
      </c>
      <c r="G16" s="4">
        <v>7.4099999999999999E-2</v>
      </c>
      <c r="H16" s="4">
        <v>-5.7299999999999997E-2</v>
      </c>
      <c r="J16" s="5">
        <f t="shared" si="1"/>
        <v>6.0349854227405242E-2</v>
      </c>
      <c r="K16" s="5">
        <f t="shared" si="2"/>
        <v>6.5111758989311319E-3</v>
      </c>
      <c r="L16" s="5">
        <f t="shared" si="3"/>
        <v>3.7414965986394488E-2</v>
      </c>
      <c r="M16" s="5">
        <f t="shared" si="4"/>
        <v>4.2079689018464705E-2</v>
      </c>
      <c r="N16" s="5">
        <f t="shared" si="5"/>
        <v>4.382896015549087E-2</v>
      </c>
      <c r="O16" s="5">
        <f t="shared" si="6"/>
        <v>-8.3867832847424606E-2</v>
      </c>
      <c r="P16" s="5">
        <f t="shared" si="0"/>
        <v>2.9000000000000001E-2</v>
      </c>
    </row>
    <row r="17" spans="1:16" ht="17" thickBot="1" x14ac:dyDescent="0.35">
      <c r="A17" s="3">
        <v>1993</v>
      </c>
      <c r="B17" s="4">
        <v>2.75E-2</v>
      </c>
      <c r="C17" s="4">
        <v>0.1062</v>
      </c>
      <c r="D17" s="4">
        <v>3.0499999999999999E-2</v>
      </c>
      <c r="E17" s="4">
        <v>6.3100000000000003E-2</v>
      </c>
      <c r="F17" s="4">
        <v>0.12970000000000001</v>
      </c>
      <c r="G17" s="4">
        <v>0.1678</v>
      </c>
      <c r="H17" s="4">
        <v>0.17680000000000001</v>
      </c>
      <c r="J17" s="5">
        <f t="shared" si="1"/>
        <v>7.6593673965936748E-2</v>
      </c>
      <c r="K17" s="5">
        <f t="shared" si="2"/>
        <v>2.9197080291969435E-3</v>
      </c>
      <c r="L17" s="5">
        <f t="shared" si="3"/>
        <v>3.4647201946471862E-2</v>
      </c>
      <c r="M17" s="5">
        <f t="shared" si="4"/>
        <v>9.9464720194647027E-2</v>
      </c>
      <c r="N17" s="5">
        <f t="shared" si="5"/>
        <v>0.1365450121654499</v>
      </c>
      <c r="O17" s="5">
        <f t="shared" si="6"/>
        <v>0.14530413625304139</v>
      </c>
      <c r="P17" s="5">
        <f t="shared" si="0"/>
        <v>2.75E-2</v>
      </c>
    </row>
    <row r="18" spans="1:16" ht="17" thickBot="1" x14ac:dyDescent="0.35">
      <c r="A18" s="3">
        <v>1994</v>
      </c>
      <c r="B18" s="4">
        <v>2.6700000000000002E-2</v>
      </c>
      <c r="C18" s="4">
        <v>-1.6999999999999999E-3</v>
      </c>
      <c r="D18" s="4">
        <v>4.2000000000000003E-2</v>
      </c>
      <c r="E18" s="4">
        <v>-4.7999999999999996E-3</v>
      </c>
      <c r="F18" s="4">
        <v>-7.1900000000000006E-2</v>
      </c>
      <c r="G18" s="4">
        <v>-7.0400000000000004E-2</v>
      </c>
      <c r="H18" s="4">
        <v>-2.1700000000000001E-2</v>
      </c>
      <c r="J18" s="5">
        <f t="shared" si="1"/>
        <v>-2.7661439563650525E-2</v>
      </c>
      <c r="K18" s="5">
        <f t="shared" si="2"/>
        <v>1.4902113567741404E-2</v>
      </c>
      <c r="L18" s="5">
        <f t="shared" si="3"/>
        <v>-3.0680822051232126E-2</v>
      </c>
      <c r="M18" s="5">
        <f t="shared" si="4"/>
        <v>-9.6035842992110543E-2</v>
      </c>
      <c r="N18" s="5">
        <f t="shared" si="5"/>
        <v>-9.457485146586142E-2</v>
      </c>
      <c r="O18" s="5">
        <f t="shared" si="6"/>
        <v>-4.7141326580305787E-2</v>
      </c>
      <c r="P18" s="5">
        <f t="shared" si="0"/>
        <v>2.6700000000000002E-2</v>
      </c>
    </row>
    <row r="19" spans="1:16" ht="17" thickBot="1" x14ac:dyDescent="0.35">
      <c r="A19" s="3">
        <v>1995</v>
      </c>
      <c r="B19" s="4">
        <v>2.5399999999999999E-2</v>
      </c>
      <c r="C19" s="4">
        <v>0.3579</v>
      </c>
      <c r="D19" s="4">
        <v>5.7099999999999998E-2</v>
      </c>
      <c r="E19" s="4">
        <v>0.1211</v>
      </c>
      <c r="F19" s="4">
        <v>0.2555</v>
      </c>
      <c r="G19" s="4">
        <v>0.3009</v>
      </c>
      <c r="H19" s="4">
        <v>9.7999999999999997E-3</v>
      </c>
      <c r="J19" s="5">
        <f t="shared" si="1"/>
        <v>0.32426370196996279</v>
      </c>
      <c r="K19" s="5">
        <f t="shared" si="2"/>
        <v>3.0914764969767639E-2</v>
      </c>
      <c r="L19" s="5">
        <f t="shared" si="3"/>
        <v>9.3329432416617841E-2</v>
      </c>
      <c r="M19" s="5">
        <f t="shared" si="4"/>
        <v>0.22440023405500287</v>
      </c>
      <c r="N19" s="5">
        <f t="shared" si="5"/>
        <v>0.26867563877511191</v>
      </c>
      <c r="O19" s="5">
        <f t="shared" si="6"/>
        <v>-1.5213575190169748E-2</v>
      </c>
      <c r="P19" s="5">
        <f t="shared" si="0"/>
        <v>2.5399999999999999E-2</v>
      </c>
    </row>
    <row r="20" spans="1:16" ht="17" thickBot="1" x14ac:dyDescent="0.35">
      <c r="A20" s="3">
        <v>1996</v>
      </c>
      <c r="B20" s="4">
        <v>3.32E-2</v>
      </c>
      <c r="C20" s="4">
        <v>0.20960000000000001</v>
      </c>
      <c r="D20" s="4">
        <v>5.1700000000000003E-2</v>
      </c>
      <c r="E20" s="4">
        <v>4.3900000000000002E-2</v>
      </c>
      <c r="F20" s="4">
        <v>0</v>
      </c>
      <c r="G20" s="4">
        <v>-1.26E-2</v>
      </c>
      <c r="H20" s="4">
        <v>-4.5900000000000003E-2</v>
      </c>
      <c r="J20" s="5">
        <f t="shared" si="1"/>
        <v>0.17073170731707332</v>
      </c>
      <c r="K20" s="5">
        <f t="shared" si="2"/>
        <v>1.7905536198219218E-2</v>
      </c>
      <c r="L20" s="5">
        <f t="shared" si="3"/>
        <v>1.0356174990321376E-2</v>
      </c>
      <c r="M20" s="5">
        <f t="shared" si="4"/>
        <v>-3.213317847464181E-2</v>
      </c>
      <c r="N20" s="5">
        <f t="shared" si="5"/>
        <v>-4.4328300425861222E-2</v>
      </c>
      <c r="O20" s="5">
        <f t="shared" si="6"/>
        <v>-7.6558265582655771E-2</v>
      </c>
      <c r="P20" s="5">
        <f t="shared" si="0"/>
        <v>3.32E-2</v>
      </c>
    </row>
    <row r="21" spans="1:16" ht="17" thickBot="1" x14ac:dyDescent="0.35">
      <c r="A21" s="3">
        <v>1997</v>
      </c>
      <c r="B21" s="4">
        <v>1.7000000000000001E-2</v>
      </c>
      <c r="C21" s="4">
        <v>0.30990000000000001</v>
      </c>
      <c r="D21" s="4">
        <v>5.2200000000000003E-2</v>
      </c>
      <c r="E21" s="4">
        <v>6.5100000000000005E-2</v>
      </c>
      <c r="F21" s="4">
        <v>0.1197</v>
      </c>
      <c r="G21" s="4">
        <v>0.13900000000000001</v>
      </c>
      <c r="H21" s="4">
        <v>-0.21410000000000001</v>
      </c>
      <c r="J21" s="5">
        <f t="shared" si="1"/>
        <v>0.2880039331366766</v>
      </c>
      <c r="K21" s="5">
        <f t="shared" si="2"/>
        <v>3.4611602753195747E-2</v>
      </c>
      <c r="L21" s="5">
        <f t="shared" si="3"/>
        <v>4.7295968534906585E-2</v>
      </c>
      <c r="M21" s="5">
        <f t="shared" si="4"/>
        <v>0.10098328416912494</v>
      </c>
      <c r="N21" s="5">
        <f t="shared" si="5"/>
        <v>0.11996066863323507</v>
      </c>
      <c r="O21" s="5">
        <f t="shared" si="6"/>
        <v>-0.22723697148475897</v>
      </c>
      <c r="P21" s="5">
        <f t="shared" si="0"/>
        <v>1.7000000000000001E-2</v>
      </c>
    </row>
    <row r="22" spans="1:16" ht="17" thickBot="1" x14ac:dyDescent="0.35">
      <c r="A22" s="3">
        <v>1998</v>
      </c>
      <c r="B22" s="4">
        <v>1.61E-2</v>
      </c>
      <c r="C22" s="4">
        <v>0.2326</v>
      </c>
      <c r="D22" s="4">
        <v>4.9700000000000001E-2</v>
      </c>
      <c r="E22" s="4">
        <v>7.3599999999999999E-2</v>
      </c>
      <c r="F22" s="4">
        <v>0.1464</v>
      </c>
      <c r="G22" s="4">
        <v>0.1305</v>
      </c>
      <c r="H22" s="4">
        <v>-8.3000000000000001E-3</v>
      </c>
      <c r="J22" s="5">
        <f t="shared" si="1"/>
        <v>0.2130695797657709</v>
      </c>
      <c r="K22" s="5">
        <f t="shared" si="2"/>
        <v>3.3067611455565471E-2</v>
      </c>
      <c r="L22" s="5">
        <f t="shared" si="3"/>
        <v>5.6588918413541967E-2</v>
      </c>
      <c r="M22" s="5">
        <f t="shared" si="4"/>
        <v>0.12823540990060045</v>
      </c>
      <c r="N22" s="5">
        <f t="shared" si="5"/>
        <v>0.11258734376537749</v>
      </c>
      <c r="O22" s="5">
        <f t="shared" si="6"/>
        <v>-2.4013384509398605E-2</v>
      </c>
      <c r="P22" s="5">
        <f t="shared" si="0"/>
        <v>1.61E-2</v>
      </c>
    </row>
    <row r="23" spans="1:16" ht="17" thickBot="1" x14ac:dyDescent="0.35">
      <c r="A23" s="3">
        <v>1999</v>
      </c>
      <c r="B23" s="4">
        <v>2.6800000000000001E-2</v>
      </c>
      <c r="C23" s="4">
        <v>0.23810000000000001</v>
      </c>
      <c r="D23" s="4">
        <v>4.7699999999999999E-2</v>
      </c>
      <c r="E23" s="4">
        <v>1.8499999999999999E-2</v>
      </c>
      <c r="F23" s="4">
        <v>-7.8299999999999995E-2</v>
      </c>
      <c r="G23" s="4">
        <v>-8.6599999999999996E-2</v>
      </c>
      <c r="H23" s="4">
        <v>8.5000000000000006E-3</v>
      </c>
      <c r="J23" s="5">
        <f t="shared" si="1"/>
        <v>0.20578496299181936</v>
      </c>
      <c r="K23" s="5">
        <f t="shared" si="2"/>
        <v>2.0354499415660365E-2</v>
      </c>
      <c r="L23" s="5">
        <f t="shared" si="3"/>
        <v>-8.0833657966498107E-3</v>
      </c>
      <c r="M23" s="5">
        <f t="shared" si="4"/>
        <v>-0.10235683677444485</v>
      </c>
      <c r="N23" s="5">
        <f t="shared" si="5"/>
        <v>-0.11044020257109466</v>
      </c>
      <c r="O23" s="5">
        <f t="shared" si="6"/>
        <v>-1.7822360732372422E-2</v>
      </c>
      <c r="P23" s="5">
        <f t="shared" si="0"/>
        <v>2.6800000000000001E-2</v>
      </c>
    </row>
    <row r="24" spans="1:16" ht="17" thickBot="1" x14ac:dyDescent="0.35">
      <c r="A24" s="3">
        <v>2000</v>
      </c>
      <c r="B24" s="4">
        <v>3.39E-2</v>
      </c>
      <c r="C24" s="4">
        <v>-0.1057</v>
      </c>
      <c r="D24" s="4">
        <v>5.9900000000000002E-2</v>
      </c>
      <c r="E24" s="4">
        <v>8.8300000000000003E-2</v>
      </c>
      <c r="F24" s="4">
        <v>0.17280000000000001</v>
      </c>
      <c r="G24" s="4">
        <v>0.19719999999999999</v>
      </c>
      <c r="H24" s="4">
        <v>-5.4399999999999997E-2</v>
      </c>
      <c r="J24" s="5">
        <f t="shared" si="1"/>
        <v>-0.1350227294709353</v>
      </c>
      <c r="K24" s="5">
        <f t="shared" si="2"/>
        <v>2.5147499758197078E-2</v>
      </c>
      <c r="L24" s="5">
        <f t="shared" si="3"/>
        <v>5.2616307186381661E-2</v>
      </c>
      <c r="M24" s="5">
        <f t="shared" si="4"/>
        <v>0.13434568140052239</v>
      </c>
      <c r="N24" s="5">
        <f t="shared" si="5"/>
        <v>0.15794564271206113</v>
      </c>
      <c r="O24" s="5">
        <f t="shared" si="6"/>
        <v>-8.5404778024954053E-2</v>
      </c>
      <c r="P24" s="5">
        <f t="shared" si="0"/>
        <v>3.39E-2</v>
      </c>
    </row>
    <row r="25" spans="1:16" ht="17" thickBot="1" x14ac:dyDescent="0.35">
      <c r="A25" s="3">
        <v>2001</v>
      </c>
      <c r="B25" s="4">
        <v>1.55E-2</v>
      </c>
      <c r="C25" s="4">
        <v>-0.10970000000000001</v>
      </c>
      <c r="D25" s="4">
        <v>3.6999999999999998E-2</v>
      </c>
      <c r="E25" s="4">
        <v>7.8E-2</v>
      </c>
      <c r="F25" s="4">
        <v>5.3999999999999999E-2</v>
      </c>
      <c r="G25" s="4">
        <v>4.3099999999999999E-2</v>
      </c>
      <c r="H25" s="4">
        <v>7.4999999999999997E-3</v>
      </c>
      <c r="J25" s="5">
        <f t="shared" si="1"/>
        <v>-0.12328902018710008</v>
      </c>
      <c r="K25" s="5">
        <f t="shared" si="2"/>
        <v>2.1171836533727006E-2</v>
      </c>
      <c r="L25" s="5">
        <f t="shared" si="3"/>
        <v>6.1546036435253582E-2</v>
      </c>
      <c r="M25" s="5">
        <f t="shared" si="4"/>
        <v>3.7912358444116112E-2</v>
      </c>
      <c r="N25" s="5">
        <f t="shared" si="5"/>
        <v>2.7178729689807835E-2</v>
      </c>
      <c r="O25" s="5">
        <f t="shared" si="6"/>
        <v>-7.8778926637124158E-3</v>
      </c>
      <c r="P25" s="5">
        <f t="shared" si="0"/>
        <v>1.55E-2</v>
      </c>
    </row>
    <row r="26" spans="1:16" ht="17" thickBot="1" x14ac:dyDescent="0.35">
      <c r="A26" s="3">
        <v>2002</v>
      </c>
      <c r="B26" s="4">
        <v>2.3800000000000002E-2</v>
      </c>
      <c r="C26" s="4">
        <v>-0.20960000000000001</v>
      </c>
      <c r="D26" s="4">
        <v>1.6500000000000001E-2</v>
      </c>
      <c r="E26" s="4">
        <v>8.0199999999999994E-2</v>
      </c>
      <c r="F26" s="4">
        <v>0.1545</v>
      </c>
      <c r="G26" s="4">
        <v>0.16669999999999999</v>
      </c>
      <c r="H26" s="4">
        <v>0.25569999999999998</v>
      </c>
      <c r="J26" s="5">
        <f t="shared" si="1"/>
        <v>-0.22797421371361604</v>
      </c>
      <c r="K26" s="5">
        <f t="shared" si="2"/>
        <v>-7.1302988865014072E-3</v>
      </c>
      <c r="L26" s="5">
        <f t="shared" si="3"/>
        <v>5.5088884547763284E-2</v>
      </c>
      <c r="M26" s="5">
        <f t="shared" si="4"/>
        <v>0.1276616526665364</v>
      </c>
      <c r="N26" s="5">
        <f t="shared" si="5"/>
        <v>0.13957804258644257</v>
      </c>
      <c r="O26" s="5">
        <f t="shared" si="6"/>
        <v>0.22650908380543067</v>
      </c>
      <c r="P26" s="5">
        <f t="shared" si="0"/>
        <v>2.3800000000000002E-2</v>
      </c>
    </row>
    <row r="27" spans="1:16" ht="17" thickBot="1" x14ac:dyDescent="0.35">
      <c r="A27" s="3">
        <v>2003</v>
      </c>
      <c r="B27" s="4">
        <v>1.8800000000000001E-2</v>
      </c>
      <c r="C27" s="4">
        <v>0.3135</v>
      </c>
      <c r="D27" s="4">
        <v>1.04E-2</v>
      </c>
      <c r="E27" s="4">
        <v>2.3800000000000002E-2</v>
      </c>
      <c r="F27" s="4">
        <v>1.5E-3</v>
      </c>
      <c r="G27" s="4">
        <v>2.6800000000000001E-2</v>
      </c>
      <c r="H27" s="4">
        <v>0.19889999999999999</v>
      </c>
      <c r="J27" s="5">
        <f t="shared" si="1"/>
        <v>0.28926187671770709</v>
      </c>
      <c r="K27" s="5">
        <f t="shared" si="2"/>
        <v>-8.2449941107184399E-3</v>
      </c>
      <c r="L27" s="5">
        <f t="shared" si="3"/>
        <v>4.9077345897134972E-3</v>
      </c>
      <c r="M27" s="5">
        <f t="shared" si="4"/>
        <v>-1.6980761680408185E-2</v>
      </c>
      <c r="N27" s="5">
        <f t="shared" si="5"/>
        <v>7.852375343541329E-3</v>
      </c>
      <c r="O27" s="5">
        <f t="shared" si="6"/>
        <v>0.17677659992147632</v>
      </c>
      <c r="P27" s="5">
        <f t="shared" si="0"/>
        <v>1.8800000000000001E-2</v>
      </c>
    </row>
    <row r="28" spans="1:16" ht="17" thickBot="1" x14ac:dyDescent="0.35">
      <c r="A28" s="3">
        <v>2004</v>
      </c>
      <c r="B28" s="4">
        <v>3.2599999999999997E-2</v>
      </c>
      <c r="C28" s="4">
        <v>0.12520000000000001</v>
      </c>
      <c r="D28" s="4">
        <v>1.32E-2</v>
      </c>
      <c r="E28" s="4">
        <v>1.03E-2</v>
      </c>
      <c r="F28" s="4">
        <v>4.4999999999999998E-2</v>
      </c>
      <c r="G28" s="4">
        <v>7.1199999999999999E-2</v>
      </c>
      <c r="H28" s="4">
        <v>4.65E-2</v>
      </c>
      <c r="J28" s="5">
        <f t="shared" si="1"/>
        <v>8.9676544644586409E-2</v>
      </c>
      <c r="K28" s="5">
        <f t="shared" si="2"/>
        <v>-1.8787526631803053E-2</v>
      </c>
      <c r="L28" s="5">
        <f t="shared" si="3"/>
        <v>-2.1595971334495423E-2</v>
      </c>
      <c r="M28" s="5">
        <f t="shared" si="4"/>
        <v>1.2008522177028746E-2</v>
      </c>
      <c r="N28" s="5">
        <f t="shared" si="5"/>
        <v>3.7381367422041345E-2</v>
      </c>
      <c r="O28" s="5">
        <f t="shared" si="6"/>
        <v>1.3461165988766233E-2</v>
      </c>
      <c r="P28" s="5">
        <f t="shared" si="0"/>
        <v>3.2599999999999997E-2</v>
      </c>
    </row>
    <row r="29" spans="1:16" ht="17" thickBot="1" x14ac:dyDescent="0.35">
      <c r="A29" s="3">
        <v>2005</v>
      </c>
      <c r="B29" s="4">
        <v>3.4200000000000001E-2</v>
      </c>
      <c r="C29" s="4">
        <v>5.9799999999999999E-2</v>
      </c>
      <c r="D29" s="4">
        <v>3.1399999999999997E-2</v>
      </c>
      <c r="E29" s="4">
        <v>1.77E-2</v>
      </c>
      <c r="F29" s="4">
        <v>3.0099999999999998E-2</v>
      </c>
      <c r="G29" s="4">
        <v>6.6100000000000006E-2</v>
      </c>
      <c r="H29" s="4">
        <v>0.17760000000000001</v>
      </c>
      <c r="J29" s="5">
        <f t="shared" si="1"/>
        <v>2.475343260491214E-2</v>
      </c>
      <c r="K29" s="5">
        <f t="shared" si="2"/>
        <v>-2.7074066911622063E-3</v>
      </c>
      <c r="L29" s="5">
        <f t="shared" si="3"/>
        <v>-1.5954360858634664E-2</v>
      </c>
      <c r="M29" s="5">
        <f t="shared" si="4"/>
        <v>-3.964416940630433E-3</v>
      </c>
      <c r="N29" s="5">
        <f t="shared" si="5"/>
        <v>3.0845097660027188E-2</v>
      </c>
      <c r="O29" s="5">
        <f t="shared" si="6"/>
        <v>0.13865789982595245</v>
      </c>
      <c r="P29" s="5">
        <f t="shared" si="0"/>
        <v>3.4200000000000001E-2</v>
      </c>
    </row>
    <row r="30" spans="1:16" ht="17" thickBot="1" x14ac:dyDescent="0.35">
      <c r="A30" s="3">
        <v>2006</v>
      </c>
      <c r="B30" s="4">
        <v>2.5399999999999999E-2</v>
      </c>
      <c r="C30" s="4">
        <v>0.15509999999999999</v>
      </c>
      <c r="D30" s="4">
        <v>4.82E-2</v>
      </c>
      <c r="E30" s="4">
        <v>3.7699999999999997E-2</v>
      </c>
      <c r="F30" s="4">
        <v>2.1899999999999999E-2</v>
      </c>
      <c r="G30" s="4">
        <v>1.7399999999999999E-2</v>
      </c>
      <c r="H30" s="4">
        <v>0.22550000000000001</v>
      </c>
      <c r="J30" s="5">
        <f t="shared" si="1"/>
        <v>0.12648722449775684</v>
      </c>
      <c r="K30" s="5">
        <f t="shared" si="2"/>
        <v>2.2235225277940307E-2</v>
      </c>
      <c r="L30" s="5">
        <f t="shared" si="3"/>
        <v>1.1995318899941543E-2</v>
      </c>
      <c r="M30" s="5">
        <f t="shared" si="4"/>
        <v>-3.4133021259996621E-3</v>
      </c>
      <c r="N30" s="5">
        <f t="shared" si="5"/>
        <v>-7.8018334308562753E-3</v>
      </c>
      <c r="O30" s="5">
        <f t="shared" si="6"/>
        <v>0.19514335868929189</v>
      </c>
      <c r="P30" s="5">
        <f t="shared" si="0"/>
        <v>2.5399999999999999E-2</v>
      </c>
    </row>
    <row r="31" spans="1:16" ht="17" thickBot="1" x14ac:dyDescent="0.35">
      <c r="A31" s="3">
        <v>2007</v>
      </c>
      <c r="B31" s="4">
        <v>4.0800000000000003E-2</v>
      </c>
      <c r="C31" s="4">
        <v>5.4899999999999997E-2</v>
      </c>
      <c r="D31" s="4">
        <v>4.5600000000000002E-2</v>
      </c>
      <c r="E31" s="4">
        <v>7.8899999999999998E-2</v>
      </c>
      <c r="F31" s="4">
        <v>0.1042</v>
      </c>
      <c r="G31" s="4">
        <v>9.2399999999999996E-2</v>
      </c>
      <c r="H31" s="4">
        <v>0.30449999999999999</v>
      </c>
      <c r="J31" s="5">
        <f t="shared" si="1"/>
        <v>1.3547271329746424E-2</v>
      </c>
      <c r="K31" s="5">
        <f t="shared" si="2"/>
        <v>4.6118370484244942E-3</v>
      </c>
      <c r="L31" s="5">
        <f t="shared" si="3"/>
        <v>3.6606456571867785E-2</v>
      </c>
      <c r="M31" s="5">
        <f t="shared" si="4"/>
        <v>6.0914681014604177E-2</v>
      </c>
      <c r="N31" s="5">
        <f t="shared" si="5"/>
        <v>4.9577248270561203E-2</v>
      </c>
      <c r="O31" s="5">
        <f t="shared" si="6"/>
        <v>0.25336279784780946</v>
      </c>
      <c r="P31" s="5">
        <f t="shared" si="0"/>
        <v>4.0800000000000003E-2</v>
      </c>
    </row>
    <row r="32" spans="1:16" ht="17" thickBot="1" x14ac:dyDescent="0.35">
      <c r="A32" s="3">
        <v>2008</v>
      </c>
      <c r="B32" s="4">
        <v>8.9999999999999998E-4</v>
      </c>
      <c r="C32" s="4">
        <v>-0.37040000000000001</v>
      </c>
      <c r="D32" s="4">
        <v>1.5299999999999999E-2</v>
      </c>
      <c r="E32" s="4">
        <v>6.6799999999999998E-2</v>
      </c>
      <c r="F32" s="4">
        <v>0.20530000000000001</v>
      </c>
      <c r="G32" s="4">
        <v>0.22509999999999999</v>
      </c>
      <c r="H32" s="4">
        <v>4.9200000000000001E-2</v>
      </c>
      <c r="J32" s="5">
        <f t="shared" si="1"/>
        <v>-0.37096613048256566</v>
      </c>
      <c r="K32" s="5">
        <f t="shared" si="2"/>
        <v>1.4387051653512062E-2</v>
      </c>
      <c r="L32" s="5">
        <f t="shared" si="3"/>
        <v>6.5840743331002205E-2</v>
      </c>
      <c r="M32" s="5">
        <f t="shared" si="4"/>
        <v>0.20421620541512664</v>
      </c>
      <c r="N32" s="5">
        <f t="shared" si="5"/>
        <v>0.22399840143870531</v>
      </c>
      <c r="O32" s="5">
        <f t="shared" si="6"/>
        <v>4.8256569087820944E-2</v>
      </c>
      <c r="P32" s="5">
        <f t="shared" si="0"/>
        <v>8.9999999999999998E-4</v>
      </c>
    </row>
    <row r="33" spans="1:16" ht="17" thickBot="1" x14ac:dyDescent="0.35">
      <c r="A33" s="3">
        <v>2009</v>
      </c>
      <c r="B33" s="4">
        <v>2.7199999999999998E-2</v>
      </c>
      <c r="C33" s="4">
        <v>0.28699999999999998</v>
      </c>
      <c r="D33" s="4">
        <v>1.6000000000000001E-3</v>
      </c>
      <c r="E33" s="4">
        <v>1.44E-2</v>
      </c>
      <c r="F33" s="4">
        <v>-0.1017</v>
      </c>
      <c r="G33" s="4">
        <v>-0.1206</v>
      </c>
      <c r="H33" s="4">
        <v>0.24030000000000001</v>
      </c>
      <c r="J33" s="5">
        <f t="shared" si="1"/>
        <v>0.25292056074766367</v>
      </c>
      <c r="K33" s="5">
        <f t="shared" si="2"/>
        <v>-2.4922118380062197E-2</v>
      </c>
      <c r="L33" s="5">
        <f t="shared" si="3"/>
        <v>-1.2461059190031043E-2</v>
      </c>
      <c r="M33" s="5">
        <f t="shared" si="4"/>
        <v>-0.12548676012461046</v>
      </c>
      <c r="N33" s="5">
        <f t="shared" si="5"/>
        <v>-0.14388629283489096</v>
      </c>
      <c r="O33" s="5">
        <f t="shared" si="6"/>
        <v>0.20745716510903445</v>
      </c>
      <c r="P33" s="5">
        <f t="shared" si="0"/>
        <v>2.7199999999999998E-2</v>
      </c>
    </row>
    <row r="34" spans="1:16" ht="17" thickBot="1" x14ac:dyDescent="0.35">
      <c r="A34" s="3">
        <v>2010</v>
      </c>
      <c r="B34" s="4">
        <v>1.4999999999999999E-2</v>
      </c>
      <c r="C34" s="4">
        <v>0.1709</v>
      </c>
      <c r="D34" s="4">
        <v>1.4E-3</v>
      </c>
      <c r="E34" s="4">
        <v>2.63E-2</v>
      </c>
      <c r="F34" s="4">
        <v>7.9200000000000007E-2</v>
      </c>
      <c r="G34" s="4">
        <v>8.9300000000000004E-2</v>
      </c>
      <c r="H34" s="4">
        <v>0.29270000000000002</v>
      </c>
      <c r="J34" s="5">
        <f t="shared" si="1"/>
        <v>0.15359605911330076</v>
      </c>
      <c r="K34" s="5">
        <f t="shared" si="2"/>
        <v>-1.3399014778324947E-2</v>
      </c>
      <c r="L34" s="5">
        <f t="shared" si="3"/>
        <v>1.113300492610847E-2</v>
      </c>
      <c r="M34" s="5">
        <f t="shared" si="4"/>
        <v>6.3251231527093665E-2</v>
      </c>
      <c r="N34" s="5">
        <f t="shared" si="5"/>
        <v>7.3201970443349751E-2</v>
      </c>
      <c r="O34" s="5">
        <f t="shared" si="6"/>
        <v>0.27359605911330065</v>
      </c>
      <c r="P34" s="5">
        <f t="shared" si="0"/>
        <v>1.4999999999999999E-2</v>
      </c>
    </row>
    <row r="35" spans="1:16" ht="17" thickBot="1" x14ac:dyDescent="0.35">
      <c r="A35" s="3">
        <v>2011</v>
      </c>
      <c r="B35" s="4">
        <v>2.9600000000000001E-2</v>
      </c>
      <c r="C35" s="4">
        <v>9.5999999999999992E-3</v>
      </c>
      <c r="D35" s="4">
        <v>6.9999999999999999E-4</v>
      </c>
      <c r="E35" s="4">
        <v>2.2599999999999999E-2</v>
      </c>
      <c r="F35" s="4">
        <v>0.16239999999999999</v>
      </c>
      <c r="G35" s="4">
        <v>0.2928</v>
      </c>
      <c r="H35" s="4">
        <v>9.5699999999999993E-2</v>
      </c>
      <c r="J35" s="5">
        <f t="shared" si="1"/>
        <v>-1.9425019425019396E-2</v>
      </c>
      <c r="K35" s="5">
        <f t="shared" si="2"/>
        <v>-2.8069153069153252E-2</v>
      </c>
      <c r="L35" s="5">
        <f t="shared" si="3"/>
        <v>-6.7987567987569664E-3</v>
      </c>
      <c r="M35" s="5">
        <f t="shared" si="4"/>
        <v>0.12898212898212869</v>
      </c>
      <c r="N35" s="5">
        <f t="shared" si="5"/>
        <v>0.25563325563325545</v>
      </c>
      <c r="O35" s="5">
        <f t="shared" si="6"/>
        <v>6.4199689199688992E-2</v>
      </c>
      <c r="P35" s="5">
        <f t="shared" si="0"/>
        <v>2.9600000000000001E-2</v>
      </c>
    </row>
    <row r="36" spans="1:16" ht="17" thickBot="1" x14ac:dyDescent="0.35">
      <c r="A36" s="3">
        <v>2012</v>
      </c>
      <c r="B36" s="4">
        <v>1.7399999999999999E-2</v>
      </c>
      <c r="C36" s="4">
        <v>0.16250000000000001</v>
      </c>
      <c r="D36" s="4">
        <v>8.0000000000000004E-4</v>
      </c>
      <c r="E36" s="4">
        <v>6.8999999999999999E-3</v>
      </c>
      <c r="F36" s="4">
        <v>2.7300000000000001E-2</v>
      </c>
      <c r="G36" s="4">
        <v>3.4599999999999999E-2</v>
      </c>
      <c r="H36" s="4">
        <v>6.6000000000000003E-2</v>
      </c>
      <c r="J36" s="5">
        <f t="shared" si="1"/>
        <v>0.14261843915863959</v>
      </c>
      <c r="K36" s="5">
        <f t="shared" si="2"/>
        <v>-1.6316099862394462E-2</v>
      </c>
      <c r="L36" s="5">
        <f t="shared" si="3"/>
        <v>-1.0320424611755641E-2</v>
      </c>
      <c r="M36" s="5">
        <f t="shared" si="4"/>
        <v>9.7306860625123726E-3</v>
      </c>
      <c r="N36" s="5">
        <f t="shared" si="5"/>
        <v>1.6905838411637397E-2</v>
      </c>
      <c r="O36" s="5">
        <f t="shared" si="6"/>
        <v>4.7768822488696738E-2</v>
      </c>
      <c r="P36" s="5">
        <f t="shared" si="0"/>
        <v>1.7399999999999999E-2</v>
      </c>
    </row>
    <row r="37" spans="1:16" ht="17" thickBot="1" x14ac:dyDescent="0.35">
      <c r="A37" s="3">
        <v>2013</v>
      </c>
      <c r="B37" s="4">
        <v>1.4999999999999999E-2</v>
      </c>
      <c r="C37" s="4">
        <v>0.33350000000000002</v>
      </c>
      <c r="D37" s="4">
        <v>5.0000000000000001E-4</v>
      </c>
      <c r="E37" s="4">
        <v>-1E-3</v>
      </c>
      <c r="F37" s="4">
        <v>-8.5699999999999998E-2</v>
      </c>
      <c r="G37" s="4">
        <v>-0.1303</v>
      </c>
      <c r="H37" s="4">
        <v>-0.2833</v>
      </c>
      <c r="J37" s="5">
        <f t="shared" si="1"/>
        <v>0.31379310344827593</v>
      </c>
      <c r="K37" s="5">
        <f t="shared" si="2"/>
        <v>-1.4285714285714235E-2</v>
      </c>
      <c r="L37" s="5">
        <f t="shared" si="3"/>
        <v>-1.5763546798029493E-2</v>
      </c>
      <c r="M37" s="5">
        <f t="shared" si="4"/>
        <v>-9.9211822660098425E-2</v>
      </c>
      <c r="N37" s="5">
        <f t="shared" si="5"/>
        <v>-0.14315270935960578</v>
      </c>
      <c r="O37" s="5">
        <f t="shared" si="6"/>
        <v>-0.29389162561576343</v>
      </c>
      <c r="P37" s="5">
        <f t="shared" si="0"/>
        <v>1.4999999999999999E-2</v>
      </c>
    </row>
    <row r="38" spans="1:16" ht="17" thickBot="1" x14ac:dyDescent="0.35">
      <c r="A38" s="3">
        <v>2014</v>
      </c>
      <c r="B38" s="4">
        <v>7.6E-3</v>
      </c>
      <c r="C38" s="4">
        <v>0.12429999999999999</v>
      </c>
      <c r="D38" s="4">
        <v>2.9999999999999997E-4</v>
      </c>
      <c r="E38" s="4">
        <v>7.1000000000000004E-3</v>
      </c>
      <c r="F38" s="4">
        <v>0.10630000000000001</v>
      </c>
      <c r="G38" s="4">
        <v>0.25269999999999998</v>
      </c>
      <c r="H38" s="4">
        <v>-2.1899999999999999E-2</v>
      </c>
      <c r="J38" s="5">
        <f t="shared" si="1"/>
        <v>0.11581976974990082</v>
      </c>
      <c r="K38" s="5">
        <f t="shared" si="2"/>
        <v>-7.2449384676459561E-3</v>
      </c>
      <c r="L38" s="5">
        <f t="shared" si="3"/>
        <v>-4.9622866216747497E-4</v>
      </c>
      <c r="M38" s="5">
        <f t="shared" si="4"/>
        <v>9.7955537911869728E-2</v>
      </c>
      <c r="N38" s="5">
        <f t="shared" si="5"/>
        <v>0.24325129019452141</v>
      </c>
      <c r="O38" s="5">
        <f t="shared" si="6"/>
        <v>-2.9277491067884132E-2</v>
      </c>
      <c r="P38" s="5">
        <f t="shared" si="0"/>
        <v>7.6E-3</v>
      </c>
    </row>
    <row r="39" spans="1:16" ht="17" thickBot="1" x14ac:dyDescent="0.35">
      <c r="A39" s="3">
        <v>2015</v>
      </c>
      <c r="B39" s="4">
        <v>7.3000000000000001E-3</v>
      </c>
      <c r="C39" s="4">
        <v>2.8999999999999998E-3</v>
      </c>
      <c r="D39" s="4">
        <v>5.0000000000000001E-4</v>
      </c>
      <c r="E39" s="4">
        <v>4.4999999999999997E-3</v>
      </c>
      <c r="F39" s="4">
        <v>1.12E-2</v>
      </c>
      <c r="G39" s="4">
        <v>-1.54E-2</v>
      </c>
      <c r="H39" s="4">
        <v>-0.1067</v>
      </c>
      <c r="J39" s="5">
        <f t="shared" si="1"/>
        <v>-4.3681127767301042E-3</v>
      </c>
      <c r="K39" s="5">
        <f t="shared" si="2"/>
        <v>-6.7507197458553936E-3</v>
      </c>
      <c r="L39" s="5">
        <f t="shared" si="3"/>
        <v>-2.77970813064643E-3</v>
      </c>
      <c r="M39" s="5">
        <f t="shared" si="4"/>
        <v>3.871736324828845E-3</v>
      </c>
      <c r="N39" s="5">
        <f t="shared" si="5"/>
        <v>-2.2535490916311018E-2</v>
      </c>
      <c r="O39" s="5">
        <f t="shared" si="6"/>
        <v>-0.11317383103345591</v>
      </c>
      <c r="P39" s="5">
        <f t="shared" si="0"/>
        <v>7.3000000000000001E-3</v>
      </c>
    </row>
    <row r="40" spans="1:16" ht="17" thickBot="1" x14ac:dyDescent="0.35">
      <c r="A40" s="3">
        <v>2016</v>
      </c>
      <c r="B40" s="4">
        <v>2.07E-2</v>
      </c>
      <c r="C40" s="4">
        <v>0.12529999999999999</v>
      </c>
      <c r="D40" s="4">
        <v>3.0000000000000001E-3</v>
      </c>
      <c r="E40" s="4">
        <v>0.01</v>
      </c>
      <c r="F40" s="4">
        <v>0.01</v>
      </c>
      <c r="G40" s="4">
        <v>1.21E-2</v>
      </c>
      <c r="H40" s="4">
        <v>8.0299999999999996E-2</v>
      </c>
      <c r="J40" s="5">
        <f t="shared" si="1"/>
        <v>0.10247869109434715</v>
      </c>
      <c r="K40" s="5">
        <f t="shared" si="2"/>
        <v>-1.7341040462427793E-2</v>
      </c>
      <c r="L40" s="5">
        <f t="shared" si="3"/>
        <v>-1.0483001861467556E-2</v>
      </c>
      <c r="M40" s="5">
        <f t="shared" si="4"/>
        <v>-1.0483001861467556E-2</v>
      </c>
      <c r="N40" s="5">
        <f t="shared" si="5"/>
        <v>-8.4255902811795069E-3</v>
      </c>
      <c r="O40" s="5">
        <f t="shared" si="6"/>
        <v>5.8391300088174836E-2</v>
      </c>
      <c r="P40" s="5">
        <f t="shared" si="0"/>
        <v>2.07E-2</v>
      </c>
    </row>
    <row r="41" spans="1:16" ht="17" thickBot="1" x14ac:dyDescent="0.35">
      <c r="A41" s="3">
        <v>2017</v>
      </c>
      <c r="B41" s="4">
        <v>2.1100000000000001E-2</v>
      </c>
      <c r="C41" s="4">
        <v>0.21049999999999999</v>
      </c>
      <c r="D41" s="4">
        <v>8.8000000000000005E-3</v>
      </c>
      <c r="E41" s="4">
        <v>4.0000000000000001E-3</v>
      </c>
      <c r="F41" s="4">
        <v>2.3900000000000001E-2</v>
      </c>
      <c r="G41" s="4">
        <v>8.5900000000000004E-2</v>
      </c>
      <c r="H41" s="4">
        <v>0.12809999999999999</v>
      </c>
      <c r="J41" s="5">
        <f t="shared" si="1"/>
        <v>0.18548624032905692</v>
      </c>
      <c r="K41" s="5">
        <f t="shared" si="2"/>
        <v>-1.2045832925276612E-2</v>
      </c>
      <c r="L41" s="5">
        <f t="shared" si="3"/>
        <v>-1.6746645774164959E-2</v>
      </c>
      <c r="M41" s="5">
        <f t="shared" si="4"/>
        <v>2.7421408285184246E-3</v>
      </c>
      <c r="N41" s="5">
        <f t="shared" si="5"/>
        <v>6.3460973459994241E-2</v>
      </c>
      <c r="O41" s="5">
        <f t="shared" si="6"/>
        <v>0.10478895308980518</v>
      </c>
      <c r="P41" s="5">
        <f t="shared" si="0"/>
        <v>2.1100000000000001E-2</v>
      </c>
    </row>
    <row r="42" spans="1:16" ht="17" thickBot="1" x14ac:dyDescent="0.35">
      <c r="A42" s="3">
        <v>2018</v>
      </c>
      <c r="B42" s="4">
        <v>1.9099999999999999E-2</v>
      </c>
      <c r="C42" s="4">
        <v>-5.2600000000000001E-2</v>
      </c>
      <c r="D42" s="4">
        <v>1.9E-2</v>
      </c>
      <c r="E42" s="4">
        <v>1.35E-2</v>
      </c>
      <c r="F42" s="4">
        <v>9.9000000000000008E-3</v>
      </c>
      <c r="G42" s="4">
        <v>-1.9E-2</v>
      </c>
      <c r="H42" s="4">
        <v>-1.9400000000000001E-2</v>
      </c>
      <c r="J42" s="5">
        <f t="shared" si="1"/>
        <v>-7.0356196644097646E-2</v>
      </c>
      <c r="K42" s="5">
        <f t="shared" si="2"/>
        <v>-9.8125797272086146E-5</v>
      </c>
      <c r="L42" s="5">
        <f t="shared" si="3"/>
        <v>-5.4950446472376013E-3</v>
      </c>
      <c r="M42" s="5">
        <f t="shared" si="4"/>
        <v>-9.0275733490333687E-3</v>
      </c>
      <c r="N42" s="5">
        <f t="shared" si="5"/>
        <v>-3.738592876067115E-2</v>
      </c>
      <c r="O42" s="5">
        <f t="shared" si="6"/>
        <v>-3.7778431949759494E-2</v>
      </c>
      <c r="P42" s="5">
        <f t="shared" si="0"/>
        <v>1.9099999999999999E-2</v>
      </c>
    </row>
    <row r="43" spans="1:16" ht="17" thickBot="1" x14ac:dyDescent="0.35">
      <c r="A43" s="3">
        <v>2019</v>
      </c>
      <c r="B43" s="4">
        <v>2.29E-2</v>
      </c>
      <c r="C43" s="4">
        <v>0.30649999999999999</v>
      </c>
      <c r="D43" s="4">
        <v>2.1299999999999999E-2</v>
      </c>
      <c r="E43" s="4">
        <v>3.5900000000000001E-2</v>
      </c>
      <c r="F43" s="4">
        <v>8.0299999999999996E-2</v>
      </c>
      <c r="G43" s="4">
        <v>0.14130000000000001</v>
      </c>
      <c r="H43" s="4">
        <v>0.17860000000000001</v>
      </c>
      <c r="J43" s="5">
        <f t="shared" si="1"/>
        <v>0.27725095317235326</v>
      </c>
      <c r="K43" s="5">
        <f t="shared" si="2"/>
        <v>-1.5641802717761832E-3</v>
      </c>
      <c r="L43" s="5">
        <f t="shared" si="3"/>
        <v>1.2708964708182835E-2</v>
      </c>
      <c r="M43" s="5">
        <f t="shared" si="4"/>
        <v>5.6114967249975667E-2</v>
      </c>
      <c r="N43" s="5">
        <f t="shared" si="5"/>
        <v>0.115749340111448</v>
      </c>
      <c r="O43" s="5">
        <f t="shared" si="6"/>
        <v>0.15221429269723363</v>
      </c>
      <c r="P43" s="5">
        <f t="shared" si="0"/>
        <v>2.29E-2</v>
      </c>
    </row>
    <row r="44" spans="1:16" ht="17" thickBot="1" x14ac:dyDescent="0.35">
      <c r="A44" s="3">
        <v>2020</v>
      </c>
      <c r="B44" s="4">
        <v>1.3599999999999999E-2</v>
      </c>
      <c r="C44" s="4">
        <v>0.2087</v>
      </c>
      <c r="D44" s="4">
        <v>4.4000000000000003E-3</v>
      </c>
      <c r="E44" s="4">
        <v>3.9600000000000003E-2</v>
      </c>
      <c r="F44" s="4">
        <v>0.10009999999999999</v>
      </c>
      <c r="G44" s="4">
        <v>0.18290000000000001</v>
      </c>
      <c r="H44" s="4">
        <v>0.24809999999999999</v>
      </c>
      <c r="J44" s="5">
        <f t="shared" si="1"/>
        <v>0.19248224151539062</v>
      </c>
      <c r="K44" s="5">
        <f t="shared" si="2"/>
        <v>-9.0765588003157704E-3</v>
      </c>
      <c r="L44" s="5">
        <f t="shared" si="3"/>
        <v>2.5651144435674844E-2</v>
      </c>
      <c r="M44" s="5">
        <f t="shared" si="4"/>
        <v>8.5339384372533633E-2</v>
      </c>
      <c r="N44" s="5">
        <f t="shared" si="5"/>
        <v>0.16702841357537479</v>
      </c>
      <c r="O44" s="5">
        <f t="shared" si="6"/>
        <v>0.23135359116022092</v>
      </c>
      <c r="P44" s="5">
        <f t="shared" si="0"/>
        <v>1.3599999999999999E-2</v>
      </c>
    </row>
    <row r="45" spans="1:16" ht="17" thickBot="1" x14ac:dyDescent="0.35">
      <c r="A45" s="3">
        <v>2021</v>
      </c>
      <c r="B45" s="4">
        <v>7.0400000000000004E-2</v>
      </c>
      <c r="C45" s="4">
        <v>0.25590000000000002</v>
      </c>
      <c r="D45" s="4">
        <v>4.0000000000000002E-4</v>
      </c>
      <c r="E45" s="4">
        <v>-8.6999999999999994E-3</v>
      </c>
      <c r="F45" s="4">
        <v>-3.3300000000000003E-2</v>
      </c>
      <c r="G45" s="4">
        <v>-4.7300000000000002E-2</v>
      </c>
      <c r="H45" s="4">
        <v>-4.1500000000000002E-2</v>
      </c>
      <c r="J45" s="5">
        <f t="shared" si="1"/>
        <v>0.17329970104633774</v>
      </c>
      <c r="K45" s="5">
        <f t="shared" si="2"/>
        <v>-6.5396113602391726E-2</v>
      </c>
      <c r="L45" s="5">
        <f t="shared" si="3"/>
        <v>-7.3897608370702583E-2</v>
      </c>
      <c r="M45" s="5">
        <f t="shared" si="4"/>
        <v>-9.6879671150971625E-2</v>
      </c>
      <c r="N45" s="5">
        <f t="shared" si="5"/>
        <v>-0.10995889387144997</v>
      </c>
      <c r="O45" s="5">
        <f t="shared" si="6"/>
        <v>-0.1045403587443946</v>
      </c>
      <c r="P45" s="5">
        <f t="shared" si="0"/>
        <v>7.0400000000000004E-2</v>
      </c>
    </row>
    <row r="46" spans="1:16" ht="17" thickBot="1" x14ac:dyDescent="0.35">
      <c r="A46" s="3">
        <v>2022</v>
      </c>
      <c r="B46" s="4">
        <v>6.4500000000000002E-2</v>
      </c>
      <c r="C46" s="4">
        <v>-0.19600000000000001</v>
      </c>
      <c r="D46" s="4">
        <v>1.8200000000000001E-2</v>
      </c>
      <c r="E46" s="4">
        <v>-4.7100000000000003E-2</v>
      </c>
      <c r="F46" s="4">
        <v>-0.15190000000000001</v>
      </c>
      <c r="G46" s="4">
        <v>-0.29580000000000001</v>
      </c>
      <c r="H46" s="4">
        <v>-7.7000000000000002E-3</v>
      </c>
      <c r="J46" s="5">
        <f t="shared" si="1"/>
        <v>-0.24471582902771249</v>
      </c>
      <c r="K46" s="5">
        <f t="shared" si="2"/>
        <v>-4.3494598403006068E-2</v>
      </c>
      <c r="L46" s="5">
        <f t="shared" si="3"/>
        <v>-0.10483795209018321</v>
      </c>
      <c r="M46" s="5">
        <f t="shared" si="4"/>
        <v>-0.20328792860497891</v>
      </c>
      <c r="N46" s="5">
        <f t="shared" si="5"/>
        <v>-0.33846876467825271</v>
      </c>
      <c r="O46" s="5">
        <f t="shared" si="6"/>
        <v>-6.7825270079849731E-2</v>
      </c>
      <c r="P46" s="5">
        <f t="shared" si="0"/>
        <v>6.4500000000000002E-2</v>
      </c>
    </row>
    <row r="48" spans="1:16" x14ac:dyDescent="0.3">
      <c r="I48" t="s">
        <v>7</v>
      </c>
      <c r="J48" s="5">
        <f>AVERAGE(J2:J46)</f>
        <v>8.7705665335783167E-2</v>
      </c>
      <c r="K48" s="5">
        <f t="shared" ref="K48:O48" si="7">AVERAGE(K2:K46)</f>
        <v>7.9929894239216866E-3</v>
      </c>
      <c r="L48" s="5">
        <f t="shared" si="7"/>
        <v>1.9984364597545486E-2</v>
      </c>
      <c r="M48" s="5">
        <f t="shared" si="7"/>
        <v>3.5803408091811172E-2</v>
      </c>
      <c r="N48" s="5">
        <f t="shared" si="7"/>
        <v>4.6741943972925547E-2</v>
      </c>
      <c r="O48" s="5">
        <f t="shared" si="7"/>
        <v>3.6092805376528946E-2</v>
      </c>
      <c r="P48" s="5">
        <f t="shared" ref="P48" si="8">AVERAGE(P2:P46)</f>
        <v>3.5731111111111102E-2</v>
      </c>
    </row>
    <row r="49" spans="1:16" x14ac:dyDescent="0.3">
      <c r="I49" t="s">
        <v>8</v>
      </c>
      <c r="J49">
        <f>_xlfn.STDEV.S(J2:J46)</f>
        <v>0.16088315675767098</v>
      </c>
      <c r="K49">
        <f t="shared" ref="K49:O49" si="9">_xlfn.STDEV.S(K2:K46)</f>
        <v>2.8425962479213977E-2</v>
      </c>
      <c r="L49">
        <f t="shared" si="9"/>
        <v>5.1097341595244677E-2</v>
      </c>
      <c r="M49">
        <f t="shared" si="9"/>
        <v>0.11309768514487423</v>
      </c>
      <c r="N49">
        <f t="shared" si="9"/>
        <v>0.14840266699682875</v>
      </c>
      <c r="O49">
        <f t="shared" si="9"/>
        <v>0.214097635603264</v>
      </c>
      <c r="P49">
        <f t="shared" ref="P49" si="10">_xlfn.STDEV.S(P2:P46)</f>
        <v>2.7991482651158389E-2</v>
      </c>
    </row>
    <row r="50" spans="1:16" x14ac:dyDescent="0.3">
      <c r="I50" t="s">
        <v>11</v>
      </c>
      <c r="J50" s="7">
        <f>CORREL(J2:J46,P2:P46)</f>
        <v>-8.769657427938661E-2</v>
      </c>
      <c r="K50" s="7">
        <f>CORREL(K2:K46,P2:P46)</f>
        <v>-0.11815013096083667</v>
      </c>
      <c r="L50" s="7">
        <f>CORREL(L2:L46,P2:P46)</f>
        <v>-0.31985347200992265</v>
      </c>
      <c r="M50" s="7">
        <f>CORREL(M2:M46,P2:P46)</f>
        <v>-0.42084856114698371</v>
      </c>
      <c r="N50" s="7">
        <f>CORREL(N2:N46,P2:P46)</f>
        <v>-0.45161092431165412</v>
      </c>
      <c r="O50" s="7">
        <f>CORREL(O2:O46,P2:P46)</f>
        <v>0.26239390066547169</v>
      </c>
    </row>
    <row r="51" spans="1:16" x14ac:dyDescent="0.3">
      <c r="I51" s="8"/>
    </row>
    <row r="52" spans="1:16" x14ac:dyDescent="0.3">
      <c r="A52" s="8">
        <v>1</v>
      </c>
      <c r="B52" cm="1">
        <f t="array" ref="B52">PRODUCT(B2:B46+1)</f>
        <v>4.779279537084709</v>
      </c>
      <c r="C52" cm="1">
        <f t="array" ref="C52">PRODUCT(C2:C46+1)</f>
        <v>122.65796777105008</v>
      </c>
      <c r="D52" cm="1">
        <f t="array" ref="D52">PRODUCT(D2:D46+1)</f>
        <v>6.7197475779093354</v>
      </c>
      <c r="E52" cm="1">
        <f t="array" ref="E52">PRODUCT(E2:E46+1)</f>
        <v>11.02205534037601</v>
      </c>
      <c r="F52" cm="1">
        <f t="array" ref="F52">PRODUCT(F2:F46+1)</f>
        <v>17.952317916471198</v>
      </c>
      <c r="G52" cm="1">
        <f t="array" ref="G52">PRODUCT(G2:G46+1)</f>
        <v>23.793821443404536</v>
      </c>
      <c r="H52" cm="1">
        <f t="array" ref="H52">PRODUCT(H2:H46+1)</f>
        <v>10.227081798619597</v>
      </c>
      <c r="J52" s="9">
        <f>C52/B52</f>
        <v>25.664530986164007</v>
      </c>
      <c r="K52" s="9">
        <f>D52/B52</f>
        <v>1.4060168537470155</v>
      </c>
      <c r="L52" s="9">
        <f>E52/B52</f>
        <v>2.3062169213687183</v>
      </c>
      <c r="M52" s="9">
        <f>F52/B52</f>
        <v>3.7562812087408997</v>
      </c>
      <c r="N52" s="9">
        <f>G52/B52</f>
        <v>4.978537300188643</v>
      </c>
      <c r="O52" s="9">
        <f>H52/B52</f>
        <v>2.1398793938004239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Mai</dc:creator>
  <cp:lastModifiedBy>徐 靖</cp:lastModifiedBy>
  <dcterms:created xsi:type="dcterms:W3CDTF">2023-03-16T04:10:07Z</dcterms:created>
  <dcterms:modified xsi:type="dcterms:W3CDTF">2024-03-17T06:55:00Z</dcterms:modified>
</cp:coreProperties>
</file>