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saac\Dropbox\Biol 381Ugrad_Data_Science\Data for Jarrett\"/>
    </mc:Choice>
  </mc:AlternateContent>
  <bookViews>
    <workbookView xWindow="0" yWindow="0" windowWidth="25605" windowHeight="1606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1" i="1" l="1"/>
  <c r="C152" i="1" s="1"/>
  <c r="D151" i="1"/>
  <c r="D152" i="1" s="1"/>
  <c r="E151" i="1"/>
  <c r="E152" i="1" s="1"/>
  <c r="F151" i="1"/>
  <c r="F152" i="1" s="1"/>
  <c r="G151" i="1"/>
  <c r="G152" i="1" s="1"/>
  <c r="D109" i="1"/>
  <c r="D110" i="1" s="1"/>
  <c r="E109" i="1"/>
  <c r="E110" i="1" s="1"/>
  <c r="F109" i="1"/>
  <c r="F110" i="1" s="1"/>
  <c r="G109" i="1"/>
  <c r="G110" i="1" s="1"/>
  <c r="C109" i="1"/>
  <c r="C110" i="1" s="1"/>
  <c r="D69" i="1"/>
  <c r="D70" i="1" s="1"/>
  <c r="E69" i="1"/>
  <c r="F69" i="1"/>
  <c r="G69" i="1"/>
  <c r="E70" i="1"/>
  <c r="F70" i="1"/>
  <c r="G70" i="1"/>
  <c r="C69" i="1"/>
  <c r="C70" i="1" s="1"/>
  <c r="D37" i="1"/>
  <c r="E37" i="1"/>
  <c r="F37" i="1"/>
  <c r="G37" i="1"/>
  <c r="G38" i="1" s="1"/>
  <c r="D38" i="1"/>
  <c r="E38" i="1"/>
  <c r="F38" i="1"/>
  <c r="C37" i="1"/>
  <c r="C38" i="1" s="1"/>
</calcChain>
</file>

<file path=xl/sharedStrings.xml><?xml version="1.0" encoding="utf-8"?>
<sst xmlns="http://schemas.openxmlformats.org/spreadsheetml/2006/main" count="249" uniqueCount="204">
  <si>
    <t>Statistics on cartilage staining of tissue grafts</t>
  </si>
  <si>
    <t>Phenotypes</t>
  </si>
  <si>
    <t>No cartilage</t>
  </si>
  <si>
    <t>Single cartilage element</t>
  </si>
  <si>
    <t>multiple symetrical elements</t>
  </si>
  <si>
    <t>NOTES</t>
  </si>
  <si>
    <t>HepIII treated periostium</t>
  </si>
  <si>
    <t>Completed 3/25/14</t>
  </si>
  <si>
    <t>64 RFL</t>
  </si>
  <si>
    <t>distal taper</t>
  </si>
  <si>
    <t>64 LFL</t>
  </si>
  <si>
    <t>80 RFL</t>
  </si>
  <si>
    <t>80 LFL</t>
  </si>
  <si>
    <t>82 RFL</t>
  </si>
  <si>
    <t>82 LFL</t>
  </si>
  <si>
    <t>76 RFL</t>
  </si>
  <si>
    <t>76 LFL</t>
  </si>
  <si>
    <t>81 RFL</t>
  </si>
  <si>
    <t>81 LFL</t>
  </si>
  <si>
    <t>68 RFL</t>
  </si>
  <si>
    <t>68 LFL</t>
  </si>
  <si>
    <t>distal tapered digits -missing carpals</t>
  </si>
  <si>
    <t>72 RFL</t>
  </si>
  <si>
    <t>distal tape</t>
  </si>
  <si>
    <t>72 LFL</t>
  </si>
  <si>
    <t>Periulna</t>
  </si>
  <si>
    <t>850 RFL</t>
  </si>
  <si>
    <t>850 LFL</t>
  </si>
  <si>
    <t>2 digits (distal taper) not carpals observed</t>
  </si>
  <si>
    <t>856 RFL</t>
  </si>
  <si>
    <t>856 LFL</t>
  </si>
  <si>
    <t>multiple assymetrical with only 1 stylopod element(hypomorphic)</t>
  </si>
  <si>
    <t>Complete limb (with 2 stylopod elements)</t>
  </si>
  <si>
    <t>has 3 digits and radius and ulna</t>
  </si>
  <si>
    <t>small elements</t>
  </si>
  <si>
    <t>858 RFL</t>
  </si>
  <si>
    <t>858 LFL</t>
  </si>
  <si>
    <t>862 RFL</t>
  </si>
  <si>
    <t>complete limb with all 3 segments</t>
  </si>
  <si>
    <t>862 LFL</t>
  </si>
  <si>
    <t xml:space="preserve">2 digits no carpals </t>
  </si>
  <si>
    <t>868 RFL</t>
  </si>
  <si>
    <t>2 digits attached to wht looks like the humerous!</t>
  </si>
  <si>
    <t>868 LFL</t>
  </si>
  <si>
    <t>877 RFL</t>
  </si>
  <si>
    <t>877 LFL</t>
  </si>
  <si>
    <t>complete limb with all three segments</t>
  </si>
  <si>
    <t>% of total</t>
  </si>
  <si>
    <t>849 RFL</t>
  </si>
  <si>
    <t>849 LFL</t>
  </si>
  <si>
    <t>rounded -does not distally taper</t>
  </si>
  <si>
    <t>853 RFL</t>
  </si>
  <si>
    <t>853 LFL</t>
  </si>
  <si>
    <t>866 RFL</t>
  </si>
  <si>
    <t>866 LFL</t>
  </si>
  <si>
    <t>871 RFL</t>
  </si>
  <si>
    <t>small round sphere</t>
  </si>
  <si>
    <t>871 LFL</t>
  </si>
  <si>
    <t>ovoid cartilage</t>
  </si>
  <si>
    <t>872 RFL</t>
  </si>
  <si>
    <t>very small sphere</t>
  </si>
  <si>
    <t>872 LFL</t>
  </si>
  <si>
    <t xml:space="preserve">% of total </t>
  </si>
  <si>
    <t>single element</t>
  </si>
  <si>
    <t>no element</t>
  </si>
  <si>
    <t>multiple symetrical</t>
  </si>
  <si>
    <t>multiple assymetrical</t>
  </si>
  <si>
    <t>complete limb</t>
  </si>
  <si>
    <t>Completed 7.2.14</t>
  </si>
  <si>
    <t>178 RFL</t>
  </si>
  <si>
    <t>178 LFL</t>
  </si>
  <si>
    <t>173 RFL</t>
  </si>
  <si>
    <t>173 LFL</t>
  </si>
  <si>
    <t>185 RFL</t>
  </si>
  <si>
    <t>185 LFL</t>
  </si>
  <si>
    <t>176 RFL</t>
  </si>
  <si>
    <t>176 LFL</t>
  </si>
  <si>
    <t>183 RFL</t>
  </si>
  <si>
    <t>183 LFL</t>
  </si>
  <si>
    <t>189 RFL</t>
  </si>
  <si>
    <t>189 LFL</t>
  </si>
  <si>
    <t>188 RFL</t>
  </si>
  <si>
    <t>188 LFL</t>
  </si>
  <si>
    <t>193 RFL</t>
  </si>
  <si>
    <t>193 LFL</t>
  </si>
  <si>
    <t>TOTALS (out of 30 limbs)</t>
  </si>
  <si>
    <t>174 RFL</t>
  </si>
  <si>
    <t>174 LFL</t>
  </si>
  <si>
    <t>175 RFL</t>
  </si>
  <si>
    <t>175 LFL</t>
  </si>
  <si>
    <t>180 RFL</t>
  </si>
  <si>
    <t>180 LFL</t>
  </si>
  <si>
    <t>170 RFL</t>
  </si>
  <si>
    <t>170 LFL</t>
  </si>
  <si>
    <t>171 RFL</t>
  </si>
  <si>
    <t>171 LFL</t>
  </si>
  <si>
    <t>172 RFL</t>
  </si>
  <si>
    <t>172 LFL</t>
  </si>
  <si>
    <t>169 RFL</t>
  </si>
  <si>
    <t>169 LFL</t>
  </si>
  <si>
    <t>182 RFL</t>
  </si>
  <si>
    <t>182 LFL</t>
  </si>
  <si>
    <t>no GFP at 3 Weeks not counted in stats (no growth</t>
  </si>
  <si>
    <t>Totals (of 24 limbs)</t>
  </si>
  <si>
    <t>177 RFL</t>
  </si>
  <si>
    <t>177 LFL</t>
  </si>
  <si>
    <t>181 LFL</t>
  </si>
  <si>
    <t>181 RFL</t>
  </si>
  <si>
    <t>187 RFL</t>
  </si>
  <si>
    <t>187 LFL</t>
  </si>
  <si>
    <t>190 RFL</t>
  </si>
  <si>
    <t>190 LFL</t>
  </si>
  <si>
    <t>191 RFL</t>
  </si>
  <si>
    <t>191 LFL</t>
  </si>
  <si>
    <t>192 RFL</t>
  </si>
  <si>
    <t>192 LFL</t>
  </si>
  <si>
    <t>194 RFL</t>
  </si>
  <si>
    <t>194 LFL</t>
  </si>
  <si>
    <t>completed 1/30/15</t>
  </si>
  <si>
    <t>25 cm animal  Ulna (bone only)</t>
  </si>
  <si>
    <t>6 CM animal ulna</t>
  </si>
  <si>
    <t>completed on 3.21.15</t>
  </si>
  <si>
    <t xml:space="preserve">379 LFL </t>
  </si>
  <si>
    <t>pointed</t>
  </si>
  <si>
    <t>379 LFL</t>
  </si>
  <si>
    <t>414 RFL</t>
  </si>
  <si>
    <t>414 LFL</t>
  </si>
  <si>
    <t>rounded</t>
  </si>
  <si>
    <t>398 RFL</t>
  </si>
  <si>
    <t>398 LFL</t>
  </si>
  <si>
    <t>404 RFL</t>
  </si>
  <si>
    <t>404 LFL</t>
  </si>
  <si>
    <t>round</t>
  </si>
  <si>
    <t>406 RFL</t>
  </si>
  <si>
    <t>406 LFL</t>
  </si>
  <si>
    <t>388 RFL</t>
  </si>
  <si>
    <t>388 LFL</t>
  </si>
  <si>
    <t>small round</t>
  </si>
  <si>
    <t>409 RFL</t>
  </si>
  <si>
    <t>409 LFL</t>
  </si>
  <si>
    <t>411 RFL</t>
  </si>
  <si>
    <t>411 LFL</t>
  </si>
  <si>
    <t>392 RFL</t>
  </si>
  <si>
    <t>392 LFL</t>
  </si>
  <si>
    <t>389 RFL</t>
  </si>
  <si>
    <t>389 LFL</t>
  </si>
  <si>
    <t>412 RFL</t>
  </si>
  <si>
    <t>412 LFL</t>
  </si>
  <si>
    <t>397 RFL</t>
  </si>
  <si>
    <t>397 LFL</t>
  </si>
  <si>
    <t>402 RFL</t>
  </si>
  <si>
    <t>402 LFL</t>
  </si>
  <si>
    <t>375 RFL</t>
  </si>
  <si>
    <t>375 LFL</t>
  </si>
  <si>
    <t>410 RFL</t>
  </si>
  <si>
    <t>410 LFL</t>
  </si>
  <si>
    <t>396 RFL</t>
  </si>
  <si>
    <t>396 LFL</t>
  </si>
  <si>
    <t>400 RFL</t>
  </si>
  <si>
    <t>400 LFL</t>
  </si>
  <si>
    <t>377 RFL</t>
  </si>
  <si>
    <t>377 LFL</t>
  </si>
  <si>
    <t>% total</t>
  </si>
  <si>
    <t>Totals (of 33 limbs)</t>
  </si>
  <si>
    <t>393 LFL</t>
  </si>
  <si>
    <t>no graft</t>
  </si>
  <si>
    <t>Total (of 36 Lmbs)</t>
  </si>
  <si>
    <t xml:space="preserve">Ulna (25 cm) </t>
  </si>
  <si>
    <t>(n=33)</t>
  </si>
  <si>
    <t>Ulna (6 cm)</t>
  </si>
  <si>
    <t xml:space="preserve"> (n=36)</t>
  </si>
  <si>
    <t xml:space="preserve"> (n=30)</t>
  </si>
  <si>
    <t>HepII- treated peri-ulna</t>
  </si>
  <si>
    <t>Peri-ulna</t>
  </si>
  <si>
    <t>Table 1: Ectiopic graft induction phenotypes from ulna and peri-ulna grafts into an ALM</t>
  </si>
  <si>
    <t>Graft type</t>
  </si>
  <si>
    <t>Total ALMs performed</t>
  </si>
  <si>
    <t>ALMs Counted*</t>
  </si>
  <si>
    <t>* ALMs that did not have GFP+ grafted cells visable 3 weeks post grafting were excluded from the analysis</t>
  </si>
  <si>
    <t>Single Element</t>
  </si>
  <si>
    <t>Multiple symmetrical Elenemnts</t>
  </si>
  <si>
    <t>Multiple Assymetrical elements</t>
  </si>
  <si>
    <t>Complete Limb</t>
  </si>
  <si>
    <t>No Element**</t>
  </si>
  <si>
    <t>** number of ALMs with phenotype (% of total ALMs)</t>
  </si>
  <si>
    <t>12 (36.4%)</t>
  </si>
  <si>
    <t>21 (63.6%)</t>
  </si>
  <si>
    <t>19 (52.8%)</t>
  </si>
  <si>
    <t xml:space="preserve">10 (27.8%) </t>
  </si>
  <si>
    <t>0 (0%)</t>
  </si>
  <si>
    <t>5 (13.9%)</t>
  </si>
  <si>
    <t>2 (5.6%)</t>
  </si>
  <si>
    <t xml:space="preserve">3 (12.5%) </t>
  </si>
  <si>
    <t>1 (4.1%)</t>
  </si>
  <si>
    <t>8 (33.3%)</t>
  </si>
  <si>
    <t>6 (25%)</t>
  </si>
  <si>
    <t>6  (25%)</t>
  </si>
  <si>
    <t xml:space="preserve">3 (10%) </t>
  </si>
  <si>
    <t>5 (16.6%)</t>
  </si>
  <si>
    <t xml:space="preserve">15 (50%) </t>
  </si>
  <si>
    <t>6 (20%)</t>
  </si>
  <si>
    <t>1 (3.3%)</t>
  </si>
  <si>
    <t xml:space="preserve">          EXPERIMENT </t>
  </si>
  <si>
    <t xml:space="preserve">Animal ID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</si>
</sst>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2"/>
      <color theme="1"/>
      <name val="Arial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5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64" fontId="4" fillId="0" borderId="0" xfId="0" applyNumberFormat="1" applyFont="1"/>
    <xf numFmtId="0" fontId="4" fillId="8" borderId="0" xfId="0" applyFont="1" applyFill="1"/>
    <xf numFmtId="14" fontId="4" fillId="0" borderId="0" xfId="0" applyNumberFormat="1" applyFont="1"/>
    <xf numFmtId="0" fontId="4" fillId="9" borderId="0" xfId="0" applyFont="1" applyFill="1"/>
    <xf numFmtId="0" fontId="4" fillId="10" borderId="0" xfId="0" applyFont="1" applyFill="1"/>
    <xf numFmtId="0" fontId="4" fillId="0" borderId="0" xfId="0" applyFont="1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Alignment="1">
      <alignment horizontal="center"/>
    </xf>
    <xf numFmtId="0" fontId="6" fillId="0" borderId="0" xfId="0" applyFon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Ectopic Growth Phenotypes</a:t>
            </a:r>
          </a:p>
        </c:rich>
      </c:tx>
      <c:layout>
        <c:manualLayout>
          <c:xMode val="edge"/>
          <c:yMode val="edge"/>
          <c:x val="0.16911143334063999"/>
          <c:y val="3.3573385443607898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v>Complete limb</c:v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Sheet1!$L$17:$L$20</c:f>
              <c:strCache>
                <c:ptCount val="4"/>
                <c:pt idx="0">
                  <c:v>Ulna (25 cm) </c:v>
                </c:pt>
                <c:pt idx="1">
                  <c:v>Ulna (6 cm)</c:v>
                </c:pt>
                <c:pt idx="2">
                  <c:v>Peri-ulna</c:v>
                </c:pt>
                <c:pt idx="3">
                  <c:v>HepII- treated peri-ulna</c:v>
                </c:pt>
              </c:strCache>
            </c:strRef>
          </c:cat>
          <c:val>
            <c:numRef>
              <c:f>Sheet1!$Q$17:$Q$20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0</c:v>
                </c:pt>
                <c:pt idx="2" formatCode="General">
                  <c:v>25</c:v>
                </c:pt>
                <c:pt idx="3" formatCode="General">
                  <c:v>3.3</c:v>
                </c:pt>
              </c:numCache>
            </c:numRef>
          </c:val>
        </c:ser>
        <c:ser>
          <c:idx val="0"/>
          <c:order val="1"/>
          <c:tx>
            <c:v>Multiple asymmetrical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Sheet1!$L$17:$L$20</c:f>
              <c:strCache>
                <c:ptCount val="4"/>
                <c:pt idx="0">
                  <c:v>Ulna (25 cm) </c:v>
                </c:pt>
                <c:pt idx="1">
                  <c:v>Ulna (6 cm)</c:v>
                </c:pt>
                <c:pt idx="2">
                  <c:v>Peri-ulna</c:v>
                </c:pt>
                <c:pt idx="3">
                  <c:v>HepII- treated peri-ulna</c:v>
                </c:pt>
              </c:strCache>
            </c:strRef>
          </c:cat>
          <c:val>
            <c:numRef>
              <c:f>Sheet1!$P$17:$P$20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5.5555555555555554</c:v>
                </c:pt>
                <c:pt idx="2" formatCode="General">
                  <c:v>25</c:v>
                </c:pt>
                <c:pt idx="3" formatCode="General">
                  <c:v>20</c:v>
                </c:pt>
              </c:numCache>
            </c:numRef>
          </c:val>
        </c:ser>
        <c:ser>
          <c:idx val="1"/>
          <c:order val="2"/>
          <c:tx>
            <c:v>Multiple symmetrical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Sheet1!$L$17:$L$20</c:f>
              <c:strCache>
                <c:ptCount val="4"/>
                <c:pt idx="0">
                  <c:v>Ulna (25 cm) </c:v>
                </c:pt>
                <c:pt idx="1">
                  <c:v>Ulna (6 cm)</c:v>
                </c:pt>
                <c:pt idx="2">
                  <c:v>Peri-ulna</c:v>
                </c:pt>
                <c:pt idx="3">
                  <c:v>HepII- treated peri-ulna</c:v>
                </c:pt>
              </c:strCache>
            </c:strRef>
          </c:cat>
          <c:val>
            <c:numRef>
              <c:f>Sheet1!$O$17:$O$20</c:f>
              <c:numCache>
                <c:formatCode>0.0</c:formatCode>
                <c:ptCount val="4"/>
                <c:pt idx="0" formatCode="General">
                  <c:v>0</c:v>
                </c:pt>
                <c:pt idx="1">
                  <c:v>13.888888888888889</c:v>
                </c:pt>
                <c:pt idx="2" formatCode="General">
                  <c:v>33.299999999999997</c:v>
                </c:pt>
                <c:pt idx="3" formatCode="General">
                  <c:v>50</c:v>
                </c:pt>
              </c:numCache>
            </c:numRef>
          </c:val>
        </c:ser>
        <c:ser>
          <c:idx val="2"/>
          <c:order val="3"/>
          <c:tx>
            <c:v>Single element</c:v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Sheet1!$L$17:$L$20</c:f>
              <c:strCache>
                <c:ptCount val="4"/>
                <c:pt idx="0">
                  <c:v>Ulna (25 cm) </c:v>
                </c:pt>
                <c:pt idx="1">
                  <c:v>Ulna (6 cm)</c:v>
                </c:pt>
                <c:pt idx="2">
                  <c:v>Peri-ulna</c:v>
                </c:pt>
                <c:pt idx="3">
                  <c:v>HepII- treated peri-ulna</c:v>
                </c:pt>
              </c:strCache>
            </c:strRef>
          </c:cat>
          <c:val>
            <c:numRef>
              <c:f>Sheet1!$N$17:$N$20</c:f>
              <c:numCache>
                <c:formatCode>0.0</c:formatCode>
                <c:ptCount val="4"/>
                <c:pt idx="0">
                  <c:v>63.636363636363633</c:v>
                </c:pt>
                <c:pt idx="1">
                  <c:v>52.777777777777779</c:v>
                </c:pt>
                <c:pt idx="2" formatCode="General">
                  <c:v>4.0999999999999996</c:v>
                </c:pt>
                <c:pt idx="3" formatCode="General">
                  <c:v>16.600000000000001</c:v>
                </c:pt>
              </c:numCache>
            </c:numRef>
          </c:val>
        </c:ser>
        <c:ser>
          <c:idx val="3"/>
          <c:order val="4"/>
          <c:tx>
            <c:v>No elements</c:v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Sheet1!$L$17:$L$20</c:f>
              <c:strCache>
                <c:ptCount val="4"/>
                <c:pt idx="0">
                  <c:v>Ulna (25 cm) </c:v>
                </c:pt>
                <c:pt idx="1">
                  <c:v>Ulna (6 cm)</c:v>
                </c:pt>
                <c:pt idx="2">
                  <c:v>Peri-ulna</c:v>
                </c:pt>
                <c:pt idx="3">
                  <c:v>HepII- treated peri-ulna</c:v>
                </c:pt>
              </c:strCache>
            </c:strRef>
          </c:cat>
          <c:val>
            <c:numRef>
              <c:f>Sheet1!$M$17:$M$20</c:f>
              <c:numCache>
                <c:formatCode>0.0</c:formatCode>
                <c:ptCount val="4"/>
                <c:pt idx="0">
                  <c:v>36.363636363636367</c:v>
                </c:pt>
                <c:pt idx="1">
                  <c:v>27.777777777777779</c:v>
                </c:pt>
                <c:pt idx="2" formatCode="General">
                  <c:v>12.5</c:v>
                </c:pt>
                <c:pt idx="3" formatCode="General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53145648"/>
        <c:axId val="253144080"/>
      </c:barChart>
      <c:catAx>
        <c:axId val="253145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53144080"/>
        <c:crosses val="autoZero"/>
        <c:auto val="1"/>
        <c:lblAlgn val="ctr"/>
        <c:lblOffset val="100"/>
        <c:noMultiLvlLbl val="0"/>
      </c:catAx>
      <c:valAx>
        <c:axId val="25314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% of total limbs grafted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53145648"/>
        <c:crosses val="autoZero"/>
        <c:crossBetween val="between"/>
      </c:valAx>
    </c:plotArea>
    <c:legend>
      <c:legendPos val="t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7</xdr:row>
      <xdr:rowOff>63500</xdr:rowOff>
    </xdr:from>
    <xdr:to>
      <xdr:col>26</xdr:col>
      <xdr:colOff>533400</xdr:colOff>
      <xdr:row>34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"/>
  <sheetViews>
    <sheetView tabSelected="1" workbookViewId="0">
      <selection activeCell="B3" sqref="B3"/>
    </sheetView>
  </sheetViews>
  <sheetFormatPr defaultColWidth="10.875" defaultRowHeight="15" x14ac:dyDescent="0.2"/>
  <cols>
    <col min="1" max="1" width="22.625" style="1" customWidth="1"/>
    <col min="2" max="2" width="24" style="1" customWidth="1"/>
    <col min="3" max="3" width="10.875" style="2"/>
    <col min="4" max="4" width="21.875" style="3" customWidth="1"/>
    <col min="5" max="5" width="25.125" style="4" customWidth="1"/>
    <col min="6" max="6" width="53.5" style="5" customWidth="1"/>
    <col min="7" max="7" width="37.5" style="6" customWidth="1"/>
    <col min="8" max="8" width="10.875" style="7"/>
    <col min="9" max="11" width="10.875" style="1"/>
    <col min="12" max="12" width="22.125" style="1" customWidth="1"/>
    <col min="13" max="13" width="23.375" style="1" customWidth="1"/>
    <col min="14" max="14" width="18.375" style="1" customWidth="1"/>
    <col min="15" max="15" width="14.375" style="1" customWidth="1"/>
    <col min="16" max="16" width="17.375" style="1" customWidth="1"/>
    <col min="17" max="17" width="35" style="1" customWidth="1"/>
    <col min="18" max="18" width="34.375" style="1" customWidth="1"/>
    <col min="19" max="19" width="18.625" style="1" customWidth="1"/>
    <col min="20" max="16384" width="10.875" style="1"/>
  </cols>
  <sheetData>
    <row r="1" spans="1:17" x14ac:dyDescent="0.2">
      <c r="B1" s="1" t="s">
        <v>0</v>
      </c>
    </row>
    <row r="3" spans="1:17" x14ac:dyDescent="0.2">
      <c r="A3" s="32" t="s">
        <v>202</v>
      </c>
      <c r="B3" s="32" t="s">
        <v>203</v>
      </c>
      <c r="C3" s="31" t="s">
        <v>1</v>
      </c>
      <c r="D3" s="31"/>
      <c r="E3" s="31"/>
      <c r="F3" s="31"/>
      <c r="G3" s="31"/>
    </row>
    <row r="4" spans="1:17" ht="15.75" x14ac:dyDescent="0.25">
      <c r="C4" s="9" t="s">
        <v>2</v>
      </c>
      <c r="D4" s="10" t="s">
        <v>3</v>
      </c>
      <c r="E4" s="11" t="s">
        <v>4</v>
      </c>
      <c r="F4" s="12" t="s">
        <v>31</v>
      </c>
      <c r="G4" s="13" t="s">
        <v>32</v>
      </c>
      <c r="H4" s="7" t="s">
        <v>5</v>
      </c>
    </row>
    <row r="5" spans="1:17" ht="15.75" x14ac:dyDescent="0.25">
      <c r="A5" s="8" t="s">
        <v>6</v>
      </c>
      <c r="B5" s="1" t="s">
        <v>8</v>
      </c>
      <c r="E5" s="4">
        <v>1</v>
      </c>
      <c r="H5" s="7" t="s">
        <v>9</v>
      </c>
    </row>
    <row r="6" spans="1:17" x14ac:dyDescent="0.2">
      <c r="A6" s="1" t="s">
        <v>7</v>
      </c>
      <c r="B6" s="1" t="s">
        <v>10</v>
      </c>
      <c r="F6" s="5">
        <v>1</v>
      </c>
      <c r="H6" s="7" t="s">
        <v>21</v>
      </c>
    </row>
    <row r="7" spans="1:17" x14ac:dyDescent="0.2">
      <c r="B7" s="1" t="s">
        <v>11</v>
      </c>
      <c r="C7" s="2">
        <v>1</v>
      </c>
    </row>
    <row r="8" spans="1:17" x14ac:dyDescent="0.2">
      <c r="B8" s="1" t="s">
        <v>12</v>
      </c>
      <c r="E8" s="4">
        <v>1</v>
      </c>
      <c r="H8" s="7" t="s">
        <v>9</v>
      </c>
    </row>
    <row r="9" spans="1:17" x14ac:dyDescent="0.2">
      <c r="B9" s="1" t="s">
        <v>13</v>
      </c>
      <c r="E9" s="4">
        <v>1</v>
      </c>
      <c r="H9" s="7" t="s">
        <v>9</v>
      </c>
    </row>
    <row r="10" spans="1:17" x14ac:dyDescent="0.2">
      <c r="B10" s="1" t="s">
        <v>14</v>
      </c>
      <c r="E10" s="4">
        <v>1</v>
      </c>
      <c r="H10" s="7" t="s">
        <v>9</v>
      </c>
    </row>
    <row r="11" spans="1:17" x14ac:dyDescent="0.2">
      <c r="B11" s="1" t="s">
        <v>15</v>
      </c>
      <c r="E11" s="4">
        <v>1</v>
      </c>
      <c r="H11" s="7" t="s">
        <v>9</v>
      </c>
    </row>
    <row r="12" spans="1:17" x14ac:dyDescent="0.2">
      <c r="B12" s="1" t="s">
        <v>16</v>
      </c>
      <c r="E12" s="4">
        <v>1</v>
      </c>
      <c r="H12" s="7" t="s">
        <v>9</v>
      </c>
    </row>
    <row r="13" spans="1:17" x14ac:dyDescent="0.2">
      <c r="B13" s="1" t="s">
        <v>17</v>
      </c>
      <c r="E13" s="4">
        <v>1</v>
      </c>
      <c r="H13" s="7" t="s">
        <v>9</v>
      </c>
    </row>
    <row r="14" spans="1:17" x14ac:dyDescent="0.2">
      <c r="B14" s="1" t="s">
        <v>18</v>
      </c>
      <c r="C14" s="2">
        <v>1</v>
      </c>
    </row>
    <row r="15" spans="1:17" x14ac:dyDescent="0.2">
      <c r="B15" s="1" t="s">
        <v>19</v>
      </c>
      <c r="E15" s="4">
        <v>1</v>
      </c>
      <c r="H15" s="7" t="s">
        <v>9</v>
      </c>
    </row>
    <row r="16" spans="1:17" x14ac:dyDescent="0.2">
      <c r="B16" s="1" t="s">
        <v>20</v>
      </c>
      <c r="F16" s="5">
        <v>1</v>
      </c>
      <c r="H16" s="7" t="s">
        <v>21</v>
      </c>
      <c r="M16" s="1" t="s">
        <v>64</v>
      </c>
      <c r="N16" s="1" t="s">
        <v>63</v>
      </c>
      <c r="O16" s="1" t="s">
        <v>65</v>
      </c>
      <c r="P16" s="1" t="s">
        <v>66</v>
      </c>
      <c r="Q16" s="1" t="s">
        <v>67</v>
      </c>
    </row>
    <row r="17" spans="1:19" ht="15.75" x14ac:dyDescent="0.25">
      <c r="B17" s="1" t="s">
        <v>22</v>
      </c>
      <c r="E17" s="4">
        <v>1</v>
      </c>
      <c r="H17" s="7" t="s">
        <v>23</v>
      </c>
      <c r="K17" s="1" t="s">
        <v>168</v>
      </c>
      <c r="L17" s="8" t="s">
        <v>167</v>
      </c>
      <c r="M17" s="14">
        <v>36.363636363636367</v>
      </c>
      <c r="N17" s="14">
        <v>63.636363636363633</v>
      </c>
      <c r="O17" s="1">
        <v>0</v>
      </c>
      <c r="P17" s="1">
        <v>0</v>
      </c>
      <c r="Q17" s="1">
        <v>0</v>
      </c>
    </row>
    <row r="18" spans="1:19" ht="15.75" x14ac:dyDescent="0.25">
      <c r="B18" s="1" t="s">
        <v>24</v>
      </c>
      <c r="E18" s="4">
        <v>1</v>
      </c>
      <c r="H18" s="7" t="s">
        <v>9</v>
      </c>
      <c r="K18" s="1" t="s">
        <v>170</v>
      </c>
      <c r="L18" s="8" t="s">
        <v>169</v>
      </c>
      <c r="M18" s="14">
        <v>27.777777777777779</v>
      </c>
      <c r="N18" s="14">
        <v>52.777777777777779</v>
      </c>
      <c r="O18" s="14">
        <v>13.888888888888889</v>
      </c>
      <c r="P18" s="14">
        <v>5.5555555555555554</v>
      </c>
      <c r="Q18" s="14">
        <v>0</v>
      </c>
    </row>
    <row r="19" spans="1:19" ht="15.75" x14ac:dyDescent="0.25">
      <c r="A19" s="1" t="s">
        <v>68</v>
      </c>
      <c r="B19" s="1" t="s">
        <v>69</v>
      </c>
      <c r="D19" s="3">
        <v>1</v>
      </c>
      <c r="K19" s="1" t="s">
        <v>171</v>
      </c>
      <c r="L19" s="8" t="s">
        <v>173</v>
      </c>
      <c r="M19" s="1">
        <v>12.5</v>
      </c>
      <c r="N19" s="1">
        <v>4.0999999999999996</v>
      </c>
      <c r="O19" s="1">
        <v>33.299999999999997</v>
      </c>
      <c r="P19" s="1">
        <v>25</v>
      </c>
      <c r="Q19" s="1">
        <v>25</v>
      </c>
    </row>
    <row r="20" spans="1:19" ht="15.75" x14ac:dyDescent="0.25">
      <c r="B20" s="1" t="s">
        <v>70</v>
      </c>
      <c r="E20" s="4">
        <v>1</v>
      </c>
      <c r="K20" s="1" t="s">
        <v>171</v>
      </c>
      <c r="L20" s="8" t="s">
        <v>172</v>
      </c>
      <c r="M20" s="1">
        <v>10</v>
      </c>
      <c r="N20" s="1">
        <v>16.600000000000001</v>
      </c>
      <c r="O20" s="1">
        <v>50</v>
      </c>
      <c r="P20" s="1">
        <v>20</v>
      </c>
      <c r="Q20" s="1">
        <v>3.3</v>
      </c>
    </row>
    <row r="21" spans="1:19" x14ac:dyDescent="0.2">
      <c r="B21" s="1" t="s">
        <v>71</v>
      </c>
      <c r="E21" s="4">
        <v>1</v>
      </c>
    </row>
    <row r="22" spans="1:19" ht="15.75" x14ac:dyDescent="0.25">
      <c r="B22" s="1" t="s">
        <v>72</v>
      </c>
      <c r="G22" s="6">
        <v>1</v>
      </c>
      <c r="L22" s="8"/>
    </row>
    <row r="23" spans="1:19" x14ac:dyDescent="0.2">
      <c r="B23" s="1" t="s">
        <v>73</v>
      </c>
      <c r="F23" s="5">
        <v>1</v>
      </c>
    </row>
    <row r="24" spans="1:19" x14ac:dyDescent="0.2">
      <c r="B24" s="1" t="s">
        <v>74</v>
      </c>
      <c r="D24" s="3">
        <v>1</v>
      </c>
    </row>
    <row r="25" spans="1:19" x14ac:dyDescent="0.2">
      <c r="B25" s="1" t="s">
        <v>75</v>
      </c>
      <c r="C25" s="2">
        <v>1</v>
      </c>
    </row>
    <row r="26" spans="1:19" x14ac:dyDescent="0.2">
      <c r="B26" s="1" t="s">
        <v>76</v>
      </c>
      <c r="E26" s="4">
        <v>1</v>
      </c>
    </row>
    <row r="27" spans="1:19" x14ac:dyDescent="0.2">
      <c r="B27" s="1" t="s">
        <v>77</v>
      </c>
      <c r="E27" s="4">
        <v>1</v>
      </c>
    </row>
    <row r="28" spans="1:19" ht="15.75" x14ac:dyDescent="0.25">
      <c r="B28" s="1" t="s">
        <v>78</v>
      </c>
      <c r="E28" s="4">
        <v>1</v>
      </c>
      <c r="L28" s="20" t="s">
        <v>174</v>
      </c>
      <c r="M28" s="21"/>
      <c r="N28" s="21"/>
      <c r="O28" s="21"/>
      <c r="P28" s="21"/>
      <c r="Q28" s="21"/>
      <c r="R28" s="21"/>
      <c r="S28" s="21"/>
    </row>
    <row r="29" spans="1:19" s="19" customFormat="1" ht="16.5" thickBot="1" x14ac:dyDescent="0.3">
      <c r="B29" s="19" t="s">
        <v>79</v>
      </c>
      <c r="C29" s="22"/>
      <c r="D29" s="23">
        <v>1</v>
      </c>
      <c r="E29" s="24"/>
      <c r="F29" s="25"/>
      <c r="G29" s="26"/>
      <c r="H29" s="27"/>
      <c r="L29" s="28" t="s">
        <v>175</v>
      </c>
      <c r="M29" s="28" t="s">
        <v>176</v>
      </c>
      <c r="N29" s="28" t="s">
        <v>177</v>
      </c>
      <c r="O29" s="28" t="s">
        <v>183</v>
      </c>
      <c r="P29" s="28" t="s">
        <v>179</v>
      </c>
      <c r="Q29" s="28" t="s">
        <v>180</v>
      </c>
      <c r="R29" s="28" t="s">
        <v>181</v>
      </c>
      <c r="S29" s="28" t="s">
        <v>182</v>
      </c>
    </row>
    <row r="30" spans="1:19" ht="15.75" thickTop="1" x14ac:dyDescent="0.2">
      <c r="B30" s="1" t="s">
        <v>80</v>
      </c>
      <c r="D30" s="3">
        <v>1</v>
      </c>
      <c r="L30" s="29" t="s">
        <v>167</v>
      </c>
      <c r="M30" s="19">
        <v>34</v>
      </c>
      <c r="N30" s="19">
        <v>33</v>
      </c>
      <c r="O30" s="19" t="s">
        <v>185</v>
      </c>
      <c r="P30" s="19" t="s">
        <v>186</v>
      </c>
      <c r="Q30" s="19" t="s">
        <v>189</v>
      </c>
      <c r="R30" s="19" t="s">
        <v>189</v>
      </c>
      <c r="S30" s="19" t="s">
        <v>189</v>
      </c>
    </row>
    <row r="31" spans="1:19" x14ac:dyDescent="0.2">
      <c r="B31" s="1" t="s">
        <v>81</v>
      </c>
      <c r="D31" s="3">
        <v>1</v>
      </c>
      <c r="L31" s="30" t="s">
        <v>169</v>
      </c>
      <c r="M31" s="19">
        <v>37</v>
      </c>
      <c r="N31" s="19">
        <v>36</v>
      </c>
      <c r="O31" s="19" t="s">
        <v>188</v>
      </c>
      <c r="P31" s="19" t="s">
        <v>187</v>
      </c>
      <c r="Q31" s="19" t="s">
        <v>190</v>
      </c>
      <c r="R31" s="19" t="s">
        <v>191</v>
      </c>
      <c r="S31" s="19" t="s">
        <v>189</v>
      </c>
    </row>
    <row r="32" spans="1:19" x14ac:dyDescent="0.2">
      <c r="B32" s="1" t="s">
        <v>82</v>
      </c>
      <c r="F32" s="5">
        <v>1</v>
      </c>
      <c r="L32" s="30" t="s">
        <v>173</v>
      </c>
      <c r="M32" s="19">
        <v>26</v>
      </c>
      <c r="N32" s="19">
        <v>24</v>
      </c>
      <c r="O32" s="19" t="s">
        <v>192</v>
      </c>
      <c r="P32" s="19" t="s">
        <v>193</v>
      </c>
      <c r="Q32" s="19" t="s">
        <v>194</v>
      </c>
      <c r="R32" s="19" t="s">
        <v>195</v>
      </c>
      <c r="S32" s="19" t="s">
        <v>196</v>
      </c>
    </row>
    <row r="33" spans="1:19" x14ac:dyDescent="0.2">
      <c r="B33" s="1" t="s">
        <v>83</v>
      </c>
      <c r="F33" s="5">
        <v>1</v>
      </c>
      <c r="L33" s="30" t="s">
        <v>172</v>
      </c>
      <c r="M33" s="19">
        <v>30</v>
      </c>
      <c r="N33" s="19">
        <v>30</v>
      </c>
      <c r="O33" s="19" t="s">
        <v>197</v>
      </c>
      <c r="P33" s="19" t="s">
        <v>198</v>
      </c>
      <c r="Q33" s="19" t="s">
        <v>199</v>
      </c>
      <c r="R33" s="19" t="s">
        <v>200</v>
      </c>
      <c r="S33" s="19" t="s">
        <v>201</v>
      </c>
    </row>
    <row r="34" spans="1:19" x14ac:dyDescent="0.2">
      <c r="B34" s="1" t="s">
        <v>84</v>
      </c>
      <c r="F34" s="5">
        <v>1</v>
      </c>
    </row>
    <row r="35" spans="1:19" x14ac:dyDescent="0.2">
      <c r="L35" s="1" t="s">
        <v>178</v>
      </c>
    </row>
    <row r="36" spans="1:19" x14ac:dyDescent="0.2">
      <c r="L36" s="1" t="s">
        <v>184</v>
      </c>
    </row>
    <row r="37" spans="1:19" x14ac:dyDescent="0.2">
      <c r="B37" s="1" t="s">
        <v>85</v>
      </c>
      <c r="C37" s="2">
        <f>SUM(C5:C34)</f>
        <v>3</v>
      </c>
      <c r="D37" s="2">
        <f t="shared" ref="D37:G37" si="0">SUM(D5:D34)</f>
        <v>5</v>
      </c>
      <c r="E37" s="2">
        <f t="shared" si="0"/>
        <v>15</v>
      </c>
      <c r="F37" s="2">
        <f t="shared" si="0"/>
        <v>6</v>
      </c>
      <c r="G37" s="2">
        <f t="shared" si="0"/>
        <v>1</v>
      </c>
    </row>
    <row r="38" spans="1:19" x14ac:dyDescent="0.2">
      <c r="B38" s="1" t="s">
        <v>47</v>
      </c>
      <c r="C38" s="2">
        <f>(C37/30)*100</f>
        <v>10</v>
      </c>
      <c r="D38" s="2">
        <f t="shared" ref="D38:G38" si="1">(D37/30)*100</f>
        <v>16.666666666666664</v>
      </c>
      <c r="E38" s="2">
        <f t="shared" si="1"/>
        <v>50</v>
      </c>
      <c r="F38" s="2">
        <f t="shared" si="1"/>
        <v>20</v>
      </c>
      <c r="G38" s="2">
        <f t="shared" si="1"/>
        <v>3.3333333333333335</v>
      </c>
    </row>
    <row r="42" spans="1:19" ht="15.75" x14ac:dyDescent="0.25">
      <c r="A42" s="8" t="s">
        <v>25</v>
      </c>
      <c r="B42" s="1" t="s">
        <v>26</v>
      </c>
      <c r="C42" s="2">
        <v>1</v>
      </c>
    </row>
    <row r="43" spans="1:19" x14ac:dyDescent="0.2">
      <c r="B43" s="1" t="s">
        <v>27</v>
      </c>
      <c r="F43" s="5">
        <v>1</v>
      </c>
      <c r="H43" s="7" t="s">
        <v>28</v>
      </c>
    </row>
    <row r="44" spans="1:19" x14ac:dyDescent="0.2">
      <c r="B44" s="1" t="s">
        <v>29</v>
      </c>
      <c r="E44" s="4">
        <v>1</v>
      </c>
      <c r="H44" s="7" t="s">
        <v>34</v>
      </c>
    </row>
    <row r="45" spans="1:19" x14ac:dyDescent="0.2">
      <c r="B45" s="1" t="s">
        <v>30</v>
      </c>
      <c r="G45" s="6">
        <v>1</v>
      </c>
      <c r="H45" s="7" t="s">
        <v>33</v>
      </c>
    </row>
    <row r="46" spans="1:19" x14ac:dyDescent="0.2">
      <c r="B46" s="1" t="s">
        <v>35</v>
      </c>
      <c r="C46" s="2">
        <v>1</v>
      </c>
    </row>
    <row r="47" spans="1:19" x14ac:dyDescent="0.2">
      <c r="B47" s="1" t="s">
        <v>36</v>
      </c>
      <c r="E47" s="4">
        <v>1</v>
      </c>
      <c r="H47" s="7" t="s">
        <v>9</v>
      </c>
    </row>
    <row r="48" spans="1:19" x14ac:dyDescent="0.2">
      <c r="B48" s="1" t="s">
        <v>37</v>
      </c>
      <c r="G48" s="6">
        <v>1</v>
      </c>
      <c r="H48" s="7" t="s">
        <v>38</v>
      </c>
    </row>
    <row r="49" spans="1:8" x14ac:dyDescent="0.2">
      <c r="B49" s="1" t="s">
        <v>39</v>
      </c>
      <c r="F49" s="5">
        <v>1</v>
      </c>
      <c r="H49" s="7" t="s">
        <v>40</v>
      </c>
    </row>
    <row r="50" spans="1:8" x14ac:dyDescent="0.2">
      <c r="B50" s="1" t="s">
        <v>41</v>
      </c>
      <c r="F50" s="5">
        <v>1</v>
      </c>
      <c r="H50" s="7" t="s">
        <v>42</v>
      </c>
    </row>
    <row r="51" spans="1:8" x14ac:dyDescent="0.2">
      <c r="B51" s="1" t="s">
        <v>43</v>
      </c>
      <c r="E51" s="4">
        <v>1</v>
      </c>
      <c r="H51" s="7" t="s">
        <v>9</v>
      </c>
    </row>
    <row r="52" spans="1:8" x14ac:dyDescent="0.2">
      <c r="B52" s="1" t="s">
        <v>44</v>
      </c>
      <c r="F52" s="5">
        <v>1</v>
      </c>
      <c r="H52" s="7" t="s">
        <v>42</v>
      </c>
    </row>
    <row r="53" spans="1:8" x14ac:dyDescent="0.2">
      <c r="B53" s="1" t="s">
        <v>45</v>
      </c>
      <c r="G53" s="6">
        <v>1</v>
      </c>
      <c r="H53" s="7" t="s">
        <v>46</v>
      </c>
    </row>
    <row r="54" spans="1:8" x14ac:dyDescent="0.2">
      <c r="A54" s="1" t="s">
        <v>68</v>
      </c>
      <c r="B54" s="1" t="s">
        <v>86</v>
      </c>
      <c r="F54" s="5">
        <v>1</v>
      </c>
    </row>
    <row r="55" spans="1:8" x14ac:dyDescent="0.2">
      <c r="B55" s="1" t="s">
        <v>87</v>
      </c>
      <c r="E55" s="4">
        <v>1</v>
      </c>
    </row>
    <row r="56" spans="1:8" x14ac:dyDescent="0.2">
      <c r="B56" s="1" t="s">
        <v>88</v>
      </c>
      <c r="G56" s="6">
        <v>1</v>
      </c>
    </row>
    <row r="57" spans="1:8" x14ac:dyDescent="0.2">
      <c r="B57" s="1" t="s">
        <v>89</v>
      </c>
      <c r="E57" s="4">
        <v>1</v>
      </c>
    </row>
    <row r="58" spans="1:8" x14ac:dyDescent="0.2">
      <c r="B58" s="1" t="s">
        <v>90</v>
      </c>
      <c r="E58" s="4">
        <v>1</v>
      </c>
    </row>
    <row r="59" spans="1:8" x14ac:dyDescent="0.2">
      <c r="B59" s="1" t="s">
        <v>91</v>
      </c>
      <c r="F59" s="5">
        <v>1</v>
      </c>
    </row>
    <row r="60" spans="1:8" x14ac:dyDescent="0.2">
      <c r="B60" s="1" t="s">
        <v>94</v>
      </c>
      <c r="G60" s="6">
        <v>1</v>
      </c>
    </row>
    <row r="61" spans="1:8" x14ac:dyDescent="0.2">
      <c r="B61" s="1" t="s">
        <v>95</v>
      </c>
      <c r="G61" s="6">
        <v>1</v>
      </c>
    </row>
    <row r="62" spans="1:8" x14ac:dyDescent="0.2">
      <c r="B62" s="1" t="s">
        <v>96</v>
      </c>
      <c r="E62" s="4">
        <v>1</v>
      </c>
    </row>
    <row r="63" spans="1:8" x14ac:dyDescent="0.2">
      <c r="B63" s="1" t="s">
        <v>97</v>
      </c>
      <c r="E63" s="4">
        <v>1</v>
      </c>
    </row>
    <row r="64" spans="1:8" s="15" customFormat="1" x14ac:dyDescent="0.2">
      <c r="B64" s="15" t="s">
        <v>98</v>
      </c>
      <c r="H64" s="15" t="s">
        <v>102</v>
      </c>
    </row>
    <row r="65" spans="1:8" s="15" customFormat="1" x14ac:dyDescent="0.2">
      <c r="B65" s="15" t="s">
        <v>99</v>
      </c>
      <c r="H65" s="15" t="s">
        <v>102</v>
      </c>
    </row>
    <row r="66" spans="1:8" x14ac:dyDescent="0.2">
      <c r="B66" s="1" t="s">
        <v>100</v>
      </c>
      <c r="D66" s="3">
        <v>1</v>
      </c>
    </row>
    <row r="67" spans="1:8" x14ac:dyDescent="0.2">
      <c r="B67" s="1" t="s">
        <v>101</v>
      </c>
      <c r="C67" s="2">
        <v>1</v>
      </c>
    </row>
    <row r="69" spans="1:8" x14ac:dyDescent="0.2">
      <c r="B69" s="1" t="s">
        <v>103</v>
      </c>
      <c r="C69" s="2">
        <f>SUM(C42:C67)</f>
        <v>3</v>
      </c>
      <c r="D69" s="2">
        <f t="shared" ref="D69:G69" si="2">SUM(D42:D67)</f>
        <v>1</v>
      </c>
      <c r="E69" s="2">
        <f t="shared" si="2"/>
        <v>8</v>
      </c>
      <c r="F69" s="2">
        <f t="shared" si="2"/>
        <v>6</v>
      </c>
      <c r="G69" s="2">
        <f t="shared" si="2"/>
        <v>6</v>
      </c>
    </row>
    <row r="70" spans="1:8" x14ac:dyDescent="0.2">
      <c r="B70" s="1" t="s">
        <v>47</v>
      </c>
      <c r="C70" s="2">
        <f>(C69/24)*100</f>
        <v>12.5</v>
      </c>
      <c r="D70" s="2">
        <f t="shared" ref="D70:G70" si="3">(D69/24)*100</f>
        <v>4.1666666666666661</v>
      </c>
      <c r="E70" s="2">
        <f t="shared" si="3"/>
        <v>33.333333333333329</v>
      </c>
      <c r="F70" s="2">
        <f t="shared" si="3"/>
        <v>25</v>
      </c>
      <c r="G70" s="2">
        <f t="shared" si="3"/>
        <v>25</v>
      </c>
    </row>
    <row r="74" spans="1:8" ht="15.75" x14ac:dyDescent="0.25">
      <c r="A74" s="8" t="s">
        <v>119</v>
      </c>
      <c r="B74" s="1" t="s">
        <v>48</v>
      </c>
      <c r="C74" s="2">
        <v>1</v>
      </c>
    </row>
    <row r="75" spans="1:8" x14ac:dyDescent="0.2">
      <c r="B75" s="1" t="s">
        <v>49</v>
      </c>
      <c r="D75" s="3">
        <v>1</v>
      </c>
      <c r="H75" s="7" t="s">
        <v>50</v>
      </c>
    </row>
    <row r="76" spans="1:8" x14ac:dyDescent="0.2">
      <c r="B76" s="1" t="s">
        <v>51</v>
      </c>
      <c r="C76" s="2">
        <v>1</v>
      </c>
    </row>
    <row r="77" spans="1:8" x14ac:dyDescent="0.2">
      <c r="B77" s="1" t="s">
        <v>52</v>
      </c>
      <c r="C77" s="2">
        <v>1</v>
      </c>
    </row>
    <row r="78" spans="1:8" x14ac:dyDescent="0.2">
      <c r="B78" s="1" t="s">
        <v>53</v>
      </c>
      <c r="C78" s="2">
        <v>1</v>
      </c>
    </row>
    <row r="79" spans="1:8" x14ac:dyDescent="0.2">
      <c r="B79" s="1" t="s">
        <v>54</v>
      </c>
      <c r="C79" s="2">
        <v>1</v>
      </c>
    </row>
    <row r="80" spans="1:8" x14ac:dyDescent="0.2">
      <c r="B80" s="1" t="s">
        <v>55</v>
      </c>
      <c r="D80" s="3">
        <v>1</v>
      </c>
      <c r="H80" s="7" t="s">
        <v>56</v>
      </c>
    </row>
    <row r="81" spans="1:8" x14ac:dyDescent="0.2">
      <c r="B81" s="1" t="s">
        <v>57</v>
      </c>
      <c r="D81" s="3">
        <v>1</v>
      </c>
      <c r="H81" s="7" t="s">
        <v>58</v>
      </c>
    </row>
    <row r="82" spans="1:8" x14ac:dyDescent="0.2">
      <c r="B82" s="1" t="s">
        <v>59</v>
      </c>
      <c r="D82" s="3">
        <v>1</v>
      </c>
      <c r="H82" s="7" t="s">
        <v>60</v>
      </c>
    </row>
    <row r="83" spans="1:8" x14ac:dyDescent="0.2">
      <c r="B83" s="1" t="s">
        <v>61</v>
      </c>
      <c r="D83" s="3">
        <v>1</v>
      </c>
      <c r="H83" s="7" t="s">
        <v>60</v>
      </c>
    </row>
    <row r="84" spans="1:8" x14ac:dyDescent="0.2">
      <c r="A84" s="1" t="s">
        <v>68</v>
      </c>
      <c r="B84" s="1" t="s">
        <v>92</v>
      </c>
      <c r="D84" s="3">
        <v>1</v>
      </c>
    </row>
    <row r="85" spans="1:8" x14ac:dyDescent="0.2">
      <c r="B85" s="1" t="s">
        <v>93</v>
      </c>
      <c r="D85" s="3">
        <v>1</v>
      </c>
    </row>
    <row r="86" spans="1:8" x14ac:dyDescent="0.2">
      <c r="B86" s="1" t="s">
        <v>104</v>
      </c>
      <c r="D86" s="3">
        <v>1</v>
      </c>
    </row>
    <row r="87" spans="1:8" x14ac:dyDescent="0.2">
      <c r="B87" s="1" t="s">
        <v>105</v>
      </c>
      <c r="D87" s="3">
        <v>1</v>
      </c>
    </row>
    <row r="88" spans="1:8" x14ac:dyDescent="0.2">
      <c r="B88" s="1" t="s">
        <v>106</v>
      </c>
      <c r="D88" s="3">
        <v>1</v>
      </c>
    </row>
    <row r="89" spans="1:8" x14ac:dyDescent="0.2">
      <c r="B89" s="1" t="s">
        <v>107</v>
      </c>
      <c r="C89" s="2">
        <v>1</v>
      </c>
    </row>
    <row r="90" spans="1:8" x14ac:dyDescent="0.2">
      <c r="B90" s="1" t="s">
        <v>108</v>
      </c>
      <c r="D90" s="3">
        <v>1</v>
      </c>
    </row>
    <row r="91" spans="1:8" x14ac:dyDescent="0.2">
      <c r="B91" s="1" t="s">
        <v>109</v>
      </c>
      <c r="D91" s="3">
        <v>1</v>
      </c>
    </row>
    <row r="92" spans="1:8" x14ac:dyDescent="0.2">
      <c r="B92" s="1" t="s">
        <v>110</v>
      </c>
      <c r="D92" s="3">
        <v>1</v>
      </c>
    </row>
    <row r="93" spans="1:8" x14ac:dyDescent="0.2">
      <c r="B93" s="1" t="s">
        <v>111</v>
      </c>
      <c r="C93" s="2">
        <v>1</v>
      </c>
    </row>
    <row r="94" spans="1:8" x14ac:dyDescent="0.2">
      <c r="B94" s="1" t="s">
        <v>112</v>
      </c>
      <c r="D94" s="3">
        <v>1</v>
      </c>
    </row>
    <row r="95" spans="1:8" x14ac:dyDescent="0.2">
      <c r="B95" s="1" t="s">
        <v>113</v>
      </c>
      <c r="D95" s="3">
        <v>1</v>
      </c>
    </row>
    <row r="96" spans="1:8" x14ac:dyDescent="0.2">
      <c r="B96" s="1" t="s">
        <v>114</v>
      </c>
      <c r="D96" s="3">
        <v>1</v>
      </c>
    </row>
    <row r="97" spans="1:10" x14ac:dyDescent="0.2">
      <c r="B97" s="1" t="s">
        <v>115</v>
      </c>
      <c r="C97" s="2">
        <v>1</v>
      </c>
    </row>
    <row r="98" spans="1:10" x14ac:dyDescent="0.2">
      <c r="B98" s="1" t="s">
        <v>116</v>
      </c>
      <c r="D98" s="3">
        <v>1</v>
      </c>
    </row>
    <row r="99" spans="1:10" x14ac:dyDescent="0.2">
      <c r="B99" s="1" t="s">
        <v>117</v>
      </c>
      <c r="D99" s="3">
        <v>1</v>
      </c>
      <c r="J99" s="16">
        <v>41838</v>
      </c>
    </row>
    <row r="100" spans="1:10" x14ac:dyDescent="0.2">
      <c r="A100" s="1" t="s">
        <v>118</v>
      </c>
      <c r="B100" s="1" t="s">
        <v>49</v>
      </c>
      <c r="D100" s="3">
        <v>1</v>
      </c>
    </row>
    <row r="101" spans="1:10" x14ac:dyDescent="0.2">
      <c r="B101" s="1" t="s">
        <v>48</v>
      </c>
      <c r="C101" s="2">
        <v>1</v>
      </c>
    </row>
    <row r="102" spans="1:10" x14ac:dyDescent="0.2">
      <c r="B102" s="1" t="s">
        <v>52</v>
      </c>
      <c r="C102" s="2">
        <v>1</v>
      </c>
    </row>
    <row r="103" spans="1:10" x14ac:dyDescent="0.2">
      <c r="B103" s="1" t="s">
        <v>51</v>
      </c>
      <c r="C103" s="2">
        <v>1</v>
      </c>
    </row>
    <row r="104" spans="1:10" x14ac:dyDescent="0.2">
      <c r="B104" s="1" t="s">
        <v>54</v>
      </c>
      <c r="C104" s="2">
        <v>1</v>
      </c>
    </row>
    <row r="105" spans="1:10" s="17" customFormat="1" x14ac:dyDescent="0.2">
      <c r="B105" s="17" t="s">
        <v>53</v>
      </c>
      <c r="H105" s="17" t="s">
        <v>102</v>
      </c>
    </row>
    <row r="106" spans="1:10" x14ac:dyDescent="0.2">
      <c r="B106" s="1" t="s">
        <v>57</v>
      </c>
      <c r="D106" s="3">
        <v>1</v>
      </c>
    </row>
    <row r="107" spans="1:10" x14ac:dyDescent="0.2">
      <c r="B107" s="1" t="s">
        <v>55</v>
      </c>
      <c r="D107" s="3">
        <v>1</v>
      </c>
    </row>
    <row r="109" spans="1:10" x14ac:dyDescent="0.2">
      <c r="B109" s="1" t="s">
        <v>163</v>
      </c>
      <c r="C109" s="2">
        <f>SUM(C74:C107)</f>
        <v>12</v>
      </c>
      <c r="D109" s="2">
        <f t="shared" ref="D109:G109" si="4">SUM(D74:D107)</f>
        <v>21</v>
      </c>
      <c r="E109" s="2">
        <f t="shared" si="4"/>
        <v>0</v>
      </c>
      <c r="F109" s="2">
        <f t="shared" si="4"/>
        <v>0</v>
      </c>
      <c r="G109" s="2">
        <f t="shared" si="4"/>
        <v>0</v>
      </c>
    </row>
    <row r="110" spans="1:10" x14ac:dyDescent="0.2">
      <c r="B110" s="1" t="s">
        <v>62</v>
      </c>
      <c r="C110" s="2">
        <f>(C109/33)*100</f>
        <v>36.363636363636367</v>
      </c>
      <c r="D110" s="2">
        <f>(D109/33)*100</f>
        <v>63.636363636363633</v>
      </c>
      <c r="E110" s="2">
        <f t="shared" ref="E110:G110" si="5">(E109/34)*100</f>
        <v>0</v>
      </c>
      <c r="F110" s="2">
        <f t="shared" si="5"/>
        <v>0</v>
      </c>
      <c r="G110" s="2">
        <f t="shared" si="5"/>
        <v>0</v>
      </c>
    </row>
    <row r="113" spans="1:8" ht="15.75" x14ac:dyDescent="0.25">
      <c r="A113" s="8" t="s">
        <v>120</v>
      </c>
      <c r="B113" s="1" t="s">
        <v>164</v>
      </c>
      <c r="C113" s="2">
        <v>1</v>
      </c>
    </row>
    <row r="114" spans="1:8" x14ac:dyDescent="0.2">
      <c r="A114" s="1" t="s">
        <v>121</v>
      </c>
      <c r="B114" s="1" t="s">
        <v>122</v>
      </c>
      <c r="D114" s="3">
        <v>1</v>
      </c>
      <c r="H114" s="7" t="s">
        <v>123</v>
      </c>
    </row>
    <row r="115" spans="1:8" x14ac:dyDescent="0.2">
      <c r="B115" s="1" t="s">
        <v>124</v>
      </c>
      <c r="D115" s="3">
        <v>1</v>
      </c>
      <c r="H115" s="7" t="s">
        <v>123</v>
      </c>
    </row>
    <row r="116" spans="1:8" x14ac:dyDescent="0.2">
      <c r="B116" s="1" t="s">
        <v>125</v>
      </c>
      <c r="D116" s="3">
        <v>1</v>
      </c>
      <c r="H116" s="7" t="s">
        <v>127</v>
      </c>
    </row>
    <row r="117" spans="1:8" x14ac:dyDescent="0.2">
      <c r="B117" s="1" t="s">
        <v>126</v>
      </c>
      <c r="E117" s="4">
        <v>1</v>
      </c>
    </row>
    <row r="118" spans="1:8" x14ac:dyDescent="0.2">
      <c r="B118" s="1" t="s">
        <v>128</v>
      </c>
      <c r="C118" s="2">
        <v>1</v>
      </c>
    </row>
    <row r="119" spans="1:8" x14ac:dyDescent="0.2">
      <c r="B119" s="1" t="s">
        <v>129</v>
      </c>
      <c r="C119" s="2">
        <v>1</v>
      </c>
    </row>
    <row r="120" spans="1:8" x14ac:dyDescent="0.2">
      <c r="B120" s="1" t="s">
        <v>130</v>
      </c>
      <c r="D120" s="3">
        <v>1</v>
      </c>
      <c r="H120" s="7" t="s">
        <v>123</v>
      </c>
    </row>
    <row r="121" spans="1:8" x14ac:dyDescent="0.2">
      <c r="B121" s="1" t="s">
        <v>131</v>
      </c>
      <c r="D121" s="3">
        <v>1</v>
      </c>
      <c r="H121" s="7" t="s">
        <v>132</v>
      </c>
    </row>
    <row r="122" spans="1:8" x14ac:dyDescent="0.2">
      <c r="B122" s="1" t="s">
        <v>133</v>
      </c>
      <c r="D122" s="3">
        <v>1</v>
      </c>
      <c r="H122" s="7" t="s">
        <v>132</v>
      </c>
    </row>
    <row r="123" spans="1:8" x14ac:dyDescent="0.2">
      <c r="B123" s="1" t="s">
        <v>134</v>
      </c>
      <c r="D123" s="3">
        <v>1</v>
      </c>
      <c r="H123" s="7" t="s">
        <v>132</v>
      </c>
    </row>
    <row r="124" spans="1:8" x14ac:dyDescent="0.2">
      <c r="B124" s="1" t="s">
        <v>135</v>
      </c>
      <c r="F124" s="5">
        <v>1</v>
      </c>
    </row>
    <row r="125" spans="1:8" x14ac:dyDescent="0.2">
      <c r="B125" s="1" t="s">
        <v>136</v>
      </c>
      <c r="D125" s="3">
        <v>1</v>
      </c>
      <c r="H125" s="7" t="s">
        <v>137</v>
      </c>
    </row>
    <row r="126" spans="1:8" x14ac:dyDescent="0.2">
      <c r="B126" s="1" t="s">
        <v>138</v>
      </c>
      <c r="D126" s="3">
        <v>1</v>
      </c>
      <c r="H126" s="7" t="s">
        <v>132</v>
      </c>
    </row>
    <row r="127" spans="1:8" x14ac:dyDescent="0.2">
      <c r="B127" s="1" t="s">
        <v>139</v>
      </c>
      <c r="C127" s="2">
        <v>1</v>
      </c>
    </row>
    <row r="128" spans="1:8" x14ac:dyDescent="0.2">
      <c r="B128" s="1" t="s">
        <v>140</v>
      </c>
      <c r="E128" s="4">
        <v>1</v>
      </c>
    </row>
    <row r="129" spans="2:8" x14ac:dyDescent="0.2">
      <c r="B129" s="1" t="s">
        <v>141</v>
      </c>
      <c r="D129" s="3">
        <v>1</v>
      </c>
      <c r="H129" s="7" t="s">
        <v>132</v>
      </c>
    </row>
    <row r="130" spans="2:8" x14ac:dyDescent="0.2">
      <c r="B130" s="1" t="s">
        <v>142</v>
      </c>
      <c r="C130" s="2">
        <v>1</v>
      </c>
    </row>
    <row r="131" spans="2:8" x14ac:dyDescent="0.2">
      <c r="B131" s="1" t="s">
        <v>143</v>
      </c>
      <c r="D131" s="3">
        <v>1</v>
      </c>
      <c r="H131" s="7" t="s">
        <v>123</v>
      </c>
    </row>
    <row r="132" spans="2:8" s="18" customFormat="1" x14ac:dyDescent="0.2">
      <c r="B132" s="18" t="s">
        <v>144</v>
      </c>
      <c r="H132" s="18" t="s">
        <v>165</v>
      </c>
    </row>
    <row r="133" spans="2:8" x14ac:dyDescent="0.2">
      <c r="B133" s="1" t="s">
        <v>145</v>
      </c>
      <c r="C133" s="2">
        <v>1</v>
      </c>
    </row>
    <row r="134" spans="2:8" x14ac:dyDescent="0.2">
      <c r="B134" s="1" t="s">
        <v>146</v>
      </c>
      <c r="C134" s="2">
        <v>1</v>
      </c>
    </row>
    <row r="135" spans="2:8" x14ac:dyDescent="0.2">
      <c r="B135" s="1" t="s">
        <v>147</v>
      </c>
      <c r="D135" s="3">
        <v>1</v>
      </c>
      <c r="H135" s="7" t="s">
        <v>132</v>
      </c>
    </row>
    <row r="136" spans="2:8" x14ac:dyDescent="0.2">
      <c r="B136" s="1" t="s">
        <v>148</v>
      </c>
      <c r="D136" s="3">
        <v>1</v>
      </c>
      <c r="H136" s="7" t="s">
        <v>132</v>
      </c>
    </row>
    <row r="137" spans="2:8" x14ac:dyDescent="0.2">
      <c r="B137" s="1" t="s">
        <v>149</v>
      </c>
      <c r="D137" s="3">
        <v>1</v>
      </c>
      <c r="H137" s="7" t="s">
        <v>132</v>
      </c>
    </row>
    <row r="138" spans="2:8" x14ac:dyDescent="0.2">
      <c r="B138" s="1" t="s">
        <v>150</v>
      </c>
      <c r="D138" s="3">
        <v>1</v>
      </c>
    </row>
    <row r="139" spans="2:8" x14ac:dyDescent="0.2">
      <c r="B139" s="1" t="s">
        <v>151</v>
      </c>
      <c r="D139" s="3">
        <v>1</v>
      </c>
    </row>
    <row r="140" spans="2:8" x14ac:dyDescent="0.2">
      <c r="B140" s="1" t="s">
        <v>152</v>
      </c>
      <c r="C140" s="2">
        <v>1</v>
      </c>
    </row>
    <row r="141" spans="2:8" x14ac:dyDescent="0.2">
      <c r="B141" s="1" t="s">
        <v>153</v>
      </c>
      <c r="D141" s="3">
        <v>1</v>
      </c>
    </row>
    <row r="142" spans="2:8" x14ac:dyDescent="0.2">
      <c r="B142" s="1" t="s">
        <v>154</v>
      </c>
      <c r="D142" s="3">
        <v>1</v>
      </c>
    </row>
    <row r="143" spans="2:8" x14ac:dyDescent="0.2">
      <c r="B143" s="1" t="s">
        <v>155</v>
      </c>
      <c r="E143" s="4">
        <v>1</v>
      </c>
    </row>
    <row r="144" spans="2:8" x14ac:dyDescent="0.2">
      <c r="B144" s="1" t="s">
        <v>156</v>
      </c>
      <c r="C144" s="2">
        <v>1</v>
      </c>
    </row>
    <row r="145" spans="2:8" x14ac:dyDescent="0.2">
      <c r="B145" s="1" t="s">
        <v>157</v>
      </c>
      <c r="D145" s="3">
        <v>1</v>
      </c>
      <c r="H145" s="7" t="s">
        <v>132</v>
      </c>
    </row>
    <row r="146" spans="2:8" x14ac:dyDescent="0.2">
      <c r="B146" s="1" t="s">
        <v>158</v>
      </c>
      <c r="E146" s="4">
        <v>1</v>
      </c>
    </row>
    <row r="147" spans="2:8" x14ac:dyDescent="0.2">
      <c r="B147" s="1" t="s">
        <v>159</v>
      </c>
      <c r="E147" s="4">
        <v>1</v>
      </c>
    </row>
    <row r="148" spans="2:8" x14ac:dyDescent="0.2">
      <c r="B148" s="1" t="s">
        <v>160</v>
      </c>
      <c r="F148" s="5">
        <v>1</v>
      </c>
    </row>
    <row r="149" spans="2:8" x14ac:dyDescent="0.2">
      <c r="B149" s="1" t="s">
        <v>161</v>
      </c>
      <c r="C149" s="2">
        <v>1</v>
      </c>
    </row>
    <row r="151" spans="2:8" x14ac:dyDescent="0.2">
      <c r="B151" s="1" t="s">
        <v>166</v>
      </c>
      <c r="C151" s="2">
        <f>SUM(C113:C149)</f>
        <v>10</v>
      </c>
      <c r="D151" s="2">
        <f t="shared" ref="D151:G151" si="6">SUM(D113:D149)</f>
        <v>19</v>
      </c>
      <c r="E151" s="2">
        <f t="shared" si="6"/>
        <v>5</v>
      </c>
      <c r="F151" s="2">
        <f t="shared" si="6"/>
        <v>2</v>
      </c>
      <c r="G151" s="2">
        <f t="shared" si="6"/>
        <v>0</v>
      </c>
    </row>
    <row r="152" spans="2:8" x14ac:dyDescent="0.2">
      <c r="B152" s="1" t="s">
        <v>162</v>
      </c>
      <c r="C152" s="2">
        <f>(C151/36)*100</f>
        <v>27.777777777777779</v>
      </c>
      <c r="D152" s="2">
        <f t="shared" ref="D152:G152" si="7">(D151/36)*100</f>
        <v>52.777777777777779</v>
      </c>
      <c r="E152" s="2">
        <f t="shared" si="7"/>
        <v>13.888888888888889</v>
      </c>
      <c r="F152" s="2">
        <f t="shared" si="7"/>
        <v>5.5555555555555554</v>
      </c>
      <c r="G152" s="2">
        <f t="shared" si="7"/>
        <v>0</v>
      </c>
    </row>
  </sheetData>
  <mergeCells count="1">
    <mergeCell ref="C3:G3"/>
  </mergeCells>
  <phoneticPr fontId="3" type="noConversion"/>
  <pageMargins left="0.75" right="0.75" top="1" bottom="1" header="0.5" footer="0.5"/>
  <pageSetup orientation="portrait" horizontalDpi="4294967292" verticalDpi="4294967292"/>
  <rowBreaks count="1" manualBreakCount="1">
    <brk id="73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 Irvine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McCusker</dc:creator>
  <cp:lastModifiedBy>Isaac Rosenthal</cp:lastModifiedBy>
  <cp:lastPrinted>2014-07-18T23:54:57Z</cp:lastPrinted>
  <dcterms:created xsi:type="dcterms:W3CDTF">2014-03-26T03:34:54Z</dcterms:created>
  <dcterms:modified xsi:type="dcterms:W3CDTF">2018-03-05T17:14:58Z</dcterms:modified>
</cp:coreProperties>
</file>