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zadi electronics\Desktop\"/>
    </mc:Choice>
  </mc:AlternateContent>
  <bookViews>
    <workbookView xWindow="-120" yWindow="-120" windowWidth="29040" windowHeight="15840"/>
  </bookViews>
  <sheets>
    <sheet name="P1V" sheetId="4" r:id="rId1"/>
    <sheet name="P2V" sheetId="7" r:id="rId2"/>
    <sheet name="P3V" sheetId="6" r:id="rId3"/>
    <sheet name="P4V" sheetId="1" r:id="rId4"/>
    <sheet name="P5V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3" l="1"/>
  <c r="C9" i="3" l="1"/>
  <c r="E13" i="6" l="1"/>
  <c r="I25" i="1" s="1"/>
  <c r="D35" i="1" s="1"/>
  <c r="E16" i="7"/>
  <c r="G16" i="7" s="1"/>
  <c r="E17" i="7"/>
  <c r="H17" i="7" s="1"/>
  <c r="J17" i="7"/>
  <c r="L17" i="7"/>
  <c r="E18" i="7"/>
  <c r="F18" i="7"/>
  <c r="G18" i="7"/>
  <c r="H18" i="7"/>
  <c r="J18" i="7"/>
  <c r="K18" i="7"/>
  <c r="L18" i="7"/>
  <c r="E19" i="7"/>
  <c r="H19" i="7" s="1"/>
  <c r="E20" i="7"/>
  <c r="H20" i="7" s="1"/>
  <c r="G20" i="7"/>
  <c r="J20" i="7"/>
  <c r="C21" i="7"/>
  <c r="E21" i="7"/>
  <c r="E31" i="7"/>
  <c r="I6" i="1" s="1"/>
  <c r="I24" i="1" s="1"/>
  <c r="D28" i="1" s="1"/>
  <c r="C6" i="3" s="1"/>
  <c r="E32" i="7"/>
  <c r="I7" i="1" s="1"/>
  <c r="E33" i="7"/>
  <c r="E34" i="7"/>
  <c r="C35" i="7"/>
  <c r="D45" i="1"/>
  <c r="H57" i="4"/>
  <c r="H52" i="4"/>
  <c r="H53" i="4"/>
  <c r="H54" i="4"/>
  <c r="H55" i="4"/>
  <c r="H56" i="4"/>
  <c r="H51" i="4"/>
  <c r="D34" i="1"/>
  <c r="I30" i="1"/>
  <c r="I28" i="1"/>
  <c r="D37" i="4"/>
  <c r="F57" i="4"/>
  <c r="D57" i="4"/>
  <c r="F52" i="4"/>
  <c r="F53" i="4"/>
  <c r="F54" i="4"/>
  <c r="F55" i="4"/>
  <c r="F56" i="4"/>
  <c r="F51" i="4"/>
  <c r="I26" i="1" l="1"/>
  <c r="K16" i="7"/>
  <c r="E35" i="7"/>
  <c r="H16" i="7"/>
  <c r="F16" i="7"/>
  <c r="J16" i="7"/>
  <c r="J21" i="7" s="1"/>
  <c r="C8" i="3" s="1"/>
  <c r="G21" i="7"/>
  <c r="C7" i="3" s="1"/>
  <c r="H21" i="7"/>
  <c r="G17" i="7"/>
  <c r="I29" i="1"/>
  <c r="K17" i="7"/>
  <c r="K21" i="7" s="1"/>
  <c r="C11" i="3" s="1"/>
  <c r="F17" i="7"/>
  <c r="I19" i="7"/>
  <c r="I21" i="7" s="1"/>
  <c r="I27" i="1"/>
  <c r="I31" i="1" s="1"/>
  <c r="I47" i="1" s="1"/>
  <c r="L16" i="7"/>
  <c r="L21" i="7" s="1"/>
  <c r="C10" i="3" s="1"/>
  <c r="F21" i="7" l="1"/>
  <c r="F22" i="7"/>
  <c r="C12" i="3"/>
  <c r="C5" i="3" s="1"/>
  <c r="C14" i="3" s="1"/>
  <c r="I22" i="7"/>
  <c r="D29" i="1" s="1"/>
  <c r="D47" i="1" s="1"/>
  <c r="E6" i="7" s="1"/>
  <c r="E8" i="7" s="1"/>
  <c r="F23" i="7" l="1"/>
</calcChain>
</file>

<file path=xl/sharedStrings.xml><?xml version="1.0" encoding="utf-8"?>
<sst xmlns="http://schemas.openxmlformats.org/spreadsheetml/2006/main" count="378" uniqueCount="332">
  <si>
    <t>N°</t>
  </si>
  <si>
    <t>NATURE</t>
  </si>
  <si>
    <t>TAUX</t>
  </si>
  <si>
    <t>MONTANT</t>
  </si>
  <si>
    <t>BAPTEME ADULTE</t>
  </si>
  <si>
    <t>CONFIRMATION</t>
  </si>
  <si>
    <t>MARIAGE</t>
  </si>
  <si>
    <t>BESOINS N+1</t>
  </si>
  <si>
    <t>PRODUITS N</t>
  </si>
  <si>
    <t>Num</t>
  </si>
  <si>
    <t>Cptes</t>
  </si>
  <si>
    <t>Intitulés</t>
  </si>
  <si>
    <t>Réf</t>
  </si>
  <si>
    <t>Ligne</t>
  </si>
  <si>
    <t>Montants</t>
  </si>
  <si>
    <t>Num Cptes</t>
  </si>
  <si>
    <t>Achat  Procure paroissiale</t>
  </si>
  <si>
    <t>Denier de culte</t>
  </si>
  <si>
    <t xml:space="preserve">Frais de Culte </t>
  </si>
  <si>
    <t>Quêtes ordinaires</t>
  </si>
  <si>
    <t>Carburant et lubrifiants</t>
  </si>
  <si>
    <t>Produits d’entretien</t>
  </si>
  <si>
    <t>Honoraires de Messe (locaux)</t>
  </si>
  <si>
    <t>Fourniture bureau/Documentation</t>
  </si>
  <si>
    <t>Honoraires Messes (extérieures)</t>
  </si>
  <si>
    <t>Eau /Electricité/ Gaz</t>
  </si>
  <si>
    <t>Inscription au mariage</t>
  </si>
  <si>
    <t>Achat Pièces détachées</t>
  </si>
  <si>
    <t>Inscription au catéchuménat</t>
  </si>
  <si>
    <t>Aumônerie scolaire</t>
  </si>
  <si>
    <t>Petit Equipement /outillage</t>
  </si>
  <si>
    <t>Participation centre santé</t>
  </si>
  <si>
    <t>Frais/Indemnités transport</t>
  </si>
  <si>
    <t>Loyers perçus</t>
  </si>
  <si>
    <t>Location/charges locatives</t>
  </si>
  <si>
    <t xml:space="preserve">Marge/ vente Procure paroissiale </t>
  </si>
  <si>
    <t>Entretien/Réparat. Bâtiment</t>
  </si>
  <si>
    <t xml:space="preserve">Marge/Vente Produits plantations </t>
  </si>
  <si>
    <t>Entretien/Réparat. Mobilier</t>
  </si>
  <si>
    <t xml:space="preserve">Marge/Vente Produits élevage </t>
  </si>
  <si>
    <t>Entretien/Réparat. Matériel</t>
  </si>
  <si>
    <t>Marge/ ventes autres produits</t>
  </si>
  <si>
    <t>Primes d’assurance</t>
  </si>
  <si>
    <t>Duplicata et services assimilés</t>
  </si>
  <si>
    <t>Frais études/ Investissement</t>
  </si>
  <si>
    <t xml:space="preserve">Autres produits </t>
  </si>
  <si>
    <t>Frais postaux</t>
  </si>
  <si>
    <t xml:space="preserve">Dons locaux </t>
  </si>
  <si>
    <t>Téléphone/Fax/Internet</t>
  </si>
  <si>
    <t xml:space="preserve">Dons extérieurs </t>
  </si>
  <si>
    <t>Frais Photocopie/ Saisie…</t>
  </si>
  <si>
    <t>Produits financiers (intérêts…)</t>
  </si>
  <si>
    <t xml:space="preserve">Frais bancaires (agios) </t>
  </si>
  <si>
    <t>Frais médicaux</t>
  </si>
  <si>
    <t>Honoraires Messes versées</t>
  </si>
  <si>
    <t>Collectes exceptionnelles</t>
  </si>
  <si>
    <t>Honoraires services divers</t>
  </si>
  <si>
    <t>Casuel Baptême Bébé</t>
  </si>
  <si>
    <t>Casuel Baptême Adulte</t>
  </si>
  <si>
    <t>Casuel Première communion</t>
  </si>
  <si>
    <t>Autres participation diocèse</t>
  </si>
  <si>
    <t>Casuel Confirmation</t>
  </si>
  <si>
    <t>Frais Retraite/Formation</t>
  </si>
  <si>
    <t>Casuel Mariage</t>
  </si>
  <si>
    <t>Accueil/Réception/collation</t>
  </si>
  <si>
    <t>Total autres prélèvements</t>
  </si>
  <si>
    <t>Vignette/ Péage</t>
  </si>
  <si>
    <t>Taxes foncières TPF / TRF</t>
  </si>
  <si>
    <t>Revers. Quêtes Impérées</t>
  </si>
  <si>
    <t>Dons/Dépannage/Mécénat</t>
  </si>
  <si>
    <t>Quêtes Impérées</t>
  </si>
  <si>
    <t>Dons en nature consommés</t>
  </si>
  <si>
    <t>Fête des récoltes</t>
  </si>
  <si>
    <t>charges et Pertes diverses</t>
  </si>
  <si>
    <t>Dons Orientés</t>
  </si>
  <si>
    <t>Allocation Prêtres</t>
  </si>
  <si>
    <t>Rembours. frais médicaux</t>
  </si>
  <si>
    <t>Allocat° autres Ouv. apost.</t>
  </si>
  <si>
    <t>Indemnité d’assurance reçue</t>
  </si>
  <si>
    <t>Salaire Personnel</t>
  </si>
  <si>
    <t>Evaluation dons en nature</t>
  </si>
  <si>
    <t>Charges patronales CNPS</t>
  </si>
  <si>
    <t>Frais financiers</t>
  </si>
  <si>
    <t>Autres remboursements</t>
  </si>
  <si>
    <t>Dotations amortissements</t>
  </si>
  <si>
    <t>Remise dette par  un créancier</t>
  </si>
  <si>
    <t>Dotations provisions</t>
  </si>
  <si>
    <t>TOTAL DES CHARGES</t>
  </si>
  <si>
    <r>
      <t>C</t>
    </r>
    <r>
      <rPr>
        <vertAlign val="subscript"/>
        <sz val="11"/>
        <color theme="1"/>
        <rFont val="Times New Roman"/>
        <family val="1"/>
      </rPr>
      <t>44</t>
    </r>
  </si>
  <si>
    <t>TOTAL GENERAL PRODUITS</t>
  </si>
  <si>
    <r>
      <t>P</t>
    </r>
    <r>
      <rPr>
        <vertAlign val="subscript"/>
        <sz val="11"/>
        <color theme="1"/>
        <rFont val="Times New Roman"/>
        <family val="1"/>
      </rPr>
      <t>44</t>
    </r>
  </si>
  <si>
    <t>QTÉ</t>
  </si>
  <si>
    <t>RÉPARTITION</t>
  </si>
  <si>
    <t>PARTICIPATION PAROISSIALE</t>
  </si>
  <si>
    <t>PARTICIPATION</t>
  </si>
  <si>
    <t xml:space="preserve"> DIOCESAINE</t>
  </si>
  <si>
    <t>CATÉCHISTE</t>
  </si>
  <si>
    <t>P.D</t>
  </si>
  <si>
    <t>F.F.P</t>
  </si>
  <si>
    <t>BAPTEME BÉBÉ</t>
  </si>
  <si>
    <t>PREMIЀRE COMMUNION</t>
  </si>
  <si>
    <t xml:space="preserve">TOTAL </t>
  </si>
  <si>
    <t>DIOCESE DE BAFANG</t>
  </si>
  <si>
    <t>TABLEAU RECAPITULATIF DES CASUELS</t>
  </si>
  <si>
    <t>DESIGNATIONS</t>
  </si>
  <si>
    <t>FORMULES</t>
  </si>
  <si>
    <t>R</t>
  </si>
  <si>
    <t>RESULTATS</t>
  </si>
  <si>
    <t xml:space="preserve">Résultat mensuel gestion </t>
  </si>
  <si>
    <t>Résultat de gestion mois précédent</t>
  </si>
  <si>
    <t>Cf fiche mois précédent</t>
  </si>
  <si>
    <t>Nouvelle situation</t>
  </si>
  <si>
    <t>Achat Matériaux construction</t>
  </si>
  <si>
    <t>Produits cessions  d’immobilisations.</t>
  </si>
  <si>
    <t>Main d’œuvre occasionnelle</t>
  </si>
  <si>
    <t>Subventions (aide) d’exploitation</t>
  </si>
  <si>
    <t>Services gratuits consommés</t>
  </si>
  <si>
    <t>Evaluation services gratuits tiers</t>
  </si>
  <si>
    <r>
      <t>C</t>
    </r>
    <r>
      <rPr>
        <vertAlign val="subscript"/>
        <sz val="9"/>
        <color rgb="FF000000"/>
        <rFont val="Times New Roman"/>
        <family val="1"/>
      </rPr>
      <t xml:space="preserve"> 01</t>
    </r>
  </si>
  <si>
    <r>
      <t>P</t>
    </r>
    <r>
      <rPr>
        <vertAlign val="subscript"/>
        <sz val="9"/>
        <color rgb="FF000000"/>
        <rFont val="Times New Roman"/>
        <family val="1"/>
      </rPr>
      <t>01</t>
    </r>
  </si>
  <si>
    <r>
      <t>C</t>
    </r>
    <r>
      <rPr>
        <vertAlign val="subscript"/>
        <sz val="9"/>
        <color rgb="FF000000"/>
        <rFont val="Times New Roman"/>
        <family val="1"/>
      </rPr>
      <t xml:space="preserve"> 02</t>
    </r>
  </si>
  <si>
    <r>
      <t>P</t>
    </r>
    <r>
      <rPr>
        <vertAlign val="subscript"/>
        <sz val="9"/>
        <color rgb="FF000000"/>
        <rFont val="Times New Roman"/>
        <family val="1"/>
      </rPr>
      <t>02</t>
    </r>
  </si>
  <si>
    <r>
      <t>C</t>
    </r>
    <r>
      <rPr>
        <vertAlign val="subscript"/>
        <sz val="9"/>
        <color rgb="FF000000"/>
        <rFont val="Times New Roman"/>
        <family val="1"/>
      </rPr>
      <t xml:space="preserve"> 03</t>
    </r>
  </si>
  <si>
    <r>
      <t>P</t>
    </r>
    <r>
      <rPr>
        <vertAlign val="subscript"/>
        <sz val="9"/>
        <color rgb="FF000000"/>
        <rFont val="Times New Roman"/>
        <family val="1"/>
      </rPr>
      <t>03</t>
    </r>
  </si>
  <si>
    <r>
      <t>C</t>
    </r>
    <r>
      <rPr>
        <vertAlign val="subscript"/>
        <sz val="9"/>
        <color rgb="FF000000"/>
        <rFont val="Times New Roman"/>
        <family val="1"/>
      </rPr>
      <t xml:space="preserve"> 04</t>
    </r>
  </si>
  <si>
    <r>
      <t>P</t>
    </r>
    <r>
      <rPr>
        <vertAlign val="subscript"/>
        <sz val="9"/>
        <color rgb="FF000000"/>
        <rFont val="Times New Roman"/>
        <family val="1"/>
      </rPr>
      <t>04</t>
    </r>
  </si>
  <si>
    <r>
      <t>C</t>
    </r>
    <r>
      <rPr>
        <vertAlign val="subscript"/>
        <sz val="9"/>
        <color rgb="FF000000"/>
        <rFont val="Times New Roman"/>
        <family val="1"/>
      </rPr>
      <t xml:space="preserve"> 05</t>
    </r>
  </si>
  <si>
    <r>
      <t>P</t>
    </r>
    <r>
      <rPr>
        <vertAlign val="subscript"/>
        <sz val="9"/>
        <color rgb="FF000000"/>
        <rFont val="Times New Roman"/>
        <family val="1"/>
      </rPr>
      <t>05</t>
    </r>
  </si>
  <si>
    <r>
      <t>C</t>
    </r>
    <r>
      <rPr>
        <vertAlign val="subscript"/>
        <sz val="9"/>
        <color rgb="FF000000"/>
        <rFont val="Times New Roman"/>
        <family val="1"/>
      </rPr>
      <t xml:space="preserve"> 06</t>
    </r>
  </si>
  <si>
    <r>
      <t>P</t>
    </r>
    <r>
      <rPr>
        <vertAlign val="subscript"/>
        <sz val="9"/>
        <color rgb="FF000000"/>
        <rFont val="Times New Roman"/>
        <family val="1"/>
      </rPr>
      <t>06</t>
    </r>
  </si>
  <si>
    <r>
      <t>C</t>
    </r>
    <r>
      <rPr>
        <vertAlign val="subscript"/>
        <sz val="9"/>
        <color rgb="FF000000"/>
        <rFont val="Times New Roman"/>
        <family val="1"/>
      </rPr>
      <t xml:space="preserve"> 07</t>
    </r>
  </si>
  <si>
    <r>
      <t>P</t>
    </r>
    <r>
      <rPr>
        <vertAlign val="subscript"/>
        <sz val="9"/>
        <color rgb="FF000000"/>
        <rFont val="Times New Roman"/>
        <family val="1"/>
      </rPr>
      <t>07</t>
    </r>
  </si>
  <si>
    <r>
      <t>C</t>
    </r>
    <r>
      <rPr>
        <vertAlign val="subscript"/>
        <sz val="9"/>
        <color rgb="FF000000"/>
        <rFont val="Times New Roman"/>
        <family val="1"/>
      </rPr>
      <t xml:space="preserve"> 08</t>
    </r>
  </si>
  <si>
    <r>
      <t>P</t>
    </r>
    <r>
      <rPr>
        <vertAlign val="subscript"/>
        <sz val="9"/>
        <color rgb="FF000000"/>
        <rFont val="Times New Roman"/>
        <family val="1"/>
      </rPr>
      <t>08</t>
    </r>
  </si>
  <si>
    <r>
      <t>C</t>
    </r>
    <r>
      <rPr>
        <vertAlign val="subscript"/>
        <sz val="9"/>
        <color rgb="FF000000"/>
        <rFont val="Times New Roman"/>
        <family val="1"/>
      </rPr>
      <t xml:space="preserve"> 09</t>
    </r>
  </si>
  <si>
    <r>
      <t>P</t>
    </r>
    <r>
      <rPr>
        <vertAlign val="subscript"/>
        <sz val="9"/>
        <color rgb="FF000000"/>
        <rFont val="Times New Roman"/>
        <family val="1"/>
      </rPr>
      <t>09</t>
    </r>
  </si>
  <si>
    <r>
      <t>C</t>
    </r>
    <r>
      <rPr>
        <vertAlign val="subscript"/>
        <sz val="9"/>
        <color rgb="FF000000"/>
        <rFont val="Times New Roman"/>
        <family val="1"/>
      </rPr>
      <t xml:space="preserve"> 10</t>
    </r>
  </si>
  <si>
    <r>
      <t>P</t>
    </r>
    <r>
      <rPr>
        <vertAlign val="subscript"/>
        <sz val="9"/>
        <color rgb="FF000000"/>
        <rFont val="Times New Roman"/>
        <family val="1"/>
      </rPr>
      <t>10</t>
    </r>
  </si>
  <si>
    <r>
      <t>C</t>
    </r>
    <r>
      <rPr>
        <vertAlign val="subscript"/>
        <sz val="9"/>
        <color rgb="FF000000"/>
        <rFont val="Times New Roman"/>
        <family val="1"/>
      </rPr>
      <t xml:space="preserve"> 11</t>
    </r>
  </si>
  <si>
    <r>
      <t>P</t>
    </r>
    <r>
      <rPr>
        <vertAlign val="subscript"/>
        <sz val="9"/>
        <color rgb="FF000000"/>
        <rFont val="Times New Roman"/>
        <family val="1"/>
      </rPr>
      <t>11</t>
    </r>
  </si>
  <si>
    <r>
      <t>C</t>
    </r>
    <r>
      <rPr>
        <vertAlign val="subscript"/>
        <sz val="9"/>
        <color rgb="FF000000"/>
        <rFont val="Times New Roman"/>
        <family val="1"/>
      </rPr>
      <t xml:space="preserve"> 12</t>
    </r>
  </si>
  <si>
    <r>
      <t>P</t>
    </r>
    <r>
      <rPr>
        <vertAlign val="subscript"/>
        <sz val="9"/>
        <color rgb="FF000000"/>
        <rFont val="Times New Roman"/>
        <family val="1"/>
      </rPr>
      <t>12</t>
    </r>
  </si>
  <si>
    <r>
      <t>C</t>
    </r>
    <r>
      <rPr>
        <vertAlign val="subscript"/>
        <sz val="9"/>
        <color rgb="FF000000"/>
        <rFont val="Times New Roman"/>
        <family val="1"/>
      </rPr>
      <t xml:space="preserve"> 13</t>
    </r>
  </si>
  <si>
    <r>
      <t>P</t>
    </r>
    <r>
      <rPr>
        <vertAlign val="subscript"/>
        <sz val="9"/>
        <color rgb="FF000000"/>
        <rFont val="Times New Roman"/>
        <family val="1"/>
      </rPr>
      <t>13</t>
    </r>
  </si>
  <si>
    <r>
      <t>C</t>
    </r>
    <r>
      <rPr>
        <vertAlign val="subscript"/>
        <sz val="9"/>
        <color rgb="FF000000"/>
        <rFont val="Times New Roman"/>
        <family val="1"/>
      </rPr>
      <t xml:space="preserve"> 14</t>
    </r>
  </si>
  <si>
    <r>
      <t>P</t>
    </r>
    <r>
      <rPr>
        <vertAlign val="subscript"/>
        <sz val="9"/>
        <color rgb="FF000000"/>
        <rFont val="Times New Roman"/>
        <family val="1"/>
      </rPr>
      <t>14</t>
    </r>
  </si>
  <si>
    <r>
      <t>C</t>
    </r>
    <r>
      <rPr>
        <vertAlign val="subscript"/>
        <sz val="9"/>
        <color rgb="FF000000"/>
        <rFont val="Times New Roman"/>
        <family val="1"/>
      </rPr>
      <t xml:space="preserve"> 15</t>
    </r>
  </si>
  <si>
    <r>
      <t>P</t>
    </r>
    <r>
      <rPr>
        <vertAlign val="subscript"/>
        <sz val="9"/>
        <color rgb="FF000000"/>
        <rFont val="Times New Roman"/>
        <family val="1"/>
      </rPr>
      <t>15</t>
    </r>
  </si>
  <si>
    <r>
      <t>C</t>
    </r>
    <r>
      <rPr>
        <vertAlign val="subscript"/>
        <sz val="9"/>
        <color rgb="FF000000"/>
        <rFont val="Times New Roman"/>
        <family val="1"/>
      </rPr>
      <t xml:space="preserve"> 16</t>
    </r>
  </si>
  <si>
    <r>
      <t>P</t>
    </r>
    <r>
      <rPr>
        <vertAlign val="subscript"/>
        <sz val="9"/>
        <color rgb="FF000000"/>
        <rFont val="Times New Roman"/>
        <family val="1"/>
      </rPr>
      <t>16</t>
    </r>
  </si>
  <si>
    <r>
      <t>C</t>
    </r>
    <r>
      <rPr>
        <vertAlign val="subscript"/>
        <sz val="9"/>
        <color rgb="FF000000"/>
        <rFont val="Times New Roman"/>
        <family val="1"/>
      </rPr>
      <t xml:space="preserve"> 17</t>
    </r>
  </si>
  <si>
    <r>
      <t>P</t>
    </r>
    <r>
      <rPr>
        <vertAlign val="subscript"/>
        <sz val="9"/>
        <color rgb="FF000000"/>
        <rFont val="Times New Roman"/>
        <family val="1"/>
      </rPr>
      <t>17</t>
    </r>
  </si>
  <si>
    <r>
      <t>C</t>
    </r>
    <r>
      <rPr>
        <vertAlign val="subscript"/>
        <sz val="9"/>
        <color rgb="FF000000"/>
        <rFont val="Times New Roman"/>
        <family val="1"/>
      </rPr>
      <t xml:space="preserve"> 18</t>
    </r>
  </si>
  <si>
    <r>
      <t>P</t>
    </r>
    <r>
      <rPr>
        <vertAlign val="subscript"/>
        <sz val="9"/>
        <color rgb="FF000000"/>
        <rFont val="Times New Roman"/>
        <family val="1"/>
      </rPr>
      <t>18</t>
    </r>
  </si>
  <si>
    <r>
      <t>C</t>
    </r>
    <r>
      <rPr>
        <vertAlign val="subscript"/>
        <sz val="9"/>
        <color rgb="FF000000"/>
        <rFont val="Times New Roman"/>
        <family val="1"/>
      </rPr>
      <t xml:space="preserve"> 19</t>
    </r>
  </si>
  <si>
    <r>
      <t>P</t>
    </r>
    <r>
      <rPr>
        <vertAlign val="subscript"/>
        <sz val="9"/>
        <color rgb="FF000000"/>
        <rFont val="Times New Roman"/>
        <family val="1"/>
      </rPr>
      <t>19</t>
    </r>
  </si>
  <si>
    <r>
      <t>C</t>
    </r>
    <r>
      <rPr>
        <vertAlign val="subscript"/>
        <sz val="9"/>
        <color rgb="FF000000"/>
        <rFont val="Times New Roman"/>
        <family val="1"/>
      </rPr>
      <t xml:space="preserve"> 20</t>
    </r>
  </si>
  <si>
    <r>
      <t>P</t>
    </r>
    <r>
      <rPr>
        <vertAlign val="subscript"/>
        <sz val="9"/>
        <color rgb="FF000000"/>
        <rFont val="Times New Roman"/>
        <family val="1"/>
      </rPr>
      <t>20</t>
    </r>
  </si>
  <si>
    <r>
      <t>C</t>
    </r>
    <r>
      <rPr>
        <vertAlign val="subscript"/>
        <sz val="9"/>
        <color rgb="FF000000"/>
        <rFont val="Times New Roman"/>
        <family val="1"/>
      </rPr>
      <t xml:space="preserve"> 21</t>
    </r>
  </si>
  <si>
    <r>
      <t xml:space="preserve">Total Intermédiaire </t>
    </r>
    <r>
      <rPr>
        <i/>
        <sz val="9"/>
        <color theme="1"/>
        <rFont val="Times New Roman"/>
        <family val="1"/>
      </rPr>
      <t>(assiette 20%)</t>
    </r>
  </si>
  <si>
    <r>
      <t>P</t>
    </r>
    <r>
      <rPr>
        <vertAlign val="subscript"/>
        <sz val="9"/>
        <color theme="1"/>
        <rFont val="Times New Roman"/>
        <family val="1"/>
      </rPr>
      <t>21</t>
    </r>
  </si>
  <si>
    <r>
      <t>C</t>
    </r>
    <r>
      <rPr>
        <vertAlign val="subscript"/>
        <sz val="9"/>
        <color rgb="FF000000"/>
        <rFont val="Times New Roman"/>
        <family val="1"/>
      </rPr>
      <t xml:space="preserve"> 22</t>
    </r>
  </si>
  <si>
    <r>
      <t>P</t>
    </r>
    <r>
      <rPr>
        <vertAlign val="subscript"/>
        <sz val="9"/>
        <color rgb="FF000000"/>
        <rFont val="Times New Roman"/>
        <family val="1"/>
      </rPr>
      <t>22</t>
    </r>
  </si>
  <si>
    <r>
      <t>C</t>
    </r>
    <r>
      <rPr>
        <vertAlign val="subscript"/>
        <sz val="9"/>
        <color rgb="FF000000"/>
        <rFont val="Times New Roman"/>
        <family val="1"/>
      </rPr>
      <t xml:space="preserve"> 23</t>
    </r>
  </si>
  <si>
    <r>
      <t>P</t>
    </r>
    <r>
      <rPr>
        <vertAlign val="subscript"/>
        <sz val="9"/>
        <color rgb="FF000000"/>
        <rFont val="Times New Roman"/>
        <family val="1"/>
      </rPr>
      <t>23</t>
    </r>
  </si>
  <si>
    <r>
      <t>C</t>
    </r>
    <r>
      <rPr>
        <vertAlign val="subscript"/>
        <sz val="9"/>
        <color rgb="FF000000"/>
        <rFont val="Times New Roman"/>
        <family val="1"/>
      </rPr>
      <t xml:space="preserve"> 24</t>
    </r>
  </si>
  <si>
    <r>
      <t>P</t>
    </r>
    <r>
      <rPr>
        <vertAlign val="subscript"/>
        <sz val="9"/>
        <color rgb="FF000000"/>
        <rFont val="Times New Roman"/>
        <family val="1"/>
      </rPr>
      <t>24</t>
    </r>
  </si>
  <si>
    <r>
      <t>C</t>
    </r>
    <r>
      <rPr>
        <vertAlign val="subscript"/>
        <sz val="9"/>
        <color rgb="FF000000"/>
        <rFont val="Times New Roman"/>
        <family val="1"/>
      </rPr>
      <t xml:space="preserve"> 25</t>
    </r>
  </si>
  <si>
    <r>
      <t>P</t>
    </r>
    <r>
      <rPr>
        <vertAlign val="subscript"/>
        <sz val="9"/>
        <color rgb="FF000000"/>
        <rFont val="Times New Roman"/>
        <family val="1"/>
      </rPr>
      <t>25</t>
    </r>
  </si>
  <si>
    <r>
      <t>C</t>
    </r>
    <r>
      <rPr>
        <vertAlign val="subscript"/>
        <sz val="9"/>
        <color rgb="FF000000"/>
        <rFont val="Times New Roman"/>
        <family val="1"/>
      </rPr>
      <t xml:space="preserve"> 26</t>
    </r>
  </si>
  <si>
    <r>
      <t>P</t>
    </r>
    <r>
      <rPr>
        <vertAlign val="subscript"/>
        <sz val="9"/>
        <color rgb="FF000000"/>
        <rFont val="Times New Roman"/>
        <family val="1"/>
      </rPr>
      <t>26</t>
    </r>
  </si>
  <si>
    <r>
      <t>C</t>
    </r>
    <r>
      <rPr>
        <vertAlign val="subscript"/>
        <sz val="9"/>
        <color rgb="FF000000"/>
        <rFont val="Times New Roman"/>
        <family val="1"/>
      </rPr>
      <t xml:space="preserve"> 27</t>
    </r>
  </si>
  <si>
    <r>
      <t>P</t>
    </r>
    <r>
      <rPr>
        <vertAlign val="subscript"/>
        <sz val="9"/>
        <color rgb="FF000000"/>
        <rFont val="Times New Roman"/>
        <family val="1"/>
      </rPr>
      <t>27</t>
    </r>
  </si>
  <si>
    <r>
      <t>C</t>
    </r>
    <r>
      <rPr>
        <vertAlign val="subscript"/>
        <sz val="9"/>
        <color rgb="FF000000"/>
        <rFont val="Times New Roman"/>
        <family val="1"/>
      </rPr>
      <t xml:space="preserve"> 28</t>
    </r>
  </si>
  <si>
    <r>
      <t>P</t>
    </r>
    <r>
      <rPr>
        <vertAlign val="subscript"/>
        <sz val="9"/>
        <color theme="1"/>
        <rFont val="Times New Roman"/>
        <family val="1"/>
      </rPr>
      <t>28</t>
    </r>
  </si>
  <si>
    <r>
      <t>C</t>
    </r>
    <r>
      <rPr>
        <vertAlign val="subscript"/>
        <sz val="9"/>
        <color rgb="FF000000"/>
        <rFont val="Times New Roman"/>
        <family val="1"/>
      </rPr>
      <t xml:space="preserve"> 29</t>
    </r>
  </si>
  <si>
    <r>
      <t>Vente Procure paroissiale (CSV)</t>
    </r>
    <r>
      <rPr>
        <vertAlign val="superscript"/>
        <sz val="9"/>
        <color theme="1"/>
        <rFont val="Times New Roman"/>
        <family val="1"/>
      </rPr>
      <t xml:space="preserve"> 1</t>
    </r>
  </si>
  <si>
    <r>
      <t>P</t>
    </r>
    <r>
      <rPr>
        <vertAlign val="subscript"/>
        <sz val="9"/>
        <color rgb="FF000000"/>
        <rFont val="Times New Roman"/>
        <family val="1"/>
      </rPr>
      <t>29</t>
    </r>
  </si>
  <si>
    <r>
      <t>C</t>
    </r>
    <r>
      <rPr>
        <vertAlign val="subscript"/>
        <sz val="9"/>
        <color rgb="FF000000"/>
        <rFont val="Times New Roman"/>
        <family val="1"/>
      </rPr>
      <t xml:space="preserve"> 30</t>
    </r>
  </si>
  <si>
    <r>
      <t>Vente produits plantation (CSV)</t>
    </r>
    <r>
      <rPr>
        <vertAlign val="superscript"/>
        <sz val="9"/>
        <color theme="1"/>
        <rFont val="Times New Roman"/>
        <family val="1"/>
      </rPr>
      <t xml:space="preserve"> 1</t>
    </r>
  </si>
  <si>
    <r>
      <t>P</t>
    </r>
    <r>
      <rPr>
        <vertAlign val="subscript"/>
        <sz val="9"/>
        <color rgb="FF000000"/>
        <rFont val="Times New Roman"/>
        <family val="1"/>
      </rPr>
      <t>30</t>
    </r>
  </si>
  <si>
    <r>
      <t>C</t>
    </r>
    <r>
      <rPr>
        <vertAlign val="subscript"/>
        <sz val="9"/>
        <color rgb="FF000000"/>
        <rFont val="Times New Roman"/>
        <family val="1"/>
      </rPr>
      <t xml:space="preserve"> 31</t>
    </r>
  </si>
  <si>
    <r>
      <t>Vente produits élevage (CSV)</t>
    </r>
    <r>
      <rPr>
        <vertAlign val="superscript"/>
        <sz val="9"/>
        <color theme="1"/>
        <rFont val="Times New Roman"/>
        <family val="1"/>
      </rPr>
      <t xml:space="preserve"> 1</t>
    </r>
  </si>
  <si>
    <r>
      <t>P</t>
    </r>
    <r>
      <rPr>
        <vertAlign val="subscript"/>
        <sz val="9"/>
        <color rgb="FF000000"/>
        <rFont val="Times New Roman"/>
        <family val="1"/>
      </rPr>
      <t>31</t>
    </r>
  </si>
  <si>
    <r>
      <t>C</t>
    </r>
    <r>
      <rPr>
        <vertAlign val="subscript"/>
        <sz val="9"/>
        <color rgb="FF000000"/>
        <rFont val="Times New Roman"/>
        <family val="1"/>
      </rPr>
      <t xml:space="preserve"> 32</t>
    </r>
  </si>
  <si>
    <r>
      <t>Vente autres produits (CSV)</t>
    </r>
    <r>
      <rPr>
        <vertAlign val="superscript"/>
        <sz val="9"/>
        <color theme="1"/>
        <rFont val="Times New Roman"/>
        <family val="1"/>
      </rPr>
      <t xml:space="preserve"> 1</t>
    </r>
  </si>
  <si>
    <r>
      <t>P</t>
    </r>
    <r>
      <rPr>
        <vertAlign val="subscript"/>
        <sz val="9"/>
        <color rgb="FF000000"/>
        <rFont val="Times New Roman"/>
        <family val="1"/>
      </rPr>
      <t>32</t>
    </r>
  </si>
  <si>
    <r>
      <t>C</t>
    </r>
    <r>
      <rPr>
        <vertAlign val="subscript"/>
        <sz val="9"/>
        <color rgb="FF000000"/>
        <rFont val="Times New Roman"/>
        <family val="1"/>
      </rPr>
      <t xml:space="preserve"> 33</t>
    </r>
  </si>
  <si>
    <r>
      <t>P</t>
    </r>
    <r>
      <rPr>
        <vertAlign val="subscript"/>
        <sz val="9"/>
        <color rgb="FF000000"/>
        <rFont val="Times New Roman"/>
        <family val="1"/>
      </rPr>
      <t>33</t>
    </r>
  </si>
  <si>
    <r>
      <t>C</t>
    </r>
    <r>
      <rPr>
        <vertAlign val="subscript"/>
        <sz val="9"/>
        <color rgb="FF000000"/>
        <rFont val="Times New Roman"/>
        <family val="1"/>
      </rPr>
      <t xml:space="preserve"> 34</t>
    </r>
  </si>
  <si>
    <r>
      <t>P</t>
    </r>
    <r>
      <rPr>
        <vertAlign val="subscript"/>
        <sz val="9"/>
        <color rgb="FF000000"/>
        <rFont val="Times New Roman"/>
        <family val="1"/>
      </rPr>
      <t>34</t>
    </r>
  </si>
  <si>
    <r>
      <t>C</t>
    </r>
    <r>
      <rPr>
        <vertAlign val="subscript"/>
        <sz val="9"/>
        <color rgb="FF000000"/>
        <rFont val="Times New Roman"/>
        <family val="1"/>
      </rPr>
      <t xml:space="preserve"> 35</t>
    </r>
  </si>
  <si>
    <r>
      <t>P</t>
    </r>
    <r>
      <rPr>
        <vertAlign val="subscript"/>
        <sz val="9"/>
        <color rgb="FF000000"/>
        <rFont val="Times New Roman"/>
        <family val="1"/>
      </rPr>
      <t>35</t>
    </r>
  </si>
  <si>
    <r>
      <t>C</t>
    </r>
    <r>
      <rPr>
        <vertAlign val="subscript"/>
        <sz val="9"/>
        <color rgb="FF000000"/>
        <rFont val="Times New Roman"/>
        <family val="1"/>
      </rPr>
      <t xml:space="preserve"> 36</t>
    </r>
  </si>
  <si>
    <r>
      <t>P</t>
    </r>
    <r>
      <rPr>
        <vertAlign val="subscript"/>
        <sz val="9"/>
        <color rgb="FF000000"/>
        <rFont val="Times New Roman"/>
        <family val="1"/>
      </rPr>
      <t>36</t>
    </r>
  </si>
  <si>
    <r>
      <t>C</t>
    </r>
    <r>
      <rPr>
        <vertAlign val="subscript"/>
        <sz val="9"/>
        <color rgb="FF000000"/>
        <rFont val="Times New Roman"/>
        <family val="1"/>
      </rPr>
      <t xml:space="preserve"> 37</t>
    </r>
  </si>
  <si>
    <r>
      <t>P</t>
    </r>
    <r>
      <rPr>
        <vertAlign val="subscript"/>
        <sz val="9"/>
        <color rgb="FF000000"/>
        <rFont val="Times New Roman"/>
        <family val="1"/>
      </rPr>
      <t>37</t>
    </r>
  </si>
  <si>
    <r>
      <t>C</t>
    </r>
    <r>
      <rPr>
        <vertAlign val="subscript"/>
        <sz val="9"/>
        <color rgb="FF000000"/>
        <rFont val="Times New Roman"/>
        <family val="1"/>
      </rPr>
      <t xml:space="preserve"> 38</t>
    </r>
  </si>
  <si>
    <r>
      <t>P</t>
    </r>
    <r>
      <rPr>
        <vertAlign val="subscript"/>
        <sz val="9"/>
        <color rgb="FF000000"/>
        <rFont val="Times New Roman"/>
        <family val="1"/>
      </rPr>
      <t>38</t>
    </r>
  </si>
  <si>
    <r>
      <t>C</t>
    </r>
    <r>
      <rPr>
        <vertAlign val="subscript"/>
        <sz val="9"/>
        <color rgb="FF000000"/>
        <rFont val="Times New Roman"/>
        <family val="1"/>
      </rPr>
      <t xml:space="preserve"> 39</t>
    </r>
  </si>
  <si>
    <r>
      <t>P</t>
    </r>
    <r>
      <rPr>
        <vertAlign val="subscript"/>
        <sz val="9"/>
        <color rgb="FF000000"/>
        <rFont val="Times New Roman"/>
        <family val="1"/>
      </rPr>
      <t>39</t>
    </r>
  </si>
  <si>
    <r>
      <t>C</t>
    </r>
    <r>
      <rPr>
        <vertAlign val="subscript"/>
        <sz val="9"/>
        <color rgb="FF000000"/>
        <rFont val="Times New Roman"/>
        <family val="1"/>
      </rPr>
      <t xml:space="preserve"> 40</t>
    </r>
  </si>
  <si>
    <r>
      <t>P</t>
    </r>
    <r>
      <rPr>
        <vertAlign val="subscript"/>
        <sz val="9"/>
        <color rgb="FF000000"/>
        <rFont val="Times New Roman"/>
        <family val="1"/>
      </rPr>
      <t>40</t>
    </r>
  </si>
  <si>
    <r>
      <t>C</t>
    </r>
    <r>
      <rPr>
        <vertAlign val="subscript"/>
        <sz val="9"/>
        <color rgb="FF000000"/>
        <rFont val="Times New Roman"/>
        <family val="1"/>
      </rPr>
      <t xml:space="preserve"> 41</t>
    </r>
  </si>
  <si>
    <r>
      <t>P</t>
    </r>
    <r>
      <rPr>
        <vertAlign val="subscript"/>
        <sz val="9"/>
        <color rgb="FF000000"/>
        <rFont val="Times New Roman"/>
        <family val="1"/>
      </rPr>
      <t>41</t>
    </r>
  </si>
  <si>
    <r>
      <t>C</t>
    </r>
    <r>
      <rPr>
        <vertAlign val="subscript"/>
        <sz val="9"/>
        <color rgb="FF000000"/>
        <rFont val="Times New Roman"/>
        <family val="1"/>
      </rPr>
      <t xml:space="preserve"> 42</t>
    </r>
  </si>
  <si>
    <r>
      <t>P</t>
    </r>
    <r>
      <rPr>
        <vertAlign val="subscript"/>
        <sz val="9"/>
        <color rgb="FF000000"/>
        <rFont val="Times New Roman"/>
        <family val="1"/>
      </rPr>
      <t>42</t>
    </r>
  </si>
  <si>
    <r>
      <t>C</t>
    </r>
    <r>
      <rPr>
        <vertAlign val="subscript"/>
        <sz val="9"/>
        <color rgb="FF000000"/>
        <rFont val="Times New Roman"/>
        <family val="1"/>
      </rPr>
      <t xml:space="preserve"> 43</t>
    </r>
  </si>
  <si>
    <r>
      <t>P</t>
    </r>
    <r>
      <rPr>
        <vertAlign val="subscript"/>
        <sz val="9"/>
        <color rgb="FF000000"/>
        <rFont val="Times New Roman"/>
        <family val="1"/>
      </rPr>
      <t>43</t>
    </r>
  </si>
  <si>
    <t>Participat°.Charges D (20%)</t>
  </si>
  <si>
    <t>TOTAL GENERAL</t>
  </si>
  <si>
    <r>
      <t xml:space="preserve">TOTAL PARTICIPATION </t>
    </r>
    <r>
      <rPr>
        <b/>
        <i/>
        <vertAlign val="subscript"/>
        <sz val="10"/>
        <color rgb="FF000000"/>
        <rFont val="Times New Roman"/>
        <family val="1"/>
      </rPr>
      <t>C26</t>
    </r>
  </si>
  <si>
    <t xml:space="preserve">CARITAS </t>
  </si>
  <si>
    <t>ACTIF</t>
  </si>
  <si>
    <t xml:space="preserve">PASSIF                                    </t>
  </si>
  <si>
    <t>Terrains</t>
  </si>
  <si>
    <t>Fonds Propre</t>
  </si>
  <si>
    <t>Plantations</t>
  </si>
  <si>
    <t>Subventions d’Investissement</t>
  </si>
  <si>
    <t>Bâtiments</t>
  </si>
  <si>
    <t>Résultat annuel de gestion</t>
  </si>
  <si>
    <t xml:space="preserve">Mobiliers </t>
  </si>
  <si>
    <t xml:space="preserve">Machines (Ordi...) </t>
  </si>
  <si>
    <t>Provisions financières …</t>
  </si>
  <si>
    <t>Matériel Transport</t>
  </si>
  <si>
    <t>Dépôts des tiers</t>
  </si>
  <si>
    <t>Dettes Economat (à payer)</t>
  </si>
  <si>
    <t>Dépôts et Cautions LT</t>
  </si>
  <si>
    <t>Amortisements Immob</t>
  </si>
  <si>
    <t>Provisions Dép. Immob</t>
  </si>
  <si>
    <t>Stock Procure paroissiale</t>
  </si>
  <si>
    <t>Stock Produits Plantation</t>
  </si>
  <si>
    <t>Stock Produits Elevage</t>
  </si>
  <si>
    <t xml:space="preserve">Tiers Débiteurs </t>
  </si>
  <si>
    <t xml:space="preserve">Banque </t>
  </si>
  <si>
    <t>Dépôt Procure diocésaine</t>
  </si>
  <si>
    <t>Caisse</t>
  </si>
  <si>
    <t>TOTAL ACTIF</t>
  </si>
  <si>
    <t>TOTAL PASSIF</t>
  </si>
  <si>
    <r>
      <t>A</t>
    </r>
    <r>
      <rPr>
        <vertAlign val="subscript"/>
        <sz val="9"/>
        <color theme="1"/>
        <rFont val="Times New Roman"/>
        <family val="1"/>
      </rPr>
      <t>01</t>
    </r>
  </si>
  <si>
    <r>
      <t>B</t>
    </r>
    <r>
      <rPr>
        <vertAlign val="subscript"/>
        <sz val="9"/>
        <color theme="1"/>
        <rFont val="Times New Roman"/>
        <family val="1"/>
      </rPr>
      <t>01</t>
    </r>
  </si>
  <si>
    <r>
      <t>A</t>
    </r>
    <r>
      <rPr>
        <vertAlign val="subscript"/>
        <sz val="9"/>
        <color theme="1"/>
        <rFont val="Times New Roman"/>
        <family val="1"/>
      </rPr>
      <t>02</t>
    </r>
  </si>
  <si>
    <r>
      <t>B</t>
    </r>
    <r>
      <rPr>
        <vertAlign val="subscript"/>
        <sz val="9"/>
        <color theme="1"/>
        <rFont val="Times New Roman"/>
        <family val="1"/>
      </rPr>
      <t>02</t>
    </r>
  </si>
  <si>
    <r>
      <t>A</t>
    </r>
    <r>
      <rPr>
        <vertAlign val="subscript"/>
        <sz val="9"/>
        <color theme="1"/>
        <rFont val="Times New Roman"/>
        <family val="1"/>
      </rPr>
      <t>03</t>
    </r>
  </si>
  <si>
    <r>
      <t>B</t>
    </r>
    <r>
      <rPr>
        <vertAlign val="subscript"/>
        <sz val="9"/>
        <color theme="1"/>
        <rFont val="Times New Roman"/>
        <family val="1"/>
      </rPr>
      <t>03</t>
    </r>
  </si>
  <si>
    <r>
      <t>A</t>
    </r>
    <r>
      <rPr>
        <vertAlign val="subscript"/>
        <sz val="9"/>
        <color theme="1"/>
        <rFont val="Times New Roman"/>
        <family val="1"/>
      </rPr>
      <t>04</t>
    </r>
  </si>
  <si>
    <t>Emprunts Long terme</t>
  </si>
  <si>
    <r>
      <t>B</t>
    </r>
    <r>
      <rPr>
        <vertAlign val="subscript"/>
        <sz val="9"/>
        <color theme="1"/>
        <rFont val="Times New Roman"/>
        <family val="1"/>
      </rPr>
      <t>04</t>
    </r>
  </si>
  <si>
    <r>
      <t>A</t>
    </r>
    <r>
      <rPr>
        <vertAlign val="subscript"/>
        <sz val="9"/>
        <color theme="1"/>
        <rFont val="Times New Roman"/>
        <family val="1"/>
      </rPr>
      <t>05</t>
    </r>
  </si>
  <si>
    <r>
      <t>B</t>
    </r>
    <r>
      <rPr>
        <vertAlign val="subscript"/>
        <sz val="9"/>
        <color theme="1"/>
        <rFont val="Times New Roman"/>
        <family val="1"/>
      </rPr>
      <t>05</t>
    </r>
  </si>
  <si>
    <r>
      <t>A</t>
    </r>
    <r>
      <rPr>
        <vertAlign val="subscript"/>
        <sz val="9"/>
        <color theme="1"/>
        <rFont val="Times New Roman"/>
        <family val="1"/>
      </rPr>
      <t>06</t>
    </r>
  </si>
  <si>
    <r>
      <t>B</t>
    </r>
    <r>
      <rPr>
        <vertAlign val="subscript"/>
        <sz val="9"/>
        <color theme="1"/>
        <rFont val="Times New Roman"/>
        <family val="1"/>
      </rPr>
      <t>06</t>
    </r>
  </si>
  <si>
    <t>Prêts Long terme</t>
  </si>
  <si>
    <r>
      <t>A</t>
    </r>
    <r>
      <rPr>
        <vertAlign val="subscript"/>
        <sz val="9"/>
        <color theme="1"/>
        <rFont val="Times New Roman"/>
        <family val="1"/>
      </rPr>
      <t>07</t>
    </r>
  </si>
  <si>
    <r>
      <t>B</t>
    </r>
    <r>
      <rPr>
        <vertAlign val="subscript"/>
        <sz val="9"/>
        <color theme="1"/>
        <rFont val="Times New Roman"/>
        <family val="1"/>
      </rPr>
      <t>07</t>
    </r>
  </si>
  <si>
    <r>
      <t>A</t>
    </r>
    <r>
      <rPr>
        <vertAlign val="subscript"/>
        <sz val="9"/>
        <color theme="1"/>
        <rFont val="Times New Roman"/>
        <family val="1"/>
      </rPr>
      <t>08</t>
    </r>
  </si>
  <si>
    <t>Tiers créditeurs (dette à payer)</t>
  </si>
  <si>
    <r>
      <t>B</t>
    </r>
    <r>
      <rPr>
        <vertAlign val="subscript"/>
        <sz val="9"/>
        <color theme="1"/>
        <rFont val="Times New Roman"/>
        <family val="1"/>
      </rPr>
      <t>08</t>
    </r>
  </si>
  <si>
    <r>
      <t>A</t>
    </r>
    <r>
      <rPr>
        <vertAlign val="subscript"/>
        <sz val="9"/>
        <color theme="1"/>
        <rFont val="Times New Roman"/>
        <family val="1"/>
      </rPr>
      <t>09</t>
    </r>
  </si>
  <si>
    <r>
      <t>B</t>
    </r>
    <r>
      <rPr>
        <vertAlign val="subscript"/>
        <sz val="9"/>
        <color theme="1"/>
        <rFont val="Times New Roman"/>
        <family val="1"/>
      </rPr>
      <t>09</t>
    </r>
  </si>
  <si>
    <r>
      <t>A</t>
    </r>
    <r>
      <rPr>
        <vertAlign val="subscript"/>
        <sz val="9"/>
        <color theme="1"/>
        <rFont val="Times New Roman"/>
        <family val="1"/>
      </rPr>
      <t>10</t>
    </r>
  </si>
  <si>
    <r>
      <t>B</t>
    </r>
    <r>
      <rPr>
        <vertAlign val="subscript"/>
        <sz val="9"/>
        <color theme="1"/>
        <rFont val="Times New Roman"/>
        <family val="1"/>
      </rPr>
      <t>10</t>
    </r>
  </si>
  <si>
    <r>
      <t>A</t>
    </r>
    <r>
      <rPr>
        <vertAlign val="subscript"/>
        <sz val="9"/>
        <color theme="1"/>
        <rFont val="Times New Roman"/>
        <family val="1"/>
      </rPr>
      <t>11</t>
    </r>
  </si>
  <si>
    <r>
      <t>B</t>
    </r>
    <r>
      <rPr>
        <vertAlign val="subscript"/>
        <sz val="9"/>
        <color theme="1"/>
        <rFont val="Times New Roman"/>
        <family val="1"/>
      </rPr>
      <t>11</t>
    </r>
  </si>
  <si>
    <r>
      <t>A</t>
    </r>
    <r>
      <rPr>
        <vertAlign val="subscript"/>
        <sz val="9"/>
        <color theme="1"/>
        <rFont val="Times New Roman"/>
        <family val="1"/>
      </rPr>
      <t>12</t>
    </r>
  </si>
  <si>
    <r>
      <t>B</t>
    </r>
    <r>
      <rPr>
        <vertAlign val="subscript"/>
        <sz val="9"/>
        <color theme="1"/>
        <rFont val="Times New Roman"/>
        <family val="1"/>
      </rPr>
      <t>12</t>
    </r>
  </si>
  <si>
    <r>
      <t>A</t>
    </r>
    <r>
      <rPr>
        <vertAlign val="subscript"/>
        <sz val="9"/>
        <color theme="1"/>
        <rFont val="Times New Roman"/>
        <family val="1"/>
      </rPr>
      <t>13</t>
    </r>
  </si>
  <si>
    <r>
      <t>B</t>
    </r>
    <r>
      <rPr>
        <vertAlign val="subscript"/>
        <sz val="9"/>
        <color theme="1"/>
        <rFont val="Times New Roman"/>
        <family val="1"/>
      </rPr>
      <t>13</t>
    </r>
  </si>
  <si>
    <r>
      <t>A</t>
    </r>
    <r>
      <rPr>
        <vertAlign val="subscript"/>
        <sz val="9"/>
        <color theme="1"/>
        <rFont val="Times New Roman"/>
        <family val="1"/>
      </rPr>
      <t>14</t>
    </r>
  </si>
  <si>
    <r>
      <t>B</t>
    </r>
    <r>
      <rPr>
        <vertAlign val="subscript"/>
        <sz val="9"/>
        <color theme="1"/>
        <rFont val="Times New Roman"/>
        <family val="1"/>
      </rPr>
      <t>14</t>
    </r>
  </si>
  <si>
    <r>
      <t>A</t>
    </r>
    <r>
      <rPr>
        <vertAlign val="subscript"/>
        <sz val="9"/>
        <color theme="1"/>
        <rFont val="Times New Roman"/>
        <family val="1"/>
      </rPr>
      <t>15</t>
    </r>
  </si>
  <si>
    <r>
      <t>B</t>
    </r>
    <r>
      <rPr>
        <vertAlign val="subscript"/>
        <sz val="9"/>
        <color theme="1"/>
        <rFont val="Times New Roman"/>
        <family val="1"/>
      </rPr>
      <t>15</t>
    </r>
  </si>
  <si>
    <r>
      <t>A</t>
    </r>
    <r>
      <rPr>
        <vertAlign val="subscript"/>
        <sz val="9"/>
        <color theme="1"/>
        <rFont val="Times New Roman"/>
        <family val="1"/>
      </rPr>
      <t>16</t>
    </r>
  </si>
  <si>
    <r>
      <t>B</t>
    </r>
    <r>
      <rPr>
        <vertAlign val="subscript"/>
        <sz val="9"/>
        <color theme="1"/>
        <rFont val="Times New Roman"/>
        <family val="1"/>
      </rPr>
      <t>16</t>
    </r>
  </si>
  <si>
    <r>
      <t>A</t>
    </r>
    <r>
      <rPr>
        <vertAlign val="subscript"/>
        <sz val="9"/>
        <color theme="1"/>
        <rFont val="Times New Roman"/>
        <family val="1"/>
      </rPr>
      <t>17</t>
    </r>
  </si>
  <si>
    <r>
      <t>B</t>
    </r>
    <r>
      <rPr>
        <vertAlign val="subscript"/>
        <sz val="9"/>
        <color theme="1"/>
        <rFont val="Times New Roman"/>
        <family val="1"/>
      </rPr>
      <t>17</t>
    </r>
  </si>
  <si>
    <r>
      <t>A</t>
    </r>
    <r>
      <rPr>
        <vertAlign val="subscript"/>
        <sz val="9"/>
        <color theme="1"/>
        <rFont val="Times New Roman"/>
        <family val="1"/>
      </rPr>
      <t>18</t>
    </r>
  </si>
  <si>
    <r>
      <t>B</t>
    </r>
    <r>
      <rPr>
        <vertAlign val="subscript"/>
        <sz val="9"/>
        <color theme="1"/>
        <rFont val="Times New Roman"/>
        <family val="1"/>
      </rPr>
      <t>18</t>
    </r>
  </si>
  <si>
    <t>CALCUL DES AMORTISSEMENTS</t>
  </si>
  <si>
    <t>REF</t>
  </si>
  <si>
    <t>VALEUR D'ORIGINE</t>
  </si>
  <si>
    <t>AMORTISSMENTS</t>
  </si>
  <si>
    <r>
      <t>P</t>
    </r>
    <r>
      <rPr>
        <vertAlign val="subscript"/>
        <sz val="10"/>
        <color theme="1"/>
        <rFont val="Times New Roman"/>
        <family val="1"/>
      </rPr>
      <t>44</t>
    </r>
    <r>
      <rPr>
        <sz val="10"/>
        <color theme="1"/>
        <rFont val="Times New Roman"/>
        <family val="1"/>
      </rPr>
      <t xml:space="preserve"> - C</t>
    </r>
    <r>
      <rPr>
        <vertAlign val="subscript"/>
        <sz val="10"/>
        <color theme="1"/>
        <rFont val="Times New Roman"/>
        <family val="1"/>
      </rPr>
      <t>44</t>
    </r>
  </si>
  <si>
    <r>
      <t>R</t>
    </r>
    <r>
      <rPr>
        <vertAlign val="subscript"/>
        <sz val="10"/>
        <color theme="1"/>
        <rFont val="Times New Roman"/>
        <family val="1"/>
      </rPr>
      <t>01</t>
    </r>
  </si>
  <si>
    <r>
      <t>R</t>
    </r>
    <r>
      <rPr>
        <vertAlign val="subscript"/>
        <sz val="10"/>
        <color theme="1"/>
        <rFont val="Times New Roman"/>
        <family val="1"/>
      </rPr>
      <t>02</t>
    </r>
  </si>
  <si>
    <r>
      <t>(R</t>
    </r>
    <r>
      <rPr>
        <vertAlign val="subscript"/>
        <sz val="10"/>
        <color theme="1"/>
        <rFont val="Times New Roman"/>
        <family val="1"/>
      </rPr>
      <t xml:space="preserve">01 </t>
    </r>
    <r>
      <rPr>
        <sz val="10"/>
        <color theme="1"/>
        <rFont val="Times New Roman"/>
        <family val="1"/>
      </rPr>
      <t>+ R</t>
    </r>
    <r>
      <rPr>
        <vertAlign val="subscript"/>
        <sz val="10"/>
        <color theme="1"/>
        <rFont val="Times New Roman"/>
        <family val="1"/>
      </rPr>
      <t>02</t>
    </r>
    <r>
      <rPr>
        <sz val="10"/>
        <color theme="1"/>
        <rFont val="Times New Roman"/>
        <family val="1"/>
      </rPr>
      <t>)</t>
    </r>
  </si>
  <si>
    <r>
      <t>R</t>
    </r>
    <r>
      <rPr>
        <vertAlign val="subscript"/>
        <sz val="10"/>
        <color theme="1"/>
        <rFont val="Times New Roman"/>
        <family val="1"/>
      </rPr>
      <t>03</t>
    </r>
  </si>
  <si>
    <t>F.P</t>
  </si>
  <si>
    <t>F.D</t>
  </si>
  <si>
    <t>P.P</t>
  </si>
  <si>
    <t>P D</t>
  </si>
  <si>
    <t>P P</t>
  </si>
  <si>
    <t>F P</t>
  </si>
  <si>
    <t>F D</t>
  </si>
  <si>
    <t>F F P</t>
  </si>
  <si>
    <t>PROJET DIOCESE</t>
  </si>
  <si>
    <t>PROJET PAROISSE</t>
  </si>
  <si>
    <t>FONCTIONNEMENT PAROISSE</t>
  </si>
  <si>
    <t>FONCTIONNEMENT DIOCESE</t>
  </si>
  <si>
    <t>FORMATION DES FUTURES PRETRES</t>
  </si>
  <si>
    <t>MESSE ORDINAIRE</t>
  </si>
  <si>
    <t>MESSE OBSEQUES</t>
  </si>
  <si>
    <t>MESSE FUNERAILLE</t>
  </si>
  <si>
    <t>MESSE ACTION DE GRACE EN FAMILLE</t>
  </si>
  <si>
    <t>Honoraires de Messe Ordinaire</t>
  </si>
  <si>
    <t xml:space="preserve"> NB: les Messes d'Obseques, de funerailles et d'action de grace en famille sont des messes locales</t>
  </si>
  <si>
    <t>DATES</t>
  </si>
  <si>
    <t>NATURE DES MESSES</t>
  </si>
  <si>
    <t>NOMS DU DEMANDEUR</t>
  </si>
  <si>
    <t>MONTANT COLLEECTE</t>
  </si>
  <si>
    <t>RECAPITULATIF DES QUETES SPECIALES</t>
  </si>
  <si>
    <t>NOMS ET CONTACT DES PRETRES CONCELEBRANTS</t>
  </si>
  <si>
    <t>NOMS ET PRENOMS</t>
  </si>
  <si>
    <t>DIOCESE</t>
  </si>
  <si>
    <t>N° DE COMPTE MOMO OU OM</t>
  </si>
  <si>
    <t>TELEPHONE</t>
  </si>
  <si>
    <t>SIGNATURES OBLIGATOIRES</t>
  </si>
  <si>
    <t>MODERATEUR                                                            LE CURE                                                         MODERATEUR</t>
  </si>
  <si>
    <t>CONSEIL PAROISSIAL</t>
  </si>
  <si>
    <t>CONSEIL ECONOMIQUE</t>
  </si>
  <si>
    <t>CARDRE RESERVE A L'ECONOMAT</t>
  </si>
  <si>
    <t>Revers. Collectes exceptionnelles</t>
  </si>
  <si>
    <t>AMORTISSEMENT MENSUEL</t>
  </si>
  <si>
    <t>PERIODE</t>
  </si>
  <si>
    <t>QUETTES IMPEREES</t>
  </si>
  <si>
    <t>FORMATION FUTURES PRETRES</t>
  </si>
  <si>
    <t>CATHECHISTE</t>
  </si>
  <si>
    <t>OBSERVATIONS</t>
  </si>
  <si>
    <t>TOTAL</t>
  </si>
  <si>
    <t>FICHE DE REPARTITION DES RECETTES DE LA PAROISSES</t>
  </si>
  <si>
    <t>COLLECTE EXCEPTIONNELLE</t>
  </si>
  <si>
    <t>CARITAS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</si>
</sst>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"/>
      <color rgb="FF000000"/>
      <name val="Times New Roman"/>
      <family val="1"/>
    </font>
    <font>
      <sz val="9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9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i/>
      <vertAlign val="subscript"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vertAlign val="subscript"/>
      <sz val="9"/>
      <color rgb="FF000000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vertAlign val="subscript"/>
      <sz val="9"/>
      <color theme="1"/>
      <name val="Times New Roman"/>
      <family val="1"/>
    </font>
    <font>
      <vertAlign val="superscript"/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sz val="16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wrapText="1"/>
    </xf>
    <xf numFmtId="0" fontId="6" fillId="0" borderId="5" xfId="0" applyFont="1" applyBorder="1" applyAlignment="1">
      <alignment vertical="center" wrapText="1"/>
    </xf>
    <xf numFmtId="0" fontId="3" fillId="0" borderId="0" xfId="0" applyFont="1"/>
    <xf numFmtId="0" fontId="1" fillId="3" borderId="5" xfId="0" applyFont="1" applyFill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1" fillId="4" borderId="15" xfId="0" applyFont="1" applyFill="1" applyBorder="1" applyAlignment="1">
      <alignment vertical="center" wrapText="1"/>
    </xf>
    <xf numFmtId="0" fontId="6" fillId="3" borderId="15" xfId="0" applyFont="1" applyFill="1" applyBorder="1" applyAlignment="1">
      <alignment vertical="center" wrapText="1"/>
    </xf>
    <xf numFmtId="0" fontId="10" fillId="3" borderId="15" xfId="0" applyFont="1" applyFill="1" applyBorder="1" applyAlignment="1">
      <alignment vertical="center" wrapText="1"/>
    </xf>
    <xf numFmtId="0" fontId="6" fillId="0" borderId="15" xfId="0" applyFont="1" applyFill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justify" vertical="center" wrapText="1"/>
    </xf>
    <xf numFmtId="0" fontId="6" fillId="3" borderId="5" xfId="0" applyFont="1" applyFill="1" applyBorder="1" applyAlignment="1">
      <alignment horizontal="justify" vertical="center" wrapText="1"/>
    </xf>
    <xf numFmtId="0" fontId="6" fillId="0" borderId="3" xfId="0" applyFont="1" applyBorder="1" applyAlignment="1">
      <alignment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16" fillId="0" borderId="15" xfId="0" applyFont="1" applyFill="1" applyBorder="1" applyAlignment="1">
      <alignment vertical="center" wrapText="1"/>
    </xf>
    <xf numFmtId="0" fontId="3" fillId="0" borderId="15" xfId="0" applyFont="1" applyBorder="1"/>
    <xf numFmtId="9" fontId="3" fillId="0" borderId="15" xfId="0" applyNumberFormat="1" applyFont="1" applyBorder="1"/>
    <xf numFmtId="0" fontId="8" fillId="0" borderId="15" xfId="0" applyFont="1" applyBorder="1"/>
    <xf numFmtId="0" fontId="3" fillId="0" borderId="0" xfId="0" applyFont="1" applyAlignment="1">
      <alignment wrapText="1"/>
    </xf>
    <xf numFmtId="0" fontId="3" fillId="0" borderId="15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3" fillId="0" borderId="15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20" fillId="0" borderId="0" xfId="0" applyFont="1"/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5" fillId="0" borderId="15" xfId="0" applyFont="1" applyBorder="1" applyAlignment="1">
      <alignment horizontal="right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right" vertical="center" wrapText="1"/>
    </xf>
    <xf numFmtId="0" fontId="20" fillId="0" borderId="0" xfId="0" applyFont="1" applyAlignment="1">
      <alignment wrapText="1"/>
    </xf>
    <xf numFmtId="0" fontId="0" fillId="0" borderId="15" xfId="0" applyBorder="1" applyAlignment="1">
      <alignment wrapText="1"/>
    </xf>
    <xf numFmtId="0" fontId="0" fillId="0" borderId="0" xfId="0" applyAlignment="1">
      <alignment vertical="top"/>
    </xf>
    <xf numFmtId="0" fontId="6" fillId="5" borderId="15" xfId="0" applyFont="1" applyFill="1" applyBorder="1" applyAlignment="1">
      <alignment vertical="center" wrapText="1"/>
    </xf>
    <xf numFmtId="0" fontId="10" fillId="5" borderId="15" xfId="0" applyFont="1" applyFill="1" applyBorder="1" applyAlignment="1">
      <alignment vertical="center" wrapText="1"/>
    </xf>
    <xf numFmtId="0" fontId="3" fillId="0" borderId="15" xfId="0" applyFont="1" applyBorder="1" applyAlignment="1">
      <alignment horizontal="center" wrapText="1"/>
    </xf>
    <xf numFmtId="0" fontId="3" fillId="0" borderId="15" xfId="0" applyFont="1" applyBorder="1" applyAlignment="1">
      <alignment horizontal="center"/>
    </xf>
    <xf numFmtId="0" fontId="20" fillId="0" borderId="0" xfId="0" applyFont="1" applyFill="1"/>
    <xf numFmtId="0" fontId="11" fillId="6" borderId="15" xfId="0" applyFont="1" applyFill="1" applyBorder="1" applyAlignment="1">
      <alignment vertical="center" wrapText="1"/>
    </xf>
    <xf numFmtId="0" fontId="5" fillId="6" borderId="15" xfId="0" applyFont="1" applyFill="1" applyBorder="1" applyAlignment="1">
      <alignment vertical="center" wrapText="1"/>
    </xf>
    <xf numFmtId="0" fontId="20" fillId="6" borderId="0" xfId="0" applyFont="1" applyFill="1"/>
    <xf numFmtId="0" fontId="3" fillId="0" borderId="0" xfId="0" applyFont="1" applyAlignment="1"/>
    <xf numFmtId="0" fontId="21" fillId="0" borderId="15" xfId="0" applyFont="1" applyBorder="1"/>
    <xf numFmtId="0" fontId="16" fillId="3" borderId="14" xfId="0" applyFont="1" applyFill="1" applyBorder="1" applyAlignment="1">
      <alignment horizontal="right" vertical="center" wrapText="1"/>
    </xf>
    <xf numFmtId="0" fontId="16" fillId="3" borderId="13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3" fillId="6" borderId="15" xfId="0" applyFont="1" applyFill="1" applyBorder="1" applyAlignment="1">
      <alignment horizontal="center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20" fillId="6" borderId="0" xfId="0" applyFont="1" applyFill="1" applyAlignment="1">
      <alignment horizontal="center" wrapText="1"/>
    </xf>
    <xf numFmtId="0" fontId="5" fillId="0" borderId="15" xfId="0" applyFont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6" fillId="2" borderId="15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16" fillId="5" borderId="15" xfId="0" applyFont="1" applyFill="1" applyBorder="1" applyAlignment="1">
      <alignment vertical="center" wrapText="1"/>
    </xf>
    <xf numFmtId="0" fontId="6" fillId="0" borderId="15" xfId="0" applyFont="1" applyFill="1" applyBorder="1" applyAlignment="1">
      <alignment vertical="center" wrapText="1"/>
    </xf>
    <xf numFmtId="0" fontId="7" fillId="4" borderId="15" xfId="0" applyFont="1" applyFill="1" applyBorder="1" applyAlignment="1">
      <alignment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22</xdr:row>
      <xdr:rowOff>85725</xdr:rowOff>
    </xdr:from>
    <xdr:to>
      <xdr:col>7</xdr:col>
      <xdr:colOff>942975</xdr:colOff>
      <xdr:row>25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30EE078-CC98-4088-B04E-784D0243B30D}"/>
            </a:ext>
          </a:extLst>
        </xdr:cNvPr>
        <xdr:cNvSpPr>
          <a:spLocks noChangeArrowheads="1"/>
        </xdr:cNvSpPr>
      </xdr:nvSpPr>
      <xdr:spPr bwMode="auto">
        <a:xfrm>
          <a:off x="28575" y="4276725"/>
          <a:ext cx="5581650" cy="485775"/>
        </a:xfrm>
        <a:prstGeom prst="rect">
          <a:avLst/>
        </a:prstGeom>
        <a:solidFill>
          <a:srgbClr val="FFFFFF"/>
        </a:solidFill>
        <a:ln w="76200" cmpd="tri">
          <a:solidFill>
            <a:srgbClr val="80808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pPr>
            <a:spcAft>
              <a:spcPts val="0"/>
            </a:spcAft>
          </a:pPr>
          <a:r>
            <a:rPr lang="fr-FR" sz="1100" b="1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TABLEAU I : SITUATION PATRIMONIALE A LA FIN DU MOIS</a:t>
          </a:r>
          <a:endParaRPr lang="fr-CM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>
            <a:spcAft>
              <a:spcPts val="0"/>
            </a:spcAft>
          </a:pPr>
          <a:r>
            <a:rPr lang="fr-FR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 </a:t>
          </a:r>
          <a:endParaRPr lang="fr-CM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19050</xdr:colOff>
      <xdr:row>8</xdr:row>
      <xdr:rowOff>76201</xdr:rowOff>
    </xdr:from>
    <xdr:to>
      <xdr:col>8</xdr:col>
      <xdr:colOff>0</xdr:colOff>
      <xdr:row>22</xdr:row>
      <xdr:rowOff>38101</xdr:rowOff>
    </xdr:to>
    <xdr:sp macro="" textlink="">
      <xdr:nvSpPr>
        <xdr:cNvPr id="3" name="Zone de texte 5">
          <a:extLst>
            <a:ext uri="{FF2B5EF4-FFF2-40B4-BE49-F238E27FC236}">
              <a16:creationId xmlns:a16="http://schemas.microsoft.com/office/drawing/2014/main" id="{AE20A173-4037-4E94-A920-676EE8F033A0}"/>
            </a:ext>
          </a:extLst>
        </xdr:cNvPr>
        <xdr:cNvSpPr txBox="1"/>
      </xdr:nvSpPr>
      <xdr:spPr>
        <a:xfrm>
          <a:off x="19050" y="1600201"/>
          <a:ext cx="5600700" cy="2628900"/>
        </a:xfrm>
        <a:prstGeom prst="rect">
          <a:avLst/>
        </a:prstGeom>
        <a:solidFill>
          <a:schemeClr val="lt1"/>
        </a:solidFill>
        <a:ln w="6350">
          <a:solidFill>
            <a:prstClr val="black"/>
          </a:solidFill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just">
            <a:lnSpc>
              <a:spcPct val="200000"/>
            </a:lnSpc>
            <a:spcAft>
              <a:spcPts val="0"/>
            </a:spcAft>
          </a:pPr>
          <a:r>
            <a:rPr lang="fr-FR" sz="1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Nom de la structure………………………………………………………………………………..</a:t>
          </a:r>
          <a:endParaRPr lang="fr-CM" sz="9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just">
            <a:lnSpc>
              <a:spcPct val="200000"/>
            </a:lnSpc>
            <a:spcAft>
              <a:spcPts val="0"/>
            </a:spcAft>
          </a:pPr>
          <a:r>
            <a:rPr lang="fr-FR" sz="1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BP : ………………………. TEL :…………………………………. /………………………….</a:t>
          </a:r>
          <a:endParaRPr lang="fr-CM" sz="9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just">
            <a:lnSpc>
              <a:spcPct val="200000"/>
            </a:lnSpc>
            <a:spcAft>
              <a:spcPts val="0"/>
            </a:spcAft>
          </a:pPr>
          <a:r>
            <a:rPr lang="fr-FR" sz="1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REGION……………………… VILLE ………………… COMMUNE………………………...</a:t>
          </a:r>
          <a:endParaRPr lang="fr-CM" sz="9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just">
            <a:lnSpc>
              <a:spcPct val="200000"/>
            </a:lnSpc>
            <a:spcAft>
              <a:spcPts val="0"/>
            </a:spcAft>
          </a:pPr>
          <a:r>
            <a:rPr lang="fr-FR" sz="1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QUATIER………………………………………..DATE DE CREATION………………………</a:t>
          </a:r>
          <a:endParaRPr lang="fr-CM" sz="9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just">
            <a:lnSpc>
              <a:spcPct val="200000"/>
            </a:lnSpc>
            <a:spcAft>
              <a:spcPts val="0"/>
            </a:spcAft>
          </a:pPr>
          <a:r>
            <a:rPr lang="fr-FR" sz="1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NOM DE L’ADMINISTRATEUR ……………………………………………………………….</a:t>
          </a:r>
          <a:endParaRPr lang="fr-CM" sz="9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just">
            <a:lnSpc>
              <a:spcPct val="200000"/>
            </a:lnSpc>
            <a:spcAft>
              <a:spcPts val="0"/>
            </a:spcAft>
          </a:pPr>
          <a:r>
            <a:rPr lang="fr-FR" sz="1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DATE D’AFFECTATION…………………… WHATSAPP……………………………………</a:t>
          </a:r>
          <a:endParaRPr lang="fr-CM" sz="9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just">
            <a:lnSpc>
              <a:spcPct val="200000"/>
            </a:lnSpc>
            <a:spcAft>
              <a:spcPts val="0"/>
            </a:spcAft>
          </a:pPr>
          <a:r>
            <a:rPr lang="fr-FR" sz="1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ANCIENNE STRUCTURE……………………………………………………………………….</a:t>
          </a:r>
          <a:endParaRPr lang="fr-CM" sz="9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just">
            <a:lnSpc>
              <a:spcPct val="200000"/>
            </a:lnSpc>
            <a:spcAft>
              <a:spcPts val="0"/>
            </a:spcAft>
          </a:pPr>
          <a:r>
            <a:rPr lang="fr-FR" sz="1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PRECEDENTE FONCTION………………………………………………………………...</a:t>
          </a:r>
          <a:endParaRPr lang="fr-CM" sz="9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104775</xdr:colOff>
      <xdr:row>5</xdr:row>
      <xdr:rowOff>1</xdr:rowOff>
    </xdr:from>
    <xdr:to>
      <xdr:col>7</xdr:col>
      <xdr:colOff>914400</xdr:colOff>
      <xdr:row>8</xdr:row>
      <xdr:rowOff>95251</xdr:rowOff>
    </xdr:to>
    <xdr:sp macro="" textlink="">
      <xdr:nvSpPr>
        <xdr:cNvPr id="4" name="Zone de texte 4">
          <a:extLst>
            <a:ext uri="{FF2B5EF4-FFF2-40B4-BE49-F238E27FC236}">
              <a16:creationId xmlns:a16="http://schemas.microsoft.com/office/drawing/2014/main" id="{2CA96C43-CD3F-43D1-A62E-ECBDCCF8A342}"/>
            </a:ext>
          </a:extLst>
        </xdr:cNvPr>
        <xdr:cNvSpPr txBox="1"/>
      </xdr:nvSpPr>
      <xdr:spPr>
        <a:xfrm>
          <a:off x="104775" y="190501"/>
          <a:ext cx="5229225" cy="666750"/>
        </a:xfrm>
        <a:prstGeom prst="rect">
          <a:avLst/>
        </a:prstGeom>
        <a:ln w="6350">
          <a:solidFill>
            <a:prstClr val="black"/>
          </a:solidFill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0">
          <a:schemeClr val="accent1"/>
        </a:lnRef>
        <a:fillRef idx="1002">
          <a:schemeClr val="lt2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fr-FR" sz="2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FICHE DE DECLARATION MENSUELLE</a:t>
          </a:r>
          <a:endParaRPr lang="fr-CM" sz="11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r-FR" sz="14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EXERCICE 20…. / 20….  MOIS ……………………</a:t>
          </a:r>
          <a:endParaRPr lang="fr-CM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914400</xdr:colOff>
      <xdr:row>4</xdr:row>
      <xdr:rowOff>114300</xdr:rowOff>
    </xdr:to>
    <xdr:sp macro="" textlink="">
      <xdr:nvSpPr>
        <xdr:cNvPr id="5" name="Zone de texte 6">
          <a:extLst>
            <a:ext uri="{FF2B5EF4-FFF2-40B4-BE49-F238E27FC236}">
              <a16:creationId xmlns:a16="http://schemas.microsoft.com/office/drawing/2014/main" id="{04A13A2B-EE64-4F16-AAD8-8495FAD2415D}"/>
            </a:ext>
          </a:extLst>
        </xdr:cNvPr>
        <xdr:cNvSpPr txBox="1"/>
      </xdr:nvSpPr>
      <xdr:spPr>
        <a:xfrm>
          <a:off x="0" y="0"/>
          <a:ext cx="5334000" cy="876300"/>
        </a:xfrm>
        <a:prstGeom prst="rect">
          <a:avLst/>
        </a:prstGeom>
        <a:solidFill>
          <a:schemeClr val="lt1"/>
        </a:solidFill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200000"/>
            </a:lnSpc>
            <a:spcAft>
              <a:spcPts val="0"/>
            </a:spcAft>
          </a:pPr>
          <a:r>
            <a:rPr lang="fr-FR" sz="1600" b="1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DIOCESE DE BAFANG</a:t>
          </a:r>
          <a:endParaRPr lang="fr-CM" sz="14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>
            <a:lnSpc>
              <a:spcPct val="200000"/>
            </a:lnSpc>
            <a:spcAft>
              <a:spcPts val="0"/>
            </a:spcAft>
          </a:pPr>
          <a:r>
            <a:rPr lang="fr-FR" sz="9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ZONE PASTORALE DE…………………………….........................................................................................</a:t>
          </a:r>
          <a:endParaRPr lang="fr-CM" sz="9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>
            <a:spcAft>
              <a:spcPts val="0"/>
            </a:spcAft>
          </a:pPr>
          <a:r>
            <a:rPr lang="fr-FR" sz="9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 </a:t>
          </a:r>
          <a:endParaRPr lang="fr-CM" sz="9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6:H57"/>
  <sheetViews>
    <sheetView tabSelected="1" topLeftCell="A22" workbookViewId="0">
      <selection activeCell="C29" sqref="C29"/>
    </sheetView>
  </sheetViews>
  <sheetFormatPr baseColWidth="10" defaultRowHeight="15" x14ac:dyDescent="0.25"/>
  <cols>
    <col min="1" max="1" width="4.85546875" style="3" customWidth="1"/>
    <col min="2" max="2" width="16.85546875" style="3" customWidth="1"/>
    <col min="3" max="3" width="6.42578125" style="3" customWidth="1"/>
    <col min="4" max="4" width="15.140625" style="3" customWidth="1"/>
    <col min="5" max="5" width="5.5703125" style="3" customWidth="1"/>
    <col min="6" max="6" width="16.140625" style="3" customWidth="1"/>
    <col min="7" max="7" width="5.5703125" style="3" customWidth="1"/>
    <col min="8" max="8" width="14.28515625" style="3" customWidth="1"/>
    <col min="9" max="16384" width="11.42578125" style="3"/>
  </cols>
  <sheetData>
    <row r="26" spans="1:8" ht="15.75" customHeight="1" thickBot="1" x14ac:dyDescent="0.3">
      <c r="A26" s="61" t="s">
        <v>213</v>
      </c>
      <c r="B26" s="62"/>
      <c r="C26" s="62"/>
      <c r="D26" s="63"/>
      <c r="E26" s="61" t="s">
        <v>214</v>
      </c>
      <c r="F26" s="62"/>
      <c r="G26" s="62"/>
      <c r="H26" s="63"/>
    </row>
    <row r="27" spans="1:8" x14ac:dyDescent="0.25">
      <c r="A27" s="64" t="s">
        <v>12</v>
      </c>
      <c r="B27" s="66" t="s">
        <v>11</v>
      </c>
      <c r="C27" s="15" t="s">
        <v>12</v>
      </c>
      <c r="D27" s="68" t="s">
        <v>14</v>
      </c>
      <c r="E27" s="64" t="s">
        <v>12</v>
      </c>
      <c r="F27" s="66" t="s">
        <v>11</v>
      </c>
      <c r="G27" s="15" t="s">
        <v>12</v>
      </c>
      <c r="H27" s="68" t="s">
        <v>14</v>
      </c>
    </row>
    <row r="28" spans="1:8" ht="15.75" thickBot="1" x14ac:dyDescent="0.3">
      <c r="A28" s="65"/>
      <c r="B28" s="67"/>
      <c r="C28" s="16" t="s">
        <v>13</v>
      </c>
      <c r="D28" s="69"/>
      <c r="E28" s="65"/>
      <c r="F28" s="67"/>
      <c r="G28" s="16" t="s">
        <v>13</v>
      </c>
      <c r="H28" s="69"/>
    </row>
    <row r="29" spans="1:8" ht="18" customHeight="1" thickBot="1" x14ac:dyDescent="0.3">
      <c r="A29" s="17"/>
      <c r="B29" s="2" t="s">
        <v>215</v>
      </c>
      <c r="C29" s="16" t="s">
        <v>239</v>
      </c>
      <c r="D29" s="18"/>
      <c r="E29" s="19"/>
      <c r="F29" s="20" t="s">
        <v>216</v>
      </c>
      <c r="G29" s="21" t="s">
        <v>240</v>
      </c>
      <c r="H29" s="22"/>
    </row>
    <row r="30" spans="1:8" ht="24.75" customHeight="1" thickBot="1" x14ac:dyDescent="0.3">
      <c r="A30" s="17"/>
      <c r="B30" s="2" t="s">
        <v>217</v>
      </c>
      <c r="C30" s="16" t="s">
        <v>241</v>
      </c>
      <c r="D30" s="18"/>
      <c r="E30" s="19"/>
      <c r="F30" s="20" t="s">
        <v>218</v>
      </c>
      <c r="G30" s="16" t="s">
        <v>242</v>
      </c>
      <c r="H30" s="18"/>
    </row>
    <row r="31" spans="1:8" ht="23.25" customHeight="1" thickBot="1" x14ac:dyDescent="0.3">
      <c r="A31" s="17"/>
      <c r="B31" s="2" t="s">
        <v>219</v>
      </c>
      <c r="C31" s="16" t="s">
        <v>243</v>
      </c>
      <c r="D31" s="18"/>
      <c r="E31" s="19"/>
      <c r="F31" s="20" t="s">
        <v>220</v>
      </c>
      <c r="G31" s="16" t="s">
        <v>244</v>
      </c>
      <c r="H31" s="18"/>
    </row>
    <row r="32" spans="1:8" ht="18" customHeight="1" thickBot="1" x14ac:dyDescent="0.3">
      <c r="A32" s="17"/>
      <c r="B32" s="2" t="s">
        <v>221</v>
      </c>
      <c r="C32" s="16" t="s">
        <v>245</v>
      </c>
      <c r="D32" s="18"/>
      <c r="E32" s="19"/>
      <c r="F32" s="20" t="s">
        <v>246</v>
      </c>
      <c r="G32" s="16" t="s">
        <v>247</v>
      </c>
      <c r="H32" s="18"/>
    </row>
    <row r="33" spans="1:8" ht="18" customHeight="1" thickBot="1" x14ac:dyDescent="0.3">
      <c r="A33" s="17"/>
      <c r="B33" s="2" t="s">
        <v>222</v>
      </c>
      <c r="C33" s="16" t="s">
        <v>248</v>
      </c>
      <c r="D33" s="18"/>
      <c r="E33" s="19"/>
      <c r="F33" s="20" t="s">
        <v>223</v>
      </c>
      <c r="G33" s="16" t="s">
        <v>249</v>
      </c>
      <c r="H33" s="18"/>
    </row>
    <row r="34" spans="1:8" ht="18" customHeight="1" thickBot="1" x14ac:dyDescent="0.3">
      <c r="A34" s="17"/>
      <c r="B34" s="2" t="s">
        <v>224</v>
      </c>
      <c r="C34" s="16" t="s">
        <v>250</v>
      </c>
      <c r="D34" s="18"/>
      <c r="E34" s="19"/>
      <c r="F34" s="2" t="s">
        <v>225</v>
      </c>
      <c r="G34" s="16" t="s">
        <v>251</v>
      </c>
      <c r="H34" s="18"/>
    </row>
    <row r="35" spans="1:8" ht="23.25" customHeight="1" thickBot="1" x14ac:dyDescent="0.3">
      <c r="A35" s="17"/>
      <c r="B35" s="2" t="s">
        <v>252</v>
      </c>
      <c r="C35" s="16" t="s">
        <v>253</v>
      </c>
      <c r="D35" s="18"/>
      <c r="E35" s="19"/>
      <c r="F35" s="2" t="s">
        <v>226</v>
      </c>
      <c r="G35" s="16" t="s">
        <v>254</v>
      </c>
      <c r="H35" s="18"/>
    </row>
    <row r="36" spans="1:8" ht="25.5" customHeight="1" thickBot="1" x14ac:dyDescent="0.3">
      <c r="A36" s="17"/>
      <c r="B36" s="2" t="s">
        <v>227</v>
      </c>
      <c r="C36" s="16" t="s">
        <v>255</v>
      </c>
      <c r="D36" s="18"/>
      <c r="E36" s="19"/>
      <c r="F36" s="2" t="s">
        <v>256</v>
      </c>
      <c r="G36" s="16" t="s">
        <v>257</v>
      </c>
      <c r="H36" s="18"/>
    </row>
    <row r="37" spans="1:8" ht="18" customHeight="1" thickBot="1" x14ac:dyDescent="0.3">
      <c r="A37" s="17"/>
      <c r="B37" s="2" t="s">
        <v>228</v>
      </c>
      <c r="C37" s="16" t="s">
        <v>258</v>
      </c>
      <c r="D37" s="18">
        <f>+F57</f>
        <v>0</v>
      </c>
      <c r="E37" s="19"/>
      <c r="F37" s="20"/>
      <c r="G37" s="16" t="s">
        <v>259</v>
      </c>
      <c r="H37" s="18"/>
    </row>
    <row r="38" spans="1:8" ht="22.5" customHeight="1" thickBot="1" x14ac:dyDescent="0.3">
      <c r="A38" s="17"/>
      <c r="B38" s="2" t="s">
        <v>229</v>
      </c>
      <c r="C38" s="16" t="s">
        <v>260</v>
      </c>
      <c r="D38" s="18"/>
      <c r="E38" s="19"/>
      <c r="F38" s="20"/>
      <c r="G38" s="16" t="s">
        <v>261</v>
      </c>
      <c r="H38" s="18"/>
    </row>
    <row r="39" spans="1:8" ht="23.25" customHeight="1" thickBot="1" x14ac:dyDescent="0.3">
      <c r="A39" s="17"/>
      <c r="B39" s="2" t="s">
        <v>230</v>
      </c>
      <c r="C39" s="16" t="s">
        <v>262</v>
      </c>
      <c r="D39" s="18"/>
      <c r="E39" s="19"/>
      <c r="F39" s="20"/>
      <c r="G39" s="16" t="s">
        <v>263</v>
      </c>
      <c r="H39" s="18"/>
    </row>
    <row r="40" spans="1:8" ht="24" customHeight="1" thickBot="1" x14ac:dyDescent="0.3">
      <c r="A40" s="17"/>
      <c r="B40" s="2" t="s">
        <v>231</v>
      </c>
      <c r="C40" s="16" t="s">
        <v>264</v>
      </c>
      <c r="D40" s="18"/>
      <c r="E40" s="19"/>
      <c r="F40" s="20"/>
      <c r="G40" s="16" t="s">
        <v>265</v>
      </c>
      <c r="H40" s="18"/>
    </row>
    <row r="41" spans="1:8" ht="18" customHeight="1" thickBot="1" x14ac:dyDescent="0.3">
      <c r="A41" s="17"/>
      <c r="B41" s="2" t="s">
        <v>232</v>
      </c>
      <c r="C41" s="16" t="s">
        <v>266</v>
      </c>
      <c r="D41" s="18"/>
      <c r="E41" s="19"/>
      <c r="F41" s="20"/>
      <c r="G41" s="16" t="s">
        <v>267</v>
      </c>
      <c r="H41" s="18"/>
    </row>
    <row r="42" spans="1:8" ht="18" customHeight="1" thickBot="1" x14ac:dyDescent="0.3">
      <c r="A42" s="17"/>
      <c r="B42" s="2" t="s">
        <v>233</v>
      </c>
      <c r="C42" s="16" t="s">
        <v>268</v>
      </c>
      <c r="D42" s="18"/>
      <c r="E42" s="19"/>
      <c r="F42" s="20"/>
      <c r="G42" s="16" t="s">
        <v>269</v>
      </c>
      <c r="H42" s="18"/>
    </row>
    <row r="43" spans="1:8" ht="18" customHeight="1" thickBot="1" x14ac:dyDescent="0.3">
      <c r="A43" s="17"/>
      <c r="B43" s="2" t="s">
        <v>234</v>
      </c>
      <c r="C43" s="16" t="s">
        <v>270</v>
      </c>
      <c r="D43" s="18"/>
      <c r="E43" s="19"/>
      <c r="F43" s="20"/>
      <c r="G43" s="16" t="s">
        <v>271</v>
      </c>
      <c r="H43" s="18"/>
    </row>
    <row r="44" spans="1:8" ht="21.75" customHeight="1" thickBot="1" x14ac:dyDescent="0.3">
      <c r="A44" s="17"/>
      <c r="B44" s="2" t="s">
        <v>235</v>
      </c>
      <c r="C44" s="16" t="s">
        <v>272</v>
      </c>
      <c r="D44" s="18"/>
      <c r="E44" s="19"/>
      <c r="F44" s="20"/>
      <c r="G44" s="16" t="s">
        <v>273</v>
      </c>
      <c r="H44" s="18"/>
    </row>
    <row r="45" spans="1:8" ht="18" customHeight="1" thickBot="1" x14ac:dyDescent="0.3">
      <c r="A45" s="17"/>
      <c r="B45" s="2" t="s">
        <v>236</v>
      </c>
      <c r="C45" s="16" t="s">
        <v>274</v>
      </c>
      <c r="D45" s="18"/>
      <c r="E45" s="19"/>
      <c r="F45" s="20"/>
      <c r="G45" s="16" t="s">
        <v>275</v>
      </c>
      <c r="H45" s="18"/>
    </row>
    <row r="46" spans="1:8" ht="18" customHeight="1" thickBot="1" x14ac:dyDescent="0.3">
      <c r="A46" s="59" t="s">
        <v>237</v>
      </c>
      <c r="B46" s="60"/>
      <c r="C46" s="16" t="s">
        <v>276</v>
      </c>
      <c r="D46" s="23"/>
      <c r="E46" s="59" t="s">
        <v>238</v>
      </c>
      <c r="F46" s="60"/>
      <c r="G46" s="16" t="s">
        <v>277</v>
      </c>
      <c r="H46" s="23"/>
    </row>
    <row r="49" spans="1:8" x14ac:dyDescent="0.25">
      <c r="A49" s="3" t="s">
        <v>278</v>
      </c>
    </row>
    <row r="50" spans="1:8" s="30" customFormat="1" ht="45" x14ac:dyDescent="0.25">
      <c r="A50" s="31" t="s">
        <v>279</v>
      </c>
      <c r="B50" s="32" t="s">
        <v>1</v>
      </c>
      <c r="C50" s="32" t="s">
        <v>279</v>
      </c>
      <c r="D50" s="33" t="s">
        <v>280</v>
      </c>
      <c r="E50" s="34" t="s">
        <v>2</v>
      </c>
      <c r="F50" s="32" t="s">
        <v>281</v>
      </c>
      <c r="G50" s="51" t="s">
        <v>323</v>
      </c>
      <c r="H50" s="51" t="s">
        <v>322</v>
      </c>
    </row>
    <row r="51" spans="1:8" x14ac:dyDescent="0.25">
      <c r="A51" s="27"/>
      <c r="B51" s="5" t="s">
        <v>219</v>
      </c>
      <c r="C51" s="24" t="s">
        <v>243</v>
      </c>
      <c r="D51" s="25"/>
      <c r="E51" s="28">
        <v>0.05</v>
      </c>
      <c r="F51" s="27">
        <f>+D51*E51</f>
        <v>0</v>
      </c>
      <c r="G51" s="52">
        <v>12</v>
      </c>
      <c r="H51" s="52">
        <f>+F51/12</f>
        <v>0</v>
      </c>
    </row>
    <row r="52" spans="1:8" x14ac:dyDescent="0.25">
      <c r="A52" s="27"/>
      <c r="B52" s="5" t="s">
        <v>221</v>
      </c>
      <c r="C52" s="24" t="s">
        <v>245</v>
      </c>
      <c r="D52" s="25"/>
      <c r="E52" s="28">
        <v>0.2</v>
      </c>
      <c r="F52" s="27">
        <f t="shared" ref="F52:F56" si="0">+D52*E52</f>
        <v>0</v>
      </c>
      <c r="G52" s="52">
        <v>12</v>
      </c>
      <c r="H52" s="52">
        <f t="shared" ref="H52:H56" si="1">+F52/12</f>
        <v>0</v>
      </c>
    </row>
    <row r="53" spans="1:8" x14ac:dyDescent="0.25">
      <c r="A53" s="27"/>
      <c r="B53" s="5" t="s">
        <v>222</v>
      </c>
      <c r="C53" s="24" t="s">
        <v>248</v>
      </c>
      <c r="D53" s="25"/>
      <c r="E53" s="28">
        <v>0.2</v>
      </c>
      <c r="F53" s="27">
        <f t="shared" si="0"/>
        <v>0</v>
      </c>
      <c r="G53" s="52">
        <v>12</v>
      </c>
      <c r="H53" s="52">
        <f t="shared" si="1"/>
        <v>0</v>
      </c>
    </row>
    <row r="54" spans="1:8" x14ac:dyDescent="0.25">
      <c r="A54" s="27"/>
      <c r="B54" s="5" t="s">
        <v>224</v>
      </c>
      <c r="C54" s="24" t="s">
        <v>250</v>
      </c>
      <c r="D54" s="25"/>
      <c r="E54" s="28">
        <v>0.2</v>
      </c>
      <c r="F54" s="27">
        <f t="shared" si="0"/>
        <v>0</v>
      </c>
      <c r="G54" s="52">
        <v>12</v>
      </c>
      <c r="H54" s="52">
        <f t="shared" si="1"/>
        <v>0</v>
      </c>
    </row>
    <row r="55" spans="1:8" x14ac:dyDescent="0.25">
      <c r="A55" s="27"/>
      <c r="B55" s="5" t="s">
        <v>252</v>
      </c>
      <c r="C55" s="24" t="s">
        <v>253</v>
      </c>
      <c r="D55" s="25"/>
      <c r="E55" s="27"/>
      <c r="F55" s="27">
        <f t="shared" si="0"/>
        <v>0</v>
      </c>
      <c r="G55" s="52">
        <v>12</v>
      </c>
      <c r="H55" s="52">
        <f t="shared" si="1"/>
        <v>0</v>
      </c>
    </row>
    <row r="56" spans="1:8" ht="24" x14ac:dyDescent="0.25">
      <c r="A56" s="27"/>
      <c r="B56" s="5" t="s">
        <v>227</v>
      </c>
      <c r="C56" s="24" t="s">
        <v>255</v>
      </c>
      <c r="D56" s="25"/>
      <c r="E56" s="27"/>
      <c r="F56" s="27">
        <f t="shared" si="0"/>
        <v>0</v>
      </c>
      <c r="G56" s="52">
        <v>12</v>
      </c>
      <c r="H56" s="52">
        <f t="shared" si="1"/>
        <v>0</v>
      </c>
    </row>
    <row r="57" spans="1:8" x14ac:dyDescent="0.25">
      <c r="A57" s="27"/>
      <c r="B57" s="26" t="s">
        <v>210</v>
      </c>
      <c r="C57" s="29"/>
      <c r="D57" s="29">
        <f>SUM(D51:D56)</f>
        <v>0</v>
      </c>
      <c r="E57" s="29"/>
      <c r="F57" s="29">
        <f t="shared" ref="F57" si="2">SUM(F51:F56)</f>
        <v>0</v>
      </c>
      <c r="G57" s="52">
        <v>12</v>
      </c>
      <c r="H57" s="52">
        <f>+F57/12</f>
        <v>0</v>
      </c>
    </row>
  </sheetData>
  <mergeCells count="10">
    <mergeCell ref="A46:B46"/>
    <mergeCell ref="E46:F46"/>
    <mergeCell ref="A26:D26"/>
    <mergeCell ref="E26:H26"/>
    <mergeCell ref="A27:A28"/>
    <mergeCell ref="B27:B28"/>
    <mergeCell ref="D27:D28"/>
    <mergeCell ref="E27:E28"/>
    <mergeCell ref="F27:F28"/>
    <mergeCell ref="H27:H2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I21" sqref="I21"/>
    </sheetView>
  </sheetViews>
  <sheetFormatPr baseColWidth="10" defaultRowHeight="12.75" x14ac:dyDescent="0.2"/>
  <cols>
    <col min="1" max="1" width="5" style="35" customWidth="1"/>
    <col min="2" max="2" width="26.140625" style="35" customWidth="1"/>
    <col min="3" max="3" width="11.42578125" style="35"/>
    <col min="4" max="4" width="9.85546875" style="35" customWidth="1"/>
    <col min="5" max="5" width="13.7109375" style="35" customWidth="1"/>
    <col min="6" max="12" width="8.7109375" style="53" customWidth="1"/>
    <col min="13" max="16384" width="11.42578125" style="35"/>
  </cols>
  <sheetData>
    <row r="1" spans="1:12" x14ac:dyDescent="0.2">
      <c r="A1" s="35" t="s">
        <v>102</v>
      </c>
    </row>
    <row r="3" spans="1:12" ht="13.5" thickBot="1" x14ac:dyDescent="0.25"/>
    <row r="4" spans="1:12" x14ac:dyDescent="0.2">
      <c r="B4" s="36"/>
      <c r="C4" s="37"/>
      <c r="D4" s="38"/>
      <c r="E4" s="37"/>
      <c r="F4" s="56"/>
      <c r="G4" s="56" t="s">
        <v>290</v>
      </c>
      <c r="H4" s="56" t="s">
        <v>295</v>
      </c>
      <c r="I4" s="56"/>
      <c r="J4" s="56"/>
      <c r="K4" s="56"/>
      <c r="L4" s="56"/>
    </row>
    <row r="5" spans="1:12" ht="13.5" thickBot="1" x14ac:dyDescent="0.25">
      <c r="B5" s="39" t="s">
        <v>104</v>
      </c>
      <c r="C5" s="14" t="s">
        <v>105</v>
      </c>
      <c r="D5" s="4" t="s">
        <v>106</v>
      </c>
      <c r="E5" s="14" t="s">
        <v>107</v>
      </c>
      <c r="F5" s="56"/>
      <c r="G5" s="56" t="s">
        <v>291</v>
      </c>
      <c r="H5" s="56" t="s">
        <v>296</v>
      </c>
      <c r="I5" s="56"/>
      <c r="J5" s="56"/>
      <c r="K5" s="56"/>
      <c r="L5" s="56"/>
    </row>
    <row r="6" spans="1:12" ht="15" thickBot="1" x14ac:dyDescent="0.25">
      <c r="B6" s="40" t="s">
        <v>108</v>
      </c>
      <c r="C6" s="41" t="s">
        <v>282</v>
      </c>
      <c r="D6" s="4" t="s">
        <v>283</v>
      </c>
      <c r="E6" s="41">
        <f>P4V!I47-P4V!D47</f>
        <v>102000</v>
      </c>
      <c r="F6" s="56"/>
      <c r="G6" s="56" t="s">
        <v>292</v>
      </c>
      <c r="H6" s="56" t="s">
        <v>297</v>
      </c>
      <c r="I6" s="56"/>
      <c r="J6" s="56"/>
      <c r="K6" s="56"/>
      <c r="L6" s="56"/>
    </row>
    <row r="7" spans="1:12" ht="26.25" thickBot="1" x14ac:dyDescent="0.25">
      <c r="B7" s="40" t="s">
        <v>109</v>
      </c>
      <c r="C7" s="42" t="s">
        <v>110</v>
      </c>
      <c r="D7" s="4" t="s">
        <v>284</v>
      </c>
      <c r="E7" s="41"/>
      <c r="F7" s="56"/>
      <c r="G7" s="56" t="s">
        <v>293</v>
      </c>
      <c r="H7" s="56" t="s">
        <v>298</v>
      </c>
      <c r="I7" s="56"/>
      <c r="J7" s="56"/>
      <c r="K7" s="56"/>
      <c r="L7" s="56"/>
    </row>
    <row r="8" spans="1:12" ht="15" thickBot="1" x14ac:dyDescent="0.25">
      <c r="B8" s="40" t="s">
        <v>111</v>
      </c>
      <c r="C8" s="41" t="s">
        <v>285</v>
      </c>
      <c r="D8" s="4" t="s">
        <v>286</v>
      </c>
      <c r="E8" s="41">
        <f>+E6+E7</f>
        <v>102000</v>
      </c>
      <c r="F8" s="56"/>
      <c r="G8" s="56" t="s">
        <v>294</v>
      </c>
      <c r="H8" s="56" t="s">
        <v>299</v>
      </c>
      <c r="I8" s="56"/>
      <c r="J8" s="56"/>
      <c r="K8" s="56"/>
      <c r="L8" s="56"/>
    </row>
    <row r="9" spans="1:12" x14ac:dyDescent="0.2">
      <c r="F9" s="56"/>
      <c r="G9" s="56"/>
      <c r="H9" s="56"/>
      <c r="I9" s="56"/>
      <c r="J9" s="56"/>
      <c r="K9" s="56"/>
      <c r="L9" s="56"/>
    </row>
    <row r="10" spans="1:12" x14ac:dyDescent="0.2">
      <c r="F10" s="56"/>
      <c r="G10" s="56"/>
      <c r="H10" s="56"/>
      <c r="I10" s="56"/>
      <c r="J10" s="56"/>
      <c r="K10" s="56"/>
      <c r="L10" s="56"/>
    </row>
    <row r="11" spans="1:12" x14ac:dyDescent="0.2">
      <c r="A11" s="71" t="s">
        <v>103</v>
      </c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</row>
    <row r="12" spans="1:12" x14ac:dyDescent="0.2">
      <c r="A12" s="77" t="s">
        <v>0</v>
      </c>
      <c r="B12" s="77" t="s">
        <v>1</v>
      </c>
      <c r="C12" s="77" t="s">
        <v>91</v>
      </c>
      <c r="D12" s="77" t="s">
        <v>2</v>
      </c>
      <c r="E12" s="79" t="s">
        <v>3</v>
      </c>
      <c r="F12" s="80" t="s">
        <v>92</v>
      </c>
      <c r="G12" s="80"/>
      <c r="H12" s="80"/>
      <c r="I12" s="80"/>
      <c r="J12" s="80"/>
      <c r="K12" s="80"/>
      <c r="L12" s="80"/>
    </row>
    <row r="13" spans="1:12" x14ac:dyDescent="0.2">
      <c r="A13" s="77"/>
      <c r="B13" s="77"/>
      <c r="C13" s="77"/>
      <c r="D13" s="77"/>
      <c r="E13" s="79"/>
      <c r="F13" s="80" t="s">
        <v>93</v>
      </c>
      <c r="G13" s="80"/>
      <c r="H13" s="80"/>
      <c r="I13" s="81" t="s">
        <v>94</v>
      </c>
      <c r="J13" s="81"/>
      <c r="K13" s="81"/>
      <c r="L13" s="81"/>
    </row>
    <row r="14" spans="1:12" x14ac:dyDescent="0.2">
      <c r="A14" s="77"/>
      <c r="B14" s="77"/>
      <c r="C14" s="77"/>
      <c r="D14" s="77"/>
      <c r="E14" s="79"/>
      <c r="F14" s="80"/>
      <c r="G14" s="80"/>
      <c r="H14" s="80"/>
      <c r="I14" s="81" t="s">
        <v>95</v>
      </c>
      <c r="J14" s="81"/>
      <c r="K14" s="81"/>
      <c r="L14" s="81"/>
    </row>
    <row r="15" spans="1:12" ht="25.5" x14ac:dyDescent="0.2">
      <c r="A15" s="77"/>
      <c r="B15" s="77"/>
      <c r="C15" s="77"/>
      <c r="D15" s="77"/>
      <c r="E15" s="79"/>
      <c r="F15" s="54" t="s">
        <v>96</v>
      </c>
      <c r="G15" s="54" t="s">
        <v>289</v>
      </c>
      <c r="H15" s="54" t="s">
        <v>287</v>
      </c>
      <c r="I15" s="54" t="s">
        <v>288</v>
      </c>
      <c r="J15" s="54" t="s">
        <v>97</v>
      </c>
      <c r="K15" s="54" t="s">
        <v>212</v>
      </c>
      <c r="L15" s="54" t="s">
        <v>98</v>
      </c>
    </row>
    <row r="16" spans="1:12" x14ac:dyDescent="0.2">
      <c r="A16" s="43">
        <v>1</v>
      </c>
      <c r="B16" s="6" t="s">
        <v>99</v>
      </c>
      <c r="C16" s="6">
        <v>10</v>
      </c>
      <c r="D16" s="6">
        <v>5000</v>
      </c>
      <c r="E16" s="6">
        <f>+C16*D16</f>
        <v>50000</v>
      </c>
      <c r="F16" s="55">
        <f>1000/5000*E16</f>
        <v>10000</v>
      </c>
      <c r="G16" s="55">
        <f>1000/5000*E16</f>
        <v>10000</v>
      </c>
      <c r="H16" s="55">
        <f>1000/5000*E16</f>
        <v>10000</v>
      </c>
      <c r="I16" s="55"/>
      <c r="J16" s="55">
        <f>1000/5000*E16</f>
        <v>10000</v>
      </c>
      <c r="K16" s="55">
        <f>500/5000*E16</f>
        <v>5000</v>
      </c>
      <c r="L16" s="55">
        <f>500/5000*E16</f>
        <v>5000</v>
      </c>
    </row>
    <row r="17" spans="1:14" x14ac:dyDescent="0.2">
      <c r="A17" s="43">
        <v>2</v>
      </c>
      <c r="B17" s="6" t="s">
        <v>4</v>
      </c>
      <c r="C17" s="6"/>
      <c r="D17" s="6">
        <v>5000</v>
      </c>
      <c r="E17" s="6">
        <f>+C17*D17</f>
        <v>0</v>
      </c>
      <c r="F17" s="55">
        <f>1500/5000*E17</f>
        <v>0</v>
      </c>
      <c r="G17" s="55">
        <f>1000/5000*E17</f>
        <v>0</v>
      </c>
      <c r="H17" s="55">
        <f>500/5000*E17</f>
        <v>0</v>
      </c>
      <c r="I17" s="55"/>
      <c r="J17" s="55">
        <f>1000/5000*E17</f>
        <v>0</v>
      </c>
      <c r="K17" s="55">
        <f>500/5000*E17</f>
        <v>0</v>
      </c>
      <c r="L17" s="55">
        <f>500/5000*E17</f>
        <v>0</v>
      </c>
    </row>
    <row r="18" spans="1:14" x14ac:dyDescent="0.2">
      <c r="A18" s="43">
        <v>3</v>
      </c>
      <c r="B18" s="6" t="s">
        <v>100</v>
      </c>
      <c r="C18" s="6"/>
      <c r="D18" s="6">
        <v>5000</v>
      </c>
      <c r="E18" s="6">
        <f>+C18*D18</f>
        <v>0</v>
      </c>
      <c r="F18" s="55">
        <f>1500/5000*E18</f>
        <v>0</v>
      </c>
      <c r="G18" s="55">
        <f>1000/5000*E18</f>
        <v>0</v>
      </c>
      <c r="H18" s="55">
        <f>500/5000*E18</f>
        <v>0</v>
      </c>
      <c r="I18" s="55"/>
      <c r="J18" s="55">
        <f>1000/5000*E18</f>
        <v>0</v>
      </c>
      <c r="K18" s="55">
        <f>500/5000*E18</f>
        <v>0</v>
      </c>
      <c r="L18" s="55">
        <f>500/5000*E18</f>
        <v>0</v>
      </c>
    </row>
    <row r="19" spans="1:14" x14ac:dyDescent="0.2">
      <c r="A19" s="43">
        <v>4</v>
      </c>
      <c r="B19" s="6" t="s">
        <v>5</v>
      </c>
      <c r="C19" s="6"/>
      <c r="D19" s="6">
        <v>5000</v>
      </c>
      <c r="E19" s="6">
        <f>+C19*D19</f>
        <v>0</v>
      </c>
      <c r="F19" s="55"/>
      <c r="G19" s="55"/>
      <c r="H19" s="55">
        <f>1000/5000*E19</f>
        <v>0</v>
      </c>
      <c r="I19" s="55">
        <f>4000/5000*E19</f>
        <v>0</v>
      </c>
      <c r="J19" s="55"/>
      <c r="K19" s="55"/>
      <c r="L19" s="55"/>
    </row>
    <row r="20" spans="1:14" x14ac:dyDescent="0.2">
      <c r="A20" s="6">
        <v>5</v>
      </c>
      <c r="B20" s="6" t="s">
        <v>6</v>
      </c>
      <c r="C20" s="6"/>
      <c r="D20" s="6">
        <v>25000</v>
      </c>
      <c r="E20" s="6">
        <f>+C20*D20</f>
        <v>0</v>
      </c>
      <c r="F20" s="55"/>
      <c r="G20" s="55">
        <f>5000/25000*E20</f>
        <v>0</v>
      </c>
      <c r="H20" s="55">
        <f>15000/25000*E20</f>
        <v>0</v>
      </c>
      <c r="I20" s="56"/>
      <c r="J20" s="55">
        <f>5000/25000*E20</f>
        <v>0</v>
      </c>
      <c r="K20" s="55"/>
      <c r="L20" s="55"/>
    </row>
    <row r="21" spans="1:14" x14ac:dyDescent="0.2">
      <c r="A21" s="43">
        <v>6</v>
      </c>
      <c r="B21" s="11" t="s">
        <v>101</v>
      </c>
      <c r="C21" s="73">
        <f>SUM(C16:C20)</f>
        <v>10</v>
      </c>
      <c r="D21" s="73"/>
      <c r="E21" s="73">
        <f t="shared" ref="E21:L21" si="0">SUM(E16:E20)</f>
        <v>50000</v>
      </c>
      <c r="F21" s="55">
        <f t="shared" si="0"/>
        <v>10000</v>
      </c>
      <c r="G21" s="55">
        <f t="shared" si="0"/>
        <v>10000</v>
      </c>
      <c r="H21" s="55">
        <f t="shared" si="0"/>
        <v>10000</v>
      </c>
      <c r="I21" s="55">
        <f t="shared" si="0"/>
        <v>0</v>
      </c>
      <c r="J21" s="55">
        <f t="shared" si="0"/>
        <v>10000</v>
      </c>
      <c r="K21" s="55">
        <f t="shared" si="0"/>
        <v>5000</v>
      </c>
      <c r="L21" s="55">
        <f t="shared" si="0"/>
        <v>5000</v>
      </c>
    </row>
    <row r="22" spans="1:14" ht="13.5" x14ac:dyDescent="0.2">
      <c r="A22" s="43">
        <v>7</v>
      </c>
      <c r="B22" s="11" t="s">
        <v>211</v>
      </c>
      <c r="C22" s="74"/>
      <c r="D22" s="74"/>
      <c r="E22" s="74"/>
      <c r="F22" s="76">
        <f>+F21+G21+H21</f>
        <v>30000</v>
      </c>
      <c r="G22" s="76"/>
      <c r="H22" s="76"/>
      <c r="I22" s="76">
        <f>+I21+J21+K21+L21</f>
        <v>20000</v>
      </c>
      <c r="J22" s="76"/>
      <c r="K22" s="76"/>
      <c r="L22" s="76"/>
    </row>
    <row r="23" spans="1:14" x14ac:dyDescent="0.2">
      <c r="A23" s="70" t="s">
        <v>210</v>
      </c>
      <c r="B23" s="70"/>
      <c r="C23" s="75"/>
      <c r="D23" s="75"/>
      <c r="E23" s="75"/>
      <c r="F23" s="72">
        <f>+F22+I22</f>
        <v>50000</v>
      </c>
      <c r="G23" s="72"/>
      <c r="H23" s="72"/>
      <c r="I23" s="72"/>
      <c r="J23" s="72"/>
      <c r="K23" s="72"/>
      <c r="L23" s="72"/>
    </row>
    <row r="24" spans="1:14" x14ac:dyDescent="0.2">
      <c r="F24" s="56"/>
      <c r="G24" s="56"/>
      <c r="H24" s="56"/>
      <c r="I24" s="56"/>
      <c r="J24" s="56"/>
      <c r="K24" s="56"/>
      <c r="L24" s="56"/>
    </row>
    <row r="25" spans="1:14" x14ac:dyDescent="0.2">
      <c r="F25" s="56"/>
      <c r="G25" s="56"/>
      <c r="H25" s="56"/>
      <c r="I25" s="56"/>
      <c r="J25" s="56"/>
      <c r="K25" s="56"/>
      <c r="L25" s="56"/>
    </row>
    <row r="26" spans="1:14" x14ac:dyDescent="0.2">
      <c r="F26" s="56"/>
      <c r="G26" s="56"/>
      <c r="H26" s="56"/>
      <c r="I26" s="56"/>
      <c r="J26" s="56"/>
      <c r="K26" s="56"/>
      <c r="L26" s="56"/>
    </row>
    <row r="27" spans="1:14" x14ac:dyDescent="0.2">
      <c r="A27" s="77" t="s">
        <v>0</v>
      </c>
      <c r="B27" s="77" t="s">
        <v>1</v>
      </c>
      <c r="C27" s="77" t="s">
        <v>91</v>
      </c>
      <c r="D27" s="77" t="s">
        <v>2</v>
      </c>
      <c r="E27" s="79" t="s">
        <v>3</v>
      </c>
      <c r="F27" s="56"/>
      <c r="G27" s="78" t="s">
        <v>305</v>
      </c>
      <c r="H27" s="78"/>
      <c r="I27" s="78"/>
      <c r="J27" s="78"/>
      <c r="K27" s="78"/>
      <c r="L27" s="78"/>
    </row>
    <row r="28" spans="1:14" x14ac:dyDescent="0.2">
      <c r="A28" s="77"/>
      <c r="B28" s="77"/>
      <c r="C28" s="77"/>
      <c r="D28" s="77"/>
      <c r="E28" s="79"/>
      <c r="F28" s="56"/>
      <c r="G28" s="78"/>
      <c r="H28" s="78"/>
      <c r="I28" s="78"/>
      <c r="J28" s="78"/>
      <c r="K28" s="78"/>
      <c r="L28" s="78"/>
    </row>
    <row r="29" spans="1:14" x14ac:dyDescent="0.2">
      <c r="A29" s="77"/>
      <c r="B29" s="77"/>
      <c r="C29" s="77"/>
      <c r="D29" s="77"/>
      <c r="E29" s="79"/>
      <c r="F29" s="56"/>
      <c r="G29" s="78"/>
      <c r="H29" s="78"/>
      <c r="I29" s="78"/>
      <c r="J29" s="78"/>
      <c r="K29" s="78"/>
      <c r="L29" s="78"/>
    </row>
    <row r="30" spans="1:14" x14ac:dyDescent="0.2">
      <c r="A30" s="77"/>
      <c r="B30" s="77"/>
      <c r="C30" s="77"/>
      <c r="D30" s="77"/>
      <c r="E30" s="79"/>
      <c r="F30" s="56"/>
      <c r="G30" s="56"/>
      <c r="H30" s="56"/>
      <c r="I30" s="56"/>
      <c r="J30" s="56"/>
      <c r="K30" s="56"/>
      <c r="L30" s="56"/>
    </row>
    <row r="31" spans="1:14" ht="12.75" customHeight="1" x14ac:dyDescent="0.2">
      <c r="A31" s="43">
        <v>1</v>
      </c>
      <c r="B31" s="6" t="s">
        <v>300</v>
      </c>
      <c r="C31" s="6">
        <v>30</v>
      </c>
      <c r="D31" s="6">
        <v>3000</v>
      </c>
      <c r="E31" s="43">
        <f>+C31*D31</f>
        <v>90000</v>
      </c>
      <c r="F31" s="56"/>
      <c r="G31" s="56"/>
      <c r="H31" s="56"/>
      <c r="I31" s="56"/>
      <c r="J31" s="56"/>
      <c r="K31" s="56"/>
      <c r="L31" s="56"/>
      <c r="M31" s="46"/>
      <c r="N31" s="46"/>
    </row>
    <row r="32" spans="1:14" x14ac:dyDescent="0.2">
      <c r="A32" s="43">
        <v>2</v>
      </c>
      <c r="B32" s="6" t="s">
        <v>301</v>
      </c>
      <c r="C32" s="6"/>
      <c r="D32" s="6">
        <v>25000</v>
      </c>
      <c r="E32" s="43">
        <f>+C32*D32</f>
        <v>0</v>
      </c>
      <c r="F32" s="56"/>
      <c r="G32" s="56"/>
      <c r="H32" s="56"/>
      <c r="I32" s="56"/>
      <c r="J32" s="56"/>
      <c r="K32" s="56"/>
      <c r="L32" s="56"/>
      <c r="M32" s="46"/>
      <c r="N32" s="46"/>
    </row>
    <row r="33" spans="1:12" x14ac:dyDescent="0.2">
      <c r="A33" s="43">
        <v>3</v>
      </c>
      <c r="B33" s="6" t="s">
        <v>302</v>
      </c>
      <c r="C33" s="6"/>
      <c r="D33" s="6">
        <v>30000</v>
      </c>
      <c r="E33" s="43">
        <f>+C33*D33</f>
        <v>0</v>
      </c>
      <c r="F33" s="56"/>
      <c r="G33" s="56"/>
      <c r="H33" s="56"/>
      <c r="I33" s="56"/>
      <c r="J33" s="56"/>
      <c r="K33" s="56"/>
      <c r="L33" s="56"/>
    </row>
    <row r="34" spans="1:12" ht="25.5" x14ac:dyDescent="0.2">
      <c r="A34" s="43">
        <v>4</v>
      </c>
      <c r="B34" s="6" t="s">
        <v>303</v>
      </c>
      <c r="C34" s="6"/>
      <c r="D34" s="6">
        <v>20000</v>
      </c>
      <c r="E34" s="43">
        <f>+C34*D34</f>
        <v>0</v>
      </c>
      <c r="F34" s="56"/>
      <c r="G34" s="56"/>
      <c r="H34" s="56"/>
      <c r="I34" s="56"/>
      <c r="J34" s="56"/>
      <c r="K34" s="56"/>
      <c r="L34" s="56"/>
    </row>
    <row r="35" spans="1:12" x14ac:dyDescent="0.2">
      <c r="A35" s="70" t="s">
        <v>210</v>
      </c>
      <c r="B35" s="70"/>
      <c r="C35" s="44">
        <f>SUM(C31:C34)</f>
        <v>30</v>
      </c>
      <c r="D35" s="44"/>
      <c r="E35" s="45">
        <f>SUM(E31:E34)</f>
        <v>90000</v>
      </c>
      <c r="F35" s="56"/>
      <c r="G35" s="56"/>
      <c r="H35" s="56"/>
      <c r="I35" s="56"/>
      <c r="J35" s="56"/>
      <c r="K35" s="56"/>
      <c r="L35" s="56"/>
    </row>
  </sheetData>
  <mergeCells count="24">
    <mergeCell ref="B12:B15"/>
    <mergeCell ref="C12:C15"/>
    <mergeCell ref="D12:D15"/>
    <mergeCell ref="E12:E15"/>
    <mergeCell ref="F12:L12"/>
    <mergeCell ref="F13:H14"/>
    <mergeCell ref="I13:L13"/>
    <mergeCell ref="I14:L14"/>
    <mergeCell ref="A35:B35"/>
    <mergeCell ref="A11:L11"/>
    <mergeCell ref="F23:L23"/>
    <mergeCell ref="A23:B23"/>
    <mergeCell ref="E21:E23"/>
    <mergeCell ref="D21:D23"/>
    <mergeCell ref="C21:C23"/>
    <mergeCell ref="F22:H22"/>
    <mergeCell ref="I22:L22"/>
    <mergeCell ref="A12:A15"/>
    <mergeCell ref="G27:L29"/>
    <mergeCell ref="A27:A30"/>
    <mergeCell ref="B27:B30"/>
    <mergeCell ref="C27:C30"/>
    <mergeCell ref="D27:D30"/>
    <mergeCell ref="E27:E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3"/>
  <sheetViews>
    <sheetView workbookViewId="0">
      <selection activeCell="F23" sqref="F23"/>
    </sheetView>
  </sheetViews>
  <sheetFormatPr baseColWidth="10" defaultRowHeight="15" x14ac:dyDescent="0.25"/>
  <cols>
    <col min="1" max="1" width="5.28515625" customWidth="1"/>
    <col min="2" max="2" width="22.85546875" customWidth="1"/>
    <col min="4" max="4" width="34.28515625" customWidth="1"/>
  </cols>
  <sheetData>
    <row r="2" spans="1:5" x14ac:dyDescent="0.25">
      <c r="A2" s="84" t="s">
        <v>310</v>
      </c>
      <c r="B2" s="84"/>
      <c r="C2" s="84"/>
      <c r="D2" s="84"/>
      <c r="E2" s="84"/>
    </row>
    <row r="4" spans="1:5" s="1" customFormat="1" ht="30" x14ac:dyDescent="0.25">
      <c r="A4" s="47" t="s">
        <v>0</v>
      </c>
      <c r="B4" s="47" t="s">
        <v>307</v>
      </c>
      <c r="C4" s="47" t="s">
        <v>306</v>
      </c>
      <c r="D4" s="47" t="s">
        <v>308</v>
      </c>
      <c r="E4" s="47" t="s">
        <v>309</v>
      </c>
    </row>
    <row r="5" spans="1:5" x14ac:dyDescent="0.25">
      <c r="A5" s="12">
        <v>1</v>
      </c>
      <c r="B5" s="12"/>
      <c r="C5" s="12"/>
      <c r="D5" s="12"/>
      <c r="E5" s="12"/>
    </row>
    <row r="6" spans="1:5" x14ac:dyDescent="0.25">
      <c r="A6" s="12">
        <v>2</v>
      </c>
      <c r="B6" s="12"/>
      <c r="C6" s="12"/>
      <c r="D6" s="12"/>
      <c r="E6" s="12"/>
    </row>
    <row r="7" spans="1:5" x14ac:dyDescent="0.25">
      <c r="A7" s="12">
        <v>3</v>
      </c>
      <c r="B7" s="12"/>
      <c r="C7" s="12"/>
      <c r="D7" s="12"/>
      <c r="E7" s="12"/>
    </row>
    <row r="8" spans="1:5" x14ac:dyDescent="0.25">
      <c r="A8" s="12">
        <v>4</v>
      </c>
      <c r="B8" s="12"/>
      <c r="C8" s="12"/>
      <c r="D8" s="12"/>
      <c r="E8" s="12"/>
    </row>
    <row r="9" spans="1:5" x14ac:dyDescent="0.25">
      <c r="A9" s="12">
        <v>5</v>
      </c>
      <c r="B9" s="12"/>
      <c r="C9" s="12"/>
      <c r="D9" s="12"/>
      <c r="E9" s="12"/>
    </row>
    <row r="10" spans="1:5" x14ac:dyDescent="0.25">
      <c r="A10" s="12">
        <v>6</v>
      </c>
      <c r="B10" s="12"/>
      <c r="C10" s="12"/>
      <c r="D10" s="12"/>
      <c r="E10" s="12"/>
    </row>
    <row r="11" spans="1:5" x14ac:dyDescent="0.25">
      <c r="A11" s="12">
        <v>7</v>
      </c>
      <c r="B11" s="12"/>
      <c r="C11" s="12"/>
      <c r="D11" s="12"/>
      <c r="E11" s="12"/>
    </row>
    <row r="12" spans="1:5" x14ac:dyDescent="0.25">
      <c r="A12" s="12">
        <v>8</v>
      </c>
      <c r="B12" s="12"/>
      <c r="C12" s="12"/>
      <c r="D12" s="12"/>
      <c r="E12" s="12"/>
    </row>
    <row r="13" spans="1:5" x14ac:dyDescent="0.25">
      <c r="A13" s="12">
        <v>5</v>
      </c>
      <c r="B13" s="12" t="s">
        <v>101</v>
      </c>
      <c r="C13" s="12"/>
      <c r="D13" s="12"/>
      <c r="E13" s="12">
        <f>SUM(E5:E12)</f>
        <v>0</v>
      </c>
    </row>
    <row r="15" spans="1:5" x14ac:dyDescent="0.25">
      <c r="A15" s="85" t="s">
        <v>311</v>
      </c>
      <c r="B15" s="85"/>
      <c r="C15" s="85"/>
      <c r="D15" s="85"/>
      <c r="E15" s="85"/>
    </row>
    <row r="16" spans="1:5" x14ac:dyDescent="0.25">
      <c r="A16" s="13" t="s">
        <v>0</v>
      </c>
      <c r="B16" s="13" t="s">
        <v>312</v>
      </c>
      <c r="C16" s="13" t="s">
        <v>313</v>
      </c>
      <c r="D16" s="13" t="s">
        <v>314</v>
      </c>
      <c r="E16" s="13" t="s">
        <v>315</v>
      </c>
    </row>
    <row r="17" spans="1:5" x14ac:dyDescent="0.25">
      <c r="A17" s="12">
        <v>1</v>
      </c>
      <c r="B17" s="12"/>
      <c r="C17" s="12"/>
      <c r="D17" s="12"/>
      <c r="E17" s="12"/>
    </row>
    <row r="18" spans="1:5" x14ac:dyDescent="0.25">
      <c r="A18" s="12">
        <v>2</v>
      </c>
      <c r="B18" s="12"/>
      <c r="C18" s="12"/>
      <c r="D18" s="12"/>
      <c r="E18" s="12"/>
    </row>
    <row r="19" spans="1:5" x14ac:dyDescent="0.25">
      <c r="A19" s="12">
        <v>3</v>
      </c>
      <c r="B19" s="12"/>
      <c r="C19" s="12"/>
      <c r="D19" s="12"/>
      <c r="E19" s="12"/>
    </row>
    <row r="20" spans="1:5" x14ac:dyDescent="0.25">
      <c r="A20" s="12">
        <v>4</v>
      </c>
      <c r="B20" s="12"/>
      <c r="C20" s="12"/>
      <c r="D20" s="12"/>
      <c r="E20" s="12"/>
    </row>
    <row r="21" spans="1:5" x14ac:dyDescent="0.25">
      <c r="A21" s="12">
        <v>5</v>
      </c>
      <c r="B21" s="12"/>
      <c r="C21" s="12"/>
      <c r="D21" s="12"/>
      <c r="E21" s="12"/>
    </row>
    <row r="22" spans="1:5" x14ac:dyDescent="0.25">
      <c r="A22" s="12">
        <v>6</v>
      </c>
      <c r="B22" s="12"/>
      <c r="C22" s="12"/>
      <c r="D22" s="12"/>
      <c r="E22" s="12"/>
    </row>
    <row r="23" spans="1:5" x14ac:dyDescent="0.25">
      <c r="A23" s="12">
        <v>7</v>
      </c>
      <c r="B23" s="12"/>
      <c r="C23" s="12"/>
      <c r="D23" s="12"/>
      <c r="E23" s="12"/>
    </row>
    <row r="24" spans="1:5" x14ac:dyDescent="0.25">
      <c r="A24" s="12">
        <v>8</v>
      </c>
      <c r="B24" s="12"/>
      <c r="C24" s="12"/>
      <c r="D24" s="12"/>
      <c r="E24" s="12"/>
    </row>
    <row r="25" spans="1:5" x14ac:dyDescent="0.25">
      <c r="A25" s="12">
        <v>9</v>
      </c>
      <c r="B25" s="12"/>
      <c r="C25" s="12"/>
      <c r="D25" s="12"/>
      <c r="E25" s="12"/>
    </row>
    <row r="26" spans="1:5" x14ac:dyDescent="0.25">
      <c r="A26" s="12">
        <v>10</v>
      </c>
      <c r="B26" s="12"/>
      <c r="C26" s="12"/>
      <c r="D26" s="12"/>
      <c r="E26" s="12"/>
    </row>
    <row r="27" spans="1:5" x14ac:dyDescent="0.25">
      <c r="A27" s="12">
        <v>11</v>
      </c>
      <c r="B27" s="12"/>
      <c r="C27" s="12"/>
      <c r="D27" s="12"/>
      <c r="E27" s="12"/>
    </row>
    <row r="28" spans="1:5" x14ac:dyDescent="0.25">
      <c r="A28" s="12">
        <v>12</v>
      </c>
      <c r="B28" s="12"/>
      <c r="C28" s="12"/>
      <c r="D28" s="12"/>
      <c r="E28" s="12"/>
    </row>
    <row r="29" spans="1:5" x14ac:dyDescent="0.25">
      <c r="A29" s="12">
        <v>13</v>
      </c>
      <c r="B29" s="12"/>
      <c r="C29" s="12"/>
      <c r="D29" s="12"/>
      <c r="E29" s="12"/>
    </row>
    <row r="30" spans="1:5" x14ac:dyDescent="0.25">
      <c r="A30" s="12">
        <v>14</v>
      </c>
      <c r="B30" s="12"/>
      <c r="C30" s="12"/>
      <c r="D30" s="12"/>
      <c r="E30" s="12"/>
    </row>
    <row r="31" spans="1:5" x14ac:dyDescent="0.25">
      <c r="A31" s="12">
        <v>15</v>
      </c>
      <c r="B31" s="12"/>
      <c r="C31" s="12"/>
      <c r="D31" s="12"/>
      <c r="E31" s="12"/>
    </row>
    <row r="32" spans="1:5" x14ac:dyDescent="0.25">
      <c r="A32" s="12">
        <v>16</v>
      </c>
      <c r="B32" s="12"/>
      <c r="C32" s="12"/>
      <c r="D32" s="12"/>
      <c r="E32" s="12"/>
    </row>
    <row r="33" spans="1:5" x14ac:dyDescent="0.25">
      <c r="A33" s="12">
        <v>17</v>
      </c>
      <c r="B33" s="12"/>
      <c r="C33" s="12"/>
      <c r="D33" s="12"/>
      <c r="E33" s="12"/>
    </row>
    <row r="34" spans="1:5" x14ac:dyDescent="0.25">
      <c r="A34" s="12">
        <v>18</v>
      </c>
      <c r="B34" s="12"/>
      <c r="C34" s="12"/>
      <c r="D34" s="12"/>
      <c r="E34" s="12"/>
    </row>
    <row r="35" spans="1:5" x14ac:dyDescent="0.25">
      <c r="A35" s="12">
        <v>19</v>
      </c>
      <c r="B35" s="12"/>
      <c r="C35" s="12"/>
      <c r="D35" s="12"/>
      <c r="E35" s="12"/>
    </row>
    <row r="36" spans="1:5" x14ac:dyDescent="0.25">
      <c r="A36" s="12">
        <v>20</v>
      </c>
      <c r="B36" s="12"/>
      <c r="C36" s="12"/>
      <c r="D36" s="12"/>
      <c r="E36" s="12"/>
    </row>
    <row r="38" spans="1:5" x14ac:dyDescent="0.25">
      <c r="A38" s="84" t="s">
        <v>316</v>
      </c>
      <c r="B38" s="84"/>
      <c r="C38" s="84"/>
      <c r="D38" s="84"/>
      <c r="E38" s="84"/>
    </row>
    <row r="40" spans="1:5" x14ac:dyDescent="0.25">
      <c r="A40" s="48" t="s">
        <v>317</v>
      </c>
      <c r="B40" s="48"/>
      <c r="C40" s="48"/>
      <c r="D40" s="48"/>
      <c r="E40" s="48"/>
    </row>
    <row r="41" spans="1:5" x14ac:dyDescent="0.25">
      <c r="A41" s="86" t="s">
        <v>318</v>
      </c>
      <c r="B41" s="86"/>
      <c r="C41" s="48"/>
      <c r="D41" s="87" t="s">
        <v>319</v>
      </c>
      <c r="E41" s="87"/>
    </row>
    <row r="42" spans="1:5" x14ac:dyDescent="0.25">
      <c r="A42" s="48"/>
      <c r="B42" s="48"/>
      <c r="C42" s="48"/>
      <c r="D42" s="48"/>
      <c r="E42" s="48"/>
    </row>
    <row r="43" spans="1:5" x14ac:dyDescent="0.25">
      <c r="A43" s="48"/>
      <c r="B43" s="48"/>
      <c r="C43" s="48"/>
      <c r="D43" s="48"/>
      <c r="E43" s="48"/>
    </row>
    <row r="44" spans="1:5" x14ac:dyDescent="0.25">
      <c r="A44" s="48"/>
      <c r="B44" s="48"/>
      <c r="C44" s="48"/>
      <c r="D44" s="48"/>
      <c r="E44" s="48"/>
    </row>
    <row r="45" spans="1:5" x14ac:dyDescent="0.25">
      <c r="A45" s="83" t="s">
        <v>320</v>
      </c>
      <c r="B45" s="83"/>
      <c r="C45" s="83"/>
      <c r="D45" s="83"/>
      <c r="E45" s="83"/>
    </row>
    <row r="46" spans="1:5" x14ac:dyDescent="0.25">
      <c r="A46" s="82"/>
      <c r="B46" s="82"/>
      <c r="C46" s="82"/>
      <c r="D46" s="82"/>
      <c r="E46" s="82"/>
    </row>
    <row r="47" spans="1:5" x14ac:dyDescent="0.25">
      <c r="A47" s="82"/>
      <c r="B47" s="82"/>
      <c r="C47" s="82"/>
      <c r="D47" s="82"/>
      <c r="E47" s="82"/>
    </row>
    <row r="48" spans="1:5" x14ac:dyDescent="0.25">
      <c r="A48" s="82"/>
      <c r="B48" s="82"/>
      <c r="C48" s="82"/>
      <c r="D48" s="82"/>
      <c r="E48" s="82"/>
    </row>
    <row r="49" spans="1:5" x14ac:dyDescent="0.25">
      <c r="A49" s="82"/>
      <c r="B49" s="82"/>
      <c r="C49" s="82"/>
      <c r="D49" s="82"/>
      <c r="E49" s="82"/>
    </row>
    <row r="50" spans="1:5" x14ac:dyDescent="0.25">
      <c r="A50" s="82"/>
      <c r="B50" s="82"/>
      <c r="C50" s="82"/>
      <c r="D50" s="82"/>
      <c r="E50" s="82"/>
    </row>
    <row r="51" spans="1:5" x14ac:dyDescent="0.25">
      <c r="A51" s="82"/>
      <c r="B51" s="82"/>
      <c r="C51" s="82"/>
      <c r="D51" s="82"/>
      <c r="E51" s="82"/>
    </row>
    <row r="52" spans="1:5" x14ac:dyDescent="0.25">
      <c r="A52" s="82"/>
      <c r="B52" s="82"/>
      <c r="C52" s="82"/>
      <c r="D52" s="82"/>
      <c r="E52" s="82"/>
    </row>
    <row r="53" spans="1:5" x14ac:dyDescent="0.25">
      <c r="A53" s="82"/>
      <c r="B53" s="82"/>
      <c r="C53" s="82"/>
      <c r="D53" s="82"/>
      <c r="E53" s="82"/>
    </row>
  </sheetData>
  <mergeCells count="7">
    <mergeCell ref="A46:E53"/>
    <mergeCell ref="A45:E45"/>
    <mergeCell ref="A2:E2"/>
    <mergeCell ref="A15:E15"/>
    <mergeCell ref="A38:E38"/>
    <mergeCell ref="A41:B41"/>
    <mergeCell ref="D41:E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I5" sqref="I5"/>
    </sheetView>
  </sheetViews>
  <sheetFormatPr baseColWidth="10" defaultRowHeight="15" customHeight="1" x14ac:dyDescent="0.25"/>
  <cols>
    <col min="1" max="1" width="6" customWidth="1"/>
    <col min="2" max="2" width="21.42578125" customWidth="1"/>
    <col min="3" max="3" width="5.7109375" customWidth="1"/>
    <col min="5" max="5" width="5.5703125" customWidth="1"/>
    <col min="6" max="6" width="11.42578125" hidden="1" customWidth="1"/>
    <col min="7" max="7" width="23.7109375" customWidth="1"/>
    <col min="8" max="8" width="5.85546875" customWidth="1"/>
  </cols>
  <sheetData>
    <row r="1" spans="1:9" ht="15" customHeight="1" x14ac:dyDescent="0.25">
      <c r="A1" s="88" t="s">
        <v>7</v>
      </c>
      <c r="B1" s="88"/>
      <c r="C1" s="88"/>
      <c r="D1" s="88"/>
      <c r="E1" s="88" t="s">
        <v>8</v>
      </c>
      <c r="F1" s="88"/>
      <c r="G1" s="88"/>
      <c r="H1" s="88"/>
      <c r="I1" s="88"/>
    </row>
    <row r="2" spans="1:9" ht="15" customHeight="1" x14ac:dyDescent="0.25">
      <c r="A2" s="8" t="s">
        <v>9</v>
      </c>
      <c r="B2" s="89" t="s">
        <v>11</v>
      </c>
      <c r="C2" s="8" t="s">
        <v>12</v>
      </c>
      <c r="D2" s="89" t="s">
        <v>14</v>
      </c>
      <c r="E2" s="89" t="s">
        <v>15</v>
      </c>
      <c r="F2" s="89" t="s">
        <v>11</v>
      </c>
      <c r="G2" s="89"/>
      <c r="H2" s="8" t="s">
        <v>12</v>
      </c>
      <c r="I2" s="89" t="s">
        <v>14</v>
      </c>
    </row>
    <row r="3" spans="1:9" ht="15" customHeight="1" x14ac:dyDescent="0.25">
      <c r="A3" s="8" t="s">
        <v>10</v>
      </c>
      <c r="B3" s="89"/>
      <c r="C3" s="8" t="s">
        <v>13</v>
      </c>
      <c r="D3" s="89"/>
      <c r="E3" s="89"/>
      <c r="F3" s="89"/>
      <c r="G3" s="89"/>
      <c r="H3" s="8" t="s">
        <v>13</v>
      </c>
      <c r="I3" s="89"/>
    </row>
    <row r="4" spans="1:9" ht="15" customHeight="1" x14ac:dyDescent="0.25">
      <c r="A4" s="5">
        <v>6010</v>
      </c>
      <c r="B4" s="5" t="s">
        <v>16</v>
      </c>
      <c r="C4" s="9" t="s">
        <v>118</v>
      </c>
      <c r="D4" s="5"/>
      <c r="E4" s="5">
        <v>7010</v>
      </c>
      <c r="F4" s="90" t="s">
        <v>17</v>
      </c>
      <c r="G4" s="90"/>
      <c r="H4" s="9" t="s">
        <v>119</v>
      </c>
      <c r="I4" s="5"/>
    </row>
    <row r="5" spans="1:9" ht="15" customHeight="1" x14ac:dyDescent="0.25">
      <c r="A5" s="5">
        <v>6031</v>
      </c>
      <c r="B5" s="5" t="s">
        <v>18</v>
      </c>
      <c r="C5" s="9" t="s">
        <v>120</v>
      </c>
      <c r="D5" s="5"/>
      <c r="E5" s="5">
        <v>7021</v>
      </c>
      <c r="F5" s="90" t="s">
        <v>19</v>
      </c>
      <c r="G5" s="90"/>
      <c r="H5" s="9" t="s">
        <v>121</v>
      </c>
      <c r="I5" s="5"/>
    </row>
    <row r="6" spans="1:9" ht="23.25" customHeight="1" x14ac:dyDescent="0.25">
      <c r="A6" s="5">
        <v>6053</v>
      </c>
      <c r="B6" s="5" t="s">
        <v>20</v>
      </c>
      <c r="C6" s="9" t="s">
        <v>122</v>
      </c>
      <c r="D6" s="5"/>
      <c r="E6" s="5">
        <v>7041</v>
      </c>
      <c r="F6" s="90" t="s">
        <v>304</v>
      </c>
      <c r="G6" s="90"/>
      <c r="H6" s="9" t="s">
        <v>123</v>
      </c>
      <c r="I6" s="5">
        <f>+P2V!E31</f>
        <v>90000</v>
      </c>
    </row>
    <row r="7" spans="1:9" ht="15" customHeight="1" x14ac:dyDescent="0.25">
      <c r="A7" s="5">
        <v>6043</v>
      </c>
      <c r="B7" s="5" t="s">
        <v>21</v>
      </c>
      <c r="C7" s="9" t="s">
        <v>124</v>
      </c>
      <c r="D7" s="5"/>
      <c r="E7" s="5">
        <v>7042</v>
      </c>
      <c r="F7" s="90" t="s">
        <v>22</v>
      </c>
      <c r="G7" s="90"/>
      <c r="H7" s="9" t="s">
        <v>125</v>
      </c>
      <c r="I7" s="5">
        <f>+P2V!E32+P2V!E33+P2V!E34</f>
        <v>0</v>
      </c>
    </row>
    <row r="8" spans="1:9" ht="25.5" customHeight="1" x14ac:dyDescent="0.25">
      <c r="A8" s="5">
        <v>6047</v>
      </c>
      <c r="B8" s="5" t="s">
        <v>23</v>
      </c>
      <c r="C8" s="9" t="s">
        <v>126</v>
      </c>
      <c r="D8" s="5"/>
      <c r="E8" s="5">
        <v>7043</v>
      </c>
      <c r="F8" s="90" t="s">
        <v>24</v>
      </c>
      <c r="G8" s="90"/>
      <c r="H8" s="9" t="s">
        <v>127</v>
      </c>
      <c r="I8" s="5"/>
    </row>
    <row r="9" spans="1:9" ht="15" customHeight="1" x14ac:dyDescent="0.25">
      <c r="A9" s="5">
        <v>6051</v>
      </c>
      <c r="B9" s="5" t="s">
        <v>25</v>
      </c>
      <c r="C9" s="9" t="s">
        <v>128</v>
      </c>
      <c r="D9" s="5"/>
      <c r="E9" s="5">
        <v>7044</v>
      </c>
      <c r="F9" s="90" t="s">
        <v>26</v>
      </c>
      <c r="G9" s="90"/>
      <c r="H9" s="9" t="s">
        <v>129</v>
      </c>
      <c r="I9" s="5"/>
    </row>
    <row r="10" spans="1:9" ht="15" customHeight="1" x14ac:dyDescent="0.25">
      <c r="A10" s="5">
        <v>6054</v>
      </c>
      <c r="B10" s="5" t="s">
        <v>27</v>
      </c>
      <c r="C10" s="9" t="s">
        <v>130</v>
      </c>
      <c r="D10" s="5"/>
      <c r="E10" s="5">
        <v>7045</v>
      </c>
      <c r="F10" s="90" t="s">
        <v>28</v>
      </c>
      <c r="G10" s="90"/>
      <c r="H10" s="9" t="s">
        <v>131</v>
      </c>
      <c r="I10" s="5"/>
    </row>
    <row r="11" spans="1:9" ht="15" customHeight="1" x14ac:dyDescent="0.25">
      <c r="A11" s="5">
        <v>6055</v>
      </c>
      <c r="B11" s="5" t="s">
        <v>112</v>
      </c>
      <c r="C11" s="9" t="s">
        <v>132</v>
      </c>
      <c r="D11" s="5"/>
      <c r="E11" s="5">
        <v>7051</v>
      </c>
      <c r="F11" s="90" t="s">
        <v>29</v>
      </c>
      <c r="G11" s="90"/>
      <c r="H11" s="9" t="s">
        <v>133</v>
      </c>
      <c r="I11" s="5"/>
    </row>
    <row r="12" spans="1:9" ht="15" customHeight="1" x14ac:dyDescent="0.25">
      <c r="A12" s="5">
        <v>6056</v>
      </c>
      <c r="B12" s="5" t="s">
        <v>30</v>
      </c>
      <c r="C12" s="9" t="s">
        <v>134</v>
      </c>
      <c r="D12" s="5"/>
      <c r="E12" s="5">
        <v>7052</v>
      </c>
      <c r="F12" s="90" t="s">
        <v>31</v>
      </c>
      <c r="G12" s="90"/>
      <c r="H12" s="9" t="s">
        <v>135</v>
      </c>
      <c r="I12" s="5"/>
    </row>
    <row r="13" spans="1:9" ht="15" customHeight="1" x14ac:dyDescent="0.25">
      <c r="A13" s="5">
        <v>6111</v>
      </c>
      <c r="B13" s="5" t="s">
        <v>32</v>
      </c>
      <c r="C13" s="9" t="s">
        <v>136</v>
      </c>
      <c r="D13" s="5"/>
      <c r="E13" s="5">
        <v>7073</v>
      </c>
      <c r="F13" s="90" t="s">
        <v>33</v>
      </c>
      <c r="G13" s="90"/>
      <c r="H13" s="9" t="s">
        <v>137</v>
      </c>
      <c r="I13" s="5"/>
    </row>
    <row r="14" spans="1:9" ht="15" customHeight="1" x14ac:dyDescent="0.25">
      <c r="A14" s="5">
        <v>6221</v>
      </c>
      <c r="B14" s="5" t="s">
        <v>34</v>
      </c>
      <c r="C14" s="9" t="s">
        <v>138</v>
      </c>
      <c r="D14" s="5"/>
      <c r="E14" s="5">
        <v>7521</v>
      </c>
      <c r="F14" s="90" t="s">
        <v>35</v>
      </c>
      <c r="G14" s="90"/>
      <c r="H14" s="9" t="s">
        <v>139</v>
      </c>
      <c r="I14" s="5"/>
    </row>
    <row r="15" spans="1:9" ht="21" customHeight="1" x14ac:dyDescent="0.25">
      <c r="A15" s="5">
        <v>6241</v>
      </c>
      <c r="B15" s="5" t="s">
        <v>36</v>
      </c>
      <c r="C15" s="9" t="s">
        <v>140</v>
      </c>
      <c r="D15" s="5"/>
      <c r="E15" s="5">
        <v>7522</v>
      </c>
      <c r="F15" s="90" t="s">
        <v>37</v>
      </c>
      <c r="G15" s="90"/>
      <c r="H15" s="9" t="s">
        <v>141</v>
      </c>
      <c r="I15" s="5"/>
    </row>
    <row r="16" spans="1:9" ht="15" customHeight="1" x14ac:dyDescent="0.25">
      <c r="A16" s="5">
        <v>6242</v>
      </c>
      <c r="B16" s="5" t="s">
        <v>38</v>
      </c>
      <c r="C16" s="9" t="s">
        <v>142</v>
      </c>
      <c r="D16" s="5"/>
      <c r="E16" s="5">
        <v>7523</v>
      </c>
      <c r="F16" s="90" t="s">
        <v>39</v>
      </c>
      <c r="G16" s="90"/>
      <c r="H16" s="9" t="s">
        <v>143</v>
      </c>
      <c r="I16" s="5"/>
    </row>
    <row r="17" spans="1:9" ht="15" customHeight="1" x14ac:dyDescent="0.25">
      <c r="A17" s="5">
        <v>6243</v>
      </c>
      <c r="B17" s="5" t="s">
        <v>40</v>
      </c>
      <c r="C17" s="9" t="s">
        <v>144</v>
      </c>
      <c r="D17" s="5"/>
      <c r="E17" s="5">
        <v>7524</v>
      </c>
      <c r="F17" s="90" t="s">
        <v>41</v>
      </c>
      <c r="G17" s="90"/>
      <c r="H17" s="9" t="s">
        <v>145</v>
      </c>
      <c r="I17" s="5"/>
    </row>
    <row r="18" spans="1:9" ht="15" customHeight="1" x14ac:dyDescent="0.25">
      <c r="A18" s="5">
        <v>6251</v>
      </c>
      <c r="B18" s="5" t="s">
        <v>42</v>
      </c>
      <c r="C18" s="9" t="s">
        <v>146</v>
      </c>
      <c r="D18" s="5"/>
      <c r="E18" s="5">
        <v>7525</v>
      </c>
      <c r="F18" s="90" t="s">
        <v>43</v>
      </c>
      <c r="G18" s="90"/>
      <c r="H18" s="9" t="s">
        <v>147</v>
      </c>
      <c r="I18" s="5"/>
    </row>
    <row r="19" spans="1:9" ht="15" customHeight="1" x14ac:dyDescent="0.25">
      <c r="A19" s="5">
        <v>6261</v>
      </c>
      <c r="B19" s="5" t="s">
        <v>44</v>
      </c>
      <c r="C19" s="9" t="s">
        <v>148</v>
      </c>
      <c r="D19" s="5"/>
      <c r="E19" s="5">
        <v>7528</v>
      </c>
      <c r="F19" s="90" t="s">
        <v>45</v>
      </c>
      <c r="G19" s="90"/>
      <c r="H19" s="9" t="s">
        <v>149</v>
      </c>
      <c r="I19" s="5"/>
    </row>
    <row r="20" spans="1:9" ht="15" customHeight="1" x14ac:dyDescent="0.25">
      <c r="A20" s="5">
        <v>6281</v>
      </c>
      <c r="B20" s="5" t="s">
        <v>46</v>
      </c>
      <c r="C20" s="9" t="s">
        <v>150</v>
      </c>
      <c r="D20" s="5"/>
      <c r="E20" s="5">
        <v>7531</v>
      </c>
      <c r="F20" s="90" t="s">
        <v>47</v>
      </c>
      <c r="G20" s="90"/>
      <c r="H20" s="9" t="s">
        <v>151</v>
      </c>
      <c r="I20" s="5"/>
    </row>
    <row r="21" spans="1:9" ht="15" customHeight="1" x14ac:dyDescent="0.25">
      <c r="A21" s="5">
        <v>6282</v>
      </c>
      <c r="B21" s="5" t="s">
        <v>48</v>
      </c>
      <c r="C21" s="9" t="s">
        <v>152</v>
      </c>
      <c r="D21" s="5"/>
      <c r="E21" s="5">
        <v>7532</v>
      </c>
      <c r="F21" s="90" t="s">
        <v>49</v>
      </c>
      <c r="G21" s="90"/>
      <c r="H21" s="9" t="s">
        <v>153</v>
      </c>
      <c r="I21" s="5"/>
    </row>
    <row r="22" spans="1:9" ht="15" customHeight="1" x14ac:dyDescent="0.25">
      <c r="A22" s="5">
        <v>6385</v>
      </c>
      <c r="B22" s="5" t="s">
        <v>50</v>
      </c>
      <c r="C22" s="9" t="s">
        <v>154</v>
      </c>
      <c r="D22" s="5"/>
      <c r="E22" s="5">
        <v>7711</v>
      </c>
      <c r="F22" s="90" t="s">
        <v>51</v>
      </c>
      <c r="G22" s="90"/>
      <c r="H22" s="9" t="s">
        <v>155</v>
      </c>
      <c r="I22" s="5"/>
    </row>
    <row r="23" spans="1:9" ht="15" customHeight="1" x14ac:dyDescent="0.25">
      <c r="A23" s="5">
        <v>6311</v>
      </c>
      <c r="B23" s="5" t="s">
        <v>52</v>
      </c>
      <c r="C23" s="9" t="s">
        <v>156</v>
      </c>
      <c r="D23" s="5"/>
      <c r="E23" s="5">
        <v>8211</v>
      </c>
      <c r="F23" s="90" t="s">
        <v>113</v>
      </c>
      <c r="G23" s="90"/>
      <c r="H23" s="9" t="s">
        <v>157</v>
      </c>
      <c r="I23" s="5"/>
    </row>
    <row r="24" spans="1:9" ht="15" customHeight="1" x14ac:dyDescent="0.25">
      <c r="A24" s="5">
        <v>6321</v>
      </c>
      <c r="B24" s="5" t="s">
        <v>53</v>
      </c>
      <c r="C24" s="9" t="s">
        <v>158</v>
      </c>
      <c r="D24" s="5"/>
      <c r="E24" s="91" t="s">
        <v>159</v>
      </c>
      <c r="F24" s="91"/>
      <c r="G24" s="91"/>
      <c r="H24" s="49" t="s">
        <v>160</v>
      </c>
      <c r="I24" s="50">
        <f>SUM(I4:I23)</f>
        <v>90000</v>
      </c>
    </row>
    <row r="25" spans="1:9" ht="15" customHeight="1" x14ac:dyDescent="0.25">
      <c r="A25" s="5">
        <v>6321</v>
      </c>
      <c r="B25" s="5" t="s">
        <v>54</v>
      </c>
      <c r="C25" s="9" t="s">
        <v>161</v>
      </c>
      <c r="D25" s="5"/>
      <c r="E25" s="92">
        <v>7023</v>
      </c>
      <c r="F25" s="92"/>
      <c r="G25" s="10" t="s">
        <v>55</v>
      </c>
      <c r="H25" s="9" t="s">
        <v>162</v>
      </c>
      <c r="I25" s="5">
        <f>+P3V!E13</f>
        <v>0</v>
      </c>
    </row>
    <row r="26" spans="1:9" ht="15" customHeight="1" x14ac:dyDescent="0.25">
      <c r="A26" s="5">
        <v>6322</v>
      </c>
      <c r="B26" s="5" t="s">
        <v>56</v>
      </c>
      <c r="C26" s="9" t="s">
        <v>163</v>
      </c>
      <c r="D26" s="5"/>
      <c r="E26" s="92">
        <v>7031</v>
      </c>
      <c r="F26" s="92"/>
      <c r="G26" s="10" t="s">
        <v>57</v>
      </c>
      <c r="H26" s="9" t="s">
        <v>164</v>
      </c>
      <c r="I26" s="5">
        <f>+P2V!E16</f>
        <v>50000</v>
      </c>
    </row>
    <row r="27" spans="1:9" ht="15" customHeight="1" x14ac:dyDescent="0.25">
      <c r="A27" s="5">
        <v>6323</v>
      </c>
      <c r="B27" s="5" t="s">
        <v>114</v>
      </c>
      <c r="C27" s="9" t="s">
        <v>165</v>
      </c>
      <c r="D27" s="5"/>
      <c r="E27" s="5">
        <v>7032</v>
      </c>
      <c r="F27" s="90" t="s">
        <v>58</v>
      </c>
      <c r="G27" s="90"/>
      <c r="H27" s="9" t="s">
        <v>166</v>
      </c>
      <c r="I27" s="5">
        <f>+P2V!E17</f>
        <v>0</v>
      </c>
    </row>
    <row r="28" spans="1:9" ht="19.5" customHeight="1" x14ac:dyDescent="0.25">
      <c r="A28" s="5">
        <v>6324</v>
      </c>
      <c r="B28" s="5" t="s">
        <v>209</v>
      </c>
      <c r="C28" s="9" t="s">
        <v>167</v>
      </c>
      <c r="D28" s="5">
        <f>+I24*20/100</f>
        <v>18000</v>
      </c>
      <c r="E28" s="5">
        <v>7033</v>
      </c>
      <c r="F28" s="90" t="s">
        <v>59</v>
      </c>
      <c r="G28" s="90"/>
      <c r="H28" s="9" t="s">
        <v>168</v>
      </c>
      <c r="I28" s="5">
        <f>+P2V!E18</f>
        <v>0</v>
      </c>
    </row>
    <row r="29" spans="1:9" ht="15" customHeight="1" x14ac:dyDescent="0.25">
      <c r="A29" s="5">
        <v>6325</v>
      </c>
      <c r="B29" s="5" t="s">
        <v>60</v>
      </c>
      <c r="C29" s="9" t="s">
        <v>169</v>
      </c>
      <c r="D29" s="5">
        <f>+P2V!I22</f>
        <v>20000</v>
      </c>
      <c r="E29" s="5">
        <v>7034</v>
      </c>
      <c r="F29" s="90" t="s">
        <v>61</v>
      </c>
      <c r="G29" s="90"/>
      <c r="H29" s="9" t="s">
        <v>170</v>
      </c>
      <c r="I29" s="5">
        <f>+P2V!E19</f>
        <v>0</v>
      </c>
    </row>
    <row r="30" spans="1:9" ht="15" customHeight="1" x14ac:dyDescent="0.25">
      <c r="A30" s="5">
        <v>6331</v>
      </c>
      <c r="B30" s="5" t="s">
        <v>62</v>
      </c>
      <c r="C30" s="9" t="s">
        <v>171</v>
      </c>
      <c r="D30" s="5"/>
      <c r="E30" s="5">
        <v>7035</v>
      </c>
      <c r="F30" s="90" t="s">
        <v>63</v>
      </c>
      <c r="G30" s="90"/>
      <c r="H30" s="9" t="s">
        <v>172</v>
      </c>
      <c r="I30" s="5">
        <f>+P2V!E20</f>
        <v>0</v>
      </c>
    </row>
    <row r="31" spans="1:9" ht="15" customHeight="1" x14ac:dyDescent="0.25">
      <c r="A31" s="5">
        <v>6381</v>
      </c>
      <c r="B31" s="5" t="s">
        <v>64</v>
      </c>
      <c r="C31" s="9" t="s">
        <v>173</v>
      </c>
      <c r="D31" s="5"/>
      <c r="E31" s="91" t="s">
        <v>65</v>
      </c>
      <c r="F31" s="91"/>
      <c r="G31" s="91"/>
      <c r="H31" s="49" t="s">
        <v>174</v>
      </c>
      <c r="I31" s="50">
        <f>SUM(I25:I30)</f>
        <v>50000</v>
      </c>
    </row>
    <row r="32" spans="1:9" ht="15" customHeight="1" x14ac:dyDescent="0.25">
      <c r="A32" s="5">
        <v>6461</v>
      </c>
      <c r="B32" s="5" t="s">
        <v>66</v>
      </c>
      <c r="C32" s="9" t="s">
        <v>175</v>
      </c>
      <c r="D32" s="5"/>
      <c r="E32" s="5">
        <v>7011</v>
      </c>
      <c r="F32" s="90" t="s">
        <v>176</v>
      </c>
      <c r="G32" s="90"/>
      <c r="H32" s="9" t="s">
        <v>177</v>
      </c>
      <c r="I32" s="5"/>
    </row>
    <row r="33" spans="1:9" ht="18.75" customHeight="1" x14ac:dyDescent="0.25">
      <c r="A33" s="5">
        <v>6411</v>
      </c>
      <c r="B33" s="5" t="s">
        <v>67</v>
      </c>
      <c r="C33" s="9" t="s">
        <v>178</v>
      </c>
      <c r="D33" s="5"/>
      <c r="E33" s="90">
        <v>7012</v>
      </c>
      <c r="F33" s="90"/>
      <c r="G33" s="5" t="s">
        <v>179</v>
      </c>
      <c r="H33" s="9" t="s">
        <v>180</v>
      </c>
      <c r="I33" s="5"/>
    </row>
    <row r="34" spans="1:9" ht="15" customHeight="1" x14ac:dyDescent="0.25">
      <c r="A34" s="5">
        <v>6521</v>
      </c>
      <c r="B34" s="5" t="s">
        <v>68</v>
      </c>
      <c r="C34" s="9" t="s">
        <v>181</v>
      </c>
      <c r="D34" s="5">
        <f>+I36</f>
        <v>0</v>
      </c>
      <c r="E34" s="5">
        <v>7013</v>
      </c>
      <c r="F34" s="90" t="s">
        <v>182</v>
      </c>
      <c r="G34" s="90"/>
      <c r="H34" s="9" t="s">
        <v>183</v>
      </c>
      <c r="I34" s="5"/>
    </row>
    <row r="35" spans="1:9" ht="24" customHeight="1" x14ac:dyDescent="0.25">
      <c r="A35" s="5">
        <v>6522</v>
      </c>
      <c r="B35" s="5" t="s">
        <v>321</v>
      </c>
      <c r="C35" s="9" t="s">
        <v>184</v>
      </c>
      <c r="D35" s="5">
        <f>+I25</f>
        <v>0</v>
      </c>
      <c r="E35" s="5">
        <v>7018</v>
      </c>
      <c r="F35" s="90" t="s">
        <v>185</v>
      </c>
      <c r="G35" s="90"/>
      <c r="H35" s="9" t="s">
        <v>186</v>
      </c>
      <c r="I35" s="5"/>
    </row>
    <row r="36" spans="1:9" ht="15" customHeight="1" x14ac:dyDescent="0.25">
      <c r="A36" s="5">
        <v>6581</v>
      </c>
      <c r="B36" s="5" t="s">
        <v>69</v>
      </c>
      <c r="C36" s="9" t="s">
        <v>187</v>
      </c>
      <c r="D36" s="5"/>
      <c r="E36" s="5">
        <v>7022</v>
      </c>
      <c r="F36" s="90" t="s">
        <v>70</v>
      </c>
      <c r="G36" s="90"/>
      <c r="H36" s="9" t="s">
        <v>188</v>
      </c>
      <c r="I36" s="5"/>
    </row>
    <row r="37" spans="1:9" ht="15" customHeight="1" x14ac:dyDescent="0.25">
      <c r="A37" s="5">
        <v>6582</v>
      </c>
      <c r="B37" s="5" t="s">
        <v>71</v>
      </c>
      <c r="C37" s="9" t="s">
        <v>189</v>
      </c>
      <c r="D37" s="5"/>
      <c r="E37" s="5">
        <v>7101</v>
      </c>
      <c r="F37" s="90" t="s">
        <v>115</v>
      </c>
      <c r="G37" s="90"/>
      <c r="H37" s="9" t="s">
        <v>190</v>
      </c>
      <c r="I37" s="5"/>
    </row>
    <row r="38" spans="1:9" ht="15" customHeight="1" x14ac:dyDescent="0.25">
      <c r="A38" s="5">
        <v>6583</v>
      </c>
      <c r="B38" s="5" t="s">
        <v>116</v>
      </c>
      <c r="C38" s="9" t="s">
        <v>191</v>
      </c>
      <c r="D38" s="5"/>
      <c r="E38" s="5">
        <v>7511</v>
      </c>
      <c r="F38" s="90" t="s">
        <v>72</v>
      </c>
      <c r="G38" s="90"/>
      <c r="H38" s="9" t="s">
        <v>192</v>
      </c>
      <c r="I38" s="5"/>
    </row>
    <row r="39" spans="1:9" ht="15" customHeight="1" x14ac:dyDescent="0.25">
      <c r="A39" s="5">
        <v>6588</v>
      </c>
      <c r="B39" s="5" t="s">
        <v>73</v>
      </c>
      <c r="C39" s="9" t="s">
        <v>193</v>
      </c>
      <c r="D39" s="5"/>
      <c r="E39" s="5">
        <v>7533</v>
      </c>
      <c r="F39" s="90" t="s">
        <v>74</v>
      </c>
      <c r="G39" s="90"/>
      <c r="H39" s="9" t="s">
        <v>194</v>
      </c>
      <c r="I39" s="5"/>
    </row>
    <row r="40" spans="1:9" ht="15" customHeight="1" x14ac:dyDescent="0.25">
      <c r="A40" s="5">
        <v>6611</v>
      </c>
      <c r="B40" s="5" t="s">
        <v>75</v>
      </c>
      <c r="C40" s="9" t="s">
        <v>195</v>
      </c>
      <c r="D40" s="5"/>
      <c r="E40" s="5">
        <v>7581</v>
      </c>
      <c r="F40" s="90" t="s">
        <v>76</v>
      </c>
      <c r="G40" s="90"/>
      <c r="H40" s="9" t="s">
        <v>196</v>
      </c>
      <c r="I40" s="5"/>
    </row>
    <row r="41" spans="1:9" ht="15" customHeight="1" x14ac:dyDescent="0.25">
      <c r="A41" s="5">
        <v>6612</v>
      </c>
      <c r="B41" s="5" t="s">
        <v>77</v>
      </c>
      <c r="C41" s="9" t="s">
        <v>197</v>
      </c>
      <c r="D41" s="5"/>
      <c r="E41" s="5">
        <v>7582</v>
      </c>
      <c r="F41" s="90" t="s">
        <v>78</v>
      </c>
      <c r="G41" s="90"/>
      <c r="H41" s="9" t="s">
        <v>198</v>
      </c>
      <c r="I41" s="5"/>
    </row>
    <row r="42" spans="1:9" ht="15" customHeight="1" x14ac:dyDescent="0.25">
      <c r="A42" s="5">
        <v>6613</v>
      </c>
      <c r="B42" s="5" t="s">
        <v>79</v>
      </c>
      <c r="C42" s="9" t="s">
        <v>199</v>
      </c>
      <c r="D42" s="5"/>
      <c r="E42" s="90">
        <v>7584</v>
      </c>
      <c r="F42" s="90"/>
      <c r="G42" s="5" t="s">
        <v>80</v>
      </c>
      <c r="H42" s="9" t="s">
        <v>200</v>
      </c>
      <c r="I42" s="5"/>
    </row>
    <row r="43" spans="1:9" ht="15" customHeight="1" x14ac:dyDescent="0.25">
      <c r="A43" s="5">
        <v>6641</v>
      </c>
      <c r="B43" s="5" t="s">
        <v>81</v>
      </c>
      <c r="C43" s="9" t="s">
        <v>201</v>
      </c>
      <c r="D43" s="5"/>
      <c r="E43" s="5">
        <v>7585</v>
      </c>
      <c r="F43" s="90" t="s">
        <v>117</v>
      </c>
      <c r="G43" s="90"/>
      <c r="H43" s="9" t="s">
        <v>202</v>
      </c>
      <c r="I43" s="5"/>
    </row>
    <row r="44" spans="1:9" ht="15" customHeight="1" x14ac:dyDescent="0.25">
      <c r="A44" s="5">
        <v>6711</v>
      </c>
      <c r="B44" s="5" t="s">
        <v>82</v>
      </c>
      <c r="C44" s="9" t="s">
        <v>203</v>
      </c>
      <c r="D44" s="5"/>
      <c r="E44" s="5">
        <v>7583</v>
      </c>
      <c r="F44" s="90" t="s">
        <v>83</v>
      </c>
      <c r="G44" s="90"/>
      <c r="H44" s="9" t="s">
        <v>204</v>
      </c>
      <c r="I44" s="5"/>
    </row>
    <row r="45" spans="1:9" ht="15" customHeight="1" x14ac:dyDescent="0.25">
      <c r="A45" s="5">
        <v>6811</v>
      </c>
      <c r="B45" s="5" t="s">
        <v>84</v>
      </c>
      <c r="C45" s="9" t="s">
        <v>205</v>
      </c>
      <c r="D45" s="5">
        <f>+P1V!H57</f>
        <v>0</v>
      </c>
      <c r="E45" s="5">
        <v>8461</v>
      </c>
      <c r="F45" s="90" t="s">
        <v>85</v>
      </c>
      <c r="G45" s="90"/>
      <c r="H45" s="9" t="s">
        <v>206</v>
      </c>
      <c r="I45" s="5"/>
    </row>
    <row r="46" spans="1:9" ht="15" customHeight="1" x14ac:dyDescent="0.25">
      <c r="A46" s="5">
        <v>6911</v>
      </c>
      <c r="B46" s="5" t="s">
        <v>86</v>
      </c>
      <c r="C46" s="9" t="s">
        <v>207</v>
      </c>
      <c r="D46" s="5"/>
      <c r="E46" s="5"/>
      <c r="F46" s="90"/>
      <c r="G46" s="90"/>
      <c r="H46" s="9" t="s">
        <v>208</v>
      </c>
      <c r="I46" s="5"/>
    </row>
    <row r="47" spans="1:9" ht="15" customHeight="1" x14ac:dyDescent="0.25">
      <c r="A47" s="93" t="s">
        <v>87</v>
      </c>
      <c r="B47" s="93"/>
      <c r="C47" s="7" t="s">
        <v>88</v>
      </c>
      <c r="D47" s="7">
        <f>SUM(D4:D46)</f>
        <v>38000</v>
      </c>
      <c r="E47" s="94" t="s">
        <v>89</v>
      </c>
      <c r="F47" s="94"/>
      <c r="G47" s="94"/>
      <c r="H47" s="7" t="s">
        <v>90</v>
      </c>
      <c r="I47" s="7">
        <f>SUM(I32:I46)+I31+I24</f>
        <v>140000</v>
      </c>
    </row>
  </sheetData>
  <mergeCells count="52">
    <mergeCell ref="F46:G46"/>
    <mergeCell ref="A47:B47"/>
    <mergeCell ref="E47:G47"/>
    <mergeCell ref="F40:G40"/>
    <mergeCell ref="F41:G41"/>
    <mergeCell ref="E42:F42"/>
    <mergeCell ref="F43:G43"/>
    <mergeCell ref="F44:G44"/>
    <mergeCell ref="F45:G45"/>
    <mergeCell ref="F39:G39"/>
    <mergeCell ref="F28:G28"/>
    <mergeCell ref="F29:G29"/>
    <mergeCell ref="F30:G30"/>
    <mergeCell ref="E31:G31"/>
    <mergeCell ref="F32:G32"/>
    <mergeCell ref="E33:F33"/>
    <mergeCell ref="F34:G34"/>
    <mergeCell ref="F35:G35"/>
    <mergeCell ref="F36:G36"/>
    <mergeCell ref="F37:G37"/>
    <mergeCell ref="F38:G38"/>
    <mergeCell ref="F27:G27"/>
    <mergeCell ref="F16:G16"/>
    <mergeCell ref="F17:G17"/>
    <mergeCell ref="F18:G18"/>
    <mergeCell ref="F19:G19"/>
    <mergeCell ref="F20:G20"/>
    <mergeCell ref="F21:G21"/>
    <mergeCell ref="F22:G22"/>
    <mergeCell ref="F23:G23"/>
    <mergeCell ref="E24:G24"/>
    <mergeCell ref="E25:F25"/>
    <mergeCell ref="E26:F26"/>
    <mergeCell ref="F15:G15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A1:D1"/>
    <mergeCell ref="E1:I1"/>
    <mergeCell ref="B2:B3"/>
    <mergeCell ref="D2:D3"/>
    <mergeCell ref="E2:E3"/>
    <mergeCell ref="F2:G3"/>
    <mergeCell ref="I2:I3"/>
  </mergeCells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workbookViewId="0">
      <selection activeCell="G3" sqref="G3"/>
    </sheetView>
  </sheetViews>
  <sheetFormatPr baseColWidth="10" defaultRowHeight="20.100000000000001" customHeight="1" x14ac:dyDescent="0.25"/>
  <cols>
    <col min="1" max="1" width="5.5703125" style="3" customWidth="1"/>
    <col min="2" max="2" width="35.5703125" style="3" customWidth="1"/>
    <col min="3" max="3" width="15.28515625" style="3" customWidth="1"/>
    <col min="4" max="4" width="30.85546875" style="3" customWidth="1"/>
    <col min="5" max="16384" width="11.42578125" style="3"/>
  </cols>
  <sheetData>
    <row r="2" spans="1:6" ht="20.100000000000001" customHeight="1" x14ac:dyDescent="0.25">
      <c r="A2" s="95" t="s">
        <v>329</v>
      </c>
      <c r="B2" s="95"/>
      <c r="C2" s="95"/>
      <c r="D2" s="95"/>
      <c r="E2" s="57"/>
      <c r="F2" s="57"/>
    </row>
    <row r="4" spans="1:6" ht="20.100000000000001" customHeight="1" x14ac:dyDescent="0.25">
      <c r="A4" s="27" t="s">
        <v>0</v>
      </c>
      <c r="B4" s="27" t="s">
        <v>104</v>
      </c>
      <c r="C4" s="27" t="s">
        <v>3</v>
      </c>
      <c r="D4" s="27" t="s">
        <v>327</v>
      </c>
    </row>
    <row r="5" spans="1:6" ht="20.100000000000001" customHeight="1" x14ac:dyDescent="0.25">
      <c r="A5" s="27">
        <v>1</v>
      </c>
      <c r="B5" s="27" t="s">
        <v>297</v>
      </c>
      <c r="C5" s="27">
        <f>+P4V!I47-P5V!C6-P5V!C7-P5V!C8-P5V!C9-P5V!C10-P5V!C11-P5V!C12-P5V!C13</f>
        <v>82000</v>
      </c>
      <c r="D5" s="27"/>
    </row>
    <row r="6" spans="1:6" ht="20.100000000000001" customHeight="1" x14ac:dyDescent="0.25">
      <c r="A6" s="27">
        <v>2</v>
      </c>
      <c r="B6" s="27" t="s">
        <v>298</v>
      </c>
      <c r="C6" s="27">
        <f>+P4V!D28+P2V!I21</f>
        <v>18000</v>
      </c>
      <c r="D6" s="27"/>
    </row>
    <row r="7" spans="1:6" ht="20.100000000000001" customHeight="1" x14ac:dyDescent="0.25">
      <c r="A7" s="27">
        <v>3</v>
      </c>
      <c r="B7" s="27" t="s">
        <v>296</v>
      </c>
      <c r="C7" s="27">
        <f>+P4V!I38+P4V!I39+P2V!G21</f>
        <v>10000</v>
      </c>
      <c r="D7" s="27"/>
    </row>
    <row r="8" spans="1:6" ht="20.100000000000001" customHeight="1" x14ac:dyDescent="0.25">
      <c r="A8" s="27">
        <v>4</v>
      </c>
      <c r="B8" s="27" t="s">
        <v>295</v>
      </c>
      <c r="C8" s="27">
        <f>+P2V!J21</f>
        <v>10000</v>
      </c>
      <c r="D8" s="27"/>
    </row>
    <row r="9" spans="1:6" ht="20.100000000000001" customHeight="1" x14ac:dyDescent="0.25">
      <c r="A9" s="27">
        <v>5</v>
      </c>
      <c r="B9" s="27" t="s">
        <v>324</v>
      </c>
      <c r="C9" s="27">
        <f>+P4V!D34</f>
        <v>0</v>
      </c>
      <c r="D9" s="27"/>
    </row>
    <row r="10" spans="1:6" ht="20.100000000000001" customHeight="1" x14ac:dyDescent="0.25">
      <c r="A10" s="27">
        <v>6</v>
      </c>
      <c r="B10" s="27" t="s">
        <v>325</v>
      </c>
      <c r="C10" s="27">
        <f>+P2V!L21</f>
        <v>5000</v>
      </c>
      <c r="D10" s="27"/>
    </row>
    <row r="11" spans="1:6" ht="20.100000000000001" customHeight="1" x14ac:dyDescent="0.25">
      <c r="A11" s="27">
        <v>7</v>
      </c>
      <c r="B11" s="27" t="s">
        <v>331</v>
      </c>
      <c r="C11" s="27">
        <f>+P2V!K21</f>
        <v>5000</v>
      </c>
      <c r="D11" s="27"/>
    </row>
    <row r="12" spans="1:6" ht="20.100000000000001" customHeight="1" x14ac:dyDescent="0.25">
      <c r="A12" s="27">
        <v>8</v>
      </c>
      <c r="B12" s="27" t="s">
        <v>326</v>
      </c>
      <c r="C12" s="27">
        <f>+P2V!F21</f>
        <v>10000</v>
      </c>
      <c r="D12" s="27"/>
    </row>
    <row r="13" spans="1:6" ht="20.100000000000001" customHeight="1" x14ac:dyDescent="0.25">
      <c r="A13" s="27">
        <v>9</v>
      </c>
      <c r="B13" s="27" t="s">
        <v>330</v>
      </c>
      <c r="C13" s="27">
        <f>+P4V!I25</f>
        <v>0</v>
      </c>
      <c r="D13" s="27"/>
    </row>
    <row r="14" spans="1:6" ht="20.100000000000001" customHeight="1" x14ac:dyDescent="0.3">
      <c r="A14" s="27"/>
      <c r="B14" s="58" t="s">
        <v>328</v>
      </c>
      <c r="C14" s="58">
        <f>SUM(C5:C13)</f>
        <v>140000</v>
      </c>
      <c r="D14" s="27"/>
    </row>
  </sheetData>
  <mergeCells count="1">
    <mergeCell ref="A2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P1V</vt:lpstr>
      <vt:lpstr>P2V</vt:lpstr>
      <vt:lpstr>P3V</vt:lpstr>
      <vt:lpstr>P4V</vt:lpstr>
      <vt:lpstr>P5V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Nzadi electronics</cp:lastModifiedBy>
  <cp:lastPrinted>2021-09-24T08:47:40Z</cp:lastPrinted>
  <dcterms:created xsi:type="dcterms:W3CDTF">2021-09-13T12:40:42Z</dcterms:created>
  <dcterms:modified xsi:type="dcterms:W3CDTF">2021-12-06T16:12:10Z</dcterms:modified>
</cp:coreProperties>
</file>