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idstar\Documents\UiPath\KPSG\William Sonoma Indonesia\RGWSISB\December\"/>
    </mc:Choice>
  </mc:AlternateContent>
  <bookViews>
    <workbookView xWindow="0" yWindow="0" windowWidth="20490" windowHeight="7545" tabRatio="696" firstSheet="3" activeTab="3"/>
  </bookViews>
  <sheets>
    <sheet name="Revision History" sheetId="29" r:id="rId1"/>
    <sheet name="Flexi Form Guidelines" sheetId="25" r:id="rId2"/>
    <sheet name="1. New Employee Data" sheetId="2" r:id="rId3"/>
    <sheet name="2. Variable Income&amp;Deductio IDR" sheetId="23" r:id="rId4"/>
    <sheet name="2.Variable Income&amp;Deduction USD" sheetId="24" state="hidden" r:id="rId5"/>
    <sheet name="3. BPJS Healthcare" sheetId="26" r:id="rId6"/>
    <sheet name="4a. Overtime Summary (Opt 1)" sheetId="31" state="hidden" r:id="rId7"/>
    <sheet name="4b. Overtime Summary (Opt 2)" sheetId="32" r:id="rId8"/>
    <sheet name="4c. Overtime Daily (Opt 3)" sheetId="33" state="hidden" r:id="rId9"/>
    <sheet name="5. Fixed Deduction" sheetId="6" r:id="rId10"/>
    <sheet name="6. Hold Salary" sheetId="7" r:id="rId11"/>
    <sheet name="7. Salary Change" sheetId="8" r:id="rId12"/>
    <sheet name="8. Mutation" sheetId="9" r:id="rId13"/>
    <sheet name="9. Resign" sheetId="10" r:id="rId14"/>
    <sheet name="10. BankAccountChange" sheetId="11" r:id="rId15"/>
    <sheet name="11. Tax Status Change" sheetId="15" r:id="rId16"/>
    <sheet name="12. Other Personal Data Change" sheetId="19" r:id="rId17"/>
    <sheet name="13. Unpaid Leave" sheetId="28" r:id="rId18"/>
    <sheet name="14. SPT 1721 A1 Ex Company" sheetId="27" r:id="rId19"/>
    <sheet name="1. New Employee Data(Temp)" sheetId="30" r:id="rId20"/>
    <sheet name="11. Tax Status Change(Temp)" sheetId="34" r:id="rId21"/>
  </sheets>
  <calcPr calcId="162913"/>
</workbook>
</file>

<file path=xl/calcChain.xml><?xml version="1.0" encoding="utf-8"?>
<calcChain xmlns="http://schemas.openxmlformats.org/spreadsheetml/2006/main">
  <c r="AS30" i="2" l="1"/>
  <c r="AT30" i="2"/>
  <c r="AU30" i="2"/>
  <c r="AV30" i="2"/>
  <c r="AW30" i="2"/>
  <c r="AX30" i="2"/>
  <c r="AY30" i="2"/>
  <c r="AZ30" i="2"/>
  <c r="AS31" i="2"/>
  <c r="AT31" i="2"/>
  <c r="AU31" i="2"/>
  <c r="AV31" i="2"/>
  <c r="AW31" i="2"/>
  <c r="AX31" i="2"/>
  <c r="AY31" i="2"/>
  <c r="AZ31" i="2"/>
  <c r="AS32" i="2"/>
  <c r="AT32" i="2"/>
  <c r="AU32" i="2"/>
  <c r="AV32" i="2"/>
  <c r="AW32" i="2"/>
  <c r="AX32" i="2"/>
  <c r="AY32" i="2"/>
  <c r="AZ32" i="2"/>
  <c r="AS33" i="2"/>
  <c r="AT33" i="2"/>
  <c r="AU33" i="2"/>
  <c r="AV33" i="2"/>
  <c r="AW33" i="2"/>
  <c r="AX33" i="2"/>
  <c r="AY33" i="2"/>
  <c r="AZ33" i="2"/>
  <c r="AS34" i="2"/>
  <c r="AT34" i="2"/>
  <c r="AU34" i="2"/>
  <c r="AV34" i="2"/>
  <c r="AW34" i="2"/>
  <c r="AX34" i="2"/>
  <c r="AY34" i="2"/>
  <c r="AZ34" i="2"/>
  <c r="AS35" i="2"/>
  <c r="AT35" i="2"/>
  <c r="AU35" i="2"/>
  <c r="AV35" i="2"/>
  <c r="AW35" i="2"/>
  <c r="AX35" i="2"/>
  <c r="AY35" i="2"/>
  <c r="AZ35" i="2"/>
  <c r="AS36" i="2"/>
  <c r="AT36" i="2"/>
  <c r="AU36" i="2"/>
  <c r="AV36" i="2"/>
  <c r="AW36" i="2"/>
  <c r="AX36" i="2"/>
  <c r="AY36" i="2"/>
  <c r="AZ36" i="2"/>
  <c r="AS37" i="2"/>
  <c r="AT37" i="2"/>
  <c r="AU37" i="2"/>
  <c r="AV37" i="2"/>
  <c r="AW37" i="2"/>
  <c r="AX37" i="2"/>
  <c r="AY37" i="2"/>
  <c r="AZ37" i="2"/>
  <c r="AS38" i="2"/>
  <c r="AT38" i="2"/>
  <c r="AU38" i="2"/>
  <c r="AV38" i="2"/>
  <c r="AW38" i="2"/>
  <c r="AX38" i="2"/>
  <c r="AY38" i="2"/>
  <c r="AZ38" i="2"/>
  <c r="AS39" i="2"/>
  <c r="AT39" i="2"/>
  <c r="AU39" i="2"/>
  <c r="AV39" i="2"/>
  <c r="AW39" i="2"/>
  <c r="AX39" i="2"/>
  <c r="AY39" i="2"/>
  <c r="AZ39" i="2"/>
  <c r="AS40" i="2"/>
  <c r="AT40" i="2"/>
  <c r="AU40" i="2"/>
  <c r="AV40" i="2"/>
  <c r="AW40" i="2"/>
  <c r="AX40" i="2"/>
  <c r="AY40" i="2"/>
  <c r="AZ40" i="2"/>
  <c r="AS41" i="2"/>
  <c r="AT41" i="2"/>
  <c r="AU41" i="2"/>
  <c r="AV41" i="2"/>
  <c r="AW41" i="2"/>
  <c r="AX41" i="2"/>
  <c r="AY41" i="2"/>
  <c r="AZ41" i="2"/>
  <c r="C2" i="27"/>
  <c r="C3" i="28"/>
  <c r="C3" i="19"/>
  <c r="B2" i="15"/>
  <c r="C4" i="11"/>
  <c r="C3" i="11"/>
  <c r="C4" i="10"/>
  <c r="C3" i="10"/>
  <c r="C4" i="9"/>
  <c r="C3" i="9"/>
  <c r="M41" i="8"/>
  <c r="L41" i="8"/>
  <c r="I41" i="8"/>
  <c r="H41" i="8"/>
  <c r="M40" i="8"/>
  <c r="L40" i="8"/>
  <c r="I40" i="8"/>
  <c r="H40" i="8"/>
  <c r="M39" i="8"/>
  <c r="L39" i="8"/>
  <c r="I39" i="8"/>
  <c r="H39" i="8"/>
  <c r="M38" i="8"/>
  <c r="L38" i="8"/>
  <c r="I38" i="8"/>
  <c r="H38" i="8"/>
  <c r="M37" i="8"/>
  <c r="L37" i="8"/>
  <c r="I37" i="8"/>
  <c r="H37" i="8"/>
  <c r="M36" i="8"/>
  <c r="L36" i="8"/>
  <c r="I36" i="8"/>
  <c r="H36" i="8"/>
  <c r="M35" i="8"/>
  <c r="L35" i="8"/>
  <c r="I35" i="8"/>
  <c r="H35" i="8"/>
  <c r="M34" i="8"/>
  <c r="L34" i="8"/>
  <c r="I34" i="8"/>
  <c r="H34" i="8"/>
  <c r="M33" i="8"/>
  <c r="L33" i="8"/>
  <c r="I33" i="8"/>
  <c r="H33" i="8"/>
  <c r="M32" i="8"/>
  <c r="L32" i="8"/>
  <c r="I32" i="8"/>
  <c r="H32" i="8"/>
  <c r="M31" i="8"/>
  <c r="L31" i="8"/>
  <c r="I31" i="8"/>
  <c r="H31" i="8"/>
  <c r="M30" i="8"/>
  <c r="L30" i="8"/>
  <c r="I30" i="8"/>
  <c r="H30" i="8"/>
  <c r="M29" i="8"/>
  <c r="L29" i="8"/>
  <c r="I29" i="8"/>
  <c r="H29" i="8"/>
  <c r="M28" i="8"/>
  <c r="L28" i="8"/>
  <c r="I28" i="8"/>
  <c r="H28" i="8"/>
  <c r="M27" i="8"/>
  <c r="L27" i="8"/>
  <c r="I27" i="8"/>
  <c r="H27" i="8"/>
  <c r="M26" i="8"/>
  <c r="L26" i="8"/>
  <c r="I26" i="8"/>
  <c r="H26" i="8"/>
  <c r="M25" i="8"/>
  <c r="L25" i="8"/>
  <c r="I25" i="8"/>
  <c r="H25" i="8"/>
  <c r="M24" i="8"/>
  <c r="L24" i="8"/>
  <c r="I24" i="8"/>
  <c r="H24" i="8"/>
  <c r="M23" i="8"/>
  <c r="L23" i="8"/>
  <c r="I23" i="8"/>
  <c r="H23" i="8"/>
  <c r="M22" i="8"/>
  <c r="L22" i="8"/>
  <c r="I22" i="8"/>
  <c r="H22" i="8"/>
  <c r="M21" i="8"/>
  <c r="L21" i="8"/>
  <c r="I21" i="8"/>
  <c r="H21" i="8"/>
  <c r="M20" i="8"/>
  <c r="L20" i="8"/>
  <c r="I20" i="8"/>
  <c r="H20" i="8"/>
  <c r="M19" i="8"/>
  <c r="L19" i="8"/>
  <c r="I19" i="8"/>
  <c r="H19" i="8"/>
  <c r="M18" i="8"/>
  <c r="L18" i="8"/>
  <c r="I18" i="8"/>
  <c r="H18" i="8"/>
  <c r="M17" i="8"/>
  <c r="L17" i="8"/>
  <c r="I17" i="8"/>
  <c r="H17" i="8"/>
  <c r="M16" i="8"/>
  <c r="L16" i="8"/>
  <c r="I16" i="8"/>
  <c r="H16" i="8"/>
  <c r="M15" i="8"/>
  <c r="L15" i="8"/>
  <c r="M14" i="8"/>
  <c r="L14" i="8"/>
  <c r="C4" i="8"/>
  <c r="C3" i="8"/>
  <c r="N41" i="8" s="1"/>
  <c r="C4" i="7"/>
  <c r="C3" i="7"/>
  <c r="F11" i="6"/>
  <c r="C4" i="6"/>
  <c r="C3" i="6"/>
  <c r="K42" i="33"/>
  <c r="J42" i="33"/>
  <c r="H42" i="33"/>
  <c r="D42" i="33"/>
  <c r="I42" i="33" s="1"/>
  <c r="K41" i="33"/>
  <c r="H41" i="33"/>
  <c r="D41" i="33"/>
  <c r="I41" i="33" s="1"/>
  <c r="L41" i="33" s="1"/>
  <c r="M40" i="33"/>
  <c r="L40" i="33"/>
  <c r="I40" i="33"/>
  <c r="H40" i="33"/>
  <c r="D40" i="33"/>
  <c r="N39" i="33"/>
  <c r="J39" i="33"/>
  <c r="I39" i="33"/>
  <c r="H39" i="33"/>
  <c r="D39" i="33"/>
  <c r="K38" i="33"/>
  <c r="H38" i="33"/>
  <c r="D38" i="33"/>
  <c r="I38" i="33" s="1"/>
  <c r="H37" i="33"/>
  <c r="D37" i="33"/>
  <c r="I37" i="33" s="1"/>
  <c r="L36" i="33"/>
  <c r="I36" i="33"/>
  <c r="H36" i="33"/>
  <c r="D36" i="33"/>
  <c r="N35" i="33"/>
  <c r="M35" i="33"/>
  <c r="J35" i="33"/>
  <c r="I35" i="33"/>
  <c r="H35" i="33"/>
  <c r="D35" i="33"/>
  <c r="K34" i="33"/>
  <c r="J34" i="33"/>
  <c r="H34" i="33"/>
  <c r="D34" i="33"/>
  <c r="I34" i="33" s="1"/>
  <c r="K33" i="33"/>
  <c r="H33" i="33"/>
  <c r="D33" i="33"/>
  <c r="I33" i="33" s="1"/>
  <c r="L33" i="33" s="1"/>
  <c r="M32" i="33"/>
  <c r="L32" i="33"/>
  <c r="I32" i="33"/>
  <c r="H32" i="33"/>
  <c r="D32" i="33"/>
  <c r="N31" i="33"/>
  <c r="J31" i="33"/>
  <c r="I31" i="33"/>
  <c r="H31" i="33"/>
  <c r="D31" i="33"/>
  <c r="K30" i="33"/>
  <c r="H30" i="33"/>
  <c r="D30" i="33"/>
  <c r="I30" i="33" s="1"/>
  <c r="H29" i="33"/>
  <c r="D29" i="33"/>
  <c r="I29" i="33" s="1"/>
  <c r="K29" i="33" s="1"/>
  <c r="L28" i="33"/>
  <c r="I28" i="33"/>
  <c r="H28" i="33"/>
  <c r="D28" i="33"/>
  <c r="N27" i="33"/>
  <c r="L27" i="33"/>
  <c r="J27" i="33"/>
  <c r="I27" i="33"/>
  <c r="K27" i="33" s="1"/>
  <c r="H27" i="33"/>
  <c r="D27" i="33"/>
  <c r="I26" i="33"/>
  <c r="L26" i="33" s="1"/>
  <c r="H26" i="33"/>
  <c r="D26" i="33"/>
  <c r="H25" i="33"/>
  <c r="D25" i="33"/>
  <c r="I25" i="33" s="1"/>
  <c r="H24" i="33"/>
  <c r="D24" i="33"/>
  <c r="I24" i="33" s="1"/>
  <c r="L23" i="33"/>
  <c r="I23" i="33"/>
  <c r="K23" i="33" s="1"/>
  <c r="H23" i="33"/>
  <c r="D23" i="33"/>
  <c r="I22" i="33"/>
  <c r="L22" i="33" s="1"/>
  <c r="H22" i="33"/>
  <c r="D22" i="33"/>
  <c r="H21" i="33"/>
  <c r="D21" i="33"/>
  <c r="I21" i="33" s="1"/>
  <c r="H20" i="33"/>
  <c r="D20" i="33"/>
  <c r="I20" i="33" s="1"/>
  <c r="L19" i="33"/>
  <c r="I19" i="33"/>
  <c r="K19" i="33" s="1"/>
  <c r="H19" i="33"/>
  <c r="D19" i="33"/>
  <c r="I18" i="33"/>
  <c r="L18" i="33" s="1"/>
  <c r="H18" i="33"/>
  <c r="D18" i="33"/>
  <c r="H17" i="33"/>
  <c r="D17" i="33"/>
  <c r="I17" i="33" s="1"/>
  <c r="H16" i="33"/>
  <c r="D16" i="33"/>
  <c r="I16" i="33" s="1"/>
  <c r="L15" i="33"/>
  <c r="I15" i="33"/>
  <c r="K15" i="33" s="1"/>
  <c r="H15" i="33"/>
  <c r="D15" i="33"/>
  <c r="I14" i="33"/>
  <c r="L14" i="33" s="1"/>
  <c r="H14" i="33"/>
  <c r="D14" i="33"/>
  <c r="H13" i="33"/>
  <c r="D13" i="33"/>
  <c r="I13" i="33" s="1"/>
  <c r="H12" i="33"/>
  <c r="D12" i="33"/>
  <c r="I12" i="33" s="1"/>
  <c r="I11" i="33"/>
  <c r="K11" i="33" s="1"/>
  <c r="H11" i="33"/>
  <c r="L11" i="33" s="1"/>
  <c r="D11" i="33"/>
  <c r="D2" i="33"/>
  <c r="I42" i="32"/>
  <c r="I41" i="32"/>
  <c r="I40" i="32"/>
  <c r="I39" i="32"/>
  <c r="I38" i="32"/>
  <c r="I37" i="32"/>
  <c r="I36" i="32"/>
  <c r="I35" i="32"/>
  <c r="I34" i="32"/>
  <c r="I33" i="32"/>
  <c r="I32" i="32"/>
  <c r="I31" i="32"/>
  <c r="I30" i="32"/>
  <c r="I29" i="32"/>
  <c r="I28" i="32"/>
  <c r="I27" i="32"/>
  <c r="I26" i="32"/>
  <c r="I25" i="32"/>
  <c r="I24" i="32"/>
  <c r="I23" i="32"/>
  <c r="I22" i="32"/>
  <c r="I21" i="32"/>
  <c r="I20" i="32"/>
  <c r="I19" i="32"/>
  <c r="I18" i="32"/>
  <c r="I17" i="32"/>
  <c r="I16" i="32"/>
  <c r="I15" i="32"/>
  <c r="I14" i="32"/>
  <c r="I13" i="32"/>
  <c r="I12" i="32"/>
  <c r="D2" i="32"/>
  <c r="D2" i="31"/>
  <c r="F38" i="26"/>
  <c r="E38" i="26"/>
  <c r="F37" i="26"/>
  <c r="E37" i="26"/>
  <c r="F36" i="26"/>
  <c r="E36" i="26"/>
  <c r="F35" i="26"/>
  <c r="E35" i="26"/>
  <c r="F34" i="26"/>
  <c r="E34" i="26"/>
  <c r="F33" i="26"/>
  <c r="E33" i="26"/>
  <c r="F32" i="26"/>
  <c r="E32" i="26"/>
  <c r="F31" i="26"/>
  <c r="E31" i="26"/>
  <c r="F30" i="26"/>
  <c r="E30" i="26"/>
  <c r="F29" i="26"/>
  <c r="E29" i="26"/>
  <c r="F28" i="26"/>
  <c r="E28" i="26"/>
  <c r="F27" i="26"/>
  <c r="E27" i="26"/>
  <c r="F26" i="26"/>
  <c r="E26" i="26"/>
  <c r="F25" i="26"/>
  <c r="E25" i="26"/>
  <c r="F24" i="26"/>
  <c r="E24" i="26"/>
  <c r="F23" i="26"/>
  <c r="E23" i="26"/>
  <c r="F22" i="26"/>
  <c r="E22" i="26"/>
  <c r="F21" i="26"/>
  <c r="E21" i="26"/>
  <c r="F20" i="26"/>
  <c r="E20" i="26"/>
  <c r="F19" i="26"/>
  <c r="E19" i="26"/>
  <c r="F18" i="26"/>
  <c r="E18" i="26"/>
  <c r="F17" i="26"/>
  <c r="E17" i="26"/>
  <c r="F16" i="26"/>
  <c r="E16" i="26"/>
  <c r="F15" i="26"/>
  <c r="E15" i="26"/>
  <c r="F14" i="26"/>
  <c r="E14" i="26"/>
  <c r="F13" i="26"/>
  <c r="E13" i="26"/>
  <c r="F12" i="26"/>
  <c r="E12" i="26"/>
  <c r="A12" i="26"/>
  <c r="A13" i="26" s="1"/>
  <c r="A14" i="26" s="1"/>
  <c r="A15" i="26" s="1"/>
  <c r="A16" i="26" s="1"/>
  <c r="A17" i="26" s="1"/>
  <c r="A18" i="26" s="1"/>
  <c r="A19" i="26" s="1"/>
  <c r="A20" i="26" s="1"/>
  <c r="A21" i="26" s="1"/>
  <c r="A22" i="26" s="1"/>
  <c r="A23" i="26" s="1"/>
  <c r="A24" i="26" s="1"/>
  <c r="A25" i="26" s="1"/>
  <c r="A26" i="26" s="1"/>
  <c r="A27" i="26" s="1"/>
  <c r="A28" i="26" s="1"/>
  <c r="A29" i="26" s="1"/>
  <c r="A30" i="26" s="1"/>
  <c r="A31" i="26" s="1"/>
  <c r="A32" i="26" s="1"/>
  <c r="A33" i="26" s="1"/>
  <c r="A34" i="26" s="1"/>
  <c r="A35" i="26" s="1"/>
  <c r="A36" i="26" s="1"/>
  <c r="A37" i="26" s="1"/>
  <c r="A38" i="26" s="1"/>
  <c r="F11" i="26"/>
  <c r="E11" i="26"/>
  <c r="A11" i="26"/>
  <c r="F10" i="26"/>
  <c r="E10" i="26"/>
  <c r="A10" i="26"/>
  <c r="F9" i="26"/>
  <c r="E9" i="26"/>
  <c r="B3" i="26"/>
  <c r="B2" i="26"/>
  <c r="C3" i="24"/>
  <c r="AZ29" i="2"/>
  <c r="AY29" i="2"/>
  <c r="AX29" i="2"/>
  <c r="AW29" i="2"/>
  <c r="AV29" i="2"/>
  <c r="AU29" i="2"/>
  <c r="AT29" i="2"/>
  <c r="AS29" i="2"/>
  <c r="AZ28" i="2"/>
  <c r="AY28" i="2"/>
  <c r="AX28" i="2"/>
  <c r="AW28" i="2"/>
  <c r="AV28" i="2"/>
  <c r="AU28" i="2"/>
  <c r="AT28" i="2"/>
  <c r="AS28" i="2"/>
  <c r="AZ27" i="2"/>
  <c r="AY27" i="2"/>
  <c r="AX27" i="2"/>
  <c r="AW27" i="2"/>
  <c r="AV27" i="2"/>
  <c r="AU27" i="2"/>
  <c r="AT27" i="2"/>
  <c r="AS27" i="2"/>
  <c r="AZ26" i="2"/>
  <c r="AY26" i="2"/>
  <c r="AX26" i="2"/>
  <c r="AW26" i="2"/>
  <c r="AV26" i="2"/>
  <c r="AU26" i="2"/>
  <c r="AT26" i="2"/>
  <c r="AS26" i="2"/>
  <c r="AZ25" i="2"/>
  <c r="AY25" i="2"/>
  <c r="AX25" i="2"/>
  <c r="AW25" i="2"/>
  <c r="AV25" i="2"/>
  <c r="AU25" i="2"/>
  <c r="AT25" i="2"/>
  <c r="AS25" i="2"/>
  <c r="AZ24" i="2"/>
  <c r="AY24" i="2"/>
  <c r="AX24" i="2"/>
  <c r="AW24" i="2"/>
  <c r="AV24" i="2"/>
  <c r="AU24" i="2"/>
  <c r="AT24" i="2"/>
  <c r="AS24" i="2"/>
  <c r="AZ23" i="2"/>
  <c r="AY23" i="2"/>
  <c r="AX23" i="2"/>
  <c r="AW23" i="2"/>
  <c r="AV23" i="2"/>
  <c r="AU23" i="2"/>
  <c r="AT23" i="2"/>
  <c r="AS23" i="2"/>
  <c r="AZ22" i="2"/>
  <c r="AY22" i="2"/>
  <c r="AX22" i="2"/>
  <c r="AW22" i="2"/>
  <c r="AV22" i="2"/>
  <c r="AU22" i="2"/>
  <c r="AT22" i="2"/>
  <c r="AS22" i="2"/>
  <c r="AZ21" i="2"/>
  <c r="AY21" i="2"/>
  <c r="AX21" i="2"/>
  <c r="AW21" i="2"/>
  <c r="AV21" i="2"/>
  <c r="AU21" i="2"/>
  <c r="AT21" i="2"/>
  <c r="AS21" i="2"/>
  <c r="AZ20" i="2"/>
  <c r="AY20" i="2"/>
  <c r="AX20" i="2"/>
  <c r="AW20" i="2"/>
  <c r="AV20" i="2"/>
  <c r="AU20" i="2"/>
  <c r="AT20" i="2"/>
  <c r="AS20" i="2"/>
  <c r="AZ19" i="2"/>
  <c r="AY19" i="2"/>
  <c r="AX19" i="2"/>
  <c r="AW19" i="2"/>
  <c r="AV19" i="2"/>
  <c r="AU19" i="2"/>
  <c r="AT19" i="2"/>
  <c r="AS19" i="2"/>
  <c r="AZ18" i="2"/>
  <c r="AY18" i="2"/>
  <c r="AX18" i="2"/>
  <c r="AW18" i="2"/>
  <c r="AV18" i="2"/>
  <c r="AU18" i="2"/>
  <c r="AT18" i="2"/>
  <c r="AS18" i="2"/>
  <c r="AZ17" i="2"/>
  <c r="AY17" i="2"/>
  <c r="AX17" i="2"/>
  <c r="AW17" i="2"/>
  <c r="AV17" i="2"/>
  <c r="AU17" i="2"/>
  <c r="AT17" i="2"/>
  <c r="D2" i="2"/>
  <c r="C2" i="9" s="1"/>
  <c r="N12" i="33" l="1"/>
  <c r="J12" i="33"/>
  <c r="M12" i="33"/>
  <c r="L12" i="33"/>
  <c r="K12" i="33"/>
  <c r="M17" i="33"/>
  <c r="N17" i="33"/>
  <c r="J17" i="33"/>
  <c r="L17" i="33"/>
  <c r="K17" i="33"/>
  <c r="N24" i="33"/>
  <c r="J24" i="33"/>
  <c r="M24" i="33"/>
  <c r="L24" i="33"/>
  <c r="K24" i="33"/>
  <c r="M21" i="33"/>
  <c r="L21" i="33"/>
  <c r="N21" i="33"/>
  <c r="J21" i="33"/>
  <c r="K21" i="33"/>
  <c r="M13" i="33"/>
  <c r="J13" i="33"/>
  <c r="L13" i="33"/>
  <c r="K13" i="33"/>
  <c r="N13" i="33"/>
  <c r="N20" i="33"/>
  <c r="J20" i="33"/>
  <c r="K20" i="33"/>
  <c r="M20" i="33"/>
  <c r="L20" i="33"/>
  <c r="N16" i="33"/>
  <c r="J16" i="33"/>
  <c r="M16" i="33"/>
  <c r="K16" i="33"/>
  <c r="L16" i="33"/>
  <c r="M25" i="33"/>
  <c r="L25" i="33"/>
  <c r="K25" i="33"/>
  <c r="N25" i="33"/>
  <c r="J25" i="33"/>
  <c r="M22" i="33"/>
  <c r="M11" i="33"/>
  <c r="J14" i="33"/>
  <c r="N14" i="33"/>
  <c r="M15" i="33"/>
  <c r="J18" i="33"/>
  <c r="N18" i="33"/>
  <c r="M19" i="33"/>
  <c r="J22" i="33"/>
  <c r="N22" i="33"/>
  <c r="M23" i="33"/>
  <c r="J26" i="33"/>
  <c r="P26" i="33" s="1"/>
  <c r="N26" i="33"/>
  <c r="M27" i="33"/>
  <c r="N28" i="33"/>
  <c r="J28" i="33"/>
  <c r="P28" i="33" s="1"/>
  <c r="K28" i="33"/>
  <c r="L30" i="33"/>
  <c r="M30" i="33"/>
  <c r="N30" i="33"/>
  <c r="K31" i="33"/>
  <c r="L31" i="33"/>
  <c r="N36" i="33"/>
  <c r="J36" i="33"/>
  <c r="P36" i="33" s="1"/>
  <c r="K36" i="33"/>
  <c r="L38" i="33"/>
  <c r="M38" i="33"/>
  <c r="N38" i="33"/>
  <c r="K39" i="33"/>
  <c r="L39" i="33"/>
  <c r="C2" i="15"/>
  <c r="C2" i="11"/>
  <c r="C2" i="7"/>
  <c r="C2" i="6"/>
  <c r="C2" i="19"/>
  <c r="C2" i="10"/>
  <c r="C2" i="24"/>
  <c r="M14" i="33"/>
  <c r="M26" i="33"/>
  <c r="M37" i="33"/>
  <c r="N37" i="33"/>
  <c r="J37" i="33"/>
  <c r="J11" i="33"/>
  <c r="N11" i="33"/>
  <c r="K14" i="33"/>
  <c r="J15" i="33"/>
  <c r="N15" i="33"/>
  <c r="K18" i="33"/>
  <c r="J19" i="33"/>
  <c r="N19" i="33"/>
  <c r="K22" i="33"/>
  <c r="J23" i="33"/>
  <c r="P23" i="33" s="1"/>
  <c r="N23" i="33"/>
  <c r="K26" i="33"/>
  <c r="P27" i="33"/>
  <c r="P31" i="33"/>
  <c r="M33" i="33"/>
  <c r="N33" i="33"/>
  <c r="J33" i="33"/>
  <c r="P33" i="33" s="1"/>
  <c r="K37" i="33"/>
  <c r="M41" i="33"/>
  <c r="N41" i="33"/>
  <c r="J41" i="33"/>
  <c r="P41" i="33" s="1"/>
  <c r="C2" i="8"/>
  <c r="M18" i="33"/>
  <c r="M29" i="33"/>
  <c r="N29" i="33"/>
  <c r="J29" i="33"/>
  <c r="M28" i="33"/>
  <c r="L29" i="33"/>
  <c r="J30" i="33"/>
  <c r="P30" i="33" s="1"/>
  <c r="M31" i="33"/>
  <c r="N32" i="33"/>
  <c r="J32" i="33"/>
  <c r="K32" i="33"/>
  <c r="L34" i="33"/>
  <c r="M34" i="33"/>
  <c r="N34" i="33"/>
  <c r="K35" i="33"/>
  <c r="P35" i="33" s="1"/>
  <c r="L35" i="33"/>
  <c r="M36" i="33"/>
  <c r="L37" i="33"/>
  <c r="J38" i="33"/>
  <c r="P38" i="33" s="1"/>
  <c r="M39" i="33"/>
  <c r="P39" i="33" s="1"/>
  <c r="N40" i="33"/>
  <c r="J40" i="33"/>
  <c r="K40" i="33"/>
  <c r="L42" i="33"/>
  <c r="M42" i="33"/>
  <c r="N42" i="33"/>
  <c r="O14" i="8"/>
  <c r="O15" i="8"/>
  <c r="K16" i="8"/>
  <c r="O16" i="8"/>
  <c r="K17" i="8"/>
  <c r="O17" i="8"/>
  <c r="K18" i="8"/>
  <c r="O18" i="8"/>
  <c r="K19" i="8"/>
  <c r="O19" i="8"/>
  <c r="K20" i="8"/>
  <c r="O20" i="8"/>
  <c r="K21" i="8"/>
  <c r="O21" i="8"/>
  <c r="K22" i="8"/>
  <c r="O22" i="8"/>
  <c r="K23" i="8"/>
  <c r="O23" i="8"/>
  <c r="K24" i="8"/>
  <c r="O24" i="8"/>
  <c r="K25" i="8"/>
  <c r="O25" i="8"/>
  <c r="K26" i="8"/>
  <c r="O26" i="8"/>
  <c r="K27" i="8"/>
  <c r="O27" i="8"/>
  <c r="K28" i="8"/>
  <c r="O28" i="8"/>
  <c r="K29" i="8"/>
  <c r="O29" i="8"/>
  <c r="K30" i="8"/>
  <c r="O30" i="8"/>
  <c r="K31" i="8"/>
  <c r="O31" i="8"/>
  <c r="K32" i="8"/>
  <c r="O32" i="8"/>
  <c r="K33" i="8"/>
  <c r="O33" i="8"/>
  <c r="K34" i="8"/>
  <c r="O34" i="8"/>
  <c r="K35" i="8"/>
  <c r="O35" i="8"/>
  <c r="K36" i="8"/>
  <c r="O36" i="8"/>
  <c r="K37" i="8"/>
  <c r="O37" i="8"/>
  <c r="K38" i="8"/>
  <c r="O38" i="8"/>
  <c r="K39" i="8"/>
  <c r="O39" i="8"/>
  <c r="K40" i="8"/>
  <c r="O40" i="8"/>
  <c r="K41" i="8"/>
  <c r="O41" i="8"/>
  <c r="N14" i="8"/>
  <c r="N15" i="8"/>
  <c r="J16" i="8"/>
  <c r="N16" i="8"/>
  <c r="J17" i="8"/>
  <c r="N17" i="8"/>
  <c r="J18" i="8"/>
  <c r="N18" i="8"/>
  <c r="J19" i="8"/>
  <c r="N19" i="8"/>
  <c r="J20" i="8"/>
  <c r="N20" i="8"/>
  <c r="J21" i="8"/>
  <c r="N21" i="8"/>
  <c r="J22" i="8"/>
  <c r="N22" i="8"/>
  <c r="J23" i="8"/>
  <c r="N23" i="8"/>
  <c r="J24" i="8"/>
  <c r="N24" i="8"/>
  <c r="J25" i="8"/>
  <c r="N25" i="8"/>
  <c r="J26" i="8"/>
  <c r="N26" i="8"/>
  <c r="J27" i="8"/>
  <c r="N27" i="8"/>
  <c r="J28" i="8"/>
  <c r="N28" i="8"/>
  <c r="J29" i="8"/>
  <c r="N29" i="8"/>
  <c r="J30" i="8"/>
  <c r="N30" i="8"/>
  <c r="J31" i="8"/>
  <c r="N31" i="8"/>
  <c r="J32" i="8"/>
  <c r="N32" i="8"/>
  <c r="J33" i="8"/>
  <c r="N33" i="8"/>
  <c r="J34" i="8"/>
  <c r="N34" i="8"/>
  <c r="J35" i="8"/>
  <c r="N35" i="8"/>
  <c r="J36" i="8"/>
  <c r="N36" i="8"/>
  <c r="J37" i="8"/>
  <c r="N37" i="8"/>
  <c r="J38" i="8"/>
  <c r="N38" i="8"/>
  <c r="J39" i="8"/>
  <c r="N39" i="8"/>
  <c r="J40" i="8"/>
  <c r="N40" i="8"/>
  <c r="J41" i="8"/>
  <c r="P40" i="33" l="1"/>
  <c r="P32" i="33"/>
  <c r="P11" i="33"/>
  <c r="P14" i="33"/>
  <c r="P25" i="33"/>
  <c r="P16" i="33"/>
  <c r="P24" i="33"/>
  <c r="P17" i="33"/>
  <c r="P15" i="33"/>
  <c r="P37" i="33"/>
  <c r="P18" i="33"/>
  <c r="P20" i="33"/>
  <c r="P21" i="33"/>
  <c r="P42" i="33"/>
  <c r="P34" i="33"/>
  <c r="P29" i="33"/>
  <c r="P19" i="33"/>
  <c r="P22" i="33"/>
  <c r="P13" i="33"/>
  <c r="P12" i="33"/>
</calcChain>
</file>

<file path=xl/comments1.xml><?xml version="1.0" encoding="utf-8"?>
<comments xmlns="http://schemas.openxmlformats.org/spreadsheetml/2006/main">
  <authors>
    <author>IDAWATI SUPRIADI</author>
  </authors>
  <commentList>
    <comment ref="C10" authorId="0" shapeId="0">
      <text>
        <r>
          <rPr>
            <b/>
            <sz val="9"/>
            <color rgb="FF000000"/>
            <rFont val="Arial"/>
            <family val="2"/>
          </rPr>
          <t>IDAWATI SUPRIADI:</t>
        </r>
        <r>
          <rPr>
            <sz val="9"/>
            <color rgb="FF000000"/>
            <rFont val="Arial"/>
            <family val="2"/>
          </rPr>
          <t xml:space="preserve">
Effective resgin date - last date of employment</t>
        </r>
      </text>
    </comment>
  </commentList>
</comments>
</file>

<file path=xl/comments2.xml><?xml version="1.0" encoding="utf-8"?>
<comments xmlns="http://schemas.openxmlformats.org/spreadsheetml/2006/main">
  <authors>
    <author>IDAWATI SUPRIADI</author>
  </authors>
  <commentList>
    <comment ref="C10" authorId="0" shapeId="0">
      <text>
        <r>
          <rPr>
            <b/>
            <sz val="9"/>
            <color rgb="FF000000"/>
            <rFont val="Arial"/>
            <family val="2"/>
          </rPr>
          <t>KPSG:</t>
        </r>
        <r>
          <rPr>
            <sz val="9"/>
            <color rgb="FF000000"/>
            <rFont val="Arial"/>
            <family val="2"/>
          </rPr>
          <t xml:space="preserve">
Tax marital status for woman is always single, thus dependant are allowed if there is letter issued by local regulatory (e.g for widow, etc)</t>
        </r>
      </text>
    </comment>
    <comment ref="E10" authorId="0" shapeId="0">
      <text>
        <r>
          <rPr>
            <b/>
            <sz val="9"/>
            <color rgb="FF000000"/>
            <rFont val="Arial"/>
            <family val="2"/>
          </rPr>
          <t>KPSG:</t>
        </r>
        <r>
          <rPr>
            <sz val="9"/>
            <color rgb="FF000000"/>
            <rFont val="Arial"/>
            <family val="2"/>
          </rPr>
          <t xml:space="preserve">
Should be filled with the date of Marriage or Dependants update date</t>
        </r>
      </text>
    </comment>
  </commentList>
</comments>
</file>

<file path=xl/comments3.xml><?xml version="1.0" encoding="utf-8"?>
<comments xmlns="http://schemas.openxmlformats.org/spreadsheetml/2006/main">
  <authors>
    <author>IDAWATI SUPRIADI</author>
  </authors>
  <commentList>
    <comment ref="K9" authorId="0" shapeId="0">
      <text>
        <r>
          <rPr>
            <b/>
            <sz val="9"/>
            <color rgb="FF000000"/>
            <rFont val="Arial"/>
            <family val="2"/>
          </rPr>
          <t>IDAWATI SUPRIADI:</t>
        </r>
        <r>
          <rPr>
            <sz val="9"/>
            <color rgb="FF000000"/>
            <rFont val="Arial"/>
            <family val="2"/>
          </rPr>
          <t xml:space="preserve">
Budha: Budhist;  Hindu: Hindu; Islam: Mosleum; Katolik: Catholic; Kristen; 
Christian</t>
        </r>
      </text>
    </comment>
  </commentList>
</comments>
</file>

<file path=xl/sharedStrings.xml><?xml version="1.0" encoding="utf-8"?>
<sst xmlns="http://schemas.openxmlformats.org/spreadsheetml/2006/main" count="1887" uniqueCount="728">
  <si>
    <t>Revision History</t>
  </si>
  <si>
    <t>Document Name: Standard Flexi Form Recurring Template (Calendar Days)</t>
  </si>
  <si>
    <t>Entity            :</t>
  </si>
  <si>
    <t>Kantor Perwakilan Perusahaan Perdagangan Asing Williams-Sonoma Singapore Pte. Ltd</t>
  </si>
  <si>
    <t>LID                  :</t>
  </si>
  <si>
    <t>ADP-WLS-1211-2</t>
  </si>
  <si>
    <t>Date</t>
  </si>
  <si>
    <t>Version Created</t>
  </si>
  <si>
    <t>Document Name</t>
  </si>
  <si>
    <t xml:space="preserve">Comment/ Change </t>
  </si>
  <si>
    <t>Paragraph</t>
  </si>
  <si>
    <t>Requested by</t>
  </si>
  <si>
    <t>Submitted by</t>
  </si>
  <si>
    <t>Document Title :</t>
  </si>
  <si>
    <t>Flexi Form Filling Guidelines</t>
  </si>
  <si>
    <t>Company Name:</t>
  </si>
  <si>
    <t>Objective :</t>
  </si>
  <si>
    <t>To give explanation and guidelines for filling payroll data in the Flexi Form.  The font high-lighted in red colors are the mandatory fields per each tab of transaction (if any)</t>
  </si>
  <si>
    <t>Version :</t>
  </si>
  <si>
    <t>3.0</t>
  </si>
  <si>
    <t>Guidelines for Flexi Form Revision (after cut-off date):</t>
  </si>
  <si>
    <t>KPSG still able to allocate revision stages during payroll output trial sign-off with following conditions:</t>
  </si>
  <si>
    <t>•Updated employee variable income</t>
  </si>
  <si>
    <t>•Updated employee Join Date</t>
  </si>
  <si>
    <t>•Updated employee Resign Date</t>
  </si>
  <si>
    <t>•Updated Citizenship ID, Tax ID, BPJS ID</t>
  </si>
  <si>
    <t>•Updated Bank Account Number</t>
  </si>
  <si>
    <t>With maximum 10 employees per month</t>
  </si>
  <si>
    <t>If the revision in payroll trial sign off are more than 10 employees or not in the scope of revision as per mentioned on point 1 above,</t>
  </si>
  <si>
    <t>KPSG will offer to Client to proceed the changes in following month payroll or to have additional run.</t>
  </si>
  <si>
    <t>KPSG will only proceed additional run, when have received confirmation from Client on the additional run fees.</t>
  </si>
  <si>
    <t xml:space="preserve">Revision after payroll trial sign off / posting stage will only be accepted for case “Hold Salary”. </t>
  </si>
  <si>
    <t>Other than that, KPSG will offer to Client to proceed the changes in following month payroll or to have additional run.</t>
  </si>
  <si>
    <t>Flexi Form Detail Guidelines:</t>
  </si>
  <si>
    <t>No</t>
  </si>
  <si>
    <t>Tab Name</t>
  </si>
  <si>
    <t>Field Name</t>
  </si>
  <si>
    <t>Explanation</t>
  </si>
  <si>
    <t>Remarks</t>
  </si>
  <si>
    <t>New Employee Data</t>
  </si>
  <si>
    <t>The New Employee data sheet should be filled when there are new hired employee in the current payroll month</t>
  </si>
  <si>
    <t>1.1</t>
  </si>
  <si>
    <t>Period</t>
  </si>
  <si>
    <t>This field is refer to payroll period (format: mmm-yy)</t>
  </si>
  <si>
    <t>Mandatory</t>
  </si>
  <si>
    <t>1.2</t>
  </si>
  <si>
    <t>Employee ID</t>
  </si>
  <si>
    <t>This field is refer to employee ID which is unique ID for each employee (there should not be any duplicate of employee ID). KPSG System is able to process employees ID with max 10 digits alpha numeric.</t>
  </si>
  <si>
    <t>1.3</t>
  </si>
  <si>
    <t>Join Date</t>
  </si>
  <si>
    <t>This field should be filled with the first date of the employee work and join the company (format: dd-mmm-yyyy)</t>
  </si>
  <si>
    <t>1.4</t>
  </si>
  <si>
    <t>Re-hire Date</t>
  </si>
  <si>
    <t>This field should be filled with the re-hire date of the employee to the company (format: dd-mmm-yyyy) only if using the same employee ID.</t>
  </si>
  <si>
    <t>Optional (only required if re-hire transaction is using the same employee ID)</t>
  </si>
  <si>
    <t>1.5</t>
  </si>
  <si>
    <t>Position</t>
  </si>
  <si>
    <t>This field should be filled with the job title of the new employee</t>
  </si>
  <si>
    <t>1.6</t>
  </si>
  <si>
    <t>Cost Center ID</t>
  </si>
  <si>
    <t>This field should be filled with Cost center code of the employee</t>
  </si>
  <si>
    <t>Optional (only required if GL Report is required)</t>
  </si>
  <si>
    <t>1.7</t>
  </si>
  <si>
    <t>Cost Center Description</t>
  </si>
  <si>
    <t>This field should be filled with Cost center description of the employee</t>
  </si>
  <si>
    <t>1.8</t>
  </si>
  <si>
    <t>Department ID</t>
  </si>
  <si>
    <t>This field should be filled with Department code of the employee</t>
  </si>
  <si>
    <t>1.9</t>
  </si>
  <si>
    <t>Department Description</t>
  </si>
  <si>
    <t>This field should be filled with Department description of the employee</t>
  </si>
  <si>
    <t>1.10</t>
  </si>
  <si>
    <t>Employment Status</t>
  </si>
  <si>
    <t>Employment status might be Permanent, Contract, Probation and Intern</t>
  </si>
  <si>
    <t>1.11</t>
  </si>
  <si>
    <t>Employee Full Name</t>
  </si>
  <si>
    <t>This field should be filled with full name of the new employee, with previously fill the first name, middle name and last name.</t>
  </si>
  <si>
    <t>1.12</t>
  </si>
  <si>
    <t>Mother's Maiden Name</t>
  </si>
  <si>
    <t>This field should be Filled with Mother's Maiden Name according the Family Card (Kartu Keluarga) or Birth Certificate</t>
  </si>
  <si>
    <t>Optional (only required if Enroll to Add-on Employee Registration to BPJS Manpower)</t>
  </si>
  <si>
    <t>1.13</t>
  </si>
  <si>
    <t>Citizenship ID</t>
  </si>
  <si>
    <t xml:space="preserve">For Local Residence, should completed with KTP No (ID No).
For expats, should completed with Passport ID.  </t>
  </si>
  <si>
    <t>1.14</t>
  </si>
  <si>
    <t>Arrival Date in Indonesia</t>
  </si>
  <si>
    <t>Applicable for Expatriate, or Local Employee who has left Indonesia for more than 183 days in the last 12 months.
Format: dd-mmm-yyyy</t>
  </si>
  <si>
    <t>Optional</t>
  </si>
  <si>
    <t>1.15</t>
  </si>
  <si>
    <t>Area</t>
  </si>
  <si>
    <t>This field should be filled with location of employee were placed/assigned</t>
  </si>
  <si>
    <t>1.16</t>
  </si>
  <si>
    <t>Birth Place</t>
  </si>
  <si>
    <t>This field should be filled with employee's birth place information.</t>
  </si>
  <si>
    <t>1.17</t>
  </si>
  <si>
    <t>Birth Date</t>
  </si>
  <si>
    <t>This field should be filled with employee's birth date (format: dd-mmm-yyyy)</t>
  </si>
  <si>
    <t>1.18</t>
  </si>
  <si>
    <t>Sex</t>
  </si>
  <si>
    <t>This field should be filled with employee's gender information</t>
  </si>
  <si>
    <t>1.19</t>
  </si>
  <si>
    <t>Religion</t>
  </si>
  <si>
    <t>This field should be filled with employee's religion information</t>
  </si>
  <si>
    <t>Mandatory if THR payout is based on religion. If THR payout is on a specific date (and applied to ALL employees), this field become optional.</t>
  </si>
  <si>
    <t>1.20</t>
  </si>
  <si>
    <t>Blood type</t>
  </si>
  <si>
    <t>This fill should be filled with employee's Blood type to be registered in BPJS Manpower</t>
  </si>
  <si>
    <t>1.21</t>
  </si>
  <si>
    <t>Tax Marital Status</t>
  </si>
  <si>
    <t>All females shall apply Tax Marital Status as "Single"with "0" Tax Dependant, except if they can proved that they have Tax Dependant (with proven letter from local statutory)</t>
  </si>
  <si>
    <t>1.22</t>
  </si>
  <si>
    <t>Tax Dependant</t>
  </si>
  <si>
    <t>For male employee only (statutory rules).  Please note that spouse is not counted, as non taxable income has been counted from marital status (eg. married with 1 child, tax dependant will be 1)
Exception: female employee with reference letter from local authorities stated that she has dependants</t>
  </si>
  <si>
    <t>1.23</t>
  </si>
  <si>
    <t>NPWP (Yes/No)</t>
  </si>
  <si>
    <t>Yes - Employee has an active Tax ID (NPWP)
No - Employee does not have Tax ID (NPWP)</t>
  </si>
  <si>
    <t>1.24</t>
  </si>
  <si>
    <t>NPWP</t>
  </si>
  <si>
    <t>This field should be completed with Tax ID (NPWP) information in format xx.xxx.xxx.x-xxx.xxx</t>
  </si>
  <si>
    <t>Become mandatory if field 1.19 is YES</t>
  </si>
  <si>
    <t>1.25</t>
  </si>
  <si>
    <t>BPJS Manpower No. (Yes/No)</t>
  </si>
  <si>
    <t>Yes - Employee has an active BPJS Manpower ID (KPJ)
No - Employee does not have BPJS Manpower ID (KPJ)</t>
  </si>
  <si>
    <t>1.26</t>
  </si>
  <si>
    <t>BPJS Manpower No.</t>
  </si>
  <si>
    <t>This field need to be completed if new hire already have BPJS Manpower ID number (KPJ)</t>
  </si>
  <si>
    <t>Become mandatory if field 1.21 is YES</t>
  </si>
  <si>
    <t>1.27</t>
  </si>
  <si>
    <t>BPJS Healthcare No. (Yes/No)</t>
  </si>
  <si>
    <t>Yes - Employee has an active BPJS Healthcare ID
No - Employee does not have BPJS Healthcare ID</t>
  </si>
  <si>
    <t>1.28</t>
  </si>
  <si>
    <t>BPJS Healthcare No.</t>
  </si>
  <si>
    <t>This field need to be completed if new hire already have BPJS Healthcare</t>
  </si>
  <si>
    <t>Become mandatory if field 1.23 is YES</t>
  </si>
  <si>
    <t>1.29</t>
  </si>
  <si>
    <t>Address (1-3)</t>
  </si>
  <si>
    <t>This field should be filled with same address data according to NPWP (Tax ID) address, with City and Province name.
The maximum per field is 40 Characters, and should not  containing comma (,) punctuation.</t>
  </si>
  <si>
    <t>1.30</t>
  </si>
  <si>
    <t>Email Address</t>
  </si>
  <si>
    <t>Email Address required for the e-payslips delivery and for BPJS Healthcare Processes (Registration, Data Change, Termination).
Default: Business Email, alternative private email if no business email.</t>
  </si>
  <si>
    <t>a. Mandatory for epayslip delivery.
b. Become mandatory if Client enroll to Add-on BPJS Healthcare Registration / BPJS Healthcare Data Maintenance.</t>
  </si>
  <si>
    <t>1.31</t>
  </si>
  <si>
    <t>Mobile Number</t>
  </si>
  <si>
    <t>This filed is required for BPJS Healthcare Processes (Registration, Data Change, Termination).</t>
  </si>
  <si>
    <t>a. Become mandatory if Client enroll to Add-on BPJS Healthcare Registration / BPJS Healthcare Data Maintenance.</t>
  </si>
  <si>
    <t>1.32</t>
  </si>
  <si>
    <t>Fixed Income (Monthly)</t>
  </si>
  <si>
    <t>Put amount of fixed salary or allowance that received by the employee every month (Basic Salary + Fixed Allowances)</t>
  </si>
  <si>
    <t>1.33</t>
  </si>
  <si>
    <t>Bank Related Information</t>
  </si>
  <si>
    <t>Should be completed with bank details of employee.
SWIFT code only applicable for foreign currency bank account.</t>
  </si>
  <si>
    <t>Variable Income &amp; Deduction IDR
Variable Income &amp; Deduction USD</t>
  </si>
  <si>
    <t>The Variable Income &amp; Deduction should be filled for the additional income or deduction that received by the employee outside the fixed income data</t>
  </si>
  <si>
    <t>2.1</t>
  </si>
  <si>
    <t>This field is refer to employee ID which is unique ID for each employee (there should not be any duplicate of employee ID)</t>
  </si>
  <si>
    <t>2.2</t>
  </si>
  <si>
    <t>Income</t>
  </si>
  <si>
    <t>a. Please fill-in ALL of the variable income accroding to the wage-type.
b. Please complete the back pay salary amount if the back-pay amount to be paid has different calculation logic to standard pro-rate policy apply.
c. Please do not change the Flexi Form template without informing KPSG prior.</t>
  </si>
  <si>
    <t>2.3</t>
  </si>
  <si>
    <t>Deduction</t>
  </si>
  <si>
    <t>a. Please fill-in ALL of the variable deduction accroding to the wage-type.
b. Please do not change the Flexi Form template without informing KPSG prior.</t>
  </si>
  <si>
    <t>BPJS Healthcare</t>
  </si>
  <si>
    <t>This is statutory contribution of BPJS Healthcare. The amount to be included in this tab is based on BPJS Healthcare invoice of the month, that should be included into payroll calculation of the month.</t>
  </si>
  <si>
    <t>3.1</t>
  </si>
  <si>
    <t>3.2</t>
  </si>
  <si>
    <t>Employee Name</t>
  </si>
  <si>
    <t>This field should be completed with Employee Name - follow name stated in BPJS Healthcare invoice</t>
  </si>
  <si>
    <t>Total BPJS Healthcare Contribution</t>
  </si>
  <si>
    <t>This field should be completed with total BPJS Healthcare contribution per employee (Total Employee and Employer Contribution) - as shown in the invoice.</t>
  </si>
  <si>
    <t>4a</t>
  </si>
  <si>
    <t>Overtime Summary (Opt. 1)</t>
  </si>
  <si>
    <t>Overtime sheet should be filled if there are any overtime work that have been done by the employees</t>
  </si>
  <si>
    <t>4a.1</t>
  </si>
  <si>
    <t>4a.2</t>
  </si>
  <si>
    <t>Total Hours (After multiplied with Depnaker OT Factor)</t>
  </si>
  <si>
    <t>The total of overtime factors (total hours that has been multiplied with Depnaker OT Factors)</t>
  </si>
  <si>
    <t>4b.3</t>
  </si>
  <si>
    <t>Overtime Remarks</t>
  </si>
  <si>
    <t>To be used as additional information (i.e. the reason of overtime).</t>
  </si>
  <si>
    <t>4b</t>
  </si>
  <si>
    <t>Overtime Summary (Opt. 2)</t>
  </si>
  <si>
    <t>4b.1</t>
  </si>
  <si>
    <t>4b.2</t>
  </si>
  <si>
    <t>Work Days Calculation</t>
  </si>
  <si>
    <t>Mon - Fri Overtime.
Define by regulatory rules as follows:
1. First 1 hour of overtime: 1.5 * hourly salary
2. The remaining hours of overtime: 2 * hourly salary
Hourly Salary = Monthly Salary/173
Standard working time:
5 days/40 hours per week (Mon - Fri)</t>
  </si>
  <si>
    <t>Mandatory if there are any overtime during regular workday</t>
  </si>
  <si>
    <t>Holiday Calculation</t>
  </si>
  <si>
    <t>Sat - Sun / Other Public Holidays overtime.
Define by regulatory rules as follows :
1. First 8 hours of overtime: 2 * hourly salary
2. The 9th hour: 3 * hourly salary
3. The 10th hour and so on: 4 * hourly salary
Hourly Salary = Monthly Salary/173</t>
  </si>
  <si>
    <t>Mandatory if there any overtime during publich holiday</t>
  </si>
  <si>
    <t>4b.4</t>
  </si>
  <si>
    <t>4b.5</t>
  </si>
  <si>
    <t>Total Hour (Depnaker)</t>
  </si>
  <si>
    <t>The total of overtime factors</t>
  </si>
  <si>
    <t>Automatic based on Formula</t>
  </si>
  <si>
    <t>4c</t>
  </si>
  <si>
    <t>Overtime Daily (Opt. 3)</t>
  </si>
  <si>
    <t>4c.1</t>
  </si>
  <si>
    <t>4c.2</t>
  </si>
  <si>
    <t>Overtime Date</t>
  </si>
  <si>
    <t>The date of overtime work (format: dd-mmm-yyyy)</t>
  </si>
  <si>
    <t>4c.3</t>
  </si>
  <si>
    <t>Overtime Day</t>
  </si>
  <si>
    <t>The day of overtime work</t>
  </si>
  <si>
    <t>4c.4</t>
  </si>
  <si>
    <t>Start Time</t>
  </si>
  <si>
    <t>Start time filled in hourly format</t>
  </si>
  <si>
    <t>4c.5</t>
  </si>
  <si>
    <t>End Time</t>
  </si>
  <si>
    <t>End time filled in hourly format</t>
  </si>
  <si>
    <t>4c.6</t>
  </si>
  <si>
    <t>Time break</t>
  </si>
  <si>
    <t>Break time taken in hourly format</t>
  </si>
  <si>
    <t>Optional - if there is a break to be excluded from Overtime calculation.</t>
  </si>
  <si>
    <t>4c.7</t>
  </si>
  <si>
    <t>Total Hour</t>
  </si>
  <si>
    <t>The total hour of overtime work, calculated by excel formula</t>
  </si>
  <si>
    <t>4c.8</t>
  </si>
  <si>
    <t>Working Days/Holiday</t>
  </si>
  <si>
    <t>To be filled-in either "Working Day" or "Holiday"
To identify whether the overtime is considered as Working Day overtime or Holiday overtime</t>
  </si>
  <si>
    <t>4c.9</t>
  </si>
  <si>
    <t>4c.10</t>
  </si>
  <si>
    <t>4c.11</t>
  </si>
  <si>
    <t>4c.12</t>
  </si>
  <si>
    <t>Fixed Deduction</t>
  </si>
  <si>
    <t>Fixed Deduction sheet should be filled whenever the employee has a fixed deduction that should be processed every month</t>
  </si>
  <si>
    <t>5.1</t>
  </si>
  <si>
    <t>5.2</t>
  </si>
  <si>
    <t>Deduction Type</t>
  </si>
  <si>
    <t>This field should be filled with the corresponding deduction type applicable for the employees. If a new deduction is to be setup</t>
  </si>
  <si>
    <t>5.3</t>
  </si>
  <si>
    <t>Total Fixed Deduction</t>
  </si>
  <si>
    <t>The Total amount that need to be deducted from the employee salary</t>
  </si>
  <si>
    <t>5.4</t>
  </si>
  <si>
    <t>Tenor</t>
  </si>
  <si>
    <t>Should be filled with how many months the deduction would be processed. If one time loan, tenor should equal to 1 (one)</t>
  </si>
  <si>
    <t>5.5</t>
  </si>
  <si>
    <t>Tenor Amount</t>
  </si>
  <si>
    <t>The amount that will be deducted to employee every month</t>
  </si>
  <si>
    <t>5.6</t>
  </si>
  <si>
    <t>Start Date of the Deduction</t>
  </si>
  <si>
    <t>Start date of the deduction</t>
  </si>
  <si>
    <t>5.7</t>
  </si>
  <si>
    <t>End Date of the Deduction</t>
  </si>
  <si>
    <t>End date of the deduction</t>
  </si>
  <si>
    <t>Hold Salary</t>
  </si>
  <si>
    <t>Hold Salary sheet should be filled if there are any payroll that would not be processed for the employee in the current month</t>
  </si>
  <si>
    <t>6.1</t>
  </si>
  <si>
    <t>6.2</t>
  </si>
  <si>
    <t>Reason</t>
  </si>
  <si>
    <t>To provide information on the reason for Hold Salary Transactions</t>
  </si>
  <si>
    <t>Salary Change</t>
  </si>
  <si>
    <t>Salary change sheet should be filled when there are any changes in fixed salary data without changes in position.</t>
  </si>
  <si>
    <t>7.1</t>
  </si>
  <si>
    <t>7.2</t>
  </si>
  <si>
    <t>Effective Date</t>
  </si>
  <si>
    <t>This field is refer to the effective date of the new salary to be taken into considerations. (format: dd-mmm-yyyy)</t>
  </si>
  <si>
    <t>7.3</t>
  </si>
  <si>
    <t>Put the new full monthly amount of fixed salary and/or fixed allowance entitled to the employee (Basic Salary + Fixed Allowances).</t>
  </si>
  <si>
    <t>Mutation</t>
  </si>
  <si>
    <t>Mutation sheet should be filled if there are any changes in employment type, position, cost center or work area.</t>
  </si>
  <si>
    <t>8.1</t>
  </si>
  <si>
    <t>8.2</t>
  </si>
  <si>
    <t>This field should be filled with effective date of the mutation (format: dd-mmm-yyyy)</t>
  </si>
  <si>
    <t>8.3</t>
  </si>
  <si>
    <t>Mutation Type</t>
  </si>
  <si>
    <t>This field should be filled with Promotion, Relocation, and other type</t>
  </si>
  <si>
    <t>8.4</t>
  </si>
  <si>
    <t>New Type</t>
  </si>
  <si>
    <t>This field should be filled for the changes within the mutation.</t>
  </si>
  <si>
    <t>Resign</t>
  </si>
  <si>
    <t>Resign sheet tab should be fille whether there are any employee that has been resigned from the company</t>
  </si>
  <si>
    <t>9.1</t>
  </si>
  <si>
    <t>9.2</t>
  </si>
  <si>
    <t>This field should be filled with the last working day of the employee (format: dd-mmm-yyyy)</t>
  </si>
  <si>
    <t>9.3</t>
  </si>
  <si>
    <t>Remarks for Salary Payment (Prorate / Full)</t>
  </si>
  <si>
    <t>For resigned employees, should be confirmed whether they would receive Full salary or Prorated salary</t>
  </si>
  <si>
    <t>9.4</t>
  </si>
  <si>
    <t>Reason for Resignation</t>
  </si>
  <si>
    <t>To provide additional information on the reason of resignation of the employees. This information is beneficial to validate if Severance Payment is necessary, and to determine Expatriate's tax treament.</t>
  </si>
  <si>
    <t>9.5</t>
  </si>
  <si>
    <t>Amount of Severance Payment</t>
  </si>
  <si>
    <t>Whether the resigned employee eligible for severance payment, this field should be filled with the amount of the severance payment</t>
  </si>
  <si>
    <t>9.6</t>
  </si>
  <si>
    <t>Severance Payment Remarks</t>
  </si>
  <si>
    <t>For additional information on the severance payment</t>
  </si>
  <si>
    <t>9.7</t>
  </si>
  <si>
    <t>Amount of Separation Payment</t>
  </si>
  <si>
    <t>Whether the resigned employee eligible for separation payment, this field should be filled with the amount of the severance payment</t>
  </si>
  <si>
    <t>9.8</t>
  </si>
  <si>
    <t>Separation Payment Remarks</t>
  </si>
  <si>
    <t>For additional information on the separation payment</t>
  </si>
  <si>
    <t>9.9</t>
  </si>
  <si>
    <t>Leave Encashment</t>
  </si>
  <si>
    <t>This field should be filled whether the resigned employee has Leave outstanding balance that need to be paid in the salary</t>
  </si>
  <si>
    <t>9.10</t>
  </si>
  <si>
    <t>Remarks Leave Encashment</t>
  </si>
  <si>
    <t>For additional information on the leave encashment</t>
  </si>
  <si>
    <t>Bank Account Change</t>
  </si>
  <si>
    <t>Bank Account Change sheet should be filled whether there are any changes for employee bank related data</t>
  </si>
  <si>
    <t>10.1</t>
  </si>
  <si>
    <t>10.2</t>
  </si>
  <si>
    <t>Effective date the new banking information should be used for payroll processing (format: dd-mmm-yyyy)</t>
  </si>
  <si>
    <t>10.3</t>
  </si>
  <si>
    <t>New Banking Information</t>
  </si>
  <si>
    <t>New banking details should be completed in this sections</t>
  </si>
  <si>
    <t>Tax Status Change</t>
  </si>
  <si>
    <t>Tax status changes sheet should be filled if there are any marital status and no of dependants. If the date of changes were occur in the current year, the Tax status would apply for next fiscal year.</t>
  </si>
  <si>
    <t>11.1</t>
  </si>
  <si>
    <t>11.2</t>
  </si>
  <si>
    <t>Tax marital status for woman is always single, thus dependant are allowed if there is letter issued by local regulatory (e.g for widow, etc)</t>
  </si>
  <si>
    <t>11.3</t>
  </si>
  <si>
    <t>No of Dependants</t>
  </si>
  <si>
    <t xml:space="preserve">Applicable only for male employees (max. 3 children).  Please note that wife is not counted as dependant, as has been counted by marital status "Married) </t>
  </si>
  <si>
    <t>11.4</t>
  </si>
  <si>
    <t>Marriage / Dependants Date</t>
  </si>
  <si>
    <t>Should be filled with the actual date of Marriage or Dependants change (format: dd-mmm-yyyy)</t>
  </si>
  <si>
    <t>Other Personal Data Change</t>
  </si>
  <si>
    <t>Personal Data Change sheet should be filled whenever there are changes of employee's personal data.  Client can add other column if the column is yet to be provided in this tab or other tab in the flexi form (such as blood type, maiden name, etc).</t>
  </si>
  <si>
    <t>12.1</t>
  </si>
  <si>
    <t>12.2</t>
  </si>
  <si>
    <t>Effective date the new personala should be maintained (format: dd-mmm-yyyy)</t>
  </si>
  <si>
    <t>13. Unpaid Leave</t>
  </si>
  <si>
    <t>Unpaid Leave sheet should be filled whenver there are any unpaid leave transactions</t>
  </si>
  <si>
    <t>13.1</t>
  </si>
  <si>
    <t>13.2</t>
  </si>
  <si>
    <t>Unpaid Leave Start Date</t>
  </si>
  <si>
    <t>Start date of the unpaid leave (format: dd-mmm-yyyy)</t>
  </si>
  <si>
    <t>13.3</t>
  </si>
  <si>
    <t>Unpaid Leave End Date</t>
  </si>
  <si>
    <t>End date of the unpaid leave (format: dd-mmm-yyyy)</t>
  </si>
  <si>
    <t>SPT 1721 A1 from Ex Company</t>
  </si>
  <si>
    <t>SPT 1721 A1 from Ex Company should be filled whenever company is agree to consolidate employee's previous income and income tax from ex company.   As this consolidation shall impacted to higher income tax amount to be paid, for company that apply full NET policy, shall aware that shall cover higher income taxes amount as well, as result of consolidation.</t>
  </si>
  <si>
    <t>14.1</t>
  </si>
  <si>
    <t>14.2</t>
  </si>
  <si>
    <t>Employee Tax ID</t>
  </si>
  <si>
    <t>Should be filled with Employee's Tax ID (NPWP) as per stated in SPT 1721-A1 form</t>
  </si>
  <si>
    <t>14.3</t>
  </si>
  <si>
    <t>Employee Tax Status</t>
  </si>
  <si>
    <t>Should be filled with Employee's Tax Status as per stated in SPT 1721-A1 form</t>
  </si>
  <si>
    <t>14.4</t>
  </si>
  <si>
    <t>Company Name of Ex Employer</t>
  </si>
  <si>
    <t>Should be filled out with company name of ex Employer - as stated in SPT 1721 A1</t>
  </si>
  <si>
    <t>14.5</t>
  </si>
  <si>
    <t>Start Period
Format: dd-mmm-yyyy</t>
  </si>
  <si>
    <t>Should be filled out with start period as stated in SPT 1721 A1 form</t>
  </si>
  <si>
    <t>14.6</t>
  </si>
  <si>
    <t>End Period
Format: dd-mmm-yyyy</t>
  </si>
  <si>
    <t>Should be filled out with end period as stated in SPT 1721 A1 form</t>
  </si>
  <si>
    <t>14.7</t>
  </si>
  <si>
    <t>Total Netto Amount (taken from item no. 12 &amp; no. 13 of SPT 1721 A1)</t>
  </si>
  <si>
    <t>Should be filled out with total Netto amount - as stated in SPT 1721 A1 (sum of Item No. 12 and No. 13)</t>
  </si>
  <si>
    <t>14.8</t>
  </si>
  <si>
    <t>Total PPh 21 or PPh 26 that has been deducted and paid (taken from item 20 of SPT 1721 A1)</t>
  </si>
  <si>
    <t>Should be filled out with Total PPh 21 or PPh 26 that has been deducted and paid - as stated in SPT 1721 A1 (item no. 20)</t>
  </si>
  <si>
    <t>14.9</t>
  </si>
  <si>
    <t>Availability of softcopy SPT 1721 A1</t>
  </si>
  <si>
    <t>Please select the appropriate information, whether the scanned copy of SPT 1721-A1 is available and has been shared to KPSG or it is not available.</t>
  </si>
  <si>
    <t>1. New Employee</t>
  </si>
  <si>
    <t>Company</t>
  </si>
  <si>
    <t>:</t>
  </si>
  <si>
    <t>Currency</t>
  </si>
  <si>
    <t>IDR</t>
  </si>
  <si>
    <t>Note</t>
  </si>
  <si>
    <t>* Means that the fields are variable fields - can be changed as needed (add new column, rename column fields, or delete column)</t>
  </si>
  <si>
    <t>Mandatory Field</t>
  </si>
  <si>
    <t>Field with White Font, and Red Highlight are mandatory field.</t>
  </si>
  <si>
    <t>IMPORTANT NOTES: ALL PAYROLL DATA CHANGES MUST BE STATED IN THIS FLEXI FORM ONLY.</t>
  </si>
  <si>
    <t>This Fixed Income can be adjusted based on Client's Wage Type</t>
  </si>
  <si>
    <t>These sections are not required to complete (auto calculation based on formula calendar days).  This can be adjusted based on Client's Policy.
This automatic formula is only applicable for calculation within the same Fiscal Year.</t>
  </si>
  <si>
    <t>Employee  ID</t>
  </si>
  <si>
    <t>Re-Hire Date</t>
  </si>
  <si>
    <t>First Name</t>
  </si>
  <si>
    <t>Mid Name</t>
  </si>
  <si>
    <t>Last Name</t>
  </si>
  <si>
    <t>Full Name</t>
  </si>
  <si>
    <t>Citizenship</t>
  </si>
  <si>
    <t>Blood Type</t>
  </si>
  <si>
    <t>NPWP
(Tax Registration #)</t>
  </si>
  <si>
    <t>BPJS Manpower Status (Employee already enrolled to BPJS Manpower or have not yet enrolled)</t>
  </si>
  <si>
    <t>BPJS Manpower No (KPJ) - required to be completed if employee already enrolled to BPJS Manpower</t>
  </si>
  <si>
    <t>BPJS Healthcare (Employee already enrolled to BPJS Healthcare or have not yet enrolled)</t>
  </si>
  <si>
    <t>BPJS Healthcare No - required to be completed if employee already enrolled to BPJS Healthcare</t>
  </si>
  <si>
    <t>Address 1</t>
  </si>
  <si>
    <t>Address 2</t>
  </si>
  <si>
    <t>Address 3</t>
  </si>
  <si>
    <t>City</t>
  </si>
  <si>
    <t>Province</t>
  </si>
  <si>
    <t>*Fixed Income (Monthly)</t>
  </si>
  <si>
    <t>*Fixed Income (Monthly) BackPay</t>
  </si>
  <si>
    <t>*Fixed  Income (Monthly) Pro-rate</t>
  </si>
  <si>
    <t>Bank Name</t>
  </si>
  <si>
    <t>Bank Address</t>
  </si>
  <si>
    <t>Bank Code</t>
  </si>
  <si>
    <t>Swift Code</t>
  </si>
  <si>
    <t>Beneficiary Bank Account No</t>
  </si>
  <si>
    <t>Account Holder Name</t>
  </si>
  <si>
    <t>Currency of Bank Account</t>
  </si>
  <si>
    <t>I. Basic Salary</t>
  </si>
  <si>
    <t>I. Housing Allowance</t>
  </si>
  <si>
    <t>I. Medical Allowance</t>
  </si>
  <si>
    <t>I. Transport Allowance</t>
  </si>
  <si>
    <t xml:space="preserve">I. Transport Allowance </t>
  </si>
  <si>
    <t>Max 10 char</t>
  </si>
  <si>
    <t>dd-mmm-yyyy</t>
  </si>
  <si>
    <t>dd-mmm-yyyy
Only to be used whenever ReHire using the same employee ID</t>
  </si>
  <si>
    <t>Mandatory only if GL Report is required</t>
  </si>
  <si>
    <t>(Permanent / Probation  Contract / Intern / Daily Worker)</t>
  </si>
  <si>
    <t>only required if Enroll to Add-on Employee Registration to BPJS Manpower</t>
  </si>
  <si>
    <t>For Local Residence, should completed with KTP No (IC No).
For expats, should completed with Passport ID.</t>
  </si>
  <si>
    <t>Area where employees are placed.</t>
  </si>
  <si>
    <t>Male / Female</t>
  </si>
  <si>
    <t>Budha, Hindu, Islam, Katolik, Kristen
Mandatory if THR payout is based on religion. If THR payout is on a specific date (and applied to ALL employees), this field become optional.</t>
  </si>
  <si>
    <t>O, 
A, 
B, 
AB
Required for BPJS Manpower registration</t>
  </si>
  <si>
    <t>Single / Married
All females shall apply Tax Marital Status as "Single"with "0" Tax Dependant, except if they can proved that they have Tax Dependant (with proven letter from local statutory)</t>
  </si>
  <si>
    <t>0 - 3
For male employee only (statutory rules).  Please note that spouse is not counted, as non taxable income has been counted from marital status (eg. married with 1 child, tax dependant will be 1)
Exception: female employee with reference letter from local authorities stated that she has dependants</t>
  </si>
  <si>
    <t>Yes / No</t>
  </si>
  <si>
    <t>xx.xxx.xxx.x-xxx.xxx</t>
  </si>
  <si>
    <t>Max 40 Char
(does not contain puctuation mark Comma (,)</t>
  </si>
  <si>
    <t>Mandatory for BPJS Healthcare Processes (Registration, Data Change, Termination)
Default: Business Email, alternative private email if no business email.</t>
  </si>
  <si>
    <t>Mandatory for BPJS Healthcare Processes (Registration, Data Change, Termination)</t>
  </si>
  <si>
    <t>IDR, USD, EUR, etc</t>
  </si>
  <si>
    <t>xxxxxxx</t>
  </si>
  <si>
    <t>A</t>
  </si>
  <si>
    <t>Finishing Technician</t>
  </si>
  <si>
    <t>Indonesia Country Admin</t>
  </si>
  <si>
    <t>JKTPT</t>
  </si>
  <si>
    <t>Jakarta Port</t>
  </si>
  <si>
    <t>Permanent</t>
  </si>
  <si>
    <t>Employee 1</t>
  </si>
  <si>
    <t>Employee 0</t>
  </si>
  <si>
    <t>Indonesia</t>
  </si>
  <si>
    <t>3576011705910004</t>
  </si>
  <si>
    <t>Jakarta</t>
  </si>
  <si>
    <t>Mojokerto</t>
  </si>
  <si>
    <t>29-Dec-2018</t>
  </si>
  <si>
    <t>Male</t>
  </si>
  <si>
    <t>Islam</t>
  </si>
  <si>
    <t>O</t>
  </si>
  <si>
    <t>Married</t>
  </si>
  <si>
    <t>Yes</t>
  </si>
  <si>
    <t>70.059.681.0-602.000</t>
  </si>
  <si>
    <t>14019125252</t>
  </si>
  <si>
    <t>0001814953318</t>
  </si>
  <si>
    <t>Suratan VIII  No.4  RT.002 RW.001</t>
  </si>
  <si>
    <t>Kranggan Prajurit Kulon</t>
  </si>
  <si>
    <t>Kota Mojokerto Jawa Timur</t>
  </si>
  <si>
    <t>Jawa Timur</t>
  </si>
  <si>
    <t>Employee1@eagle.org</t>
  </si>
  <si>
    <t>Bank Nasional Indonesia</t>
  </si>
  <si>
    <t>BNI, Cabang Pembantu ITS, Surabaya</t>
  </si>
  <si>
    <t>0090010</t>
  </si>
  <si>
    <t>12AAF</t>
  </si>
  <si>
    <t>Engineer</t>
  </si>
  <si>
    <t>Batam Port</t>
  </si>
  <si>
    <t>BTMPT</t>
  </si>
  <si>
    <t>Batam Port Batam</t>
  </si>
  <si>
    <t>Employee 2</t>
  </si>
  <si>
    <t>2171031902830014</t>
  </si>
  <si>
    <t>Batam</t>
  </si>
  <si>
    <t>Kendari</t>
  </si>
  <si>
    <t>29-Dec-2019</t>
  </si>
  <si>
    <t>58.043.814.1-215.000</t>
  </si>
  <si>
    <t>19034886168</t>
  </si>
  <si>
    <t>0001404060748</t>
  </si>
  <si>
    <t>Kawasan Industri  RT.002 RW.004</t>
  </si>
  <si>
    <t xml:space="preserve">Tanjung Pinggir </t>
  </si>
  <si>
    <t>Sekupang</t>
  </si>
  <si>
    <t>Kepulauan Riau</t>
  </si>
  <si>
    <t>Employee2@eagle.org</t>
  </si>
  <si>
    <t>Bank Mandiri</t>
  </si>
  <si>
    <t>Batu Aji, Batam</t>
  </si>
  <si>
    <t>0080017</t>
  </si>
  <si>
    <t>13FR12</t>
  </si>
  <si>
    <t>1234567890123</t>
  </si>
  <si>
    <t>Driver</t>
  </si>
  <si>
    <t>Employee 3</t>
  </si>
  <si>
    <t>Employee 3 Employee 3 Employee 3</t>
  </si>
  <si>
    <t>3674030501890003</t>
  </si>
  <si>
    <t>29-Dec-2020</t>
  </si>
  <si>
    <t>B</t>
  </si>
  <si>
    <t>44.889.436.0-411.000</t>
  </si>
  <si>
    <t>18119352740</t>
  </si>
  <si>
    <t>0002103575332</t>
  </si>
  <si>
    <t>Pondok Kacang Prima J1/01  RT.018 RW.008</t>
  </si>
  <si>
    <t>Pondok Kacang Timur</t>
  </si>
  <si>
    <t>Pondok Aren Tangerang</t>
  </si>
  <si>
    <t>Jakarta Selatan</t>
  </si>
  <si>
    <t>DKI Jakarta</t>
  </si>
  <si>
    <t>Employee3@eagle.org</t>
  </si>
  <si>
    <t>KCP JKT Kawasan KCM, Cilandak</t>
  </si>
  <si>
    <t>20II30</t>
  </si>
  <si>
    <t>9876543210987</t>
  </si>
  <si>
    <t>Senior QA</t>
  </si>
  <si>
    <t>Senior Merchandiser</t>
  </si>
  <si>
    <t>Production QA</t>
  </si>
  <si>
    <t>Manager QA</t>
  </si>
  <si>
    <t>Manager Lab</t>
  </si>
  <si>
    <t>Janitor</t>
  </si>
  <si>
    <t>Office Coordinator</t>
  </si>
  <si>
    <t>Finishing Engineer</t>
  </si>
  <si>
    <t>Lab Technician</t>
  </si>
  <si>
    <t>Merchandiser</t>
  </si>
  <si>
    <t xml:space="preserve">2. Variable Income &amp; Deduction </t>
  </si>
  <si>
    <t>NO</t>
  </si>
  <si>
    <t xml:space="preserve">I. Bonus </t>
  </si>
  <si>
    <t xml:space="preserve">I. BPJS Allowance </t>
  </si>
  <si>
    <t xml:space="preserve">I. Leave Encashment </t>
  </si>
  <si>
    <t xml:space="preserve">I. Life Insurance Income </t>
  </si>
  <si>
    <t xml:space="preserve">I. Medical Allowance </t>
  </si>
  <si>
    <t xml:space="preserve">I. Medical Insurance </t>
  </si>
  <si>
    <t xml:space="preserve">I. Other Income </t>
  </si>
  <si>
    <t xml:space="preserve">I. Other Income (Nett) </t>
  </si>
  <si>
    <t xml:space="preserve">I. Overtime </t>
  </si>
  <si>
    <t xml:space="preserve">I. Back Pay Salary </t>
  </si>
  <si>
    <t xml:space="preserve">I. Refferal Program </t>
  </si>
  <si>
    <t xml:space="preserve">I. Relocation Allowance </t>
  </si>
  <si>
    <t xml:space="preserve">I. Responsibility Allowance </t>
  </si>
  <si>
    <t xml:space="preserve">I. Sevr. Payment </t>
  </si>
  <si>
    <t xml:space="preserve">I. Shift Allowance </t>
  </si>
  <si>
    <t xml:space="preserve">I. Corporate Bonus (USD) </t>
  </si>
  <si>
    <t xml:space="preserve">I. 13th Month Pay / Tunjangan Hari Raya </t>
  </si>
  <si>
    <t xml:space="preserve">D. Life Insurance Deduction </t>
  </si>
  <si>
    <t xml:space="preserve">D. Loan </t>
  </si>
  <si>
    <t xml:space="preserve">D. Medical Insurance </t>
  </si>
  <si>
    <t xml:space="preserve">D. Other Deduction </t>
  </si>
  <si>
    <t>Remark</t>
  </si>
  <si>
    <t xml:space="preserve">
</t>
  </si>
  <si>
    <t>2. Variable Income &amp; Deduction USD</t>
  </si>
  <si>
    <t>USD</t>
  </si>
  <si>
    <t>* Means those fields are variable fields - can be changed as needed (add new column, rename column fields, or delete column)</t>
  </si>
  <si>
    <t>Variable income and deduction type can be modified accordingly based on Client's Wage Type</t>
  </si>
  <si>
    <t>|---- INCOME ----|</t>
  </si>
  <si>
    <t xml:space="preserve">I. 13th Month Pay USD </t>
  </si>
  <si>
    <t xml:space="preserve">I. Health Claim </t>
  </si>
  <si>
    <t xml:space="preserve">I. Home Leave Allowance </t>
  </si>
  <si>
    <t xml:space="preserve">I. Housing Allowance </t>
  </si>
  <si>
    <t>3. BPJS Healthcare Contributions</t>
  </si>
  <si>
    <t>Employee No</t>
  </si>
  <si>
    <t>Total BPJS Contribution
(To follow BPJS Healthcare invoice amount)</t>
  </si>
  <si>
    <t xml:space="preserve">I. BPJS (4%) (employer portion) </t>
  </si>
  <si>
    <t xml:space="preserve">D. BPJS (1%) (employee portion) </t>
  </si>
  <si>
    <t>Employee WSI 103</t>
  </si>
  <si>
    <t>Employee WSI 104</t>
  </si>
  <si>
    <t>Employee WSI 107</t>
  </si>
  <si>
    <t>4a. Overtime Summary (Opt. 1)</t>
  </si>
  <si>
    <t>Period Overtime</t>
  </si>
  <si>
    <t>Period Payroll</t>
  </si>
  <si>
    <t>Total Hours
(After multiplied with Depnaker OT Factor)</t>
  </si>
  <si>
    <t>Status</t>
  </si>
  <si>
    <t>xxxxx</t>
  </si>
  <si>
    <t>4b. Overtime Summary (Opt. 2)</t>
  </si>
  <si>
    <t>THIS FIELD IS AUTOMATE FILL OUT</t>
  </si>
  <si>
    <t>Work Days</t>
  </si>
  <si>
    <t>Holidays</t>
  </si>
  <si>
    <t>Total Hours
(Depnaker)</t>
  </si>
  <si>
    <t>4c. Overtime Daily (Opt. 3)</t>
  </si>
  <si>
    <t>Time Break</t>
  </si>
  <si>
    <t>Total Hours</t>
  </si>
  <si>
    <t>5. Fixed Deduction</t>
  </si>
  <si>
    <t xml:space="preserve">                    : </t>
  </si>
  <si>
    <t>Deduction Wage-Type</t>
  </si>
  <si>
    <t>Total Deductions Amount</t>
  </si>
  <si>
    <t>Start Date (dd-mmm-yyyy) (First Payment)</t>
  </si>
  <si>
    <t>End Date (dd-mmm-yyyy) (Last Payment)</t>
  </si>
  <si>
    <t>xxxxxxxx</t>
  </si>
  <si>
    <t>Personal Loan</t>
  </si>
  <si>
    <t>case</t>
  </si>
  <si>
    <t>Medical Insurance</t>
  </si>
  <si>
    <t>Lengkap</t>
  </si>
  <si>
    <t xml:space="preserve">6. Hold Salary </t>
  </si>
  <si>
    <t>THIS IS A MANDATORY FIELD</t>
  </si>
  <si>
    <t>xxxxxxxxxx</t>
  </si>
  <si>
    <t>Case</t>
  </si>
  <si>
    <t>test</t>
  </si>
  <si>
    <t xml:space="preserve">7.Salary change </t>
  </si>
  <si>
    <t>These sections are not required to complete (auto calculation based on formula calendar days).  This can be adjusted based on Client's Policy. This automatic formula is only applicable for calculation within the same Fiscal Year.</t>
  </si>
  <si>
    <t>Eff.Date (dd-mmm-yyyy)</t>
  </si>
  <si>
    <t>*Fixed Income (New)</t>
  </si>
  <si>
    <t>*Fixed Income (New) BackPay</t>
  </si>
  <si>
    <t>*Fixed Income (New) Pro-rate</t>
  </si>
  <si>
    <t>xxxxxx</t>
  </si>
  <si>
    <t>8. Mutation</t>
  </si>
  <si>
    <t>Eff. Date
(dd-mmm-yyyy)</t>
  </si>
  <si>
    <t>New</t>
  </si>
  <si>
    <t>Employment Type</t>
  </si>
  <si>
    <t>Cost Center Code</t>
  </si>
  <si>
    <t>Department Code</t>
  </si>
  <si>
    <t>Promotion</t>
  </si>
  <si>
    <t>Assistant Merchandiser</t>
  </si>
  <si>
    <t>Bureau Indonesia Business Development</t>
  </si>
  <si>
    <t>-</t>
  </si>
  <si>
    <t>Account Specialist</t>
  </si>
  <si>
    <t>9. Resign</t>
  </si>
  <si>
    <t>Type of Termination</t>
  </si>
  <si>
    <t>Voluntary Resignation</t>
  </si>
  <si>
    <t>Expat Resign – Continue stay in Indonesia</t>
  </si>
  <si>
    <t>Termination due to Employee Performance</t>
  </si>
  <si>
    <t>Termination due to Redundancy / Efficiency</t>
  </si>
  <si>
    <t>Termination due to Closing of Business</t>
  </si>
  <si>
    <t>Termination due to Death</t>
  </si>
  <si>
    <t>Termination due to Employee Misconduct</t>
  </si>
  <si>
    <t>Transfer to Group Entity</t>
  </si>
  <si>
    <t>Expat Resign – Return to Home Country</t>
  </si>
  <si>
    <t>Effective Resign Date
(dd-mmm-yyyy)</t>
  </si>
  <si>
    <t>Remarks for Salary Payment
(Prorate / Full Salary)</t>
  </si>
  <si>
    <t>Reason of Resignation</t>
  </si>
  <si>
    <t>Remarks for Severance Payment</t>
  </si>
  <si>
    <t>Remarks for Separation Payment</t>
  </si>
  <si>
    <t>Remarks for Leave Encashment</t>
  </si>
  <si>
    <t>Prorate</t>
  </si>
  <si>
    <t>Retirement</t>
  </si>
  <si>
    <t xml:space="preserve">10. Employee Bank Account Change </t>
  </si>
  <si>
    <t>Beneficiary Bank Code</t>
  </si>
  <si>
    <t>PT. BANK MANDIRI (PERSERO) TBK</t>
  </si>
  <si>
    <t>Dipo</t>
  </si>
  <si>
    <t>Bank BRI</t>
  </si>
  <si>
    <t>PT. BANK DANAMON INDONESIA Tbk.</t>
  </si>
  <si>
    <t>Maulana</t>
  </si>
  <si>
    <t xml:space="preserve">11. Employee Tax Status Change </t>
  </si>
  <si>
    <t>Year</t>
  </si>
  <si>
    <t xml:space="preserve">            :</t>
  </si>
  <si>
    <t>Fill accordingly (to be submitted every January, before payroll period)</t>
  </si>
  <si>
    <t>NEW</t>
  </si>
  <si>
    <t>Tax Marital Status (Single/ Married)</t>
  </si>
  <si>
    <t>Marriage / Dependants Date (dd-mmm-yyyy)</t>
  </si>
  <si>
    <t>Single</t>
  </si>
  <si>
    <t>12. Other Personal Data Change</t>
  </si>
  <si>
    <t>NPWP (Tax ID)</t>
  </si>
  <si>
    <t>NPWP Address 1</t>
  </si>
  <si>
    <t>NPWP Address 2</t>
  </si>
  <si>
    <t>NPWP Address 3</t>
  </si>
  <si>
    <t>Mobile Phone</t>
  </si>
  <si>
    <t>Marital Status Change</t>
  </si>
  <si>
    <t xml:space="preserve"> dd-mmm-yyyy</t>
  </si>
  <si>
    <t>Format dd-mmm-yyyy</t>
  </si>
  <si>
    <t>Budha; Hindu; Islam; Catholic; 
Christian</t>
  </si>
  <si>
    <t>Actual Marital Status Change of Employee (might be different with Tax Status Change)</t>
  </si>
  <si>
    <t>22-dec-2019</t>
  </si>
  <si>
    <t>12.345.765.3-234.123</t>
  </si>
  <si>
    <t>22-dec-2020</t>
  </si>
  <si>
    <t>22-dec-2021</t>
  </si>
  <si>
    <t>22-dec-2022</t>
  </si>
  <si>
    <t>22-dec-2023</t>
  </si>
  <si>
    <t>22-dec-2024</t>
  </si>
  <si>
    <t>22-dec-2025</t>
  </si>
  <si>
    <t>22-dec-2026</t>
  </si>
  <si>
    <t>22-dec-2027</t>
  </si>
  <si>
    <t>22-dec-2028</t>
  </si>
  <si>
    <t>22-dec-2029</t>
  </si>
  <si>
    <t>22-dec-2030</t>
  </si>
  <si>
    <t>22-dec-2031</t>
  </si>
  <si>
    <t>22-dec-2032</t>
  </si>
  <si>
    <t>22-dec-2033</t>
  </si>
  <si>
    <t>22-dec-2034</t>
  </si>
  <si>
    <t>22-dec-2035</t>
  </si>
  <si>
    <t>22-dec-2036</t>
  </si>
  <si>
    <t>22-dec-2037</t>
  </si>
  <si>
    <t>22-dec-2038</t>
  </si>
  <si>
    <t>PT ABC</t>
  </si>
  <si>
    <t>Unpaid Leave Start Date
(dd-mmm-yyyy)</t>
  </si>
  <si>
    <t>Unpaid Leave End Date
(dd-mmm-yyyy)</t>
  </si>
  <si>
    <t>Remarks for Unpaid Leave</t>
  </si>
  <si>
    <t>14. SPT 1721 A1 Ex Company</t>
  </si>
  <si>
    <t>List of Tax Status</t>
  </si>
  <si>
    <t>List of Availability SPT 1721-A1</t>
  </si>
  <si>
    <t>S0 - Single without Dependents</t>
  </si>
  <si>
    <t>Available, and to be shared to KPSG</t>
  </si>
  <si>
    <t>M3 - Married with 3 Dependents</t>
  </si>
  <si>
    <t>Start Fiscal Year - End Fiscal Year</t>
  </si>
  <si>
    <t>S1 - Single with 1 Dependent</t>
  </si>
  <si>
    <t>Not available</t>
  </si>
  <si>
    <t>S2 - Single with 2 Dependents</t>
  </si>
  <si>
    <t>S3 - Single with 3 Dependents</t>
  </si>
  <si>
    <t>M0 - Married without Dependents</t>
  </si>
  <si>
    <t>IMPORTANT NOTES: ALL  REQUIRED FIELDS MUST BE STATED IN THIS FLEXI FORM ONLY.</t>
  </si>
  <si>
    <t>M1 - Married with 1 Dependent</t>
  </si>
  <si>
    <t>M2 - Married with 2 Dependents</t>
  </si>
  <si>
    <t>SPT 1721 A1 EX COMPANY</t>
  </si>
  <si>
    <t>Start Period (Format : dd-mmm-yyyy)</t>
  </si>
  <si>
    <t>End Period (Format : dd-mmm-yyyy)</t>
  </si>
  <si>
    <t>Total PPh 21 that has been deducted and paid (taken from item 20 of SPT 1721 A1)</t>
  </si>
  <si>
    <t>NPWP (Tax Registration #)</t>
  </si>
  <si>
    <t>*Fixed Income (Monthly) | I. Basic Salary</t>
  </si>
  <si>
    <t>*Fixed Income (Monthly) | Currency</t>
  </si>
  <si>
    <t>*Fixed Income (Monthly) | I. Housing Allowance</t>
  </si>
  <si>
    <t>*Fixed Income (Monthly) | I. Medical Allowance</t>
  </si>
  <si>
    <t>*Fixed Income (Monthly) | I. Transport Allowance</t>
  </si>
  <si>
    <t>*Fixed Income (Monthly) BackPay | I. Basic Salary</t>
  </si>
  <si>
    <t>*Fixed Income (Monthly) BackPay | I. Housing Allowance</t>
  </si>
  <si>
    <t>*Fixed Income (Monthly) BackPay | I. Medical Allowance</t>
  </si>
  <si>
    <t xml:space="preserve">*Fixed Income (Monthly) BackPay | I. Transport Allowance </t>
  </si>
  <si>
    <t>*Fixed  Income (Monthly) Pro-rate | I. Basic Salary</t>
  </si>
  <si>
    <t>*Fixed  Income (Monthly) Pro-rate | I. Housing Allowance</t>
  </si>
  <si>
    <t>*Fixed  Income (Monthly) Pro-rate | I. Medical Allowance</t>
  </si>
  <si>
    <t xml:space="preserve">*Fixed  Income (Monthly) Pro-rate | I. Transport Allowance </t>
  </si>
  <si>
    <t>Column1</t>
  </si>
  <si>
    <t>Column2</t>
  </si>
  <si>
    <t>Column3</t>
  </si>
  <si>
    <t>Column4</t>
  </si>
  <si>
    <t>Column5</t>
  </si>
  <si>
    <t>Column6</t>
  </si>
  <si>
    <t>Column7</t>
  </si>
  <si>
    <t>Column8</t>
  </si>
  <si>
    <t>Column9</t>
  </si>
  <si>
    <t>Column10</t>
  </si>
  <si>
    <t>Column11</t>
  </si>
  <si>
    <t>Column12</t>
  </si>
  <si>
    <t>Column13</t>
  </si>
  <si>
    <t>Column14</t>
  </si>
  <si>
    <t>Column15</t>
  </si>
  <si>
    <t>Column16</t>
  </si>
  <si>
    <t>Column17</t>
  </si>
  <si>
    <t>Column18</t>
  </si>
  <si>
    <t>Column19</t>
  </si>
  <si>
    <t>Column20</t>
  </si>
  <si>
    <t>Column21</t>
  </si>
  <si>
    <t>Column22</t>
  </si>
  <si>
    <t>Column23</t>
  </si>
  <si>
    <t>Column24</t>
  </si>
  <si>
    <t>Column25</t>
  </si>
  <si>
    <t>Column26</t>
  </si>
  <si>
    <t>Column27</t>
  </si>
  <si>
    <t>Column28</t>
  </si>
  <si>
    <t>NEW | Tax Marital Status (Single/ Married)</t>
  </si>
  <si>
    <t>NEW | No of Dependants</t>
  </si>
  <si>
    <t>NEW | Marriage / Dependants Date (dd-mmm-yyyy)</t>
  </si>
  <si>
    <t xml:space="preserve">_x000D_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</si>
</sst>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3">
    <numFmt numFmtId="41" formatCode="_(* #,##0_);_(* \(#,##0\);_(* &quot;-&quot;_);_(@_)"/>
    <numFmt numFmtId="43" formatCode="_(* #,##0.00_);_(* \(#,##0.00\);_(* &quot;-&quot;??_);_(@_)"/>
    <numFmt numFmtId="164" formatCode="[$-409]d\-mmm\-yy;@"/>
    <numFmt numFmtId="165" formatCode="_(* #,##0_);_(* \(#,##0\);_(* &quot;-&quot;??_);_(@_)"/>
    <numFmt numFmtId="166" formatCode="[$-409]d\-mmm\-yyyy;@"/>
    <numFmt numFmtId="167" formatCode="0.0"/>
    <numFmt numFmtId="168" formatCode="_(* #,##0.00_);_(* \(#,##0.00\);_(* &quot;-&quot;_);_(@_)"/>
    <numFmt numFmtId="169" formatCode="[$-409]mmm\-yy;@"/>
    <numFmt numFmtId="170" formatCode="h:mm;@"/>
    <numFmt numFmtId="171" formatCode="dddd"/>
    <numFmt numFmtId="172" formatCode="0_);\(0\)"/>
    <numFmt numFmtId="173" formatCode="#,##0.00;[Red]#,##0.00"/>
    <numFmt numFmtId="174" formatCode="yyyy\-mm\-dd;@"/>
  </numFmts>
  <fonts count="73">
    <font>
      <sz val="10"/>
      <name val="Arial"/>
      <family val="2"/>
    </font>
    <font>
      <sz val="11"/>
      <color theme="1"/>
      <name val="Calibri"/>
      <family val="2"/>
      <charset val="1"/>
      <scheme val="minor"/>
    </font>
    <font>
      <sz val="11"/>
      <color theme="1"/>
      <name val="Calibri"/>
      <family val="2"/>
      <charset val="1"/>
      <scheme val="minor"/>
    </font>
    <font>
      <sz val="11"/>
      <color theme="1"/>
      <name val="Calibri"/>
      <family val="2"/>
      <scheme val="minor"/>
    </font>
    <font>
      <sz val="10"/>
      <name val="Arial"/>
      <family val="2"/>
    </font>
    <font>
      <sz val="11"/>
      <color indexed="8"/>
      <name val="Calibri"/>
      <family val="2"/>
    </font>
    <font>
      <sz val="10"/>
      <name val="Arial"/>
      <family val="2"/>
    </font>
    <font>
      <sz val="10"/>
      <name val="Verdana"/>
      <family val="2"/>
    </font>
    <font>
      <sz val="11"/>
      <color indexed="8"/>
      <name val="Calibri"/>
      <family val="2"/>
    </font>
    <font>
      <b/>
      <sz val="12"/>
      <name val="Calibri"/>
      <family val="2"/>
    </font>
    <font>
      <b/>
      <u/>
      <sz val="12"/>
      <name val="Calibri"/>
      <family val="2"/>
    </font>
    <font>
      <sz val="12"/>
      <name val="Calibri"/>
      <family val="2"/>
    </font>
    <font>
      <sz val="12"/>
      <color indexed="10"/>
      <name val="Calibri"/>
      <family val="2"/>
    </font>
    <font>
      <sz val="12"/>
      <color indexed="8"/>
      <name val="Calibri"/>
      <family val="2"/>
    </font>
    <font>
      <sz val="12"/>
      <color indexed="9"/>
      <name val="Calibri"/>
      <family val="2"/>
    </font>
    <font>
      <sz val="12"/>
      <color indexed="12"/>
      <name val="Calibri"/>
      <family val="2"/>
    </font>
    <font>
      <b/>
      <u/>
      <sz val="11"/>
      <name val="Calibri"/>
      <family val="2"/>
    </font>
    <font>
      <sz val="11"/>
      <name val="Calibri"/>
      <family val="2"/>
    </font>
    <font>
      <b/>
      <sz val="11"/>
      <name val="Calibri"/>
      <family val="2"/>
    </font>
    <font>
      <sz val="10"/>
      <name val="Arial Narrow"/>
      <family val="2"/>
    </font>
    <font>
      <sz val="10"/>
      <name val="Myriad Pro"/>
      <family val="2"/>
    </font>
    <font>
      <sz val="10"/>
      <name val="Myriad Pro"/>
      <family val="2"/>
    </font>
    <font>
      <b/>
      <u/>
      <sz val="10"/>
      <name val="Arial"/>
      <family val="2"/>
    </font>
    <font>
      <b/>
      <sz val="10"/>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sz val="12"/>
      <color theme="1"/>
      <name val="Calibri"/>
      <family val="2"/>
      <scheme val="minor"/>
    </font>
    <font>
      <b/>
      <sz val="11"/>
      <color rgb="FF3F3F3F"/>
      <name val="Calibri"/>
      <family val="2"/>
      <scheme val="minor"/>
    </font>
    <font>
      <b/>
      <sz val="18"/>
      <color theme="3"/>
      <name val="Calibri Light"/>
      <family val="2"/>
      <scheme val="major"/>
    </font>
    <font>
      <b/>
      <sz val="11"/>
      <color theme="1"/>
      <name val="Calibri"/>
      <family val="2"/>
      <scheme val="minor"/>
    </font>
    <font>
      <sz val="11"/>
      <color rgb="FFFF0000"/>
      <name val="Calibri"/>
      <family val="2"/>
      <scheme val="minor"/>
    </font>
    <font>
      <b/>
      <sz val="12"/>
      <color rgb="FF0000FF"/>
      <name val="Calibri"/>
      <family val="2"/>
    </font>
    <font>
      <b/>
      <sz val="12"/>
      <color theme="0"/>
      <name val="Calibri"/>
      <family val="2"/>
    </font>
    <font>
      <sz val="10"/>
      <color theme="1"/>
      <name val="Arial"/>
      <family val="2"/>
    </font>
    <font>
      <b/>
      <sz val="12"/>
      <color rgb="FFFFFFFF"/>
      <name val="Calibri"/>
      <family val="2"/>
    </font>
    <font>
      <b/>
      <sz val="10"/>
      <color rgb="FFFFFFFF"/>
      <name val="Arial"/>
      <family val="2"/>
    </font>
    <font>
      <u/>
      <sz val="12"/>
      <color theme="1"/>
      <name val="Calibri"/>
      <family val="2"/>
    </font>
    <font>
      <u/>
      <sz val="12"/>
      <color indexed="12"/>
      <name val="Calibri"/>
      <family val="2"/>
    </font>
    <font>
      <b/>
      <u/>
      <sz val="12"/>
      <color theme="1"/>
      <name val="Calibri"/>
      <family val="2"/>
    </font>
    <font>
      <b/>
      <sz val="12"/>
      <color theme="1"/>
      <name val="Calibri"/>
      <family val="2"/>
    </font>
    <font>
      <b/>
      <sz val="14"/>
      <name val="Calibri"/>
      <family val="2"/>
      <scheme val="minor"/>
    </font>
    <font>
      <b/>
      <sz val="10"/>
      <name val="Calibri"/>
      <family val="2"/>
    </font>
    <font>
      <u/>
      <sz val="10"/>
      <color theme="11"/>
      <name val="Arial"/>
      <family val="2"/>
    </font>
    <font>
      <b/>
      <sz val="9"/>
      <name val="Calibri"/>
      <family val="2"/>
    </font>
    <font>
      <sz val="10"/>
      <color theme="1"/>
      <name val="Calibri"/>
      <family val="2"/>
      <scheme val="minor"/>
    </font>
    <font>
      <b/>
      <u/>
      <sz val="10"/>
      <color indexed="12"/>
      <name val="Arial"/>
      <family val="2"/>
    </font>
    <font>
      <sz val="12"/>
      <color theme="0"/>
      <name val="Calibri"/>
      <family val="2"/>
    </font>
    <font>
      <b/>
      <u/>
      <sz val="12"/>
      <color theme="0"/>
      <name val="Calibri"/>
      <family val="2"/>
    </font>
    <font>
      <u/>
      <sz val="12"/>
      <color theme="0"/>
      <name val="Calibri"/>
      <family val="2"/>
    </font>
    <font>
      <b/>
      <sz val="11"/>
      <color rgb="FFFF0000"/>
      <name val="Calibri"/>
      <family val="2"/>
      <scheme val="minor"/>
    </font>
    <font>
      <b/>
      <sz val="14"/>
      <color indexed="8"/>
      <name val="Arial"/>
      <family val="2"/>
    </font>
    <font>
      <b/>
      <sz val="11"/>
      <color indexed="8"/>
      <name val="Calibri"/>
      <family val="2"/>
      <scheme val="minor"/>
    </font>
    <font>
      <b/>
      <sz val="12"/>
      <color indexed="8"/>
      <name val="Calibri"/>
      <family val="2"/>
      <scheme val="minor"/>
    </font>
    <font>
      <b/>
      <i/>
      <sz val="11"/>
      <color rgb="FF3366FF"/>
      <name val="Arial"/>
      <family val="2"/>
    </font>
    <font>
      <b/>
      <sz val="10"/>
      <color indexed="8"/>
      <name val="Arial"/>
      <family val="2"/>
    </font>
    <font>
      <b/>
      <sz val="10"/>
      <color theme="0"/>
      <name val="Arial"/>
      <family val="2"/>
    </font>
    <font>
      <sz val="10"/>
      <color theme="0"/>
      <name val="Arial"/>
      <family val="2"/>
    </font>
    <font>
      <u/>
      <sz val="10"/>
      <color theme="10"/>
      <name val="Arial"/>
      <family val="2"/>
    </font>
    <font>
      <sz val="10"/>
      <name val="Arial"/>
    </font>
    <font>
      <b/>
      <sz val="12"/>
      <color indexed="10"/>
      <name val="Calibri"/>
      <family val="2"/>
    </font>
    <font>
      <b/>
      <sz val="9"/>
      <color rgb="FF000000"/>
      <name val="Arial"/>
      <family val="2"/>
    </font>
    <font>
      <sz val="9"/>
      <color rgb="FF000000"/>
      <name val="Arial"/>
      <family val="2"/>
    </font>
  </fonts>
  <fills count="55">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indexed="42"/>
        <bgColor indexed="64"/>
      </patternFill>
    </fill>
    <fill>
      <patternFill patternType="solid">
        <fgColor indexed="9"/>
        <bgColor indexed="8"/>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theme="0"/>
        <bgColor indexed="64"/>
      </patternFill>
    </fill>
    <fill>
      <patternFill patternType="solid">
        <fgColor theme="0" tint="-4.9989318521683403E-2"/>
        <bgColor indexed="64"/>
      </patternFill>
    </fill>
    <fill>
      <patternFill patternType="solid">
        <fgColor theme="0" tint="-0.249977111117893"/>
        <bgColor indexed="64"/>
      </patternFill>
    </fill>
    <fill>
      <patternFill patternType="solid">
        <fgColor rgb="FFFF0000"/>
        <bgColor indexed="64"/>
      </patternFill>
    </fill>
    <fill>
      <patternFill patternType="solid">
        <fgColor rgb="FFFF0000"/>
        <bgColor rgb="FF000000"/>
      </patternFill>
    </fill>
    <fill>
      <patternFill patternType="solid">
        <fgColor theme="4" tint="-0.249977111117893"/>
        <bgColor indexed="64"/>
      </patternFill>
    </fill>
    <fill>
      <patternFill patternType="solid">
        <fgColor theme="1" tint="0.499984740745262"/>
        <bgColor indexed="64"/>
      </patternFill>
    </fill>
    <fill>
      <patternFill patternType="solid">
        <fgColor theme="0"/>
        <bgColor rgb="FF000000"/>
      </patternFill>
    </fill>
    <fill>
      <patternFill patternType="solid">
        <fgColor theme="3" tint="0.79998168889431442"/>
        <bgColor indexed="64"/>
      </patternFill>
    </fill>
    <fill>
      <patternFill patternType="solid">
        <fgColor rgb="FF0070C0"/>
        <bgColor indexed="64"/>
      </patternFill>
    </fill>
    <fill>
      <patternFill patternType="solid">
        <fgColor theme="7" tint="-0.249977111117893"/>
        <bgColor indexed="64"/>
      </patternFill>
    </fill>
    <fill>
      <patternFill patternType="solid">
        <fgColor theme="0" tint="-0.14999847407452621"/>
        <bgColor indexed="64"/>
      </patternFill>
    </fill>
    <fill>
      <patternFill patternType="none">
        <fgColor indexed="9"/>
        <bgColor indexed="64"/>
      </patternFill>
    </fill>
    <fill>
      <patternFill patternType="none">
        <fgColor theme="0"/>
        <bgColor indexed="64"/>
      </patternFill>
    </fill>
    <fill>
      <patternFill patternType="solid">
        <fgColor rgb="FF7030A0"/>
        <bgColor indexed="64"/>
      </patternFill>
    </fill>
    <fill>
      <patternFill patternType="solid">
        <fgColor rgb="FFBDA9BD"/>
        <bgColor indexed="64"/>
      </patternFill>
    </fill>
    <fill>
      <patternFill patternType="solid">
        <fgColor rgb="FF8421A3"/>
        <bgColor indexed="64"/>
      </patternFill>
    </fill>
    <fill>
      <patternFill patternType="solid">
        <fgColor rgb="FF9C249F"/>
        <bgColor indexed="64"/>
      </patternFill>
    </fill>
  </fills>
  <borders count="36">
    <border>
      <left/>
      <right/>
      <top/>
      <bottom/>
      <diagonal/>
    </border>
    <border>
      <left style="thin">
        <color auto="1"/>
      </left>
      <right style="thin">
        <color auto="1"/>
      </right>
      <top style="thin">
        <color auto="1"/>
      </top>
      <bottom style="thin">
        <color auto="1"/>
      </bottom>
      <diagonal/>
    </border>
    <border>
      <left style="thin">
        <color indexed="20"/>
      </left>
      <right style="thin">
        <color indexed="20"/>
      </right>
      <top style="thin">
        <color indexed="20"/>
      </top>
      <bottom style="thin">
        <color indexed="20"/>
      </bottom>
      <diagonal/>
    </border>
    <border>
      <left style="thin">
        <color auto="1"/>
      </left>
      <right/>
      <top style="thin">
        <color auto="1"/>
      </top>
      <bottom style="thin">
        <color auto="1"/>
      </bottom>
      <diagonal/>
    </border>
    <border>
      <left style="thin">
        <color indexed="20"/>
      </left>
      <right style="thin">
        <color indexed="20"/>
      </right>
      <top/>
      <bottom style="thin">
        <color indexed="20"/>
      </bottom>
      <diagonal/>
    </border>
    <border>
      <left style="thin">
        <color auto="1"/>
      </left>
      <right style="thin">
        <color auto="1"/>
      </right>
      <top/>
      <bottom style="thin">
        <color auto="1"/>
      </bottom>
      <diagonal/>
    </border>
    <border>
      <left style="thin">
        <color indexed="20"/>
      </left>
      <right/>
      <top style="thin">
        <color indexed="20"/>
      </top>
      <bottom style="thin">
        <color indexed="20"/>
      </bottom>
      <diagonal/>
    </border>
    <border>
      <left style="thin">
        <color auto="1"/>
      </left>
      <right/>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diagonal/>
    </border>
    <border>
      <left/>
      <right style="thin">
        <color indexed="20"/>
      </right>
      <top/>
      <bottom style="thin">
        <color indexed="20"/>
      </bottom>
      <diagonal/>
    </border>
    <border>
      <left/>
      <right style="thin">
        <color indexed="20"/>
      </right>
      <top style="thin">
        <color indexed="20"/>
      </top>
      <bottom style="thin">
        <color indexed="20"/>
      </bottom>
      <diagonal/>
    </border>
    <border>
      <left style="thin">
        <color auto="1"/>
      </left>
      <right style="thin">
        <color auto="1"/>
      </right>
      <top/>
      <bottom/>
      <diagonal/>
    </border>
    <border>
      <left/>
      <right/>
      <top/>
      <bottom style="thin">
        <color auto="1"/>
      </bottom>
      <diagonal/>
    </border>
    <border>
      <left/>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thin">
        <color indexed="20"/>
      </left>
      <right style="thin">
        <color indexed="20"/>
      </right>
      <top style="thin">
        <color indexed="20"/>
      </top>
      <bottom/>
      <diagonal/>
    </border>
    <border>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right/>
      <top style="medium">
        <color auto="1"/>
      </top>
      <bottom style="medium">
        <color auto="1"/>
      </bottom>
      <diagonal/>
    </border>
    <border>
      <left/>
      <right style="thin">
        <color auto="1"/>
      </right>
      <top style="thin">
        <color auto="1"/>
      </top>
      <bottom/>
      <diagonal/>
    </border>
    <border>
      <left style="medium">
        <color indexed="64"/>
      </left>
      <right style="medium">
        <color indexed="64"/>
      </right>
      <top style="medium">
        <color indexed="64"/>
      </top>
      <bottom/>
      <diagonal/>
    </border>
    <border>
      <left/>
      <right style="medium">
        <color auto="1"/>
      </right>
      <top style="medium">
        <color auto="1"/>
      </top>
      <bottom/>
      <diagonal/>
    </border>
    <border>
      <left style="thin">
        <color auto="1"/>
      </left>
      <right/>
      <top style="medium">
        <color auto="1"/>
      </top>
      <bottom style="thin">
        <color auto="1"/>
      </bottom>
      <diagonal/>
    </border>
    <border>
      <left/>
      <right/>
      <top style="medium">
        <color auto="1"/>
      </top>
      <bottom style="thin">
        <color auto="1"/>
      </bottom>
      <diagonal/>
    </border>
    <border>
      <left/>
      <right style="thin">
        <color auto="1"/>
      </right>
      <top style="medium">
        <color auto="1"/>
      </top>
      <bottom style="thin">
        <color auto="1"/>
      </bottom>
      <diagonal/>
    </border>
  </borders>
  <cellStyleXfs count="140">
    <xf numFmtId="0" fontId="0" fillId="0" borderId="0"/>
    <xf numFmtId="0" fontId="24" fillId="6" borderId="0" applyNumberFormat="0" applyBorder="0" applyAlignment="0" applyProtection="0"/>
    <xf numFmtId="0" fontId="24" fillId="7" borderId="0" applyNumberFormat="0" applyBorder="0" applyAlignment="0" applyProtection="0"/>
    <xf numFmtId="0" fontId="24" fillId="8" borderId="0" applyNumberFormat="0" applyBorder="0" applyAlignment="0" applyProtection="0"/>
    <xf numFmtId="0" fontId="24" fillId="9" borderId="0" applyNumberFormat="0" applyBorder="0" applyAlignment="0" applyProtection="0"/>
    <xf numFmtId="0" fontId="24" fillId="10" borderId="0" applyNumberFormat="0" applyBorder="0" applyAlignment="0" applyProtection="0"/>
    <xf numFmtId="0" fontId="24" fillId="11" borderId="0" applyNumberFormat="0" applyBorder="0" applyAlignment="0" applyProtection="0"/>
    <xf numFmtId="0" fontId="24" fillId="12" borderId="0" applyNumberFormat="0" applyBorder="0" applyAlignment="0" applyProtection="0"/>
    <xf numFmtId="0" fontId="24" fillId="13" borderId="0" applyNumberFormat="0" applyBorder="0" applyAlignment="0" applyProtection="0"/>
    <xf numFmtId="0" fontId="24" fillId="14" borderId="0" applyNumberFormat="0" applyBorder="0" applyAlignment="0" applyProtection="0"/>
    <xf numFmtId="0" fontId="24" fillId="15" borderId="0" applyNumberFormat="0" applyBorder="0" applyAlignment="0" applyProtection="0"/>
    <xf numFmtId="0" fontId="24" fillId="16" borderId="0" applyNumberFormat="0" applyBorder="0" applyAlignment="0" applyProtection="0"/>
    <xf numFmtId="0" fontId="24" fillId="17" borderId="0" applyNumberFormat="0" applyBorder="0" applyAlignment="0" applyProtection="0"/>
    <xf numFmtId="0" fontId="25" fillId="18" borderId="0" applyNumberFormat="0" applyBorder="0" applyAlignment="0" applyProtection="0"/>
    <xf numFmtId="0" fontId="25" fillId="19" borderId="0" applyNumberFormat="0" applyBorder="0" applyAlignment="0" applyProtection="0"/>
    <xf numFmtId="0" fontId="25" fillId="20" borderId="0" applyNumberFormat="0" applyBorder="0" applyAlignment="0" applyProtection="0"/>
    <xf numFmtId="0" fontId="25" fillId="21" borderId="0" applyNumberFormat="0" applyBorder="0" applyAlignment="0" applyProtection="0"/>
    <xf numFmtId="0" fontId="25" fillId="22" borderId="0" applyNumberFormat="0" applyBorder="0" applyAlignment="0" applyProtection="0"/>
    <xf numFmtId="0" fontId="25" fillId="23" borderId="0" applyNumberFormat="0" applyBorder="0" applyAlignment="0" applyProtection="0"/>
    <xf numFmtId="0" fontId="25" fillId="24" borderId="0" applyNumberFormat="0" applyBorder="0" applyAlignment="0" applyProtection="0"/>
    <xf numFmtId="0" fontId="25" fillId="25" borderId="0" applyNumberFormat="0" applyBorder="0" applyAlignment="0" applyProtection="0"/>
    <xf numFmtId="0" fontId="25" fillId="26" borderId="0" applyNumberFormat="0" applyBorder="0" applyAlignment="0" applyProtection="0"/>
    <xf numFmtId="0" fontId="25" fillId="27" borderId="0" applyNumberFormat="0" applyBorder="0" applyAlignment="0" applyProtection="0"/>
    <xf numFmtId="0" fontId="25" fillId="28" borderId="0" applyNumberFormat="0" applyBorder="0" applyAlignment="0" applyProtection="0"/>
    <xf numFmtId="0" fontId="25" fillId="29" borderId="0" applyNumberFormat="0" applyBorder="0" applyAlignment="0" applyProtection="0"/>
    <xf numFmtId="0" fontId="26" fillId="30" borderId="0" applyNumberFormat="0" applyBorder="0" applyAlignment="0" applyProtection="0"/>
    <xf numFmtId="0" fontId="27" fillId="31" borderId="16" applyNumberFormat="0" applyAlignment="0" applyProtection="0"/>
    <xf numFmtId="0" fontId="28" fillId="32" borderId="17" applyNumberFormat="0" applyAlignment="0" applyProtection="0"/>
    <xf numFmtId="41" fontId="6" fillId="0" borderId="0" applyFont="0" applyFill="0" applyBorder="0" applyAlignment="0" applyProtection="0"/>
    <xf numFmtId="41" fontId="21" fillId="0" borderId="0" applyFont="0" applyFill="0" applyBorder="0" applyAlignment="0" applyProtection="0"/>
    <xf numFmtId="43" fontId="6"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6" fillId="0" borderId="0" applyFont="0" applyFill="0" applyBorder="0" applyAlignment="0" applyProtection="0"/>
    <xf numFmtId="43" fontId="21"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0" fontId="29" fillId="0" borderId="0" applyNumberFormat="0" applyFill="0" applyBorder="0" applyAlignment="0" applyProtection="0"/>
    <xf numFmtId="0" fontId="30" fillId="33" borderId="0" applyNumberFormat="0" applyBorder="0" applyAlignment="0" applyProtection="0"/>
    <xf numFmtId="0" fontId="31" fillId="0" borderId="18" applyNumberFormat="0" applyFill="0" applyAlignment="0" applyProtection="0"/>
    <xf numFmtId="0" fontId="32" fillId="0" borderId="19" applyNumberFormat="0" applyFill="0" applyAlignment="0" applyProtection="0"/>
    <xf numFmtId="0" fontId="33" fillId="0" borderId="20" applyNumberFormat="0" applyFill="0" applyAlignment="0" applyProtection="0"/>
    <xf numFmtId="0" fontId="33" fillId="0" borderId="0" applyNumberFormat="0" applyFill="0" applyBorder="0" applyAlignment="0" applyProtection="0"/>
    <xf numFmtId="0" fontId="34" fillId="34" borderId="16" applyNumberFormat="0" applyAlignment="0" applyProtection="0"/>
    <xf numFmtId="0" fontId="35" fillId="0" borderId="21" applyNumberFormat="0" applyFill="0" applyAlignment="0" applyProtection="0"/>
    <xf numFmtId="0" fontId="36" fillId="35" borderId="0" applyNumberFormat="0" applyBorder="0" applyAlignment="0" applyProtection="0"/>
    <xf numFmtId="0" fontId="6" fillId="0" borderId="0"/>
    <xf numFmtId="0" fontId="7" fillId="0" borderId="0"/>
    <xf numFmtId="0" fontId="6" fillId="0" borderId="0"/>
    <xf numFmtId="0" fontId="20" fillId="0" borderId="0"/>
    <xf numFmtId="0" fontId="6" fillId="0" borderId="0"/>
    <xf numFmtId="0" fontId="8" fillId="0" borderId="0"/>
    <xf numFmtId="0" fontId="5" fillId="0" borderId="0"/>
    <xf numFmtId="0" fontId="37" fillId="0" borderId="0"/>
    <xf numFmtId="0" fontId="6" fillId="0" borderId="0"/>
    <xf numFmtId="0" fontId="24" fillId="0" borderId="0"/>
    <xf numFmtId="0" fontId="24" fillId="0" borderId="0"/>
    <xf numFmtId="0" fontId="6" fillId="0" borderId="0"/>
    <xf numFmtId="0" fontId="24" fillId="36" borderId="22" applyNumberFormat="0" applyFont="0" applyAlignment="0" applyProtection="0"/>
    <xf numFmtId="0" fontId="38" fillId="31" borderId="23" applyNumberFormat="0" applyAlignment="0" applyProtection="0"/>
    <xf numFmtId="0" fontId="39" fillId="0" borderId="0" applyNumberFormat="0" applyFill="0" applyBorder="0" applyAlignment="0" applyProtection="0"/>
    <xf numFmtId="0" fontId="40" fillId="0" borderId="24" applyNumberFormat="0" applyFill="0" applyAlignment="0" applyProtection="0"/>
    <xf numFmtId="0" fontId="41" fillId="0" borderId="0" applyNumberFormat="0" applyFill="0" applyBorder="0" applyAlignment="0" applyProtection="0"/>
    <xf numFmtId="43" fontId="4" fillId="0" borderId="0" applyFont="0" applyFill="0" applyBorder="0" applyAlignment="0" applyProtection="0"/>
    <xf numFmtId="41"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41" fontId="20" fillId="0" borderId="0" applyFont="0" applyFill="0" applyBorder="0" applyAlignment="0" applyProtection="0"/>
    <xf numFmtId="43" fontId="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0"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3" fillId="0" borderId="0"/>
    <xf numFmtId="0" fontId="3" fillId="0" borderId="0"/>
    <xf numFmtId="0" fontId="3" fillId="36" borderId="22" applyNumberFormat="0" applyFont="0" applyAlignment="0" applyProtection="0"/>
    <xf numFmtId="0" fontId="4" fillId="0" borderId="0"/>
    <xf numFmtId="0" fontId="4" fillId="0" borderId="0"/>
    <xf numFmtId="43" fontId="4" fillId="0" borderId="0" applyFont="0" applyFill="0" applyBorder="0" applyAlignment="0" applyProtection="0"/>
    <xf numFmtId="0" fontId="69" fillId="0" borderId="0"/>
    <xf numFmtId="43" fontId="4" fillId="0" borderId="0" applyFont="0" applyFill="0" applyBorder="0" applyAlignment="0" applyProtection="0"/>
    <xf numFmtId="0" fontId="4" fillId="0" borderId="0"/>
    <xf numFmtId="0" fontId="2" fillId="50" borderId="0"/>
    <xf numFmtId="0" fontId="3" fillId="50" borderId="0"/>
  </cellStyleXfs>
  <cellXfs count="557">
    <xf numFmtId="0" fontId="0" fillId="0" borderId="0" xfId="0"/>
    <xf numFmtId="0" fontId="0" fillId="0" borderId="0" xfId="0" applyAlignment="1">
      <alignment wrapText="1"/>
    </xf>
    <xf numFmtId="0" fontId="11" fillId="2" borderId="0" xfId="0" applyNumberFormat="1" applyFont="1" applyFill="1" applyAlignment="1" applyProtection="1">
      <alignment horizontal="center"/>
    </xf>
    <xf numFmtId="0" fontId="43" fillId="40" borderId="1" xfId="0" applyNumberFormat="1" applyFont="1" applyFill="1" applyBorder="1" applyAlignment="1" applyProtection="1">
      <alignment horizontal="center"/>
    </xf>
    <xf numFmtId="0" fontId="43" fillId="40" borderId="1" xfId="0" applyNumberFormat="1" applyFont="1" applyFill="1" applyBorder="1" applyAlignment="1" applyProtection="1">
      <alignment horizontal="center" wrapText="1"/>
    </xf>
    <xf numFmtId="14" fontId="43" fillId="40" borderId="1" xfId="0" applyNumberFormat="1" applyFont="1" applyFill="1" applyBorder="1" applyAlignment="1" applyProtection="1">
      <alignment horizontal="center" vertical="center" wrapText="1"/>
    </xf>
    <xf numFmtId="0" fontId="43" fillId="40" borderId="1" xfId="0" applyNumberFormat="1" applyFont="1" applyFill="1" applyBorder="1" applyAlignment="1" applyProtection="1">
      <alignment horizontal="center" vertical="center"/>
    </xf>
    <xf numFmtId="0" fontId="9" fillId="39" borderId="1" xfId="0" applyNumberFormat="1" applyFont="1" applyFill="1" applyBorder="1" applyAlignment="1" applyProtection="1">
      <alignment horizontal="center" vertical="center"/>
    </xf>
    <xf numFmtId="0" fontId="9" fillId="39" borderId="5" xfId="0" applyNumberFormat="1" applyFont="1" applyFill="1" applyBorder="1" applyAlignment="1" applyProtection="1">
      <alignment horizontal="center" vertical="center"/>
    </xf>
    <xf numFmtId="0" fontId="9" fillId="39" borderId="9" xfId="0" applyNumberFormat="1" applyFont="1" applyFill="1" applyBorder="1" applyAlignment="1" applyProtection="1">
      <alignment horizontal="center" vertical="center"/>
    </xf>
    <xf numFmtId="165" fontId="9" fillId="39" borderId="5" xfId="0" applyNumberFormat="1" applyFont="1" applyFill="1" applyBorder="1" applyAlignment="1" applyProtection="1">
      <alignment horizontal="center" vertical="center"/>
    </xf>
    <xf numFmtId="165" fontId="9" fillId="39" borderId="9" xfId="0" applyNumberFormat="1" applyFont="1" applyFill="1" applyBorder="1" applyAlignment="1" applyProtection="1">
      <alignment horizontal="center" vertical="center"/>
    </xf>
    <xf numFmtId="0" fontId="43" fillId="40" borderId="8" xfId="0" applyNumberFormat="1" applyFont="1" applyFill="1" applyBorder="1" applyAlignment="1" applyProtection="1">
      <alignment horizontal="center" vertical="center" wrapText="1"/>
    </xf>
    <xf numFmtId="0" fontId="43" fillId="40" borderId="15" xfId="0" applyNumberFormat="1" applyFont="1" applyFill="1" applyBorder="1" applyAlignment="1" applyProtection="1">
      <alignment horizontal="center" vertical="center" wrapText="1"/>
    </xf>
    <xf numFmtId="0" fontId="43" fillId="40" borderId="3" xfId="0" applyNumberFormat="1" applyFont="1" applyFill="1" applyBorder="1" applyAlignment="1" applyProtection="1">
      <alignment horizontal="center" vertical="center" wrapText="1"/>
    </xf>
    <xf numFmtId="3" fontId="23" fillId="52" borderId="1" xfId="0" applyNumberFormat="1" applyFont="1" applyFill="1" applyBorder="1" applyAlignment="1" applyProtection="1">
      <alignment horizontal="center" vertical="center"/>
    </xf>
    <xf numFmtId="3" fontId="23" fillId="52" borderId="1" xfId="0" applyNumberFormat="1" applyFont="1" applyFill="1" applyBorder="1" applyAlignment="1" applyProtection="1">
      <alignment horizontal="center" vertical="center" wrapText="1"/>
    </xf>
    <xf numFmtId="3" fontId="23" fillId="16" borderId="1" xfId="0" applyNumberFormat="1" applyFont="1" applyFill="1" applyBorder="1" applyAlignment="1" applyProtection="1">
      <alignment horizontal="center" vertical="center"/>
    </xf>
    <xf numFmtId="3" fontId="23" fillId="16" borderId="1" xfId="0" applyNumberFormat="1" applyFont="1" applyFill="1" applyBorder="1" applyAlignment="1" applyProtection="1">
      <alignment horizontal="center" vertical="center" wrapText="1"/>
    </xf>
    <xf numFmtId="3" fontId="66" fillId="40" borderId="1" xfId="0" applyNumberFormat="1" applyFont="1" applyFill="1" applyBorder="1" applyAlignment="1" applyProtection="1">
      <alignment horizontal="center" vertical="center"/>
    </xf>
    <xf numFmtId="3" fontId="66" fillId="40" borderId="1" xfId="0" applyNumberFormat="1" applyFont="1" applyFill="1" applyBorder="1" applyAlignment="1" applyProtection="1">
      <alignment horizontal="center" vertical="center" wrapText="1"/>
    </xf>
    <xf numFmtId="166" fontId="67" fillId="40" borderId="5" xfId="0" applyNumberFormat="1" applyFont="1" applyFill="1" applyBorder="1" applyAlignment="1" applyProtection="1">
      <alignment horizontal="center" wrapText="1"/>
    </xf>
    <xf numFmtId="166" fontId="66" fillId="40" borderId="13" xfId="0" applyNumberFormat="1" applyFont="1" applyFill="1" applyBorder="1" applyAlignment="1" applyProtection="1">
      <alignment horizontal="center" vertical="center" wrapText="1"/>
    </xf>
    <xf numFmtId="166" fontId="66" fillId="40" borderId="9" xfId="0" applyNumberFormat="1" applyFont="1" applyFill="1" applyBorder="1" applyAlignment="1" applyProtection="1">
      <alignment horizontal="center" vertical="center" wrapText="1"/>
    </xf>
    <xf numFmtId="0" fontId="67" fillId="40" borderId="5" xfId="0" applyNumberFormat="1" applyFont="1" applyFill="1" applyBorder="1" applyAlignment="1" applyProtection="1">
      <alignment wrapText="1"/>
    </xf>
    <xf numFmtId="0" fontId="66" fillId="40" borderId="13" xfId="0" applyNumberFormat="1" applyFont="1" applyFill="1" applyBorder="1" applyAlignment="1" applyProtection="1">
      <alignment horizontal="center" vertical="center" wrapText="1"/>
    </xf>
    <xf numFmtId="0" fontId="66" fillId="40" borderId="9" xfId="0" applyNumberFormat="1" applyFont="1" applyFill="1" applyBorder="1" applyAlignment="1" applyProtection="1">
      <alignment horizontal="center" vertical="center" wrapText="1"/>
    </xf>
    <xf numFmtId="0" fontId="0" fillId="39" borderId="5" xfId="0" applyNumberFormat="1" applyFill="1" applyBorder="1" applyAlignment="1" applyProtection="1">
      <alignment wrapText="1"/>
    </xf>
    <xf numFmtId="0" fontId="23" fillId="39" borderId="13" xfId="0" applyNumberFormat="1" applyFont="1" applyFill="1" applyBorder="1" applyAlignment="1" applyProtection="1">
      <alignment horizontal="center" vertical="center" wrapText="1"/>
    </xf>
    <xf numFmtId="0" fontId="23" fillId="39" borderId="9" xfId="0" applyNumberFormat="1" applyFont="1" applyFill="1" applyBorder="1" applyAlignment="1" applyProtection="1">
      <alignment horizontal="center" vertical="center" wrapText="1"/>
    </xf>
    <xf numFmtId="0" fontId="43" fillId="54" borderId="14" xfId="0" applyNumberFormat="1" applyFont="1" applyFill="1" applyBorder="1" applyAlignment="1" applyProtection="1">
      <alignment horizontal="center" vertical="center" wrapText="1"/>
    </xf>
    <xf numFmtId="0" fontId="43" fillId="54" borderId="0" xfId="0" applyNumberFormat="1" applyFont="1" applyFill="1" applyAlignment="1" applyProtection="1">
      <alignment horizontal="center" vertical="center" wrapText="1"/>
    </xf>
    <xf numFmtId="3" fontId="0" fillId="39" borderId="5" xfId="0" applyNumberFormat="1" applyFill="1" applyBorder="1" applyAlignment="1" applyProtection="1">
      <alignment horizontal="center" wrapText="1"/>
    </xf>
    <xf numFmtId="3" fontId="23" fillId="39" borderId="9" xfId="0" applyNumberFormat="1" applyFont="1" applyFill="1" applyBorder="1" applyAlignment="1" applyProtection="1">
      <alignment horizontal="center" vertical="center" wrapText="1"/>
    </xf>
    <xf numFmtId="0" fontId="43" fillId="40" borderId="15" xfId="0" applyNumberFormat="1" applyFont="1" applyFill="1" applyBorder="1" applyAlignment="1" applyProtection="1">
      <alignment horizontal="center" vertical="center"/>
    </xf>
    <xf numFmtId="0" fontId="43" fillId="40" borderId="8" xfId="0" applyNumberFormat="1" applyFont="1" applyFill="1" applyBorder="1" applyAlignment="1" applyProtection="1">
      <alignment horizontal="center" vertical="center"/>
    </xf>
    <xf numFmtId="0" fontId="43" fillId="40" borderId="3" xfId="0" applyNumberFormat="1" applyFont="1" applyFill="1" applyBorder="1" applyAlignment="1" applyProtection="1">
      <alignment horizontal="center" vertical="center"/>
    </xf>
    <xf numFmtId="0" fontId="45" fillId="41" borderId="0" xfId="0" applyNumberFormat="1" applyFont="1" applyFill="1" applyAlignment="1" applyProtection="1">
      <alignment horizontal="center" vertical="center"/>
    </xf>
    <xf numFmtId="0" fontId="50" fillId="15" borderId="1" xfId="0" applyNumberFormat="1" applyFont="1" applyFill="1" applyBorder="1" applyAlignment="1" applyProtection="1">
      <alignment horizontal="center" vertical="center"/>
    </xf>
    <xf numFmtId="165" fontId="50" fillId="12" borderId="15" xfId="0" applyNumberFormat="1" applyFont="1" applyFill="1" applyBorder="1" applyAlignment="1" applyProtection="1">
      <alignment horizontal="center" vertical="center"/>
    </xf>
    <xf numFmtId="0" fontId="9" fillId="39" borderId="5" xfId="0" applyNumberFormat="1" applyFont="1" applyFill="1" applyBorder="1" applyAlignment="1" applyProtection="1">
      <alignment horizontal="center" vertical="center" wrapText="1"/>
    </xf>
    <xf numFmtId="0" fontId="9" fillId="39" borderId="9" xfId="0" applyNumberFormat="1" applyFont="1" applyFill="1" applyBorder="1" applyAlignment="1" applyProtection="1">
      <alignment horizontal="center" vertical="center" wrapText="1"/>
    </xf>
    <xf numFmtId="166" fontId="43" fillId="40" borderId="5" xfId="0" applyNumberFormat="1" applyFont="1" applyFill="1" applyBorder="1" applyAlignment="1" applyProtection="1">
      <alignment horizontal="center" vertical="center" wrapText="1"/>
    </xf>
    <xf numFmtId="166" fontId="43" fillId="40" borderId="9" xfId="0" applyNumberFormat="1" applyFont="1" applyFill="1" applyBorder="1" applyAlignment="1" applyProtection="1">
      <alignment horizontal="center" vertical="center" wrapText="1"/>
    </xf>
    <xf numFmtId="0" fontId="18" fillId="3" borderId="5" xfId="0" applyNumberFormat="1" applyFont="1" applyFill="1" applyBorder="1" applyAlignment="1" applyProtection="1">
      <alignment horizontal="center" vertical="center" wrapText="1"/>
    </xf>
    <xf numFmtId="0" fontId="18" fillId="3" borderId="9" xfId="0" applyNumberFormat="1" applyFont="1" applyFill="1" applyBorder="1" applyAlignment="1" applyProtection="1">
      <alignment horizontal="center" vertical="center" wrapText="1"/>
    </xf>
    <xf numFmtId="0" fontId="9" fillId="3" borderId="5" xfId="0" applyNumberFormat="1" applyFont="1" applyFill="1" applyBorder="1" applyAlignment="1" applyProtection="1">
      <alignment horizontal="center" vertical="center" wrapText="1"/>
    </xf>
    <xf numFmtId="0" fontId="9" fillId="3" borderId="9" xfId="0" applyNumberFormat="1" applyFont="1" applyFill="1" applyBorder="1" applyAlignment="1" applyProtection="1">
      <alignment horizontal="center" vertical="center" wrapText="1"/>
    </xf>
    <xf numFmtId="0" fontId="28" fillId="40" borderId="14" xfId="0" applyNumberFormat="1" applyFont="1" applyFill="1" applyBorder="1" applyAlignment="1" applyProtection="1">
      <alignment horizontal="center" vertical="center" wrapText="1"/>
    </xf>
    <xf numFmtId="0" fontId="28" fillId="40" borderId="7" xfId="0" applyNumberFormat="1" applyFont="1" applyFill="1" applyBorder="1" applyAlignment="1" applyProtection="1">
      <alignment horizontal="center" vertical="center" wrapText="1"/>
    </xf>
    <xf numFmtId="0" fontId="18" fillId="39" borderId="26" xfId="0" applyNumberFormat="1" applyFont="1" applyFill="1" applyBorder="1" applyAlignment="1" applyProtection="1">
      <alignment horizontal="center" vertical="center" wrapText="1"/>
    </xf>
    <xf numFmtId="0" fontId="18" fillId="39" borderId="14" xfId="0" applyNumberFormat="1" applyFont="1" applyFill="1" applyBorder="1" applyAlignment="1" applyProtection="1">
      <alignment horizontal="center" vertical="center" wrapText="1"/>
    </xf>
    <xf numFmtId="0" fontId="18" fillId="39" borderId="7" xfId="0" applyNumberFormat="1" applyFont="1" applyFill="1" applyBorder="1" applyAlignment="1" applyProtection="1">
      <alignment horizontal="center" vertical="center" wrapText="1"/>
    </xf>
    <xf numFmtId="0" fontId="18" fillId="39" borderId="35" xfId="0" applyNumberFormat="1" applyFont="1" applyFill="1" applyBorder="1" applyAlignment="1" applyProtection="1">
      <alignment horizontal="center" vertical="center" wrapText="1"/>
    </xf>
    <xf numFmtId="0" fontId="18" fillId="39" borderId="34" xfId="0" applyNumberFormat="1" applyFont="1" applyFill="1" applyBorder="1" applyAlignment="1" applyProtection="1">
      <alignment horizontal="center" vertical="center" wrapText="1"/>
    </xf>
    <xf numFmtId="0" fontId="18" fillId="39" borderId="33" xfId="0" applyNumberFormat="1" applyFont="1" applyFill="1" applyBorder="1" applyAlignment="1" applyProtection="1">
      <alignment horizontal="center" vertical="center" wrapText="1"/>
    </xf>
    <xf numFmtId="0" fontId="43" fillId="51" borderId="28" xfId="0" applyNumberFormat="1" applyFont="1" applyFill="1" applyBorder="1" applyAlignment="1" applyProtection="1">
      <alignment horizontal="center" vertical="center" wrapText="1"/>
    </xf>
    <xf numFmtId="0" fontId="43" fillId="51" borderId="29" xfId="0" applyNumberFormat="1" applyFont="1" applyFill="1" applyBorder="1" applyAlignment="1" applyProtection="1">
      <alignment horizontal="center" vertical="center" wrapText="1"/>
    </xf>
    <xf numFmtId="0" fontId="43" fillId="51" borderId="27" xfId="0" applyNumberFormat="1" applyFont="1" applyFill="1" applyBorder="1" applyAlignment="1" applyProtection="1">
      <alignment horizontal="center" vertical="center" wrapText="1"/>
    </xf>
    <xf numFmtId="0" fontId="43" fillId="46" borderId="29" xfId="0" applyNumberFormat="1" applyFont="1" applyFill="1" applyBorder="1" applyAlignment="1" applyProtection="1">
      <alignment horizontal="center" vertical="center" wrapText="1"/>
    </xf>
    <xf numFmtId="0" fontId="43" fillId="46" borderId="27" xfId="0" applyNumberFormat="1" applyFont="1" applyFill="1" applyBorder="1" applyAlignment="1" applyProtection="1">
      <alignment horizontal="center" vertical="center" wrapText="1"/>
    </xf>
    <xf numFmtId="0" fontId="43" fillId="40" borderId="5" xfId="0" applyNumberFormat="1" applyFont="1" applyFill="1" applyBorder="1" applyAlignment="1" applyProtection="1">
      <alignment horizontal="center" vertical="center" wrapText="1"/>
    </xf>
    <xf numFmtId="0" fontId="43" fillId="40" borderId="9" xfId="0" applyNumberFormat="1" applyFont="1" applyFill="1" applyBorder="1" applyAlignment="1" applyProtection="1">
      <alignment horizontal="center" vertical="center" wrapText="1"/>
    </xf>
    <xf numFmtId="0" fontId="41" fillId="0" borderId="8" xfId="0" applyNumberFormat="1" applyFont="1" applyFill="1" applyBorder="1" applyAlignment="1" applyProtection="1">
      <alignment horizontal="left" vertical="center" wrapText="1"/>
    </xf>
    <xf numFmtId="0" fontId="41" fillId="0" borderId="3" xfId="0" applyNumberFormat="1" applyFont="1" applyFill="1" applyBorder="1" applyAlignment="1" applyProtection="1">
      <alignment horizontal="left" vertical="center" wrapText="1"/>
    </xf>
    <xf numFmtId="0" fontId="56" fillId="0" borderId="8" xfId="0" applyNumberFormat="1" applyFont="1" applyFill="1" applyBorder="1" applyAlignment="1" applyProtection="1">
      <alignment horizontal="left" vertical="center" wrapText="1"/>
    </xf>
    <xf numFmtId="0" fontId="56" fillId="0" borderId="3" xfId="0" applyNumberFormat="1" applyFont="1" applyFill="1" applyBorder="1" applyAlignment="1" applyProtection="1">
      <alignment horizontal="left" vertical="center" wrapText="1"/>
    </xf>
    <xf numFmtId="0" fontId="41" fillId="0" borderId="3" xfId="0" applyNumberFormat="1" applyFont="1" applyFill="1" applyBorder="1" applyAlignment="1" applyProtection="1">
      <alignment vertical="center" wrapText="1"/>
    </xf>
    <xf numFmtId="0" fontId="56" fillId="0" borderId="8" xfId="0" applyNumberFormat="1" applyFont="1" applyFill="1" applyBorder="1" applyAlignment="1" applyProtection="1">
      <alignment horizontal="left" vertical="center"/>
    </xf>
    <xf numFmtId="0" fontId="56" fillId="0" borderId="3" xfId="0" applyNumberFormat="1" applyFont="1" applyFill="1" applyBorder="1" applyAlignment="1" applyProtection="1">
      <alignment horizontal="left" vertical="center"/>
    </xf>
    <xf numFmtId="0" fontId="41" fillId="0" borderId="8" xfId="0" applyNumberFormat="1" applyFont="1" applyFill="1" applyBorder="1" applyAlignment="1" applyProtection="1">
      <alignment vertical="center"/>
    </xf>
    <xf numFmtId="0" fontId="41" fillId="0" borderId="3" xfId="0" applyNumberFormat="1" applyFont="1" applyFill="1" applyBorder="1" applyAlignment="1" applyProtection="1">
      <alignment vertical="center"/>
    </xf>
    <xf numFmtId="0" fontId="17" fillId="0" borderId="8" xfId="0" applyNumberFormat="1" applyFont="1" applyFill="1" applyBorder="1" applyAlignment="1" applyProtection="1">
      <alignment vertical="center"/>
    </xf>
    <xf numFmtId="0" fontId="17" fillId="0" borderId="3" xfId="0" applyNumberFormat="1" applyFont="1" applyFill="1" applyBorder="1" applyAlignment="1" applyProtection="1">
      <alignment vertical="center"/>
    </xf>
    <xf numFmtId="0" fontId="41" fillId="0" borderId="8" xfId="0" applyNumberFormat="1" applyFont="1" applyFill="1" applyBorder="1" applyAlignment="1" applyProtection="1">
      <alignment horizontal="left" vertical="center"/>
    </xf>
    <xf numFmtId="0" fontId="41" fillId="0" borderId="3" xfId="0" applyNumberFormat="1" applyFont="1" applyFill="1" applyBorder="1" applyAlignment="1" applyProtection="1">
      <alignment horizontal="left" vertical="center"/>
    </xf>
    <xf numFmtId="0" fontId="17" fillId="0" borderId="8" xfId="0" applyNumberFormat="1" applyFont="1" applyFill="1" applyBorder="1" applyAlignment="1" applyProtection="1">
      <alignment horizontal="left" vertical="center"/>
    </xf>
    <xf numFmtId="0" fontId="17" fillId="0" borderId="3" xfId="0" applyNumberFormat="1" applyFont="1" applyFill="1" applyBorder="1" applyAlignment="1" applyProtection="1">
      <alignment horizontal="left" vertical="center"/>
    </xf>
    <xf numFmtId="174" fontId="11" fillId="49" borderId="1" xfId="0" applyNumberFormat="1" applyFont="1" applyFill="1" applyBorder="1" applyAlignment="1" applyProtection="1">
      <alignment horizontal="left" vertical="center"/>
    </xf>
    <xf numFmtId="49" fontId="37" fillId="49" borderId="1" xfId="0" applyNumberFormat="1" applyFont="1" applyFill="1" applyBorder="1" applyAlignment="1" applyProtection="1">
      <alignment horizontal="center" vertical="center" wrapText="1"/>
    </xf>
    <xf numFmtId="0" fontId="11" fillId="0" borderId="1" xfId="65" applyFont="1" applyFill="1" applyBorder="1" applyAlignment="1">
      <alignment horizontal="left" vertical="center"/>
    </xf>
    <xf numFmtId="15" fontId="0" fillId="0" borderId="1" xfId="0" applyNumberFormat="1" applyFill="1" applyBorder="1" applyAlignment="1" applyProtection="1">
      <alignment vertical="center"/>
    </xf>
    <xf numFmtId="0" fontId="0" fillId="0" borderId="1" xfId="0" applyNumberFormat="1" applyFill="1" applyBorder="1" applyAlignment="1" applyProtection="1">
      <alignment vertical="center"/>
    </xf>
    <xf numFmtId="0" fontId="0" fillId="0" borderId="1" xfId="0" applyNumberFormat="1" applyFill="1" applyBorder="1" applyAlignment="1" applyProtection="1">
      <alignment horizontal="left" vertical="center"/>
    </xf>
    <xf numFmtId="0" fontId="0" fillId="0" borderId="1" xfId="0" applyNumberFormat="1" applyFill="1" applyBorder="1" applyAlignment="1" applyProtection="1">
      <alignment vertical="center" wrapText="1"/>
    </xf>
    <xf numFmtId="0" fontId="0" fillId="0" borderId="1" xfId="0" applyNumberFormat="1" applyFill="1" applyBorder="1" applyAlignment="1" applyProtection="1">
      <alignment horizontal="center" vertical="center"/>
    </xf>
    <xf numFmtId="0" fontId="0" fillId="0" borderId="1" xfId="0" applyNumberFormat="1" applyFill="1" applyBorder="1" applyAlignment="1" applyProtection="1">
      <alignment vertical="top" wrapText="1"/>
    </xf>
    <xf numFmtId="0" fontId="0" fillId="0" borderId="1" xfId="0" applyNumberFormat="1" applyFill="1" applyBorder="1" applyAlignment="1" applyProtection="1">
      <alignment vertical="top"/>
    </xf>
    <xf numFmtId="0" fontId="0" fillId="0" borderId="1" xfId="0" applyNumberFormat="1" applyFill="1" applyBorder="1" applyAlignment="1" applyProtection="1">
      <alignment horizontal="left" vertical="center" wrapText="1"/>
    </xf>
    <xf numFmtId="0" fontId="18" fillId="0" borderId="1" xfId="0" applyNumberFormat="1" applyFont="1" applyFill="1" applyBorder="1" applyAlignment="1" applyProtection="1">
      <alignment horizontal="center" vertical="center"/>
    </xf>
    <xf numFmtId="0" fontId="17" fillId="0" borderId="1" xfId="0" applyNumberFormat="1" applyFont="1" applyFill="1" applyBorder="1" applyAlignment="1" applyProtection="1">
      <alignment vertical="center" wrapText="1"/>
    </xf>
    <xf numFmtId="0" fontId="17" fillId="0" borderId="1" xfId="0" applyNumberFormat="1" applyFont="1" applyFill="1" applyBorder="1" applyAlignment="1" applyProtection="1">
      <alignment vertical="center"/>
    </xf>
    <xf numFmtId="0" fontId="60" fillId="0" borderId="1" xfId="0" applyNumberFormat="1" applyFont="1" applyFill="1" applyBorder="1" applyAlignment="1" applyProtection="1">
      <alignment horizontal="center" vertical="center"/>
    </xf>
    <xf numFmtId="0" fontId="41" fillId="0" borderId="1" xfId="0" applyNumberFormat="1" applyFont="1" applyFill="1" applyBorder="1" applyAlignment="1" applyProtection="1">
      <alignment horizontal="left" vertical="center" wrapText="1"/>
    </xf>
    <xf numFmtId="0" fontId="41" fillId="0" borderId="1" xfId="0" applyNumberFormat="1" applyFont="1" applyFill="1" applyBorder="1" applyAlignment="1" applyProtection="1">
      <alignment horizontal="left" vertical="center"/>
    </xf>
    <xf numFmtId="0" fontId="17" fillId="0" borderId="1" xfId="0" applyNumberFormat="1" applyFont="1" applyFill="1" applyBorder="1" applyAlignment="1" applyProtection="1">
      <alignment horizontal="center" vertical="center"/>
    </xf>
    <xf numFmtId="0" fontId="17" fillId="0" borderId="1" xfId="0" applyNumberFormat="1" applyFont="1" applyFill="1" applyBorder="1" applyAlignment="1" applyProtection="1">
      <alignment horizontal="left" vertical="center" wrapText="1"/>
    </xf>
    <xf numFmtId="0" fontId="17" fillId="0" borderId="1" xfId="0" applyNumberFormat="1" applyFont="1" applyFill="1" applyBorder="1" applyAlignment="1" applyProtection="1">
      <alignment horizontal="left" vertical="center"/>
    </xf>
    <xf numFmtId="0" fontId="41" fillId="0" borderId="1" xfId="0" applyNumberFormat="1" applyFont="1" applyFill="1" applyBorder="1" applyAlignment="1" applyProtection="1">
      <alignment vertical="center" wrapText="1"/>
    </xf>
    <xf numFmtId="0" fontId="41" fillId="0" borderId="1" xfId="0" applyNumberFormat="1" applyFont="1" applyFill="1" applyBorder="1" applyAlignment="1" applyProtection="1">
      <alignment vertical="center"/>
    </xf>
    <xf numFmtId="0" fontId="41" fillId="0" borderId="1" xfId="0" applyNumberFormat="1" applyFont="1" applyFill="1" applyBorder="1" applyAlignment="1" applyProtection="1">
      <alignment horizontal="center" vertical="center"/>
    </xf>
    <xf numFmtId="4" fontId="37" fillId="49" borderId="1" xfId="0" applyNumberFormat="1" applyFont="1" applyFill="1" applyBorder="1" applyAlignment="1" applyProtection="1">
      <alignment horizontal="right" vertical="center"/>
    </xf>
    <xf numFmtId="0" fontId="11" fillId="49" borderId="1" xfId="0" applyNumberFormat="1" applyFont="1" applyFill="1" applyBorder="1" applyAlignment="1" applyProtection="1">
      <alignment horizontal="right" vertical="center"/>
    </xf>
    <xf numFmtId="0" fontId="37" fillId="49" borderId="1" xfId="0" applyNumberFormat="1" applyFont="1" applyFill="1" applyBorder="1" applyAlignment="1" applyProtection="1">
      <alignment horizontal="left" vertical="center"/>
    </xf>
    <xf numFmtId="166" fontId="37" fillId="49" borderId="1" xfId="0" applyNumberFormat="1" applyFont="1" applyFill="1" applyBorder="1" applyAlignment="1" applyProtection="1">
      <alignment horizontal="center" vertical="center"/>
    </xf>
    <xf numFmtId="0" fontId="37" fillId="49" borderId="1" xfId="0" applyNumberFormat="1" applyFont="1" applyFill="1" applyBorder="1" applyAlignment="1" applyProtection="1">
      <alignment horizontal="center" vertical="center"/>
    </xf>
    <xf numFmtId="0" fontId="37" fillId="49" borderId="1" xfId="0" applyNumberFormat="1" applyFont="1" applyFill="1" applyBorder="1" applyAlignment="1" applyProtection="1">
      <alignment vertical="center"/>
    </xf>
    <xf numFmtId="166" fontId="37" fillId="49" borderId="1" xfId="0" applyNumberFormat="1" applyFont="1" applyFill="1" applyBorder="1" applyAlignment="1" applyProtection="1">
      <alignment horizontal="left" vertical="center"/>
    </xf>
    <xf numFmtId="165" fontId="37" fillId="49" borderId="1" xfId="0" applyNumberFormat="1" applyFont="1" applyFill="1" applyBorder="1" applyAlignment="1" applyProtection="1">
      <alignment vertical="center"/>
    </xf>
    <xf numFmtId="164" fontId="37" fillId="49" borderId="1" xfId="0" applyNumberFormat="1" applyFont="1" applyFill="1" applyBorder="1" applyAlignment="1" applyProtection="1">
      <alignment horizontal="center" vertical="center"/>
    </xf>
    <xf numFmtId="0" fontId="37" fillId="49" borderId="1" xfId="0" applyNumberFormat="1" applyFont="1" applyFill="1" applyBorder="1" applyAlignment="1" applyProtection="1">
      <alignment horizontal="center" vertical="center" wrapText="1"/>
    </xf>
    <xf numFmtId="164" fontId="47" fillId="49" borderId="1" xfId="0" applyNumberFormat="1" applyFont="1" applyFill="1" applyBorder="1" applyAlignment="1" applyProtection="1">
      <alignment vertical="center"/>
    </xf>
    <xf numFmtId="1" fontId="37" fillId="49" borderId="1" xfId="0" applyNumberFormat="1" applyFont="1" applyFill="1" applyBorder="1" applyAlignment="1" applyProtection="1">
      <alignment horizontal="left" vertical="center"/>
    </xf>
    <xf numFmtId="0" fontId="37" fillId="49" borderId="1" xfId="0" applyNumberFormat="1" applyFont="1" applyFill="1" applyBorder="1" applyAlignment="1" applyProtection="1">
      <alignment horizontal="left" vertical="center" wrapText="1"/>
    </xf>
    <xf numFmtId="0" fontId="11" fillId="49" borderId="1" xfId="0" applyNumberFormat="1" applyFont="1" applyFill="1" applyBorder="1" applyAlignment="1" applyProtection="1">
      <alignment horizontal="right" vertical="center" wrapText="1"/>
    </xf>
    <xf numFmtId="0" fontId="11" fillId="49" borderId="1" xfId="0" applyNumberFormat="1" applyFont="1" applyFill="1" applyBorder="1" applyAlignment="1" applyProtection="1">
      <alignment horizontal="center" vertical="center"/>
    </xf>
    <xf numFmtId="166" fontId="37" fillId="49" borderId="1" xfId="0" applyNumberFormat="1" applyFont="1" applyFill="1" applyBorder="1" applyAlignment="1" applyProtection="1">
      <alignment vertical="center"/>
    </xf>
    <xf numFmtId="1" fontId="37" fillId="49" borderId="1" xfId="0" applyNumberFormat="1" applyFont="1" applyFill="1" applyBorder="1" applyAlignment="1" applyProtection="1">
      <alignment horizontal="center" vertical="center"/>
    </xf>
    <xf numFmtId="0" fontId="37" fillId="49" borderId="5" xfId="0" applyNumberFormat="1" applyFont="1" applyFill="1" applyBorder="1" applyAlignment="1" applyProtection="1">
      <alignment horizontal="center" vertical="center"/>
    </xf>
    <xf numFmtId="0" fontId="48" fillId="49" borderId="1" xfId="0" applyNumberFormat="1" applyFont="1" applyFill="1" applyBorder="1" applyAlignment="1" applyProtection="1">
      <alignment vertical="center"/>
    </xf>
    <xf numFmtId="49" fontId="37" fillId="49" borderId="1" xfId="0" applyNumberFormat="1" applyFont="1" applyFill="1" applyBorder="1" applyAlignment="1" applyProtection="1">
      <alignment vertical="center"/>
    </xf>
    <xf numFmtId="165" fontId="37" fillId="49" borderId="1" xfId="0" applyNumberFormat="1" applyFont="1" applyFill="1" applyBorder="1" applyAlignment="1" applyProtection="1">
      <alignment horizontal="left" vertical="center"/>
    </xf>
    <xf numFmtId="0" fontId="11" fillId="49" borderId="1" xfId="0" applyNumberFormat="1" applyFont="1" applyFill="1" applyBorder="1" applyAlignment="1" applyProtection="1">
      <alignment horizontal="center" vertical="center" wrapText="1"/>
    </xf>
    <xf numFmtId="164" fontId="37" fillId="49" borderId="1" xfId="0" applyNumberFormat="1" applyFont="1" applyFill="1" applyBorder="1" applyAlignment="1" applyProtection="1">
      <alignment vertical="center"/>
    </xf>
    <xf numFmtId="0" fontId="11" fillId="49" borderId="1" xfId="0" applyNumberFormat="1" applyFont="1" applyFill="1" applyBorder="1" applyAlignment="1" applyProtection="1">
      <alignment horizontal="left" vertical="center"/>
    </xf>
    <xf numFmtId="166" fontId="13" fillId="49" borderId="1" xfId="0" applyNumberFormat="1" applyFont="1" applyFill="1" applyBorder="1" applyAlignment="1" applyProtection="1">
      <alignment horizontal="center" vertical="center"/>
    </xf>
    <xf numFmtId="0" fontId="11" fillId="49" borderId="1" xfId="0" applyNumberFormat="1" applyFont="1" applyFill="1" applyBorder="1" applyAlignment="1" applyProtection="1">
      <alignment vertical="center"/>
    </xf>
    <xf numFmtId="166" fontId="11" fillId="49" borderId="1" xfId="0" applyNumberFormat="1" applyFont="1" applyFill="1" applyBorder="1" applyAlignment="1" applyProtection="1">
      <alignment horizontal="left" vertical="center"/>
    </xf>
    <xf numFmtId="165" fontId="11" fillId="49" borderId="1" xfId="0" applyNumberFormat="1" applyFont="1" applyFill="1" applyBorder="1" applyAlignment="1" applyProtection="1">
      <alignment horizontal="left" vertical="center"/>
    </xf>
    <xf numFmtId="0" fontId="13" fillId="49" borderId="1" xfId="0" applyNumberFormat="1" applyFont="1" applyFill="1" applyBorder="1" applyAlignment="1" applyProtection="1">
      <alignment horizontal="left" vertical="center"/>
    </xf>
    <xf numFmtId="49" fontId="11" fillId="49" borderId="1" xfId="0" applyNumberFormat="1" applyFont="1" applyFill="1" applyBorder="1" applyAlignment="1" applyProtection="1">
      <alignment horizontal="left" vertical="center"/>
    </xf>
    <xf numFmtId="164" fontId="11" fillId="49" borderId="1" xfId="0" applyNumberFormat="1" applyFont="1" applyFill="1" applyBorder="1" applyAlignment="1" applyProtection="1">
      <alignment vertical="center"/>
    </xf>
    <xf numFmtId="49" fontId="11" fillId="49" borderId="1" xfId="0" applyNumberFormat="1" applyFont="1" applyFill="1" applyBorder="1" applyAlignment="1" applyProtection="1">
      <alignment vertical="center"/>
    </xf>
    <xf numFmtId="0" fontId="11" fillId="49" borderId="1" xfId="0" applyNumberFormat="1" applyFont="1" applyFill="1" applyBorder="1" applyAlignment="1" applyProtection="1">
      <alignment horizontal="left" vertical="center" wrapText="1"/>
    </xf>
    <xf numFmtId="164" fontId="11" fillId="49" borderId="1" xfId="0" applyNumberFormat="1" applyFont="1" applyFill="1" applyBorder="1" applyAlignment="1" applyProtection="1">
      <alignment horizontal="center" vertical="center"/>
    </xf>
    <xf numFmtId="3" fontId="11" fillId="49" borderId="1" xfId="0" applyNumberFormat="1" applyFont="1" applyFill="1" applyBorder="1" applyAlignment="1" applyProtection="1">
      <alignment vertical="center"/>
    </xf>
    <xf numFmtId="41" fontId="11" fillId="49" borderId="1" xfId="0" applyNumberFormat="1" applyFont="1" applyFill="1" applyBorder="1" applyAlignment="1" applyProtection="1">
      <alignment vertical="center"/>
    </xf>
    <xf numFmtId="166" fontId="11" fillId="49" borderId="1" xfId="0" applyNumberFormat="1" applyFont="1" applyFill="1" applyBorder="1" applyAlignment="1" applyProtection="1">
      <alignment vertical="center"/>
    </xf>
    <xf numFmtId="0" fontId="13" fillId="49" borderId="1" xfId="0" applyNumberFormat="1" applyFont="1" applyFill="1" applyBorder="1" applyAlignment="1" applyProtection="1">
      <alignment horizontal="center" vertical="center"/>
    </xf>
    <xf numFmtId="0" fontId="12" fillId="49" borderId="1" xfId="0" applyNumberFormat="1" applyFont="1" applyFill="1" applyBorder="1" applyAlignment="1" applyProtection="1">
      <alignment vertical="center"/>
    </xf>
    <xf numFmtId="0" fontId="9" fillId="49" borderId="1" xfId="0" applyNumberFormat="1" applyFont="1" applyFill="1" applyBorder="1" applyAlignment="1" applyProtection="1">
      <alignment horizontal="left" vertical="center"/>
    </xf>
    <xf numFmtId="1" fontId="11" fillId="49" borderId="1" xfId="0" applyNumberFormat="1" applyFont="1" applyFill="1" applyBorder="1" applyAlignment="1" applyProtection="1">
      <alignment horizontal="left" vertical="center"/>
    </xf>
    <xf numFmtId="0" fontId="37" fillId="49" borderId="6" xfId="0" applyNumberFormat="1" applyFont="1" applyFill="1" applyBorder="1" applyAlignment="1" applyProtection="1">
      <alignment horizontal="left" vertical="center"/>
    </xf>
    <xf numFmtId="0" fontId="11" fillId="49" borderId="2" xfId="0" applyNumberFormat="1" applyFont="1" applyFill="1" applyBorder="1" applyAlignment="1" applyProtection="1">
      <alignment horizontal="left" vertical="center"/>
    </xf>
    <xf numFmtId="43" fontId="11" fillId="49" borderId="1" xfId="0" applyNumberFormat="1" applyFont="1" applyFill="1" applyBorder="1" applyAlignment="1" applyProtection="1">
      <alignment vertical="center"/>
    </xf>
    <xf numFmtId="165" fontId="11" fillId="49" borderId="1" xfId="0" applyNumberFormat="1" applyFont="1" applyFill="1" applyBorder="1" applyAlignment="1" applyProtection="1">
      <alignment vertical="center"/>
    </xf>
    <xf numFmtId="0" fontId="15" fillId="49" borderId="2" xfId="0" applyNumberFormat="1" applyFont="1" applyFill="1" applyBorder="1" applyAlignment="1" applyProtection="1">
      <alignment horizontal="left" vertical="center"/>
    </xf>
    <xf numFmtId="0" fontId="17" fillId="49" borderId="6" xfId="0" applyNumberFormat="1" applyFont="1" applyFill="1" applyBorder="1" applyAlignment="1" applyProtection="1">
      <alignment horizontal="left" vertical="center"/>
    </xf>
    <xf numFmtId="43" fontId="17" fillId="49" borderId="1" xfId="0" applyNumberFormat="1" applyFont="1" applyFill="1" applyBorder="1" applyAlignment="1" applyProtection="1">
      <alignment vertical="center"/>
    </xf>
    <xf numFmtId="0" fontId="17" fillId="49" borderId="1" xfId="0" applyNumberFormat="1" applyFont="1" applyFill="1" applyBorder="1" applyAlignment="1" applyProtection="1">
      <alignment horizontal="left" vertical="center"/>
    </xf>
    <xf numFmtId="0" fontId="17" fillId="49" borderId="3" xfId="0" applyNumberFormat="1" applyFont="1" applyFill="1" applyBorder="1" applyAlignment="1" applyProtection="1">
      <alignment horizontal="left" vertical="center"/>
    </xf>
    <xf numFmtId="15" fontId="11" fillId="49" borderId="1" xfId="0" applyNumberFormat="1" applyFont="1" applyFill="1" applyBorder="1" applyAlignment="1" applyProtection="1">
      <alignment vertical="center"/>
    </xf>
    <xf numFmtId="20" fontId="11" fillId="49" borderId="1" xfId="0" applyNumberFormat="1" applyFont="1" applyFill="1" applyBorder="1" applyAlignment="1" applyProtection="1">
      <alignment vertical="center"/>
    </xf>
    <xf numFmtId="0" fontId="0" fillId="49" borderId="1" xfId="0" applyNumberFormat="1" applyFill="1" applyBorder="1" applyAlignment="1" applyProtection="1"/>
    <xf numFmtId="165" fontId="0" fillId="49" borderId="1" xfId="0" applyNumberFormat="1" applyFill="1" applyBorder="1" applyAlignment="1" applyProtection="1"/>
    <xf numFmtId="0" fontId="0" fillId="49" borderId="1" xfId="0" applyNumberFormat="1" applyFill="1" applyBorder="1" applyAlignment="1" applyProtection="1">
      <alignment horizontal="center"/>
    </xf>
    <xf numFmtId="0" fontId="44" fillId="49" borderId="1" xfId="0" applyNumberFormat="1" applyFont="1" applyFill="1" applyBorder="1" applyAlignment="1" applyProtection="1">
      <alignment horizontal="left" vertical="center" wrapText="1"/>
    </xf>
    <xf numFmtId="166" fontId="0" fillId="49" borderId="1" xfId="0" applyNumberFormat="1" applyFill="1" applyBorder="1" applyAlignment="1" applyProtection="1">
      <alignment horizontal="center"/>
    </xf>
    <xf numFmtId="0" fontId="55" fillId="0" borderId="1" xfId="0" applyNumberFormat="1" applyFont="1" applyFill="1" applyBorder="1" applyAlignment="1" applyProtection="1">
      <alignment horizontal="left" vertical="center" wrapText="1"/>
    </xf>
    <xf numFmtId="0" fontId="11" fillId="0" borderId="1" xfId="0" applyNumberFormat="1" applyFont="1" applyFill="1" applyBorder="1" applyAlignment="1" applyProtection="1">
      <alignment vertical="center"/>
    </xf>
    <xf numFmtId="0" fontId="11" fillId="0" borderId="2" xfId="0" applyNumberFormat="1" applyFont="1" applyFill="1" applyBorder="1" applyAlignment="1" applyProtection="1">
      <alignment horizontal="left" vertical="center"/>
    </xf>
    <xf numFmtId="166" fontId="11" fillId="0" borderId="1" xfId="0" applyNumberFormat="1" applyFont="1" applyFill="1" applyBorder="1" applyAlignment="1" applyProtection="1">
      <alignment horizontal="center" vertical="center"/>
    </xf>
    <xf numFmtId="0" fontId="11" fillId="0" borderId="1" xfId="0" applyNumberFormat="1" applyFont="1" applyFill="1" applyBorder="1" applyAlignment="1" applyProtection="1">
      <alignment horizontal="center" vertical="center"/>
    </xf>
    <xf numFmtId="165" fontId="11" fillId="0" borderId="1" xfId="0" applyNumberFormat="1" applyFont="1" applyFill="1" applyBorder="1" applyAlignment="1" applyProtection="1">
      <alignment vertical="center" wrapText="1"/>
    </xf>
    <xf numFmtId="165" fontId="11" fillId="0" borderId="1" xfId="0" applyNumberFormat="1" applyFont="1" applyFill="1" applyBorder="1" applyAlignment="1" applyProtection="1">
      <alignment vertical="center"/>
    </xf>
    <xf numFmtId="0" fontId="13" fillId="0" borderId="1" xfId="0" applyNumberFormat="1" applyFont="1" applyFill="1" applyBorder="1" applyAlignment="1" applyProtection="1">
      <alignment horizontal="left" vertical="center"/>
    </xf>
    <xf numFmtId="0" fontId="13" fillId="0" borderId="3" xfId="0" applyNumberFormat="1" applyFont="1" applyFill="1" applyBorder="1" applyAlignment="1" applyProtection="1">
      <alignment horizontal="left" vertical="center"/>
    </xf>
    <xf numFmtId="165" fontId="11" fillId="0" borderId="5" xfId="0" applyNumberFormat="1" applyFont="1" applyFill="1" applyBorder="1" applyAlignment="1" applyProtection="1">
      <alignment vertical="center"/>
    </xf>
    <xf numFmtId="0" fontId="11" fillId="0" borderId="6" xfId="0" applyNumberFormat="1" applyFont="1" applyFill="1" applyBorder="1" applyAlignment="1" applyProtection="1">
      <alignment horizontal="left" vertical="center"/>
    </xf>
    <xf numFmtId="166" fontId="11" fillId="0" borderId="5" xfId="0" applyNumberFormat="1" applyFont="1" applyFill="1" applyBorder="1" applyAlignment="1" applyProtection="1">
      <alignment horizontal="center" vertical="center"/>
    </xf>
    <xf numFmtId="0" fontId="11" fillId="0" borderId="3" xfId="0" applyNumberFormat="1" applyFont="1" applyFill="1" applyBorder="1" applyAlignment="1" applyProtection="1">
      <alignment horizontal="center" vertical="center"/>
    </xf>
    <xf numFmtId="0" fontId="11" fillId="0" borderId="4" xfId="0" applyNumberFormat="1" applyFont="1" applyFill="1" applyBorder="1" applyAlignment="1" applyProtection="1">
      <alignment horizontal="left" vertical="center"/>
    </xf>
    <xf numFmtId="0" fontId="11" fillId="0" borderId="7" xfId="0" applyNumberFormat="1" applyFont="1" applyFill="1" applyBorder="1" applyAlignment="1" applyProtection="1">
      <alignment horizontal="center" vertical="center"/>
    </xf>
    <xf numFmtId="41" fontId="11" fillId="0" borderId="1" xfId="0" applyNumberFormat="1" applyFont="1" applyFill="1" applyBorder="1" applyAlignment="1" applyProtection="1">
      <alignment horizontal="center" vertical="center"/>
    </xf>
    <xf numFmtId="0" fontId="11" fillId="0" borderId="25" xfId="0" applyNumberFormat="1" applyFont="1" applyFill="1" applyBorder="1" applyAlignment="1" applyProtection="1">
      <alignment horizontal="left" vertical="center"/>
    </xf>
    <xf numFmtId="166" fontId="11" fillId="0" borderId="9" xfId="0" applyNumberFormat="1" applyFont="1" applyFill="1" applyBorder="1" applyAlignment="1" applyProtection="1">
      <alignment horizontal="center" vertical="center"/>
    </xf>
    <xf numFmtId="0" fontId="11" fillId="0" borderId="9" xfId="0" applyNumberFormat="1" applyFont="1" applyFill="1" applyBorder="1" applyAlignment="1" applyProtection="1">
      <alignment horizontal="center" vertical="center"/>
    </xf>
    <xf numFmtId="0" fontId="11" fillId="0" borderId="10" xfId="0" applyNumberFormat="1" applyFont="1" applyFill="1" applyBorder="1" applyAlignment="1" applyProtection="1">
      <alignment horizontal="center" vertical="center"/>
    </xf>
    <xf numFmtId="0" fontId="11" fillId="0" borderId="9" xfId="0" applyNumberFormat="1" applyFont="1" applyFill="1" applyBorder="1" applyAlignment="1" applyProtection="1">
      <alignment horizontal="left" vertical="center"/>
    </xf>
    <xf numFmtId="0" fontId="11" fillId="0" borderId="9" xfId="0" applyNumberFormat="1" applyFont="1" applyFill="1" applyBorder="1" applyAlignment="1" applyProtection="1">
      <alignment vertical="center"/>
    </xf>
    <xf numFmtId="0" fontId="11" fillId="0" borderId="5" xfId="0" applyNumberFormat="1" applyFont="1" applyFill="1" applyBorder="1" applyAlignment="1" applyProtection="1">
      <alignment horizontal="center" vertical="center"/>
    </xf>
    <xf numFmtId="0" fontId="11" fillId="0" borderId="5" xfId="0" applyNumberFormat="1" applyFont="1" applyFill="1" applyBorder="1" applyAlignment="1" applyProtection="1">
      <alignment horizontal="left" vertical="center"/>
    </xf>
    <xf numFmtId="0" fontId="11" fillId="0" borderId="5" xfId="0" applyNumberFormat="1" applyFont="1" applyFill="1" applyBorder="1" applyAlignment="1" applyProtection="1">
      <alignment vertical="center"/>
    </xf>
    <xf numFmtId="0" fontId="11" fillId="49" borderId="1" xfId="0" applyNumberFormat="1" applyFont="1" applyFill="1" applyBorder="1" applyAlignment="1" applyProtection="1">
      <alignment horizontal="left"/>
    </xf>
    <xf numFmtId="0" fontId="11" fillId="49" borderId="1" xfId="0" applyNumberFormat="1" applyFont="1" applyFill="1" applyBorder="1" applyAlignment="1" applyProtection="1"/>
    <xf numFmtId="164" fontId="11" fillId="49" borderId="1" xfId="0" applyNumberFormat="1" applyFont="1" applyFill="1" applyBorder="1" applyAlignment="1" applyProtection="1">
      <alignment horizontal="left"/>
    </xf>
    <xf numFmtId="41" fontId="11" fillId="49" borderId="1" xfId="0" applyNumberFormat="1" applyFont="1" applyFill="1" applyBorder="1" applyAlignment="1" applyProtection="1">
      <alignment horizontal="left"/>
    </xf>
    <xf numFmtId="0" fontId="37" fillId="49" borderId="1" xfId="0" applyNumberFormat="1" applyFont="1" applyFill="1" applyBorder="1" applyAlignment="1" applyProtection="1"/>
    <xf numFmtId="166" fontId="11" fillId="49" borderId="1" xfId="0" applyNumberFormat="1" applyFont="1" applyFill="1" applyBorder="1" applyAlignment="1" applyProtection="1">
      <alignment horizontal="left"/>
    </xf>
    <xf numFmtId="166" fontId="11" fillId="49" borderId="1" xfId="0" applyNumberFormat="1" applyFont="1" applyFill="1" applyBorder="1" applyAlignment="1" applyProtection="1">
      <alignment horizontal="center"/>
    </xf>
    <xf numFmtId="164" fontId="11" fillId="49" borderId="1" xfId="0" applyNumberFormat="1" applyFont="1" applyFill="1" applyBorder="1" applyAlignment="1" applyProtection="1">
      <alignment horizontal="center"/>
    </xf>
    <xf numFmtId="166" fontId="11" fillId="49" borderId="1" xfId="0" applyNumberFormat="1" applyFont="1" applyFill="1" applyBorder="1" applyAlignment="1" applyProtection="1"/>
    <xf numFmtId="165" fontId="37" fillId="50" borderId="1" xfId="0" applyNumberFormat="1" applyFont="1" applyFill="1" applyBorder="1" applyAlignment="1" applyProtection="1">
      <alignment vertical="center"/>
    </xf>
    <xf numFmtId="0" fontId="11" fillId="50" borderId="1" xfId="0" applyNumberFormat="1" applyFont="1" applyFill="1" applyBorder="1" applyAlignment="1" applyProtection="1">
      <alignment vertical="center"/>
    </xf>
    <xf numFmtId="43" fontId="0" fillId="50" borderId="1" xfId="0" applyNumberFormat="1" applyFill="1" applyBorder="1" applyAlignment="1" applyProtection="1"/>
    <xf numFmtId="0" fontId="0" fillId="50" borderId="1" xfId="0" applyNumberFormat="1" applyFill="1" applyBorder="1" applyAlignment="1" applyProtection="1"/>
    <xf numFmtId="165" fontId="0" fillId="50" borderId="1" xfId="0" applyNumberFormat="1" applyFill="1" applyBorder="1" applyAlignment="1" applyProtection="1"/>
    <xf numFmtId="0" fontId="0" fillId="50" borderId="1" xfId="0" applyNumberFormat="1" applyFill="1" applyBorder="1" applyAlignment="1" applyProtection="1">
      <alignment horizontal="center"/>
    </xf>
    <xf numFmtId="0" fontId="44" fillId="50" borderId="1" xfId="0" applyNumberFormat="1" applyFont="1" applyFill="1" applyBorder="1" applyAlignment="1" applyProtection="1">
      <alignment horizontal="left" vertical="center" wrapText="1"/>
    </xf>
    <xf numFmtId="166" fontId="0" fillId="50" borderId="1" xfId="0" applyNumberFormat="1" applyFill="1" applyBorder="1" applyAlignment="1" applyProtection="1">
      <alignment horizontal="center"/>
    </xf>
    <xf numFmtId="0" fontId="0" fillId="0" borderId="0" xfId="0" applyNumberFormat="1" applyFill="1" applyAlignment="1" applyProtection="1"/>
    <xf numFmtId="0" fontId="61" fillId="0" borderId="0" xfId="0" applyNumberFormat="1" applyFont="1" applyFill="1" applyAlignment="1" applyProtection="1">
      <alignment horizontal="center"/>
    </xf>
    <xf numFmtId="0" fontId="62" fillId="0" borderId="0" xfId="0" applyNumberFormat="1" applyFont="1" applyFill="1" applyAlignment="1" applyProtection="1">
      <alignment horizontal="left"/>
    </xf>
    <xf numFmtId="0" fontId="62" fillId="0" borderId="0" xfId="0" applyNumberFormat="1" applyFont="1" applyFill="1" applyAlignment="1" applyProtection="1">
      <alignment horizontal="center"/>
    </xf>
    <xf numFmtId="0" fontId="63" fillId="0" borderId="0" xfId="0" applyNumberFormat="1" applyFont="1" applyFill="1" applyAlignment="1" applyProtection="1">
      <alignment horizontal="center"/>
    </xf>
    <xf numFmtId="0" fontId="18" fillId="0" borderId="0" xfId="0" applyNumberFormat="1" applyFont="1" applyFill="1" applyAlignment="1" applyProtection="1">
      <alignment horizontal="right"/>
    </xf>
    <xf numFmtId="0" fontId="18" fillId="0" borderId="0" xfId="0" applyNumberFormat="1" applyFont="1" applyFill="1" applyAlignment="1" applyProtection="1"/>
    <xf numFmtId="0" fontId="9" fillId="0" borderId="0" xfId="0" applyNumberFormat="1" applyFont="1" applyFill="1" applyAlignment="1" applyProtection="1"/>
    <xf numFmtId="0" fontId="64" fillId="0" borderId="0" xfId="0" applyNumberFormat="1" applyFont="1" applyFill="1" applyAlignment="1" applyProtection="1">
      <alignment horizontal="center"/>
    </xf>
    <xf numFmtId="0" fontId="65" fillId="3" borderId="31" xfId="0" applyNumberFormat="1" applyFont="1" applyFill="1" applyBorder="1" applyAlignment="1" applyProtection="1">
      <alignment horizontal="center" vertical="center" wrapText="1"/>
    </xf>
    <xf numFmtId="0" fontId="65" fillId="3" borderId="32" xfId="0" applyNumberFormat="1" applyFont="1" applyFill="1" applyBorder="1" applyAlignment="1" applyProtection="1">
      <alignment horizontal="center" vertical="center" wrapText="1"/>
    </xf>
    <xf numFmtId="0" fontId="51" fillId="0" borderId="0" xfId="0" applyNumberFormat="1" applyFont="1" applyFill="1" applyAlignment="1" applyProtection="1">
      <alignment vertical="center"/>
    </xf>
    <xf numFmtId="0" fontId="51" fillId="38" borderId="0" xfId="0" applyNumberFormat="1" applyFont="1" applyFill="1" applyAlignment="1" applyProtection="1">
      <alignment horizontal="left" vertical="center"/>
    </xf>
    <xf numFmtId="0" fontId="51" fillId="0" borderId="0" xfId="0" applyNumberFormat="1" applyFont="1" applyFill="1" applyAlignment="1" applyProtection="1">
      <alignment horizontal="center" vertical="center"/>
    </xf>
    <xf numFmtId="0" fontId="51" fillId="0" borderId="0" xfId="0" applyNumberFormat="1" applyFont="1" applyFill="1" applyAlignment="1" applyProtection="1">
      <alignment horizontal="left" vertical="center"/>
    </xf>
    <xf numFmtId="0" fontId="18" fillId="0" borderId="0" xfId="0" applyNumberFormat="1" applyFont="1" applyFill="1" applyAlignment="1" applyProtection="1">
      <alignment vertical="center"/>
    </xf>
    <xf numFmtId="0" fontId="18" fillId="48" borderId="0" xfId="0" applyNumberFormat="1" applyFont="1" applyFill="1" applyAlignment="1" applyProtection="1">
      <alignment horizontal="left" vertical="center" wrapText="1"/>
    </xf>
    <xf numFmtId="0" fontId="17" fillId="0" borderId="0" xfId="0" applyNumberFormat="1" applyFont="1" applyFill="1" applyAlignment="1" applyProtection="1">
      <alignment vertical="center"/>
    </xf>
    <xf numFmtId="0" fontId="17" fillId="0" borderId="0" xfId="0" applyNumberFormat="1" applyFont="1" applyFill="1" applyAlignment="1" applyProtection="1">
      <alignment horizontal="center" vertical="center"/>
    </xf>
    <xf numFmtId="0" fontId="18" fillId="38" borderId="0" xfId="0" applyNumberFormat="1" applyFont="1" applyFill="1" applyAlignment="1" applyProtection="1">
      <alignment vertical="center"/>
    </xf>
    <xf numFmtId="0" fontId="17" fillId="38" borderId="0" xfId="0" applyNumberFormat="1" applyFont="1" applyFill="1" applyAlignment="1" applyProtection="1">
      <alignment horizontal="center" vertical="center"/>
    </xf>
    <xf numFmtId="0" fontId="0" fillId="0" borderId="0" xfId="0" applyNumberFormat="1" applyFill="1" applyAlignment="1" applyProtection="1">
      <alignment vertical="center"/>
    </xf>
    <xf numFmtId="0" fontId="17" fillId="0" borderId="0" xfId="0" applyNumberFormat="1" applyFont="1" applyFill="1" applyAlignment="1" applyProtection="1">
      <alignment vertical="center" wrapText="1"/>
    </xf>
    <xf numFmtId="0" fontId="23" fillId="0" borderId="0" xfId="0" applyNumberFormat="1" applyFont="1" applyFill="1" applyAlignment="1" applyProtection="1">
      <alignment vertical="center"/>
    </xf>
    <xf numFmtId="0" fontId="17" fillId="0" borderId="0" xfId="0" applyNumberFormat="1" applyFont="1" applyFill="1" applyAlignment="1" applyProtection="1">
      <alignment horizontal="left" vertical="center" indent="1"/>
    </xf>
    <xf numFmtId="0" fontId="11" fillId="0" borderId="0" xfId="0" applyNumberFormat="1" applyFont="1" applyFill="1" applyAlignment="1" applyProtection="1">
      <alignment horizontal="center" vertical="center"/>
    </xf>
    <xf numFmtId="0" fontId="11" fillId="0" borderId="0" xfId="0" applyNumberFormat="1" applyFont="1" applyFill="1" applyAlignment="1" applyProtection="1">
      <alignment vertical="center"/>
    </xf>
    <xf numFmtId="0" fontId="18" fillId="48" borderId="0" xfId="0" applyNumberFormat="1" applyFont="1" applyFill="1" applyAlignment="1" applyProtection="1">
      <alignment vertical="center"/>
    </xf>
    <xf numFmtId="0" fontId="17" fillId="48" borderId="0" xfId="0" applyNumberFormat="1" applyFont="1" applyFill="1" applyAlignment="1" applyProtection="1">
      <alignment horizontal="center" vertical="center"/>
    </xf>
    <xf numFmtId="0" fontId="43" fillId="42" borderId="3" xfId="0" applyNumberFormat="1" applyFont="1" applyFill="1" applyBorder="1" applyAlignment="1" applyProtection="1">
      <alignment horizontal="center" vertical="center"/>
    </xf>
    <xf numFmtId="0" fontId="43" fillId="42" borderId="8" xfId="0" applyNumberFormat="1" applyFont="1" applyFill="1" applyBorder="1" applyAlignment="1" applyProtection="1">
      <alignment horizontal="center" vertical="center"/>
    </xf>
    <xf numFmtId="0" fontId="43" fillId="42" borderId="1" xfId="0" applyNumberFormat="1" applyFont="1" applyFill="1" applyBorder="1" applyAlignment="1" applyProtection="1">
      <alignment horizontal="center" vertical="center"/>
    </xf>
    <xf numFmtId="0" fontId="43" fillId="42" borderId="1" xfId="0" applyNumberFormat="1" applyFont="1" applyFill="1" applyBorder="1" applyAlignment="1" applyProtection="1">
      <alignment horizontal="center" vertical="center" wrapText="1"/>
    </xf>
    <xf numFmtId="0" fontId="17" fillId="0" borderId="0" xfId="0" applyNumberFormat="1" applyFont="1" applyFill="1" applyAlignment="1" applyProtection="1">
      <alignment horizontal="left" vertical="center"/>
    </xf>
    <xf numFmtId="0" fontId="41" fillId="37" borderId="3" xfId="0" applyNumberFormat="1" applyFont="1" applyFill="1" applyBorder="1" applyAlignment="1" applyProtection="1">
      <alignment horizontal="left" vertical="center"/>
    </xf>
    <xf numFmtId="0" fontId="41" fillId="37" borderId="8" xfId="0" applyNumberFormat="1" applyFont="1" applyFill="1" applyBorder="1" applyAlignment="1" applyProtection="1">
      <alignment horizontal="left" vertical="center"/>
    </xf>
    <xf numFmtId="0" fontId="17" fillId="37" borderId="1" xfId="0" applyNumberFormat="1" applyFont="1" applyFill="1" applyBorder="1" applyAlignment="1" applyProtection="1">
      <alignment horizontal="center" vertical="center"/>
    </xf>
    <xf numFmtId="0" fontId="41" fillId="37" borderId="1" xfId="0" applyNumberFormat="1" applyFont="1" applyFill="1" applyBorder="1" applyAlignment="1" applyProtection="1">
      <alignment horizontal="left" vertical="center" wrapText="1"/>
    </xf>
    <xf numFmtId="0" fontId="1" fillId="37" borderId="3" xfId="0" applyNumberFormat="1" applyFont="1" applyFill="1" applyBorder="1" applyAlignment="1" applyProtection="1">
      <alignment horizontal="left" vertical="center"/>
    </xf>
    <xf numFmtId="0" fontId="1" fillId="37" borderId="8" xfId="0" applyNumberFormat="1" applyFont="1" applyFill="1" applyBorder="1" applyAlignment="1" applyProtection="1">
      <alignment horizontal="left" vertical="center"/>
    </xf>
    <xf numFmtId="0" fontId="1" fillId="37" borderId="1" xfId="0" applyNumberFormat="1" applyFont="1" applyFill="1" applyBorder="1" applyAlignment="1" applyProtection="1">
      <alignment horizontal="left" vertical="center" wrapText="1"/>
    </xf>
    <xf numFmtId="0" fontId="18" fillId="43" borderId="3" xfId="0" applyNumberFormat="1" applyFont="1" applyFill="1" applyBorder="1" applyAlignment="1" applyProtection="1">
      <alignment horizontal="center" vertical="center"/>
    </xf>
    <xf numFmtId="0" fontId="18" fillId="43" borderId="15" xfId="0" applyNumberFormat="1" applyFont="1" applyFill="1" applyBorder="1" applyAlignment="1" applyProtection="1">
      <alignment horizontal="center" vertical="center"/>
    </xf>
    <xf numFmtId="0" fontId="18" fillId="43" borderId="8" xfId="0" applyNumberFormat="1" applyFont="1" applyFill="1" applyBorder="1" applyAlignment="1" applyProtection="1">
      <alignment horizontal="center" vertical="center" wrapText="1"/>
    </xf>
    <xf numFmtId="0" fontId="60" fillId="37" borderId="3" xfId="0" applyNumberFormat="1" applyFont="1" applyFill="1" applyBorder="1" applyAlignment="1" applyProtection="1">
      <alignment vertical="center"/>
    </xf>
    <xf numFmtId="0" fontId="60" fillId="37" borderId="8" xfId="0" applyNumberFormat="1" applyFont="1" applyFill="1" applyBorder="1" applyAlignment="1" applyProtection="1">
      <alignment vertical="center"/>
    </xf>
    <xf numFmtId="0" fontId="17" fillId="37" borderId="0" xfId="0" applyNumberFormat="1" applyFont="1" applyFill="1" applyAlignment="1" applyProtection="1">
      <alignment vertical="center"/>
    </xf>
    <xf numFmtId="0" fontId="18" fillId="37" borderId="9" xfId="0" applyNumberFormat="1" applyFont="1" applyFill="1" applyBorder="1" applyAlignment="1" applyProtection="1">
      <alignment horizontal="center" vertical="center"/>
    </xf>
    <xf numFmtId="0" fontId="56" fillId="37" borderId="10" xfId="0" applyNumberFormat="1" applyFont="1" applyFill="1" applyBorder="1" applyAlignment="1" applyProtection="1">
      <alignment vertical="center"/>
    </xf>
    <xf numFmtId="0" fontId="56" fillId="37" borderId="30" xfId="0" applyNumberFormat="1" applyFont="1" applyFill="1" applyBorder="1" applyAlignment="1" applyProtection="1">
      <alignment vertical="center"/>
    </xf>
    <xf numFmtId="0" fontId="17" fillId="37" borderId="9" xfId="0" applyNumberFormat="1" applyFont="1" applyFill="1" applyBorder="1" applyAlignment="1" applyProtection="1">
      <alignment horizontal="left" vertical="center" wrapText="1"/>
    </xf>
    <xf numFmtId="0" fontId="17" fillId="37" borderId="9" xfId="0" applyNumberFormat="1" applyFont="1" applyFill="1" applyBorder="1" applyAlignment="1" applyProtection="1">
      <alignment horizontal="center" vertical="center"/>
    </xf>
    <xf numFmtId="0" fontId="18" fillId="37" borderId="5" xfId="0" applyNumberFormat="1" applyFont="1" applyFill="1" applyBorder="1" applyAlignment="1" applyProtection="1">
      <alignment horizontal="center" vertical="center"/>
    </xf>
    <xf numFmtId="0" fontId="56" fillId="37" borderId="7" xfId="0" applyNumberFormat="1" applyFont="1" applyFill="1" applyBorder="1" applyAlignment="1" applyProtection="1">
      <alignment vertical="center"/>
    </xf>
    <xf numFmtId="0" fontId="56" fillId="37" borderId="26" xfId="0" applyNumberFormat="1" applyFont="1" applyFill="1" applyBorder="1" applyAlignment="1" applyProtection="1">
      <alignment vertical="center"/>
    </xf>
    <xf numFmtId="0" fontId="17" fillId="37" borderId="5" xfId="0" applyNumberFormat="1" applyFont="1" applyFill="1" applyBorder="1" applyAlignment="1" applyProtection="1">
      <alignment horizontal="left" vertical="center" wrapText="1"/>
    </xf>
    <xf numFmtId="0" fontId="17" fillId="37" borderId="5" xfId="0" applyNumberFormat="1" applyFont="1" applyFill="1" applyBorder="1" applyAlignment="1" applyProtection="1">
      <alignment horizontal="center" vertical="center"/>
    </xf>
    <xf numFmtId="0" fontId="18" fillId="37" borderId="1" xfId="0" applyNumberFormat="1" applyFont="1" applyFill="1" applyBorder="1" applyAlignment="1" applyProtection="1">
      <alignment horizontal="center" vertical="center"/>
    </xf>
    <xf numFmtId="0" fontId="60" fillId="37" borderId="1" xfId="0" applyNumberFormat="1" applyFont="1" applyFill="1" applyBorder="1" applyAlignment="1" applyProtection="1">
      <alignment horizontal="center" vertical="center"/>
    </xf>
    <xf numFmtId="0" fontId="17" fillId="37" borderId="3" xfId="0" applyNumberFormat="1" applyFont="1" applyFill="1" applyBorder="1" applyAlignment="1" applyProtection="1">
      <alignment vertical="center"/>
    </xf>
    <xf numFmtId="0" fontId="17" fillId="37" borderId="8" xfId="0" applyNumberFormat="1" applyFont="1" applyFill="1" applyBorder="1" applyAlignment="1" applyProtection="1">
      <alignment vertical="center"/>
    </xf>
    <xf numFmtId="0" fontId="17" fillId="37" borderId="1" xfId="0" applyNumberFormat="1" applyFont="1" applyFill="1" applyBorder="1" applyAlignment="1" applyProtection="1">
      <alignment vertical="center"/>
    </xf>
    <xf numFmtId="0" fontId="60" fillId="37" borderId="1" xfId="0" applyNumberFormat="1" applyFont="1" applyFill="1" applyBorder="1" applyAlignment="1" applyProtection="1">
      <alignment vertical="center"/>
    </xf>
    <xf numFmtId="0" fontId="41" fillId="37" borderId="3" xfId="0" applyNumberFormat="1" applyFont="1" applyFill="1" applyBorder="1" applyAlignment="1" applyProtection="1">
      <alignment vertical="center"/>
    </xf>
    <xf numFmtId="0" fontId="41" fillId="37" borderId="8" xfId="0" applyNumberFormat="1" applyFont="1" applyFill="1" applyBorder="1" applyAlignment="1" applyProtection="1">
      <alignment vertical="center"/>
    </xf>
    <xf numFmtId="0" fontId="41" fillId="37" borderId="1" xfId="0" applyNumberFormat="1" applyFont="1" applyFill="1" applyBorder="1" applyAlignment="1" applyProtection="1">
      <alignment vertical="center" wrapText="1"/>
    </xf>
    <xf numFmtId="0" fontId="18" fillId="45" borderId="1" xfId="0" applyNumberFormat="1" applyFont="1" applyFill="1" applyBorder="1" applyAlignment="1" applyProtection="1">
      <alignment horizontal="center" vertical="center"/>
    </xf>
    <xf numFmtId="0" fontId="17" fillId="45" borderId="3" xfId="0" applyNumberFormat="1" applyFont="1" applyFill="1" applyBorder="1" applyAlignment="1" applyProtection="1">
      <alignment vertical="center"/>
    </xf>
    <xf numFmtId="0" fontId="17" fillId="45" borderId="8" xfId="0" applyNumberFormat="1" applyFont="1" applyFill="1" applyBorder="1" applyAlignment="1" applyProtection="1">
      <alignment vertical="center"/>
    </xf>
    <xf numFmtId="0" fontId="17" fillId="45" borderId="1" xfId="0" applyNumberFormat="1" applyFont="1" applyFill="1" applyBorder="1" applyAlignment="1" applyProtection="1">
      <alignment vertical="center" wrapText="1"/>
    </xf>
    <xf numFmtId="0" fontId="17" fillId="45" borderId="1" xfId="0" applyNumberFormat="1" applyFont="1" applyFill="1" applyBorder="1" applyAlignment="1" applyProtection="1">
      <alignment vertical="center"/>
    </xf>
    <xf numFmtId="0" fontId="17" fillId="45" borderId="3" xfId="0" applyNumberFormat="1" applyFont="1" applyFill="1" applyBorder="1" applyAlignment="1" applyProtection="1">
      <alignment horizontal="left" vertical="center"/>
    </xf>
    <xf numFmtId="0" fontId="17" fillId="45" borderId="8" xfId="0" applyNumberFormat="1" applyFont="1" applyFill="1" applyBorder="1" applyAlignment="1" applyProtection="1">
      <alignment horizontal="left" vertical="center"/>
    </xf>
    <xf numFmtId="0" fontId="0" fillId="49" borderId="0" xfId="0" applyNumberFormat="1" applyFill="1" applyAlignment="1" applyProtection="1">
      <alignment vertical="center"/>
    </xf>
    <xf numFmtId="49" fontId="0" fillId="0" borderId="0" xfId="0" applyNumberFormat="1" applyFill="1" applyAlignment="1" applyProtection="1"/>
    <xf numFmtId="0" fontId="37" fillId="37" borderId="1" xfId="0" applyNumberFormat="1" applyFont="1" applyFill="1" applyBorder="1" applyAlignment="1" applyProtection="1">
      <alignment horizontal="center" vertical="center"/>
    </xf>
    <xf numFmtId="0" fontId="11" fillId="37" borderId="0" xfId="0" applyNumberFormat="1" applyFont="1" applyFill="1" applyAlignment="1" applyProtection="1">
      <alignment horizontal="center" vertical="center"/>
    </xf>
    <xf numFmtId="172" fontId="37" fillId="37" borderId="1" xfId="0" applyNumberFormat="1" applyFont="1" applyFill="1" applyBorder="1" applyAlignment="1" applyProtection="1">
      <alignment horizontal="center" vertical="center"/>
    </xf>
    <xf numFmtId="166" fontId="13" fillId="37" borderId="1" xfId="0" applyNumberFormat="1" applyFont="1" applyFill="1" applyBorder="1" applyAlignment="1" applyProtection="1">
      <alignment horizontal="center" vertical="center"/>
    </xf>
    <xf numFmtId="0" fontId="11" fillId="37" borderId="1" xfId="0" applyNumberFormat="1" applyFont="1" applyFill="1" applyBorder="1" applyAlignment="1" applyProtection="1">
      <alignment horizontal="center" vertical="center" wrapText="1"/>
    </xf>
    <xf numFmtId="0" fontId="37" fillId="37" borderId="1" xfId="0" applyNumberFormat="1" applyFont="1" applyFill="1" applyBorder="1" applyAlignment="1" applyProtection="1">
      <alignment horizontal="center" vertical="center" wrapText="1"/>
    </xf>
    <xf numFmtId="164" fontId="37" fillId="37" borderId="1" xfId="0" applyNumberFormat="1" applyFont="1" applyFill="1" applyBorder="1" applyAlignment="1" applyProtection="1">
      <alignment horizontal="center" vertical="center"/>
    </xf>
    <xf numFmtId="164" fontId="68" fillId="37" borderId="1" xfId="0" applyNumberFormat="1" applyFont="1" applyFill="1" applyBorder="1" applyAlignment="1" applyProtection="1">
      <alignment horizontal="center" vertical="center"/>
    </xf>
    <xf numFmtId="173" fontId="37" fillId="37" borderId="1" xfId="0" applyNumberFormat="1" applyFont="1" applyFill="1" applyBorder="1" applyAlignment="1" applyProtection="1">
      <alignment horizontal="center" vertical="center"/>
    </xf>
    <xf numFmtId="165" fontId="37" fillId="10" borderId="1" xfId="0" applyNumberFormat="1" applyFont="1" applyFill="1" applyBorder="1" applyAlignment="1" applyProtection="1">
      <alignment vertical="center"/>
    </xf>
    <xf numFmtId="1" fontId="37" fillId="37" borderId="1" xfId="0" applyNumberFormat="1" applyFont="1" applyFill="1" applyBorder="1" applyAlignment="1" applyProtection="1">
      <alignment horizontal="center" vertical="center"/>
    </xf>
    <xf numFmtId="49" fontId="37" fillId="37" borderId="1" xfId="0" applyNumberFormat="1" applyFont="1" applyFill="1" applyBorder="1" applyAlignment="1" applyProtection="1">
      <alignment horizontal="center" vertical="center" wrapText="1"/>
    </xf>
    <xf numFmtId="0" fontId="11" fillId="37" borderId="1" xfId="0" applyNumberFormat="1" applyFont="1" applyFill="1" applyBorder="1" applyAlignment="1" applyProtection="1">
      <alignment horizontal="center" vertical="center"/>
    </xf>
    <xf numFmtId="0" fontId="10" fillId="2" borderId="0" xfId="0" applyNumberFormat="1" applyFont="1" applyFill="1" applyAlignment="1" applyProtection="1">
      <alignment vertical="center"/>
    </xf>
    <xf numFmtId="0" fontId="9" fillId="2" borderId="0" xfId="0" applyNumberFormat="1" applyFont="1" applyFill="1" applyAlignment="1" applyProtection="1">
      <alignment vertical="center"/>
    </xf>
    <xf numFmtId="166" fontId="9" fillId="2" borderId="0" xfId="0" applyNumberFormat="1" applyFont="1" applyFill="1" applyAlignment="1" applyProtection="1">
      <alignment horizontal="right" vertical="center"/>
    </xf>
    <xf numFmtId="166" fontId="9" fillId="2" borderId="0" xfId="0" applyNumberFormat="1" applyFont="1" applyFill="1" applyAlignment="1" applyProtection="1">
      <alignment vertical="center"/>
    </xf>
    <xf numFmtId="169" fontId="43" fillId="40" borderId="0" xfId="0" applyNumberFormat="1" applyFont="1" applyFill="1" applyAlignment="1" applyProtection="1">
      <alignment horizontal="left" vertical="center"/>
    </xf>
    <xf numFmtId="0" fontId="43" fillId="37" borderId="0" xfId="0" applyNumberFormat="1" applyFont="1" applyFill="1" applyAlignment="1" applyProtection="1">
      <alignment vertical="center"/>
    </xf>
    <xf numFmtId="166" fontId="43" fillId="40" borderId="0" xfId="0" applyNumberFormat="1" applyFont="1" applyFill="1" applyAlignment="1" applyProtection="1">
      <alignment vertical="center"/>
    </xf>
    <xf numFmtId="0" fontId="11" fillId="40" borderId="0" xfId="0" applyNumberFormat="1" applyFont="1" applyFill="1" applyAlignment="1" applyProtection="1">
      <alignment vertical="center"/>
    </xf>
    <xf numFmtId="0" fontId="57" fillId="40" borderId="0" xfId="0" applyNumberFormat="1" applyFont="1" applyFill="1" applyAlignment="1" applyProtection="1">
      <alignment vertical="center"/>
    </xf>
    <xf numFmtId="0" fontId="11" fillId="2" borderId="0" xfId="0" applyNumberFormat="1" applyFont="1" applyFill="1" applyAlignment="1" applyProtection="1">
      <alignment horizontal="center" vertical="center"/>
    </xf>
    <xf numFmtId="0" fontId="43" fillId="40" borderId="0" xfId="0" applyNumberFormat="1" applyFont="1" applyFill="1" applyAlignment="1" applyProtection="1">
      <alignment horizontal="center" vertical="center"/>
    </xf>
    <xf numFmtId="0" fontId="43" fillId="46" borderId="29" xfId="0" applyNumberFormat="1" applyFont="1" applyFill="1" applyBorder="1" applyAlignment="1" applyProtection="1">
      <alignment horizontal="center" vertical="center" wrapText="1"/>
    </xf>
    <xf numFmtId="0" fontId="43" fillId="51" borderId="0" xfId="0" applyNumberFormat="1" applyFont="1" applyFill="1" applyAlignment="1" applyProtection="1">
      <alignment horizontal="center" vertical="center" wrapText="1"/>
    </xf>
    <xf numFmtId="0" fontId="9" fillId="3" borderId="9" xfId="0" applyNumberFormat="1" applyFont="1" applyFill="1" applyBorder="1" applyAlignment="1" applyProtection="1">
      <alignment horizontal="center" vertical="center" wrapText="1"/>
    </xf>
    <xf numFmtId="0" fontId="28" fillId="40" borderId="14" xfId="0" applyNumberFormat="1" applyFont="1" applyFill="1" applyBorder="1" applyAlignment="1" applyProtection="1">
      <alignment horizontal="center" vertical="center" wrapText="1"/>
    </xf>
    <xf numFmtId="0" fontId="9" fillId="3" borderId="5" xfId="0" applyNumberFormat="1" applyFont="1" applyFill="1" applyBorder="1" applyAlignment="1" applyProtection="1">
      <alignment horizontal="center" vertical="center" wrapText="1"/>
    </xf>
    <xf numFmtId="0" fontId="43" fillId="40" borderId="5" xfId="0" applyNumberFormat="1" applyFont="1" applyFill="1" applyBorder="1" applyAlignment="1" applyProtection="1">
      <alignment horizontal="center" vertical="center" wrapText="1"/>
    </xf>
    <xf numFmtId="0" fontId="43" fillId="40" borderId="1" xfId="0" applyNumberFormat="1" applyFont="1" applyFill="1" applyBorder="1" applyAlignment="1" applyProtection="1">
      <alignment horizontal="center" vertical="center" wrapText="1"/>
    </xf>
    <xf numFmtId="0" fontId="9" fillId="39" borderId="1" xfId="0" applyNumberFormat="1" applyFont="1" applyFill="1" applyBorder="1" applyAlignment="1" applyProtection="1">
      <alignment horizontal="center" vertical="center" wrapText="1"/>
    </xf>
    <xf numFmtId="0" fontId="11" fillId="4" borderId="1" xfId="0" applyNumberFormat="1" applyFont="1" applyFill="1" applyBorder="1" applyAlignment="1" applyProtection="1">
      <alignment horizontal="center" vertical="center" wrapText="1"/>
    </xf>
    <xf numFmtId="166" fontId="11" fillId="4" borderId="1" xfId="0" applyNumberFormat="1" applyFont="1" applyFill="1" applyBorder="1" applyAlignment="1" applyProtection="1">
      <alignment horizontal="center" vertical="center" wrapText="1"/>
    </xf>
    <xf numFmtId="0" fontId="17" fillId="4" borderId="1" xfId="0" applyNumberFormat="1" applyFont="1" applyFill="1" applyBorder="1" applyAlignment="1" applyProtection="1">
      <alignment horizontal="center" vertical="center" wrapText="1"/>
    </xf>
    <xf numFmtId="165" fontId="11" fillId="4" borderId="1" xfId="0" applyNumberFormat="1" applyFont="1" applyFill="1" applyBorder="1" applyAlignment="1" applyProtection="1">
      <alignment horizontal="center" vertical="center" wrapText="1"/>
    </xf>
    <xf numFmtId="0" fontId="11" fillId="4" borderId="1" xfId="0" applyNumberFormat="1" applyFont="1" applyFill="1" applyBorder="1" applyAlignment="1" applyProtection="1">
      <alignment horizontal="left" vertical="center" wrapText="1"/>
    </xf>
    <xf numFmtId="0" fontId="11" fillId="39" borderId="1" xfId="0" applyNumberFormat="1" applyFont="1" applyFill="1" applyBorder="1" applyAlignment="1" applyProtection="1">
      <alignment horizontal="right" vertical="center" wrapText="1"/>
    </xf>
    <xf numFmtId="0" fontId="11" fillId="39" borderId="1" xfId="0" applyNumberFormat="1" applyFont="1" applyFill="1" applyBorder="1" applyAlignment="1" applyProtection="1">
      <alignment horizontal="left" vertical="center"/>
    </xf>
    <xf numFmtId="166" fontId="13" fillId="39" borderId="1" xfId="0" applyNumberFormat="1" applyFont="1" applyFill="1" applyBorder="1" applyAlignment="1" applyProtection="1">
      <alignment horizontal="center" vertical="center"/>
    </xf>
    <xf numFmtId="0" fontId="37" fillId="39" borderId="1" xfId="0" applyNumberFormat="1" applyFont="1" applyFill="1" applyBorder="1" applyAlignment="1" applyProtection="1">
      <alignment horizontal="left" vertical="center"/>
    </xf>
    <xf numFmtId="0" fontId="37" fillId="39" borderId="1" xfId="0" applyNumberFormat="1" applyFont="1" applyFill="1" applyBorder="1" applyAlignment="1" applyProtection="1">
      <alignment horizontal="center" vertical="center"/>
    </xf>
    <xf numFmtId="165" fontId="37" fillId="39" borderId="1" xfId="0" applyNumberFormat="1" applyFont="1" applyFill="1" applyBorder="1" applyAlignment="1" applyProtection="1">
      <alignment vertical="center"/>
    </xf>
    <xf numFmtId="164" fontId="37" fillId="39" borderId="1" xfId="0" applyNumberFormat="1" applyFont="1" applyFill="1" applyBorder="1" applyAlignment="1" applyProtection="1">
      <alignment vertical="center"/>
    </xf>
    <xf numFmtId="0" fontId="37" fillId="39" borderId="1" xfId="0" applyNumberFormat="1" applyFont="1" applyFill="1" applyBorder="1" applyAlignment="1" applyProtection="1">
      <alignment vertical="center"/>
    </xf>
    <xf numFmtId="166" fontId="37" fillId="39" borderId="1" xfId="0" applyNumberFormat="1" applyFont="1" applyFill="1" applyBorder="1" applyAlignment="1" applyProtection="1">
      <alignment vertical="center"/>
    </xf>
    <xf numFmtId="166" fontId="37" fillId="39" borderId="1" xfId="0" applyNumberFormat="1" applyFont="1" applyFill="1" applyBorder="1" applyAlignment="1" applyProtection="1">
      <alignment horizontal="center" vertical="center"/>
    </xf>
    <xf numFmtId="164" fontId="37" fillId="39" borderId="1" xfId="0" applyNumberFormat="1" applyFont="1" applyFill="1" applyBorder="1" applyAlignment="1" applyProtection="1">
      <alignment horizontal="center" vertical="center"/>
    </xf>
    <xf numFmtId="1" fontId="37" fillId="39" borderId="1" xfId="0" applyNumberFormat="1" applyFont="1" applyFill="1" applyBorder="1" applyAlignment="1" applyProtection="1">
      <alignment vertical="center"/>
    </xf>
    <xf numFmtId="0" fontId="11" fillId="39" borderId="1" xfId="0" applyNumberFormat="1" applyFont="1" applyFill="1" applyBorder="1" applyAlignment="1" applyProtection="1">
      <alignment horizontal="center" vertical="center" wrapText="1"/>
    </xf>
    <xf numFmtId="164" fontId="47" fillId="39" borderId="1" xfId="0" applyNumberFormat="1" applyFont="1" applyFill="1" applyBorder="1" applyAlignment="1" applyProtection="1">
      <alignment vertical="center"/>
    </xf>
    <xf numFmtId="165" fontId="37" fillId="39" borderId="1" xfId="0" applyNumberFormat="1" applyFont="1" applyFill="1" applyBorder="1" applyAlignment="1" applyProtection="1">
      <alignment horizontal="right" vertical="center"/>
    </xf>
    <xf numFmtId="0" fontId="68" fillId="37" borderId="1" xfId="0" applyNumberFormat="1" applyFont="1" applyFill="1" applyBorder="1" applyAlignment="1" applyProtection="1">
      <alignment horizontal="center" vertical="center"/>
    </xf>
    <xf numFmtId="0" fontId="37" fillId="2" borderId="1" xfId="0" applyNumberFormat="1" applyFont="1" applyFill="1" applyBorder="1" applyAlignment="1" applyProtection="1">
      <alignment horizontal="left" vertical="center"/>
    </xf>
    <xf numFmtId="0" fontId="37" fillId="2" borderId="1" xfId="0" applyNumberFormat="1" applyFont="1" applyFill="1" applyBorder="1" applyAlignment="1" applyProtection="1">
      <alignment vertical="center"/>
    </xf>
    <xf numFmtId="165" fontId="37" fillId="9" borderId="1" xfId="0" applyNumberFormat="1" applyFont="1" applyFill="1" applyBorder="1" applyAlignment="1" applyProtection="1">
      <alignment vertical="center"/>
    </xf>
    <xf numFmtId="0" fontId="11" fillId="2" borderId="1" xfId="0" applyNumberFormat="1" applyFont="1" applyFill="1" applyBorder="1" applyAlignment="1" applyProtection="1">
      <alignment horizontal="left" vertical="center"/>
    </xf>
    <xf numFmtId="0" fontId="11" fillId="2" borderId="1" xfId="0" applyNumberFormat="1" applyFont="1" applyFill="1" applyBorder="1" applyAlignment="1" applyProtection="1">
      <alignment vertical="center"/>
    </xf>
    <xf numFmtId="0" fontId="11" fillId="2" borderId="1" xfId="0" applyNumberFormat="1" applyFont="1" applyFill="1" applyBorder="1" applyAlignment="1" applyProtection="1">
      <alignment horizontal="center" vertical="center"/>
    </xf>
    <xf numFmtId="166" fontId="11" fillId="2" borderId="0" xfId="0" applyNumberFormat="1" applyFont="1" applyFill="1" applyAlignment="1" applyProtection="1">
      <alignment vertical="center"/>
    </xf>
    <xf numFmtId="0" fontId="50" fillId="3" borderId="9" xfId="0" applyNumberFormat="1" applyFont="1" applyFill="1" applyBorder="1" applyAlignment="1" applyProtection="1">
      <alignment horizontal="center" vertical="center"/>
    </xf>
    <xf numFmtId="0" fontId="43" fillId="40" borderId="9" xfId="0" applyNumberFormat="1" applyFont="1" applyFill="1" applyBorder="1" applyAlignment="1" applyProtection="1">
      <alignment horizontal="center" vertical="center"/>
    </xf>
    <xf numFmtId="165" fontId="50" fillId="12" borderId="1" xfId="0" applyNumberFormat="1" applyFont="1" applyFill="1" applyBorder="1" applyAlignment="1" applyProtection="1">
      <alignment horizontal="center" vertical="center" wrapText="1"/>
    </xf>
    <xf numFmtId="165" fontId="50" fillId="12" borderId="1" xfId="0" applyNumberFormat="1" applyFont="1" applyFill="1" applyBorder="1" applyAlignment="1" applyProtection="1">
      <alignment horizontal="center" vertical="center"/>
    </xf>
    <xf numFmtId="165" fontId="50" fillId="15" borderId="1" xfId="0" applyNumberFormat="1" applyFont="1" applyFill="1" applyBorder="1" applyAlignment="1" applyProtection="1">
      <alignment horizontal="center" vertical="center"/>
    </xf>
    <xf numFmtId="165" fontId="50" fillId="38" borderId="1" xfId="0" applyNumberFormat="1" applyFont="1" applyFill="1" applyBorder="1" applyAlignment="1" applyProtection="1">
      <alignment horizontal="center" vertical="center"/>
    </xf>
    <xf numFmtId="0" fontId="11" fillId="49" borderId="0" xfId="0" applyNumberFormat="1" applyFont="1" applyFill="1" applyAlignment="1" applyProtection="1">
      <alignment horizontal="center" vertical="center"/>
    </xf>
    <xf numFmtId="0" fontId="49" fillId="2" borderId="0" xfId="0" applyNumberFormat="1" applyFont="1" applyFill="1" applyAlignment="1" applyProtection="1">
      <alignment horizontal="center" vertical="center"/>
    </xf>
    <xf numFmtId="0" fontId="37" fillId="2" borderId="0" xfId="0" applyNumberFormat="1" applyFont="1" applyFill="1" applyAlignment="1" applyProtection="1">
      <alignment vertical="center"/>
    </xf>
    <xf numFmtId="165" fontId="37" fillId="2" borderId="0" xfId="0" applyNumberFormat="1" applyFont="1" applyFill="1" applyAlignment="1" applyProtection="1">
      <alignment vertical="center"/>
    </xf>
    <xf numFmtId="0" fontId="50" fillId="2" borderId="0" xfId="0" applyNumberFormat="1" applyFont="1" applyFill="1" applyAlignment="1" applyProtection="1">
      <alignment horizontal="center" vertical="center"/>
    </xf>
    <xf numFmtId="0" fontId="9" fillId="2" borderId="0" xfId="0" applyNumberFormat="1" applyFont="1" applyFill="1" applyAlignment="1" applyProtection="1">
      <alignment horizontal="center" vertical="center"/>
    </xf>
    <xf numFmtId="0" fontId="37" fillId="40" borderId="0" xfId="0" applyNumberFormat="1" applyFont="1" applyFill="1" applyAlignment="1" applyProtection="1">
      <alignment horizontal="center" vertical="center"/>
    </xf>
    <xf numFmtId="0" fontId="37" fillId="40" borderId="0" xfId="0" applyNumberFormat="1" applyFont="1" applyFill="1" applyAlignment="1" applyProtection="1">
      <alignment vertical="center"/>
    </xf>
    <xf numFmtId="165" fontId="43" fillId="40" borderId="0" xfId="0" applyNumberFormat="1" applyFont="1" applyFill="1" applyAlignment="1" applyProtection="1">
      <alignment horizontal="center" vertical="center"/>
    </xf>
    <xf numFmtId="165" fontId="49" fillId="40" borderId="0" xfId="0" applyNumberFormat="1" applyFont="1" applyFill="1" applyAlignment="1" applyProtection="1">
      <alignment horizontal="center" vertical="center"/>
    </xf>
    <xf numFmtId="0" fontId="37" fillId="2" borderId="0" xfId="0" applyNumberFormat="1" applyFont="1" applyFill="1" applyAlignment="1" applyProtection="1">
      <alignment horizontal="center" vertical="center"/>
    </xf>
    <xf numFmtId="165" fontId="49" fillId="38" borderId="0" xfId="0" applyNumberFormat="1" applyFont="1" applyFill="1" applyAlignment="1" applyProtection="1">
      <alignment horizontal="center" vertical="center"/>
    </xf>
    <xf numFmtId="0" fontId="50" fillId="38" borderId="14" xfId="0" applyNumberFormat="1" applyFont="1" applyFill="1" applyBorder="1" applyAlignment="1" applyProtection="1">
      <alignment horizontal="center" vertical="center"/>
    </xf>
    <xf numFmtId="0" fontId="0" fillId="49" borderId="0" xfId="0" applyNumberFormat="1" applyFill="1" applyAlignment="1" applyProtection="1">
      <alignment horizontal="center" vertical="center"/>
    </xf>
    <xf numFmtId="0" fontId="11" fillId="49" borderId="0" xfId="0" applyNumberFormat="1" applyFont="1" applyFill="1" applyAlignment="1" applyProtection="1">
      <alignment vertical="center" wrapText="1"/>
    </xf>
    <xf numFmtId="0" fontId="0" fillId="0" borderId="0" xfId="0" applyNumberFormat="1" applyFill="1" applyAlignment="1" applyProtection="1">
      <alignment wrapText="1"/>
    </xf>
    <xf numFmtId="165" fontId="11" fillId="2" borderId="1" xfId="0" applyNumberFormat="1" applyFont="1" applyFill="1" applyBorder="1" applyAlignment="1" applyProtection="1">
      <alignment vertical="center"/>
    </xf>
    <xf numFmtId="0" fontId="0" fillId="0" borderId="0" xfId="0" applyNumberFormat="1" applyFill="1" applyAlignment="1" applyProtection="1">
      <alignment horizontal="center"/>
    </xf>
    <xf numFmtId="166" fontId="50" fillId="2" borderId="0" xfId="0" applyNumberFormat="1" applyFont="1" applyFill="1" applyAlignment="1" applyProtection="1">
      <alignment vertical="center"/>
    </xf>
    <xf numFmtId="0" fontId="43" fillId="37" borderId="0" xfId="0" applyNumberFormat="1" applyFont="1" applyFill="1" applyAlignment="1" applyProtection="1">
      <alignment horizontal="center" vertical="center"/>
    </xf>
    <xf numFmtId="165" fontId="37" fillId="40" borderId="0" xfId="0" applyNumberFormat="1" applyFont="1" applyFill="1" applyAlignment="1" applyProtection="1">
      <alignment vertical="center"/>
    </xf>
    <xf numFmtId="0" fontId="59" fillId="40" borderId="0" xfId="0" applyNumberFormat="1" applyFont="1" applyFill="1" applyAlignment="1" applyProtection="1">
      <alignment horizontal="left" vertical="top"/>
    </xf>
    <xf numFmtId="165" fontId="58" fillId="40" borderId="0" xfId="0" applyNumberFormat="1" applyFont="1" applyFill="1" applyAlignment="1" applyProtection="1">
      <alignment horizontal="center" vertical="center"/>
    </xf>
    <xf numFmtId="165" fontId="9" fillId="38" borderId="1" xfId="0" applyNumberFormat="1" applyFont="1" applyFill="1" applyBorder="1" applyAlignment="1" applyProtection="1">
      <alignment horizontal="center" vertical="center"/>
    </xf>
    <xf numFmtId="165" fontId="9" fillId="38" borderId="15" xfId="0" applyNumberFormat="1" applyFont="1" applyFill="1" applyBorder="1" applyAlignment="1" applyProtection="1">
      <alignment horizontal="center" vertical="center"/>
    </xf>
    <xf numFmtId="0" fontId="9" fillId="39" borderId="1" xfId="0" applyNumberFormat="1" applyFont="1" applyFill="1" applyBorder="1" applyAlignment="1" applyProtection="1">
      <alignment horizontal="center" vertical="center"/>
    </xf>
    <xf numFmtId="0" fontId="43" fillId="40" borderId="1" xfId="0" applyNumberFormat="1" applyFont="1" applyFill="1" applyBorder="1" applyAlignment="1" applyProtection="1">
      <alignment horizontal="center" vertical="center"/>
    </xf>
    <xf numFmtId="165" fontId="9" fillId="39" borderId="1" xfId="0" applyNumberFormat="1" applyFont="1" applyFill="1" applyBorder="1" applyAlignment="1" applyProtection="1">
      <alignment horizontal="center" vertical="center"/>
    </xf>
    <xf numFmtId="0" fontId="17" fillId="2" borderId="1" xfId="0" applyNumberFormat="1" applyFont="1" applyFill="1" applyBorder="1" applyAlignment="1" applyProtection="1">
      <alignment horizontal="left" vertical="center"/>
    </xf>
    <xf numFmtId="43" fontId="17" fillId="2" borderId="1" xfId="0" applyNumberFormat="1" applyFont="1" applyFill="1" applyBorder="1" applyAlignment="1" applyProtection="1">
      <alignment vertical="center"/>
    </xf>
    <xf numFmtId="43" fontId="19" fillId="2" borderId="0" xfId="0" applyNumberFormat="1" applyFont="1" applyFill="1" applyAlignment="1" applyProtection="1">
      <alignment vertical="center"/>
    </xf>
    <xf numFmtId="0" fontId="19" fillId="2" borderId="0" xfId="0" applyNumberFormat="1" applyFont="1" applyFill="1" applyAlignment="1" applyProtection="1">
      <alignment vertical="center" wrapText="1"/>
    </xf>
    <xf numFmtId="0" fontId="16" fillId="2" borderId="0" xfId="0" applyNumberFormat="1" applyFont="1" applyFill="1" applyAlignment="1" applyProtection="1">
      <alignment vertical="center"/>
    </xf>
    <xf numFmtId="0" fontId="17" fillId="49" borderId="0" xfId="0" applyNumberFormat="1" applyFont="1" applyFill="1" applyAlignment="1" applyProtection="1">
      <alignment vertical="center"/>
    </xf>
    <xf numFmtId="0" fontId="18" fillId="2" borderId="0" xfId="0" applyNumberFormat="1" applyFont="1" applyFill="1" applyAlignment="1" applyProtection="1">
      <alignment vertical="center"/>
    </xf>
    <xf numFmtId="166" fontId="18" fillId="2" borderId="0" xfId="0" applyNumberFormat="1" applyFont="1" applyFill="1" applyAlignment="1" applyProtection="1">
      <alignment vertical="center"/>
    </xf>
    <xf numFmtId="0" fontId="18" fillId="37" borderId="0" xfId="0" applyNumberFormat="1" applyFont="1" applyFill="1" applyAlignment="1" applyProtection="1">
      <alignment horizontal="center" vertical="center" wrapText="1"/>
    </xf>
    <xf numFmtId="165" fontId="57" fillId="40" borderId="0" xfId="0" applyNumberFormat="1" applyFont="1" applyFill="1" applyAlignment="1" applyProtection="1">
      <alignment vertical="center"/>
    </xf>
    <xf numFmtId="165" fontId="37" fillId="37" borderId="0" xfId="0" applyNumberFormat="1" applyFont="1" applyFill="1" applyAlignment="1" applyProtection="1">
      <alignment vertical="center"/>
    </xf>
    <xf numFmtId="0" fontId="45" fillId="41" borderId="0" xfId="0" applyNumberFormat="1" applyFont="1" applyFill="1" applyAlignment="1" applyProtection="1">
      <alignment horizontal="center" vertical="center"/>
    </xf>
    <xf numFmtId="0" fontId="9" fillId="39" borderId="1" xfId="0" applyNumberFormat="1" applyFont="1" applyFill="1" applyBorder="1" applyAlignment="1" applyProtection="1">
      <alignment vertical="center"/>
    </xf>
    <xf numFmtId="0" fontId="17" fillId="2" borderId="0" xfId="0" applyNumberFormat="1" applyFont="1" applyFill="1" applyAlignment="1" applyProtection="1">
      <alignment vertical="center"/>
    </xf>
    <xf numFmtId="0" fontId="17" fillId="2" borderId="1" xfId="0" applyNumberFormat="1" applyFont="1" applyFill="1" applyBorder="1" applyAlignment="1" applyProtection="1">
      <alignment vertical="center"/>
    </xf>
    <xf numFmtId="0" fontId="17" fillId="2" borderId="3" xfId="0" applyNumberFormat="1" applyFont="1" applyFill="1" applyBorder="1" applyAlignment="1" applyProtection="1">
      <alignment vertical="center"/>
    </xf>
    <xf numFmtId="0" fontId="11" fillId="49" borderId="0" xfId="0" applyNumberFormat="1" applyFont="1" applyFill="1" applyAlignment="1" applyProtection="1">
      <alignment vertical="center"/>
    </xf>
    <xf numFmtId="164" fontId="11" fillId="2" borderId="0" xfId="0" applyNumberFormat="1" applyFont="1" applyFill="1" applyAlignment="1" applyProtection="1">
      <alignment vertical="center"/>
    </xf>
    <xf numFmtId="0" fontId="11" fillId="2" borderId="0" xfId="0" applyNumberFormat="1" applyFont="1" applyFill="1" applyAlignment="1" applyProtection="1">
      <alignment vertical="center"/>
    </xf>
    <xf numFmtId="166" fontId="9" fillId="37" borderId="0" xfId="0" applyNumberFormat="1" applyFont="1" applyFill="1" applyAlignment="1" applyProtection="1">
      <alignment vertical="center"/>
    </xf>
    <xf numFmtId="0" fontId="11" fillId="37" borderId="0" xfId="0" applyNumberFormat="1" applyFont="1" applyFill="1" applyAlignment="1" applyProtection="1">
      <alignment vertical="center"/>
    </xf>
    <xf numFmtId="164" fontId="11" fillId="37" borderId="0" xfId="0" applyNumberFormat="1" applyFont="1" applyFill="1" applyAlignment="1" applyProtection="1">
      <alignment vertical="center"/>
    </xf>
    <xf numFmtId="166" fontId="9" fillId="49" borderId="0" xfId="0" applyNumberFormat="1" applyFont="1" applyFill="1" applyAlignment="1" applyProtection="1">
      <alignment vertical="center"/>
    </xf>
    <xf numFmtId="0" fontId="43" fillId="49" borderId="0" xfId="0" applyNumberFormat="1" applyFont="1" applyFill="1" applyAlignment="1" applyProtection="1">
      <alignment horizontal="center" vertical="center"/>
    </xf>
    <xf numFmtId="0" fontId="17" fillId="39" borderId="1" xfId="0" applyNumberFormat="1" applyFont="1" applyFill="1" applyBorder="1" applyAlignment="1" applyProtection="1">
      <alignment vertical="center"/>
    </xf>
    <xf numFmtId="0" fontId="11" fillId="39" borderId="1" xfId="0" applyNumberFormat="1" applyFont="1" applyFill="1" applyBorder="1" applyAlignment="1" applyProtection="1">
      <alignment vertical="center"/>
    </xf>
    <xf numFmtId="43" fontId="17" fillId="39" borderId="1" xfId="0" applyNumberFormat="1" applyFont="1" applyFill="1" applyBorder="1" applyAlignment="1" applyProtection="1">
      <alignment vertical="center"/>
    </xf>
    <xf numFmtId="0" fontId="0" fillId="49" borderId="0" xfId="0" applyNumberFormat="1" applyFill="1" applyAlignment="1" applyProtection="1">
      <alignment vertical="center" wrapText="1"/>
    </xf>
    <xf numFmtId="0" fontId="11" fillId="37" borderId="1" xfId="0" applyNumberFormat="1" applyFont="1" applyFill="1" applyBorder="1" applyAlignment="1" applyProtection="1">
      <alignment vertical="center"/>
    </xf>
    <xf numFmtId="43" fontId="17" fillId="37" borderId="1" xfId="0" applyNumberFormat="1" applyFont="1" applyFill="1" applyBorder="1" applyAlignment="1" applyProtection="1">
      <alignment vertical="center"/>
    </xf>
    <xf numFmtId="167" fontId="43" fillId="40" borderId="1" xfId="0" applyNumberFormat="1" applyFont="1" applyFill="1" applyBorder="1" applyAlignment="1" applyProtection="1">
      <alignment horizontal="center" vertical="center"/>
    </xf>
    <xf numFmtId="43" fontId="11" fillId="39" borderId="1" xfId="0" applyNumberFormat="1" applyFont="1" applyFill="1" applyBorder="1" applyAlignment="1" applyProtection="1">
      <alignment vertical="center"/>
    </xf>
    <xf numFmtId="43" fontId="11" fillId="37" borderId="1" xfId="0" applyNumberFormat="1" applyFont="1" applyFill="1" applyBorder="1" applyAlignment="1" applyProtection="1">
      <alignment vertical="center"/>
    </xf>
    <xf numFmtId="43" fontId="17" fillId="52" borderId="1" xfId="0" applyNumberFormat="1" applyFont="1" applyFill="1" applyBorder="1" applyAlignment="1" applyProtection="1">
      <alignment vertical="center"/>
    </xf>
    <xf numFmtId="0" fontId="43" fillId="47" borderId="0" xfId="0" applyNumberFormat="1" applyFont="1" applyFill="1" applyAlignment="1" applyProtection="1">
      <alignment horizontal="center" vertical="center" wrapText="1"/>
    </xf>
    <xf numFmtId="0" fontId="43" fillId="47" borderId="14" xfId="0" applyNumberFormat="1" applyFont="1" applyFill="1" applyBorder="1" applyAlignment="1" applyProtection="1">
      <alignment horizontal="center" vertical="center" wrapText="1"/>
    </xf>
    <xf numFmtId="167" fontId="9" fillId="39" borderId="1" xfId="0" applyNumberFormat="1" applyFont="1" applyFill="1" applyBorder="1" applyAlignment="1" applyProtection="1">
      <alignment horizontal="center" vertical="center"/>
    </xf>
    <xf numFmtId="15" fontId="11" fillId="39" borderId="1" xfId="0" applyNumberFormat="1" applyFont="1" applyFill="1" applyBorder="1" applyAlignment="1" applyProtection="1">
      <alignment vertical="center"/>
    </xf>
    <xf numFmtId="171" fontId="11" fillId="39" borderId="1" xfId="0" applyNumberFormat="1" applyFont="1" applyFill="1" applyBorder="1" applyAlignment="1" applyProtection="1">
      <alignment vertical="center"/>
    </xf>
    <xf numFmtId="20" fontId="11" fillId="39" borderId="1" xfId="0" applyNumberFormat="1" applyFont="1" applyFill="1" applyBorder="1" applyAlignment="1" applyProtection="1">
      <alignment vertical="center"/>
    </xf>
    <xf numFmtId="170" fontId="11" fillId="39" borderId="1" xfId="0" applyNumberFormat="1" applyFont="1" applyFill="1" applyBorder="1" applyAlignment="1" applyProtection="1">
      <alignment vertical="center"/>
    </xf>
    <xf numFmtId="171" fontId="11" fillId="21" borderId="1" xfId="0" applyNumberFormat="1" applyFont="1" applyFill="1" applyBorder="1" applyAlignment="1" applyProtection="1">
      <alignment vertical="center"/>
    </xf>
    <xf numFmtId="20" fontId="11" fillId="21" borderId="1" xfId="0" applyNumberFormat="1" applyFont="1" applyFill="1" applyBorder="1" applyAlignment="1" applyProtection="1">
      <alignment vertical="center"/>
    </xf>
    <xf numFmtId="0" fontId="11" fillId="21" borderId="1" xfId="0" applyNumberFormat="1" applyFont="1" applyFill="1" applyBorder="1" applyAlignment="1" applyProtection="1">
      <alignment vertical="center"/>
    </xf>
    <xf numFmtId="43" fontId="11" fillId="21" borderId="1" xfId="0" applyNumberFormat="1" applyFont="1" applyFill="1" applyBorder="1" applyAlignment="1" applyProtection="1">
      <alignment vertical="center"/>
    </xf>
    <xf numFmtId="43" fontId="17" fillId="21" borderId="1" xfId="0" applyNumberFormat="1" applyFont="1" applyFill="1" applyBorder="1" applyAlignment="1" applyProtection="1">
      <alignment vertical="center"/>
    </xf>
    <xf numFmtId="41" fontId="11" fillId="2" borderId="1" xfId="0" applyNumberFormat="1" applyFont="1" applyFill="1" applyBorder="1" applyAlignment="1" applyProtection="1">
      <alignment horizontal="center"/>
    </xf>
    <xf numFmtId="0" fontId="11" fillId="2" borderId="1" xfId="0" applyNumberFormat="1" applyFont="1" applyFill="1" applyBorder="1" applyAlignment="1" applyProtection="1">
      <alignment horizontal="center"/>
    </xf>
    <xf numFmtId="4" fontId="11" fillId="2" borderId="1" xfId="0" applyNumberFormat="1" applyFont="1" applyFill="1" applyBorder="1" applyAlignment="1" applyProtection="1">
      <alignment horizontal="center"/>
    </xf>
    <xf numFmtId="166" fontId="11" fillId="2" borderId="1" xfId="0" applyNumberFormat="1" applyFont="1" applyFill="1" applyBorder="1" applyAlignment="1" applyProtection="1">
      <alignment horizontal="center"/>
    </xf>
    <xf numFmtId="0" fontId="14" fillId="2" borderId="1" xfId="0" applyNumberFormat="1" applyFont="1" applyFill="1" applyBorder="1" applyAlignment="1" applyProtection="1"/>
    <xf numFmtId="0" fontId="14" fillId="2" borderId="0" xfId="0" applyNumberFormat="1" applyFont="1" applyFill="1" applyAlignment="1" applyProtection="1"/>
    <xf numFmtId="0" fontId="10" fillId="2" borderId="0" xfId="0" applyNumberFormat="1" applyFont="1" applyFill="1" applyAlignment="1" applyProtection="1">
      <alignment horizontal="left" vertical="center"/>
    </xf>
    <xf numFmtId="0" fontId="37" fillId="2" borderId="0" xfId="0" applyNumberFormat="1" applyFont="1" applyFill="1" applyAlignment="1" applyProtection="1">
      <alignment horizontal="right" vertical="center"/>
    </xf>
    <xf numFmtId="0" fontId="11" fillId="2" borderId="0" xfId="0" applyNumberFormat="1" applyFont="1" applyFill="1" applyAlignment="1" applyProtection="1">
      <alignment horizontal="left" wrapText="1"/>
    </xf>
    <xf numFmtId="164" fontId="11" fillId="2" borderId="0" xfId="0" applyNumberFormat="1" applyFont="1" applyFill="1" applyAlignment="1" applyProtection="1"/>
    <xf numFmtId="0" fontId="43" fillId="53" borderId="0" xfId="0" applyNumberFormat="1" applyFont="1" applyFill="1" applyAlignment="1" applyProtection="1">
      <alignment horizontal="center" vertical="center" wrapText="1"/>
    </xf>
    <xf numFmtId="164" fontId="43" fillId="40" borderId="1" xfId="0" applyNumberFormat="1" applyFont="1" applyFill="1" applyBorder="1" applyAlignment="1" applyProtection="1">
      <alignment horizontal="center" vertical="center" wrapText="1"/>
    </xf>
    <xf numFmtId="164" fontId="9" fillId="39" borderId="1" xfId="0" applyNumberFormat="1" applyFont="1" applyFill="1" applyBorder="1" applyAlignment="1" applyProtection="1">
      <alignment horizontal="center" vertical="center" wrapText="1"/>
    </xf>
    <xf numFmtId="0" fontId="14" fillId="2" borderId="0" xfId="0" applyNumberFormat="1" applyFont="1" applyFill="1" applyAlignment="1" applyProtection="1">
      <alignment vertical="center" wrapText="1"/>
    </xf>
    <xf numFmtId="0" fontId="11" fillId="39" borderId="1" xfId="0" applyNumberFormat="1" applyFont="1" applyFill="1" applyBorder="1" applyAlignment="1" applyProtection="1"/>
    <xf numFmtId="41" fontId="11" fillId="39" borderId="1" xfId="0" applyNumberFormat="1" applyFont="1" applyFill="1" applyBorder="1" applyAlignment="1" applyProtection="1"/>
    <xf numFmtId="43" fontId="11" fillId="39" borderId="1" xfId="0" applyNumberFormat="1" applyFont="1" applyFill="1" applyBorder="1" applyAlignment="1" applyProtection="1"/>
    <xf numFmtId="168" fontId="11" fillId="39" borderId="1" xfId="0" applyNumberFormat="1" applyFont="1" applyFill="1" applyBorder="1" applyAlignment="1" applyProtection="1"/>
    <xf numFmtId="166" fontId="11" fillId="39" borderId="1" xfId="0" applyNumberFormat="1" applyFont="1" applyFill="1" applyBorder="1" applyAlignment="1" applyProtection="1">
      <alignment horizontal="center"/>
    </xf>
    <xf numFmtId="166" fontId="11" fillId="39" borderId="1" xfId="0" applyNumberFormat="1" applyFont="1" applyFill="1" applyBorder="1" applyAlignment="1" applyProtection="1"/>
    <xf numFmtId="0" fontId="37" fillId="39" borderId="1" xfId="0" applyNumberFormat="1" applyFont="1" applyFill="1" applyBorder="1" applyAlignment="1" applyProtection="1"/>
    <xf numFmtId="164" fontId="11" fillId="2" borderId="1" xfId="0" applyNumberFormat="1" applyFont="1" applyFill="1" applyBorder="1" applyAlignment="1" applyProtection="1"/>
    <xf numFmtId="0" fontId="11" fillId="2" borderId="1" xfId="0" applyNumberFormat="1" applyFont="1" applyFill="1" applyBorder="1" applyAlignment="1" applyProtection="1"/>
    <xf numFmtId="164" fontId="11" fillId="52" borderId="1" xfId="0" applyNumberFormat="1" applyFont="1" applyFill="1" applyBorder="1" applyAlignment="1" applyProtection="1"/>
    <xf numFmtId="166" fontId="11" fillId="2" borderId="1" xfId="0" applyNumberFormat="1" applyFont="1" applyFill="1" applyBorder="1" applyAlignment="1" applyProtection="1"/>
    <xf numFmtId="0" fontId="11" fillId="3" borderId="1" xfId="0" applyNumberFormat="1" applyFont="1" applyFill="1" applyBorder="1" applyAlignment="1" applyProtection="1">
      <alignment vertical="center"/>
    </xf>
    <xf numFmtId="164" fontId="43" fillId="40" borderId="1" xfId="0" applyNumberFormat="1" applyFont="1" applyFill="1" applyBorder="1" applyAlignment="1" applyProtection="1">
      <alignment horizontal="center" vertical="center"/>
    </xf>
    <xf numFmtId="164" fontId="11" fillId="39" borderId="1" xfId="0" applyNumberFormat="1" applyFont="1" applyFill="1" applyBorder="1" applyAlignment="1" applyProtection="1"/>
    <xf numFmtId="0" fontId="11" fillId="2" borderId="0" xfId="0" applyNumberFormat="1" applyFont="1" applyFill="1" applyAlignment="1" applyProtection="1"/>
    <xf numFmtId="0" fontId="11" fillId="37" borderId="1" xfId="0" applyNumberFormat="1" applyFont="1" applyFill="1" applyBorder="1" applyAlignment="1" applyProtection="1">
      <alignment horizontal="left"/>
    </xf>
    <xf numFmtId="0" fontId="15" fillId="2" borderId="4" xfId="0" applyNumberFormat="1" applyFont="1" applyFill="1" applyBorder="1" applyAlignment="1" applyProtection="1">
      <alignment horizontal="left"/>
    </xf>
    <xf numFmtId="0" fontId="15" fillId="2" borderId="2" xfId="0" applyNumberFormat="1" applyFont="1" applyFill="1" applyBorder="1" applyAlignment="1" applyProtection="1">
      <alignment horizontal="left"/>
    </xf>
    <xf numFmtId="0" fontId="12" fillId="2" borderId="1" xfId="0" applyNumberFormat="1" applyFont="1" applyFill="1" applyBorder="1" applyAlignment="1" applyProtection="1"/>
    <xf numFmtId="0" fontId="12" fillId="2" borderId="2" xfId="0" applyNumberFormat="1" applyFont="1" applyFill="1" applyBorder="1" applyAlignment="1" applyProtection="1">
      <alignment horizontal="left"/>
    </xf>
    <xf numFmtId="0" fontId="0" fillId="37" borderId="1" xfId="0" applyNumberFormat="1" applyFill="1" applyBorder="1" applyAlignment="1" applyProtection="1">
      <alignment horizontal="center"/>
    </xf>
    <xf numFmtId="165" fontId="0" fillId="39" borderId="1" xfId="0" applyNumberFormat="1" applyFill="1" applyBorder="1" applyAlignment="1" applyProtection="1"/>
    <xf numFmtId="43" fontId="0" fillId="10" borderId="1" xfId="0" applyNumberFormat="1" applyFill="1" applyBorder="1" applyAlignment="1" applyProtection="1">
      <alignment horizontal="right"/>
    </xf>
    <xf numFmtId="43" fontId="0" fillId="52" borderId="1" xfId="0" applyNumberFormat="1" applyFill="1" applyBorder="1" applyAlignment="1" applyProtection="1">
      <alignment horizontal="right"/>
    </xf>
    <xf numFmtId="0" fontId="0" fillId="49" borderId="0" xfId="0" applyNumberFormat="1" applyFill="1" applyAlignment="1" applyProtection="1">
      <alignment wrapText="1"/>
    </xf>
    <xf numFmtId="0" fontId="22" fillId="2" borderId="14" xfId="0" applyNumberFormat="1" applyFont="1" applyFill="1" applyBorder="1" applyAlignment="1" applyProtection="1">
      <alignment vertical="center"/>
    </xf>
    <xf numFmtId="0" fontId="0" fillId="2" borderId="0" xfId="0" applyNumberFormat="1" applyFill="1" applyAlignment="1" applyProtection="1">
      <alignment vertical="center"/>
    </xf>
    <xf numFmtId="0" fontId="23" fillId="2" borderId="0" xfId="0" applyNumberFormat="1" applyFont="1" applyFill="1" applyAlignment="1" applyProtection="1">
      <alignment vertical="center"/>
    </xf>
    <xf numFmtId="0" fontId="18" fillId="2" borderId="0" xfId="0" applyNumberFormat="1" applyFont="1" applyFill="1" applyAlignment="1" applyProtection="1">
      <alignment vertical="center" wrapText="1"/>
    </xf>
    <xf numFmtId="166" fontId="23" fillId="2" borderId="0" xfId="0" applyNumberFormat="1" applyFont="1" applyFill="1" applyAlignment="1" applyProtection="1">
      <alignment vertical="center"/>
    </xf>
    <xf numFmtId="0" fontId="46" fillId="41" borderId="0" xfId="0" applyNumberFormat="1" applyFont="1" applyFill="1" applyAlignment="1" applyProtection="1">
      <alignment horizontal="center" vertical="center"/>
    </xf>
    <xf numFmtId="0" fontId="0" fillId="50" borderId="0" xfId="0" applyNumberFormat="1" applyFill="1" applyAlignment="1" applyProtection="1"/>
    <xf numFmtId="0" fontId="0" fillId="2" borderId="0" xfId="0" applyNumberFormat="1" applyFill="1" applyAlignment="1" applyProtection="1">
      <alignment horizontal="right"/>
    </xf>
    <xf numFmtId="3" fontId="66" fillId="40" borderId="9" xfId="0" applyNumberFormat="1" applyFont="1" applyFill="1" applyBorder="1" applyAlignment="1" applyProtection="1">
      <alignment vertical="center" wrapText="1"/>
    </xf>
    <xf numFmtId="3" fontId="66" fillId="40" borderId="9" xfId="0" applyNumberFormat="1" applyFont="1" applyFill="1" applyBorder="1" applyAlignment="1" applyProtection="1">
      <alignment horizontal="center" vertical="center" wrapText="1"/>
    </xf>
    <xf numFmtId="3" fontId="23" fillId="16" borderId="9" xfId="0" applyNumberFormat="1" applyFont="1" applyFill="1" applyBorder="1" applyAlignment="1" applyProtection="1">
      <alignment vertical="center" wrapText="1"/>
    </xf>
    <xf numFmtId="3" fontId="23" fillId="16" borderId="9" xfId="0" applyNumberFormat="1" applyFont="1" applyFill="1" applyBorder="1" applyAlignment="1" applyProtection="1">
      <alignment horizontal="center" vertical="center" wrapText="1"/>
    </xf>
    <xf numFmtId="3" fontId="23" fillId="52" borderId="9" xfId="0" applyNumberFormat="1" applyFont="1" applyFill="1" applyBorder="1" applyAlignment="1" applyProtection="1">
      <alignment vertical="center" wrapText="1"/>
    </xf>
    <xf numFmtId="3" fontId="23" fillId="52" borderId="9" xfId="0" applyNumberFormat="1" applyFont="1" applyFill="1" applyBorder="1" applyAlignment="1" applyProtection="1">
      <alignment horizontal="center" vertical="center" wrapText="1"/>
    </xf>
    <xf numFmtId="3" fontId="67" fillId="40" borderId="5" xfId="0" applyNumberFormat="1" applyFont="1" applyFill="1" applyBorder="1" applyAlignment="1" applyProtection="1">
      <alignment vertical="center" wrapText="1"/>
    </xf>
    <xf numFmtId="3" fontId="67" fillId="40" borderId="5" xfId="0" applyNumberFormat="1" applyFont="1" applyFill="1" applyBorder="1" applyAlignment="1" applyProtection="1">
      <alignment horizontal="center" vertical="center" wrapText="1"/>
    </xf>
    <xf numFmtId="3" fontId="66" fillId="40" borderId="5" xfId="0" applyNumberFormat="1" applyFont="1" applyFill="1" applyBorder="1" applyAlignment="1" applyProtection="1">
      <alignment vertical="center" wrapText="1"/>
    </xf>
    <xf numFmtId="3" fontId="0" fillId="16" borderId="5" xfId="0" applyNumberFormat="1" applyFill="1" applyBorder="1" applyAlignment="1" applyProtection="1">
      <alignment vertical="center" wrapText="1"/>
    </xf>
    <xf numFmtId="3" fontId="0" fillId="16" borderId="5" xfId="0" applyNumberFormat="1" applyFill="1" applyBorder="1" applyAlignment="1" applyProtection="1">
      <alignment horizontal="center" vertical="center" wrapText="1"/>
    </xf>
    <xf numFmtId="3" fontId="23" fillId="16" borderId="5" xfId="0" applyNumberFormat="1" applyFont="1" applyFill="1" applyBorder="1" applyAlignment="1" applyProtection="1">
      <alignment vertical="center" wrapText="1"/>
    </xf>
    <xf numFmtId="3" fontId="0" fillId="52" borderId="5" xfId="0" applyNumberFormat="1" applyFill="1" applyBorder="1" applyAlignment="1" applyProtection="1">
      <alignment vertical="center" wrapText="1"/>
    </xf>
    <xf numFmtId="3" fontId="0" fillId="52" borderId="5" xfId="0" applyNumberFormat="1" applyFill="1" applyBorder="1" applyAlignment="1" applyProtection="1">
      <alignment horizontal="center" vertical="center" wrapText="1"/>
    </xf>
    <xf numFmtId="3" fontId="23" fillId="52" borderId="5" xfId="0" applyNumberFormat="1" applyFont="1" applyFill="1" applyBorder="1" applyAlignment="1" applyProtection="1">
      <alignment vertical="center" wrapText="1"/>
    </xf>
    <xf numFmtId="0" fontId="0" fillId="39" borderId="1" xfId="0" applyNumberFormat="1" applyFill="1" applyBorder="1" applyAlignment="1" applyProtection="1">
      <alignment horizontal="center"/>
    </xf>
    <xf numFmtId="0" fontId="44" fillId="39" borderId="1" xfId="0" applyNumberFormat="1" applyFont="1" applyFill="1" applyBorder="1" applyAlignment="1" applyProtection="1">
      <alignment horizontal="left" vertical="center" wrapText="1"/>
    </xf>
    <xf numFmtId="166" fontId="0" fillId="39" borderId="1" xfId="0" applyNumberFormat="1" applyFill="1" applyBorder="1" applyAlignment="1" applyProtection="1">
      <alignment horizontal="center"/>
    </xf>
    <xf numFmtId="43" fontId="0" fillId="39" borderId="1" xfId="0" applyNumberFormat="1" applyFill="1" applyBorder="1" applyAlignment="1" applyProtection="1"/>
    <xf numFmtId="0" fontId="0" fillId="39" borderId="1" xfId="0" applyNumberFormat="1" applyFill="1" applyBorder="1" applyAlignment="1" applyProtection="1"/>
    <xf numFmtId="0" fontId="0" fillId="2" borderId="0" xfId="0" applyNumberFormat="1" applyFill="1" applyAlignment="1" applyProtection="1"/>
    <xf numFmtId="166" fontId="11" fillId="37" borderId="1" xfId="0" applyNumberFormat="1" applyFont="1" applyFill="1" applyBorder="1" applyAlignment="1" applyProtection="1">
      <alignment horizontal="center" vertical="center"/>
    </xf>
    <xf numFmtId="165" fontId="0" fillId="37" borderId="1" xfId="0" applyNumberFormat="1" applyFill="1" applyBorder="1" applyAlignment="1" applyProtection="1"/>
    <xf numFmtId="166" fontId="11" fillId="37" borderId="1" xfId="0" applyNumberFormat="1" applyFont="1" applyFill="1" applyBorder="1" applyAlignment="1" applyProtection="1">
      <alignment horizontal="center"/>
    </xf>
    <xf numFmtId="3" fontId="11" fillId="2" borderId="0" xfId="0" applyNumberFormat="1" applyFont="1" applyFill="1" applyAlignment="1" applyProtection="1">
      <alignment vertical="center"/>
    </xf>
    <xf numFmtId="0" fontId="9" fillId="2" borderId="0" xfId="0" applyNumberFormat="1" applyFont="1" applyFill="1" applyAlignment="1" applyProtection="1">
      <alignment vertical="center" wrapText="1"/>
    </xf>
    <xf numFmtId="0" fontId="43" fillId="40" borderId="3" xfId="0" applyNumberFormat="1" applyFont="1" applyFill="1" applyBorder="1" applyAlignment="1" applyProtection="1">
      <alignment horizontal="center" vertical="center" wrapText="1"/>
    </xf>
    <xf numFmtId="49" fontId="1" fillId="50" borderId="0" xfId="0" applyNumberFormat="1" applyFont="1" applyFill="1" applyAlignment="1" applyProtection="1">
      <alignment vertical="center"/>
    </xf>
    <xf numFmtId="0" fontId="0" fillId="0" borderId="0" xfId="0" applyNumberFormat="1" applyFill="1" applyAlignment="1" applyProtection="1">
      <alignment vertical="center" wrapText="1"/>
    </xf>
    <xf numFmtId="0" fontId="37" fillId="37" borderId="1" xfId="0" applyNumberFormat="1" applyFont="1" applyFill="1" applyBorder="1" applyAlignment="1" applyProtection="1">
      <alignment horizontal="left" vertical="center" wrapText="1"/>
    </xf>
    <xf numFmtId="166" fontId="11" fillId="37" borderId="0" xfId="0" applyNumberFormat="1" applyFont="1" applyFill="1" applyAlignment="1" applyProtection="1">
      <alignment horizontal="center" vertical="center"/>
    </xf>
    <xf numFmtId="0" fontId="11" fillId="37" borderId="1" xfId="0" applyNumberFormat="1" applyFont="1" applyFill="1" applyBorder="1" applyAlignment="1" applyProtection="1">
      <alignment horizontal="left" vertical="center"/>
    </xf>
    <xf numFmtId="0" fontId="11" fillId="2" borderId="0" xfId="0" applyNumberFormat="1" applyFont="1" applyFill="1" applyAlignment="1" applyProtection="1">
      <alignment horizontal="left" vertical="center"/>
    </xf>
    <xf numFmtId="14" fontId="12" fillId="2" borderId="0" xfId="0" applyNumberFormat="1" applyFont="1" applyFill="1" applyAlignment="1" applyProtection="1">
      <alignment horizontal="center"/>
    </xf>
    <xf numFmtId="3" fontId="12" fillId="2" borderId="0" xfId="0" applyNumberFormat="1" applyFont="1" applyFill="1" applyAlignment="1" applyProtection="1">
      <alignment horizontal="center"/>
    </xf>
    <xf numFmtId="0" fontId="11" fillId="49" borderId="0" xfId="0" applyNumberFormat="1" applyFont="1" applyFill="1" applyAlignment="1" applyProtection="1"/>
    <xf numFmtId="0" fontId="37" fillId="2" borderId="0" xfId="0" applyNumberFormat="1" applyFont="1" applyFill="1" applyAlignment="1" applyProtection="1">
      <alignment horizontal="left" vertical="center"/>
    </xf>
    <xf numFmtId="166" fontId="50" fillId="2" borderId="0" xfId="0" applyNumberFormat="1" applyFont="1" applyFill="1" applyAlignment="1" applyProtection="1">
      <alignment horizontal="center" vertical="center"/>
    </xf>
    <xf numFmtId="166" fontId="70" fillId="2" borderId="0" xfId="0" applyNumberFormat="1" applyFont="1" applyFill="1" applyAlignment="1" applyProtection="1">
      <alignment horizontal="center" vertical="center"/>
    </xf>
    <xf numFmtId="0" fontId="11" fillId="49" borderId="0" xfId="0" applyNumberFormat="1" applyFont="1" applyFill="1" applyAlignment="1" applyProtection="1">
      <alignment vertical="top"/>
    </xf>
    <xf numFmtId="0" fontId="9" fillId="5" borderId="0" xfId="0" applyNumberFormat="1" applyFont="1" applyFill="1" applyAlignment="1" applyProtection="1">
      <alignment vertical="center"/>
    </xf>
    <xf numFmtId="0" fontId="45" fillId="41" borderId="0" xfId="0" applyNumberFormat="1" applyFont="1" applyFill="1" applyAlignment="1" applyProtection="1">
      <alignment horizontal="left" vertical="center"/>
    </xf>
    <xf numFmtId="164" fontId="12" fillId="2" borderId="0" xfId="0" applyNumberFormat="1" applyFont="1" applyFill="1" applyAlignment="1" applyProtection="1">
      <alignment horizontal="center"/>
    </xf>
    <xf numFmtId="0" fontId="43" fillId="40" borderId="1" xfId="0" applyNumberFormat="1" applyFont="1" applyFill="1" applyBorder="1" applyAlignment="1" applyProtection="1">
      <alignment horizontal="left" vertical="center"/>
    </xf>
    <xf numFmtId="14" fontId="43" fillId="40" borderId="1" xfId="0" applyNumberFormat="1" applyFont="1" applyFill="1" applyBorder="1" applyAlignment="1" applyProtection="1">
      <alignment horizontal="center" vertical="center" wrapText="1"/>
    </xf>
    <xf numFmtId="0" fontId="70" fillId="39" borderId="1" xfId="0" applyNumberFormat="1" applyFont="1" applyFill="1" applyBorder="1" applyAlignment="1" applyProtection="1">
      <alignment horizontal="center" vertical="center" wrapText="1"/>
    </xf>
    <xf numFmtId="0" fontId="37" fillId="39" borderId="1" xfId="0" applyNumberFormat="1" applyFont="1" applyFill="1" applyBorder="1" applyAlignment="1" applyProtection="1">
      <alignment horizontal="left"/>
    </xf>
    <xf numFmtId="166" fontId="11" fillId="39" borderId="1" xfId="0" applyNumberFormat="1" applyFont="1" applyFill="1" applyBorder="1" applyAlignment="1" applyProtection="1">
      <alignment horizontal="left"/>
    </xf>
    <xf numFmtId="164" fontId="11" fillId="39" borderId="1" xfId="0" applyNumberFormat="1" applyFont="1" applyFill="1" applyBorder="1" applyAlignment="1" applyProtection="1">
      <alignment horizontal="left"/>
    </xf>
    <xf numFmtId="41" fontId="11" fillId="39" borderId="1" xfId="0" applyNumberFormat="1" applyFont="1" applyFill="1" applyBorder="1" applyAlignment="1" applyProtection="1">
      <alignment horizontal="left"/>
    </xf>
    <xf numFmtId="0" fontId="11" fillId="39" borderId="1" xfId="0" applyNumberFormat="1" applyFont="1" applyFill="1" applyBorder="1" applyAlignment="1" applyProtection="1">
      <alignment horizontal="left"/>
    </xf>
    <xf numFmtId="0" fontId="13" fillId="37" borderId="1" xfId="0" applyNumberFormat="1" applyFont="1" applyFill="1" applyBorder="1" applyAlignment="1" applyProtection="1">
      <alignment horizontal="left" vertical="center"/>
    </xf>
    <xf numFmtId="166" fontId="11" fillId="37" borderId="1" xfId="0" applyNumberFormat="1" applyFont="1" applyFill="1" applyBorder="1" applyAlignment="1" applyProtection="1">
      <alignment horizontal="left" vertical="center"/>
    </xf>
    <xf numFmtId="164" fontId="12" fillId="37" borderId="1" xfId="0" applyNumberFormat="1" applyFont="1" applyFill="1" applyBorder="1" applyAlignment="1" applyProtection="1">
      <alignment horizontal="left" vertical="center"/>
    </xf>
    <xf numFmtId="41" fontId="11" fillId="37" borderId="1" xfId="0" applyNumberFormat="1" applyFont="1" applyFill="1" applyBorder="1" applyAlignment="1" applyProtection="1">
      <alignment horizontal="left" vertical="center"/>
    </xf>
    <xf numFmtId="165" fontId="11" fillId="37" borderId="1" xfId="0" applyNumberFormat="1" applyFont="1" applyFill="1" applyBorder="1" applyAlignment="1" applyProtection="1">
      <alignment vertical="center" wrapText="1"/>
    </xf>
    <xf numFmtId="0" fontId="0" fillId="49" borderId="0" xfId="0" applyNumberFormat="1" applyFill="1" applyAlignment="1" applyProtection="1">
      <alignment horizontal="left" vertical="center"/>
    </xf>
    <xf numFmtId="166" fontId="12" fillId="2" borderId="0" xfId="0" applyNumberFormat="1" applyFont="1" applyFill="1" applyAlignment="1" applyProtection="1">
      <alignment horizontal="center"/>
    </xf>
    <xf numFmtId="0" fontId="0" fillId="0" borderId="0" xfId="0" applyNumberFormat="1" applyFill="1" applyAlignment="1" applyProtection="1">
      <alignment horizontal="left"/>
    </xf>
    <xf numFmtId="0" fontId="11" fillId="37" borderId="0" xfId="0" applyNumberFormat="1" applyFont="1" applyFill="1" applyAlignment="1" applyProtection="1"/>
    <xf numFmtId="0" fontId="11" fillId="37" borderId="1" xfId="0" applyNumberFormat="1" applyFont="1" applyFill="1" applyBorder="1" applyAlignment="1" applyProtection="1"/>
    <xf numFmtId="166" fontId="11" fillId="37" borderId="5" xfId="0" applyNumberFormat="1" applyFont="1" applyFill="1" applyBorder="1" applyAlignment="1" applyProtection="1"/>
    <xf numFmtId="0" fontId="11" fillId="37" borderId="5" xfId="0" applyNumberFormat="1" applyFont="1" applyFill="1" applyBorder="1" applyAlignment="1" applyProtection="1"/>
    <xf numFmtId="0" fontId="11" fillId="37" borderId="5" xfId="0" applyNumberFormat="1" applyFont="1" applyFill="1" applyBorder="1" applyAlignment="1" applyProtection="1">
      <alignment horizontal="right"/>
    </xf>
    <xf numFmtId="0" fontId="11" fillId="37" borderId="5" xfId="0" applyNumberFormat="1" applyFont="1" applyFill="1" applyBorder="1" applyAlignment="1" applyProtection="1">
      <alignment horizontal="left"/>
    </xf>
    <xf numFmtId="14" fontId="11" fillId="2" borderId="0" xfId="0" applyNumberFormat="1" applyFont="1" applyFill="1" applyAlignment="1" applyProtection="1"/>
    <xf numFmtId="0" fontId="9" fillId="2" borderId="0" xfId="0" applyNumberFormat="1" applyFont="1" applyFill="1" applyAlignment="1" applyProtection="1"/>
    <xf numFmtId="0" fontId="11" fillId="37" borderId="1" xfId="0" applyNumberFormat="1" applyFont="1" applyFill="1" applyBorder="1" applyAlignment="1" applyProtection="1">
      <alignment horizontal="right"/>
    </xf>
    <xf numFmtId="166" fontId="11" fillId="37" borderId="1" xfId="0" applyNumberFormat="1" applyFont="1" applyFill="1" applyBorder="1" applyAlignment="1" applyProtection="1"/>
    <xf numFmtId="0" fontId="11" fillId="37" borderId="12" xfId="0" applyNumberFormat="1" applyFont="1" applyFill="1" applyBorder="1" applyAlignment="1" applyProtection="1">
      <alignment horizontal="left"/>
    </xf>
    <xf numFmtId="0" fontId="15" fillId="37" borderId="12" xfId="0" applyNumberFormat="1" applyFont="1" applyFill="1" applyBorder="1" applyAlignment="1" applyProtection="1">
      <alignment horizontal="left"/>
    </xf>
    <xf numFmtId="0" fontId="11" fillId="37" borderId="1" xfId="0" applyNumberFormat="1" applyFont="1" applyFill="1" applyBorder="1" applyAlignment="1" applyProtection="1">
      <alignment horizontal="right" wrapText="1"/>
    </xf>
    <xf numFmtId="0" fontId="9" fillId="37" borderId="12" xfId="0" applyNumberFormat="1" applyFont="1" applyFill="1" applyBorder="1" applyAlignment="1" applyProtection="1">
      <alignment horizontal="center"/>
    </xf>
    <xf numFmtId="0" fontId="11" fillId="37" borderId="12" xfId="0" applyNumberFormat="1" applyFont="1" applyFill="1" applyBorder="1" applyAlignment="1" applyProtection="1">
      <alignment horizontal="center"/>
    </xf>
    <xf numFmtId="14" fontId="11" fillId="2" borderId="1" xfId="0" applyNumberFormat="1" applyFont="1" applyFill="1" applyBorder="1" applyAlignment="1" applyProtection="1">
      <alignment vertical="center"/>
    </xf>
    <xf numFmtId="15" fontId="11" fillId="2" borderId="0" xfId="0" applyNumberFormat="1" applyFont="1" applyFill="1" applyAlignment="1" applyProtection="1">
      <alignment vertical="center"/>
    </xf>
    <xf numFmtId="0" fontId="42" fillId="2" borderId="0" xfId="0" applyNumberFormat="1" applyFont="1" applyFill="1" applyAlignment="1" applyProtection="1">
      <alignment vertical="center"/>
    </xf>
    <xf numFmtId="166" fontId="42" fillId="2" borderId="0" xfId="0" applyNumberFormat="1" applyFont="1" applyFill="1" applyAlignment="1" applyProtection="1">
      <alignment horizontal="center" vertical="center"/>
    </xf>
    <xf numFmtId="166" fontId="42" fillId="2" borderId="0" xfId="0" applyNumberFormat="1" applyFont="1" applyFill="1" applyAlignment="1" applyProtection="1">
      <alignment vertical="center"/>
    </xf>
    <xf numFmtId="14" fontId="11" fillId="2" borderId="0" xfId="0" applyNumberFormat="1" applyFont="1" applyFill="1" applyAlignment="1" applyProtection="1">
      <alignment vertical="center"/>
    </xf>
    <xf numFmtId="0" fontId="18" fillId="37" borderId="0" xfId="0" applyNumberFormat="1" applyFont="1" applyFill="1" applyAlignment="1" applyProtection="1">
      <alignment vertical="center" wrapText="1"/>
    </xf>
    <xf numFmtId="0" fontId="45" fillId="44" borderId="0" xfId="0" applyNumberFormat="1" applyFont="1" applyFill="1" applyAlignment="1" applyProtection="1">
      <alignment horizontal="center" vertical="center"/>
    </xf>
    <xf numFmtId="166" fontId="9" fillId="39" borderId="1" xfId="0" applyNumberFormat="1" applyFont="1" applyFill="1" applyBorder="1" applyAlignment="1" applyProtection="1">
      <alignment horizontal="center" vertical="center" wrapText="1"/>
    </xf>
    <xf numFmtId="0" fontId="52" fillId="8" borderId="1" xfId="0" applyNumberFormat="1" applyFont="1" applyFill="1" applyBorder="1" applyAlignment="1" applyProtection="1">
      <alignment horizontal="center" vertical="center" wrapText="1"/>
    </xf>
    <xf numFmtId="0" fontId="54" fillId="8" borderId="1" xfId="0" applyNumberFormat="1" applyFont="1" applyFill="1" applyBorder="1" applyAlignment="1" applyProtection="1">
      <alignment horizontal="center" vertical="center" wrapText="1"/>
    </xf>
    <xf numFmtId="0" fontId="52" fillId="8" borderId="5" xfId="0" applyNumberFormat="1" applyFont="1" applyFill="1" applyBorder="1" applyAlignment="1" applyProtection="1">
      <alignment horizontal="center" vertical="center" wrapText="1"/>
    </xf>
    <xf numFmtId="0" fontId="19" fillId="2" borderId="1" xfId="0" applyNumberFormat="1" applyFont="1" applyFill="1" applyBorder="1" applyAlignment="1" applyProtection="1">
      <alignment vertical="center"/>
    </xf>
    <xf numFmtId="0" fontId="11" fillId="37" borderId="8" xfId="0" applyNumberFormat="1" applyFont="1" applyFill="1" applyBorder="1" applyAlignment="1" applyProtection="1">
      <alignment horizontal="center"/>
    </xf>
    <xf numFmtId="0" fontId="11" fillId="37" borderId="8" xfId="0" applyNumberFormat="1" applyFont="1" applyFill="1" applyBorder="1" applyAlignment="1" applyProtection="1">
      <alignment horizontal="left"/>
    </xf>
    <xf numFmtId="0" fontId="11" fillId="37" borderId="3" xfId="0" applyNumberFormat="1" applyFont="1" applyFill="1" applyBorder="1" applyAlignment="1" applyProtection="1">
      <alignment horizontal="left"/>
    </xf>
    <xf numFmtId="0" fontId="43" fillId="40" borderId="0" xfId="0" applyNumberFormat="1" applyFont="1" applyFill="1" applyAlignment="1" applyProtection="1">
      <alignment vertical="center"/>
    </xf>
    <xf numFmtId="14" fontId="11" fillId="37" borderId="5" xfId="0" applyNumberFormat="1" applyFont="1" applyFill="1" applyBorder="1" applyAlignment="1" applyProtection="1"/>
    <xf numFmtId="0" fontId="11" fillId="37" borderId="7" xfId="0" applyNumberFormat="1" applyFont="1" applyFill="1" applyBorder="1" applyAlignment="1" applyProtection="1">
      <alignment horizontal="left"/>
    </xf>
    <xf numFmtId="0" fontId="11" fillId="37" borderId="11" xfId="0" applyNumberFormat="1" applyFont="1" applyFill="1" applyBorder="1" applyAlignment="1" applyProtection="1">
      <alignment horizontal="left"/>
    </xf>
    <xf numFmtId="14" fontId="17" fillId="0" borderId="0" xfId="0" applyNumberFormat="1" applyFont="1" applyFill="1" applyAlignment="1" applyProtection="1"/>
  </cellXfs>
  <cellStyles count="140">
    <cellStyle name="20% - Accent1 2" xfId="1"/>
    <cellStyle name="20% - Accent1 2 2" xfId="103"/>
    <cellStyle name="20% - Accent2 2" xfId="2"/>
    <cellStyle name="20% - Accent2 2 2" xfId="104"/>
    <cellStyle name="20% - Accent3 2" xfId="3"/>
    <cellStyle name="20% - Accent3 2 2" xfId="105"/>
    <cellStyle name="20% - Accent4 2" xfId="4"/>
    <cellStyle name="20% - Accent4 2 2" xfId="106"/>
    <cellStyle name="20% - Accent5 2" xfId="5"/>
    <cellStyle name="20% - Accent5 2 2" xfId="107"/>
    <cellStyle name="20% - Accent6 2" xfId="6"/>
    <cellStyle name="20% - Accent6 2 2" xfId="108"/>
    <cellStyle name="40% - Accent1 2" xfId="7"/>
    <cellStyle name="40% - Accent1 2 2" xfId="109"/>
    <cellStyle name="40% - Accent2 2" xfId="8"/>
    <cellStyle name="40% - Accent2 2 2" xfId="110"/>
    <cellStyle name="40% - Accent3 2" xfId="9"/>
    <cellStyle name="40% - Accent3 2 2" xfId="111"/>
    <cellStyle name="40% - Accent4 2" xfId="10"/>
    <cellStyle name="40% - Accent4 2 2" xfId="112"/>
    <cellStyle name="40% - Accent5 2" xfId="11"/>
    <cellStyle name="40% - Accent5 2 2" xfId="113"/>
    <cellStyle name="40% - Accent6 2" xfId="12"/>
    <cellStyle name="40% - Accent6 2 2" xfId="114"/>
    <cellStyle name="60% - Accent1 2" xfId="13"/>
    <cellStyle name="60% - Accent2 2" xfId="14"/>
    <cellStyle name="60% - Accent3 2" xfId="15"/>
    <cellStyle name="60% - Accent4 2" xfId="16"/>
    <cellStyle name="60% - Accent5 2" xfId="17"/>
    <cellStyle name="60% - Accent6 2" xfId="18"/>
    <cellStyle name="Accent1 2" xfId="19"/>
    <cellStyle name="Accent2 2" xfId="20"/>
    <cellStyle name="Accent3 2" xfId="21"/>
    <cellStyle name="Accent4 2" xfId="22"/>
    <cellStyle name="Accent5 2" xfId="23"/>
    <cellStyle name="Accent6 2" xfId="24"/>
    <cellStyle name="Bad 2" xfId="25"/>
    <cellStyle name="Calculation 2" xfId="26"/>
    <cellStyle name="Check Cell 2" xfId="27"/>
    <cellStyle name="Comma [0] 2" xfId="28"/>
    <cellStyle name="Comma [0] 2 2" xfId="29"/>
    <cellStyle name="Comma [0] 2 2 2" xfId="115"/>
    <cellStyle name="Comma [0] 2 3" xfId="72"/>
    <cellStyle name="Comma 10" xfId="30"/>
    <cellStyle name="Comma 10 2" xfId="116"/>
    <cellStyle name="Comma 11" xfId="31"/>
    <cellStyle name="Comma 11 2" xfId="117"/>
    <cellStyle name="Comma 12" xfId="32"/>
    <cellStyle name="Comma 12 2" xfId="118"/>
    <cellStyle name="Comma 13" xfId="33"/>
    <cellStyle name="Comma 13 2" xfId="119"/>
    <cellStyle name="Comma 14" xfId="34"/>
    <cellStyle name="Comma 14 2" xfId="120"/>
    <cellStyle name="Comma 15" xfId="35"/>
    <cellStyle name="Comma 15 2" xfId="121"/>
    <cellStyle name="Comma 2" xfId="36"/>
    <cellStyle name="Comma 2 2" xfId="37"/>
    <cellStyle name="Comma 2 2 2" xfId="134"/>
    <cellStyle name="Comma 2 2 3" xfId="136"/>
    <cellStyle name="Comma 2 2 4" xfId="122"/>
    <cellStyle name="Comma 2 3" xfId="73"/>
    <cellStyle name="Comma 3" xfId="38"/>
    <cellStyle name="Comma 3 2" xfId="74"/>
    <cellStyle name="Comma 4" xfId="39"/>
    <cellStyle name="Comma 4 2" xfId="71"/>
    <cellStyle name="Comma 5" xfId="40"/>
    <cellStyle name="Comma 5 2" xfId="123"/>
    <cellStyle name="Comma 6" xfId="41"/>
    <cellStyle name="Comma 6 2" xfId="124"/>
    <cellStyle name="Comma 7" xfId="42"/>
    <cellStyle name="Comma 7 2" xfId="125"/>
    <cellStyle name="Comma 8" xfId="43"/>
    <cellStyle name="Comma 8 2" xfId="126"/>
    <cellStyle name="Comma 9" xfId="44"/>
    <cellStyle name="Comma 9 2" xfId="127"/>
    <cellStyle name="Explanatory Text 2" xfId="45"/>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Good 2" xfId="46"/>
    <cellStyle name="Heading 1 2" xfId="47"/>
    <cellStyle name="Heading 2 2" xfId="48"/>
    <cellStyle name="Heading 3 2" xfId="49"/>
    <cellStyle name="Heading 4 2" xfId="50"/>
    <cellStyle name="Input 2" xfId="51"/>
    <cellStyle name="Linked Cell 2" xfId="52"/>
    <cellStyle name="Neutral 2" xfId="53"/>
    <cellStyle name="Normal" xfId="0" builtinId="0"/>
    <cellStyle name="Normal 10" xfId="54"/>
    <cellStyle name="Normal 10 2" xfId="75"/>
    <cellStyle name="Normal 2" xfId="55"/>
    <cellStyle name="Normal 2 2" xfId="56"/>
    <cellStyle name="Normal 2 2 2" xfId="76"/>
    <cellStyle name="Normal 2 3" xfId="57"/>
    <cellStyle name="Normal 2 33" xfId="58"/>
    <cellStyle name="Normal 2 33 2" xfId="77"/>
    <cellStyle name="Normal 2 4" xfId="138"/>
    <cellStyle name="Normal 3" xfId="59"/>
    <cellStyle name="Normal 3 2" xfId="60"/>
    <cellStyle name="Normal 4" xfId="61"/>
    <cellStyle name="Normal 4 2" xfId="62"/>
    <cellStyle name="Normal 4 2 2" xfId="128"/>
    <cellStyle name="Normal 5" xfId="63"/>
    <cellStyle name="Normal 5 2" xfId="132"/>
    <cellStyle name="Normal 5 3" xfId="137"/>
    <cellStyle name="Normal 5 4" xfId="129"/>
    <cellStyle name="Normal 6" xfId="64"/>
    <cellStyle name="Normal 6 2" xfId="130"/>
    <cellStyle name="Normal 7" xfId="133"/>
    <cellStyle name="Normal 8" xfId="135"/>
    <cellStyle name="Normal 9" xfId="139"/>
    <cellStyle name="Normal_Template PT MMI R1" xfId="65"/>
    <cellStyle name="Note 2" xfId="66"/>
    <cellStyle name="Note 2 2" xfId="131"/>
    <cellStyle name="Output 2" xfId="67"/>
    <cellStyle name="Title 2" xfId="68"/>
    <cellStyle name="Total 2" xfId="69"/>
    <cellStyle name="Warning Text 2" xfId="70"/>
  </cellStyles>
  <dxfs count="0"/>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BDA9BD"/>
      <color rgb="FF9C249F"/>
      <color rgb="FFCD81E5"/>
      <color rgb="FF8421A3"/>
      <color rgb="FFC19BC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6.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17.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G21"/>
  <sheetViews>
    <sheetView workbookViewId="0"/>
  </sheetViews>
  <sheetFormatPr defaultRowHeight="12.75"/>
  <sheetData>
    <row r="4" spans="1:7" ht="18" customHeight="1">
      <c r="A4" s="201" t="s">
        <v>0</v>
      </c>
      <c r="B4" s="201"/>
      <c r="C4" s="201"/>
      <c r="D4" s="201"/>
      <c r="E4" s="201"/>
      <c r="F4" s="201"/>
      <c r="G4" s="201"/>
    </row>
    <row r="5" spans="1:7" ht="18" customHeight="1">
      <c r="A5" s="201"/>
      <c r="B5" s="201"/>
      <c r="C5" s="201"/>
      <c r="D5" s="201"/>
      <c r="E5" s="201"/>
      <c r="F5" s="201"/>
      <c r="G5" s="201"/>
    </row>
    <row r="6" spans="1:7" ht="15.75" customHeight="1">
      <c r="A6" s="202" t="s">
        <v>1</v>
      </c>
      <c r="B6" s="203"/>
      <c r="C6" s="204"/>
      <c r="D6" s="204"/>
      <c r="E6" s="204"/>
      <c r="F6" s="204"/>
      <c r="G6" s="204"/>
    </row>
    <row r="7" spans="1:7" ht="15.75" customHeight="1">
      <c r="A7" s="205" t="s">
        <v>2</v>
      </c>
      <c r="B7" s="206" t="s">
        <v>3</v>
      </c>
      <c r="C7" s="207"/>
      <c r="D7" s="207"/>
      <c r="E7" s="207"/>
      <c r="F7" s="207"/>
      <c r="G7" s="207"/>
    </row>
    <row r="8" spans="1:7" ht="15.75" customHeight="1">
      <c r="A8" s="205" t="s">
        <v>4</v>
      </c>
      <c r="B8" s="206" t="s">
        <v>5</v>
      </c>
      <c r="C8" s="207"/>
      <c r="D8" s="207"/>
      <c r="E8" s="207"/>
      <c r="F8" s="207"/>
      <c r="G8" s="207"/>
    </row>
    <row r="9" spans="1:7" ht="14.25" customHeight="1">
      <c r="A9" s="208"/>
      <c r="B9" s="208"/>
      <c r="C9" s="208"/>
      <c r="D9" s="208"/>
      <c r="E9" s="208"/>
      <c r="F9" s="208"/>
      <c r="G9" s="208"/>
    </row>
    <row r="10" spans="1:7" ht="38.25" customHeight="1">
      <c r="A10" s="209" t="s">
        <v>6</v>
      </c>
      <c r="B10" s="210" t="s">
        <v>7</v>
      </c>
      <c r="C10" s="210" t="s">
        <v>8</v>
      </c>
      <c r="D10" s="210" t="s">
        <v>9</v>
      </c>
      <c r="E10" s="210" t="s">
        <v>10</v>
      </c>
      <c r="F10" s="210" t="s">
        <v>11</v>
      </c>
      <c r="G10" s="209" t="s">
        <v>12</v>
      </c>
    </row>
    <row r="11" spans="1:7">
      <c r="A11" s="81"/>
      <c r="B11" s="82"/>
      <c r="C11" s="83"/>
      <c r="D11" s="84"/>
      <c r="E11" s="85"/>
      <c r="F11" s="82"/>
      <c r="G11" s="82"/>
    </row>
    <row r="12" spans="1:7">
      <c r="A12" s="81"/>
      <c r="B12" s="82"/>
      <c r="C12" s="82"/>
      <c r="D12" s="84"/>
      <c r="E12" s="85"/>
      <c r="F12" s="82"/>
      <c r="G12" s="82"/>
    </row>
    <row r="13" spans="1:7">
      <c r="A13" s="81"/>
      <c r="B13" s="82"/>
      <c r="C13" s="82"/>
      <c r="D13" s="86"/>
      <c r="E13" s="87"/>
      <c r="F13" s="82"/>
      <c r="G13" s="82"/>
    </row>
    <row r="14" spans="1:7">
      <c r="A14" s="81"/>
      <c r="B14" s="82"/>
      <c r="C14" s="83"/>
      <c r="D14" s="84"/>
      <c r="E14" s="85"/>
      <c r="F14" s="82"/>
      <c r="G14" s="82"/>
    </row>
    <row r="15" spans="1:7">
      <c r="A15" s="81"/>
      <c r="B15" s="82"/>
      <c r="C15" s="88"/>
      <c r="D15" s="84"/>
      <c r="E15" s="85"/>
      <c r="F15" s="82"/>
      <c r="G15" s="82"/>
    </row>
    <row r="16" spans="1:7">
      <c r="A16" s="81"/>
      <c r="B16" s="82"/>
      <c r="C16" s="88"/>
      <c r="D16" s="84"/>
      <c r="E16" s="84"/>
      <c r="F16" s="82"/>
      <c r="G16" s="82"/>
    </row>
    <row r="17" spans="1:7">
      <c r="A17" s="81"/>
      <c r="B17" s="82"/>
      <c r="C17" s="83"/>
      <c r="D17" s="84"/>
      <c r="E17" s="85"/>
      <c r="F17" s="82"/>
      <c r="G17" s="82"/>
    </row>
    <row r="18" spans="1:7">
      <c r="A18" s="81"/>
      <c r="B18" s="82"/>
      <c r="C18" s="83"/>
      <c r="D18" s="84"/>
      <c r="E18" s="85"/>
      <c r="F18" s="82"/>
      <c r="G18" s="82"/>
    </row>
    <row r="19" spans="1:7">
      <c r="A19" s="81"/>
      <c r="B19" s="82"/>
      <c r="C19" s="83"/>
      <c r="D19" s="84"/>
      <c r="E19" s="85"/>
      <c r="F19" s="82"/>
      <c r="G19" s="82"/>
    </row>
    <row r="20" spans="1:7">
      <c r="A20" s="81"/>
      <c r="B20" s="82"/>
      <c r="C20" s="83"/>
      <c r="D20" s="84"/>
      <c r="E20" s="85"/>
      <c r="F20" s="87"/>
      <c r="G20" s="87"/>
    </row>
    <row r="21" spans="1:7">
      <c r="A21" s="81"/>
      <c r="B21" s="82"/>
      <c r="C21" s="83"/>
      <c r="D21" s="84"/>
      <c r="E21" s="85"/>
      <c r="F21" s="87"/>
      <c r="G21" s="87"/>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31"/>
  <sheetViews>
    <sheetView topLeftCell="G6" workbookViewId="0">
      <selection activeCell="C12" sqref="C12 C12"/>
    </sheetView>
  </sheetViews>
  <sheetFormatPr defaultRowHeight="12.75"/>
  <cols>
    <col min="1" max="1" width="9.140625" style="200" customWidth="1"/>
    <col min="2" max="2" width="15.7109375" style="200" customWidth="1"/>
    <col min="3" max="3" width="26.140625" style="200" customWidth="1"/>
    <col min="4" max="4" width="21.5703125" style="200" customWidth="1"/>
    <col min="5" max="5" width="10.42578125" style="200" customWidth="1"/>
    <col min="6" max="6" width="17.7109375" style="200" customWidth="1"/>
    <col min="7" max="7" width="25.28515625" style="200" customWidth="1"/>
    <col min="8" max="8" width="19" style="200" customWidth="1"/>
  </cols>
  <sheetData>
    <row r="1" spans="1:22" ht="15.75" customHeight="1">
      <c r="A1" s="421" t="s">
        <v>559</v>
      </c>
      <c r="B1" s="387"/>
      <c r="C1"/>
      <c r="D1"/>
      <c r="E1"/>
      <c r="F1"/>
      <c r="G1"/>
      <c r="H1"/>
    </row>
    <row r="2" spans="1:22" ht="15.75" customHeight="1">
      <c r="A2" s="289" t="s">
        <v>359</v>
      </c>
      <c r="B2" s="422" t="s">
        <v>560</v>
      </c>
      <c r="C2" s="359" t="str">
        <f>'1. New Employee Data'!D2</f>
        <v>Kantor Perwakilan Perusahaan Perdagangan Asing Williams-Sonoma Singapore Pte. Ltd</v>
      </c>
      <c r="D2"/>
      <c r="E2"/>
      <c r="F2"/>
      <c r="G2"/>
      <c r="H2"/>
    </row>
    <row r="3" spans="1:22" ht="15.75" customHeight="1">
      <c r="A3" s="289" t="s">
        <v>42</v>
      </c>
      <c r="B3" s="422" t="s">
        <v>560</v>
      </c>
      <c r="C3" s="292">
        <f>'1. New Employee Data'!D3</f>
        <v>43831</v>
      </c>
      <c r="D3"/>
      <c r="E3"/>
      <c r="F3"/>
      <c r="G3"/>
      <c r="H3"/>
    </row>
    <row r="4" spans="1:22" ht="15.75" customHeight="1">
      <c r="A4" s="289" t="s">
        <v>361</v>
      </c>
      <c r="B4" s="422" t="s">
        <v>560</v>
      </c>
      <c r="C4" s="359" t="str">
        <f>'1. New Employee Data'!D4</f>
        <v>IDR</v>
      </c>
      <c r="D4"/>
      <c r="E4"/>
      <c r="F4"/>
      <c r="G4"/>
      <c r="H4"/>
    </row>
    <row r="5" spans="1:22" ht="15.75" customHeight="1">
      <c r="A5" s="289" t="s">
        <v>365</v>
      </c>
      <c r="B5" s="422" t="s">
        <v>560</v>
      </c>
      <c r="C5" s="294" t="s">
        <v>366</v>
      </c>
      <c r="D5" s="296"/>
      <c r="E5" s="296"/>
      <c r="F5" s="378"/>
      <c r="G5" s="378"/>
      <c r="H5" s="344"/>
      <c r="I5" s="291"/>
      <c r="J5" s="291"/>
      <c r="K5" s="291"/>
      <c r="L5" s="291"/>
      <c r="M5" s="344"/>
      <c r="N5" s="344"/>
      <c r="O5" s="344"/>
      <c r="P5" s="344"/>
      <c r="Q5" s="344"/>
      <c r="R5" s="344"/>
      <c r="S5" s="344"/>
      <c r="T5" s="344"/>
      <c r="U5" s="344"/>
      <c r="V5" s="343"/>
    </row>
    <row r="6" spans="1:22" ht="15.75" customHeight="1">
      <c r="A6" s="289"/>
      <c r="B6" s="387"/>
      <c r="C6" s="291"/>
      <c r="D6"/>
      <c r="E6"/>
      <c r="F6"/>
      <c r="G6"/>
      <c r="H6"/>
    </row>
    <row r="7" spans="1:22" ht="15.75" customHeight="1">
      <c r="A7" s="380" t="s">
        <v>367</v>
      </c>
      <c r="B7" s="380"/>
      <c r="C7" s="380"/>
      <c r="D7" s="380"/>
      <c r="E7" s="380"/>
      <c r="F7" s="380"/>
      <c r="G7" s="380"/>
      <c r="H7" s="380"/>
      <c r="I7" s="380"/>
    </row>
    <row r="8" spans="1:22" ht="15.75" customHeight="1">
      <c r="A8" s="423"/>
      <c r="B8" s="423"/>
      <c r="C8"/>
      <c r="D8"/>
      <c r="E8"/>
      <c r="F8"/>
      <c r="G8"/>
      <c r="H8"/>
    </row>
    <row r="9" spans="1:22" ht="45" customHeight="1">
      <c r="A9" s="423"/>
      <c r="B9" s="423"/>
      <c r="C9"/>
      <c r="D9" s="424"/>
      <c r="E9" s="424"/>
      <c r="F9" s="425" t="s">
        <v>552</v>
      </c>
      <c r="G9"/>
      <c r="H9"/>
    </row>
    <row r="10" spans="1:22" ht="65.25" customHeight="1">
      <c r="A10" s="306" t="s">
        <v>34</v>
      </c>
      <c r="B10" s="305" t="s">
        <v>46</v>
      </c>
      <c r="C10" s="426" t="s">
        <v>561</v>
      </c>
      <c r="D10" s="426" t="s">
        <v>562</v>
      </c>
      <c r="E10" s="426" t="s">
        <v>233</v>
      </c>
      <c r="F10" s="427" t="s">
        <v>236</v>
      </c>
      <c r="G10" s="305" t="s">
        <v>563</v>
      </c>
      <c r="H10" s="305" t="s">
        <v>564</v>
      </c>
      <c r="I10" s="306" t="s">
        <v>38</v>
      </c>
      <c r="J10" s="428"/>
    </row>
    <row r="11" spans="1:22" ht="15.75" customHeight="1">
      <c r="A11" s="429">
        <v>1</v>
      </c>
      <c r="B11" s="429" t="s">
        <v>565</v>
      </c>
      <c r="C11" s="430" t="s">
        <v>566</v>
      </c>
      <c r="D11" s="431">
        <v>100000000</v>
      </c>
      <c r="E11" s="429">
        <v>12</v>
      </c>
      <c r="F11" s="432">
        <f>D11/E11</f>
        <v>8333333.333333333</v>
      </c>
      <c r="G11" s="433">
        <v>42005</v>
      </c>
      <c r="H11" s="434">
        <v>42369</v>
      </c>
      <c r="I11" s="435" t="s">
        <v>567</v>
      </c>
      <c r="J11" s="420"/>
    </row>
    <row r="12" spans="1:22" ht="15.75" customHeight="1">
      <c r="A12" s="416">
        <v>1</v>
      </c>
      <c r="B12" s="273">
        <v>339218</v>
      </c>
      <c r="C12" s="415" t="s">
        <v>568</v>
      </c>
      <c r="D12" s="417">
        <v>3619985</v>
      </c>
      <c r="E12" s="416">
        <v>5</v>
      </c>
      <c r="F12" s="417">
        <v>723997</v>
      </c>
      <c r="G12" s="418">
        <v>43831</v>
      </c>
      <c r="H12" s="418">
        <v>43982</v>
      </c>
      <c r="I12" s="419"/>
      <c r="J12" s="420" t="s">
        <v>569</v>
      </c>
    </row>
    <row r="13" spans="1:22" ht="15.75" customHeight="1">
      <c r="A13" s="416">
        <v>2</v>
      </c>
      <c r="B13" s="273">
        <v>339910</v>
      </c>
      <c r="C13" s="415" t="s">
        <v>568</v>
      </c>
      <c r="D13" s="417">
        <v>3619985</v>
      </c>
      <c r="E13" s="416">
        <v>5</v>
      </c>
      <c r="F13" s="417">
        <v>723997</v>
      </c>
      <c r="G13" s="418">
        <v>43831</v>
      </c>
      <c r="H13" s="418">
        <v>43982</v>
      </c>
      <c r="I13" s="419"/>
      <c r="J13" s="420" t="s">
        <v>569</v>
      </c>
    </row>
    <row r="14" spans="1:22" ht="15.75" customHeight="1">
      <c r="A14" s="416">
        <v>3</v>
      </c>
      <c r="B14" s="273">
        <v>344228</v>
      </c>
      <c r="C14" s="436"/>
      <c r="D14" s="437"/>
      <c r="E14" s="437"/>
      <c r="F14" s="438"/>
      <c r="G14" s="439"/>
      <c r="H14" s="439"/>
      <c r="I14" s="419"/>
      <c r="J14" s="420"/>
    </row>
    <row r="15" spans="1:22" ht="15.75" customHeight="1">
      <c r="A15" s="416">
        <v>4</v>
      </c>
      <c r="B15" s="273">
        <v>344479</v>
      </c>
      <c r="C15" s="436"/>
      <c r="D15" s="437"/>
      <c r="E15" s="437"/>
      <c r="F15" s="438"/>
      <c r="G15" s="439"/>
      <c r="H15" s="439"/>
      <c r="I15" s="419"/>
      <c r="J15" s="420"/>
    </row>
    <row r="16" spans="1:22" ht="15.75" customHeight="1">
      <c r="A16" s="416">
        <v>5</v>
      </c>
      <c r="B16" s="273">
        <v>329656</v>
      </c>
      <c r="C16" s="436"/>
      <c r="D16" s="437"/>
      <c r="E16" s="437"/>
      <c r="F16" s="438"/>
      <c r="G16" s="439"/>
      <c r="H16" s="439"/>
      <c r="I16" s="419"/>
      <c r="J16" s="420"/>
    </row>
    <row r="17" spans="1:10" ht="15.75" customHeight="1">
      <c r="A17" s="416">
        <v>6</v>
      </c>
      <c r="B17" s="273">
        <v>346187</v>
      </c>
      <c r="C17" s="436"/>
      <c r="D17" s="437"/>
      <c r="E17" s="437"/>
      <c r="F17" s="438"/>
      <c r="G17" s="439"/>
      <c r="H17" s="439"/>
      <c r="I17" s="419"/>
      <c r="J17" s="420"/>
    </row>
    <row r="18" spans="1:10" ht="15.75" customHeight="1">
      <c r="A18" s="416">
        <v>7</v>
      </c>
      <c r="B18" s="273">
        <v>346835</v>
      </c>
      <c r="C18" s="436"/>
      <c r="D18" s="437"/>
      <c r="E18" s="437"/>
      <c r="F18" s="438"/>
      <c r="G18" s="439"/>
      <c r="H18" s="439"/>
      <c r="I18" s="419"/>
      <c r="J18" s="420"/>
    </row>
    <row r="19" spans="1:10" ht="15.75" customHeight="1">
      <c r="A19" s="416">
        <v>8</v>
      </c>
      <c r="B19" s="273">
        <v>346836</v>
      </c>
      <c r="C19" s="436"/>
      <c r="D19" s="437"/>
      <c r="E19" s="437"/>
      <c r="F19" s="438"/>
      <c r="G19" s="439"/>
      <c r="H19" s="439"/>
      <c r="I19" s="437"/>
      <c r="J19" s="420"/>
    </row>
    <row r="20" spans="1:10" ht="15.75" customHeight="1">
      <c r="A20" s="416">
        <v>9</v>
      </c>
      <c r="B20" s="273">
        <v>347148</v>
      </c>
      <c r="C20" s="436"/>
      <c r="D20" s="437"/>
      <c r="E20" s="437"/>
      <c r="F20" s="438"/>
      <c r="G20" s="439"/>
      <c r="H20" s="439"/>
      <c r="I20" s="437"/>
      <c r="J20" s="420"/>
    </row>
    <row r="21" spans="1:10" ht="15.75" customHeight="1">
      <c r="A21" s="416">
        <v>10</v>
      </c>
      <c r="B21" s="273">
        <v>351993</v>
      </c>
      <c r="C21" s="436"/>
      <c r="D21" s="437"/>
      <c r="E21" s="437"/>
      <c r="F21" s="438"/>
      <c r="G21" s="439"/>
      <c r="H21" s="439"/>
      <c r="I21" s="437"/>
      <c r="J21" s="420"/>
    </row>
    <row r="22" spans="1:10" ht="15.75" customHeight="1">
      <c r="A22" s="416">
        <v>11</v>
      </c>
      <c r="B22" s="273">
        <v>351994</v>
      </c>
      <c r="C22" s="436"/>
      <c r="D22" s="437"/>
      <c r="E22" s="437"/>
      <c r="F22" s="438"/>
      <c r="G22" s="439"/>
      <c r="H22" s="439"/>
      <c r="I22" s="437"/>
      <c r="J22" s="420"/>
    </row>
    <row r="23" spans="1:10" ht="15.75" customHeight="1">
      <c r="A23" s="416">
        <v>12</v>
      </c>
      <c r="B23" s="273">
        <v>355028</v>
      </c>
      <c r="C23"/>
      <c r="D23"/>
      <c r="E23"/>
      <c r="F23"/>
      <c r="G23"/>
      <c r="H23"/>
    </row>
    <row r="24" spans="1:10" ht="15.75" customHeight="1">
      <c r="A24" s="416">
        <v>13</v>
      </c>
      <c r="B24" s="273">
        <v>359255</v>
      </c>
      <c r="C24"/>
      <c r="D24"/>
      <c r="E24"/>
      <c r="F24"/>
      <c r="G24"/>
      <c r="H24"/>
    </row>
    <row r="25" spans="1:10" ht="15.75" customHeight="1">
      <c r="A25" s="416">
        <v>14</v>
      </c>
      <c r="B25" s="273">
        <v>364040</v>
      </c>
      <c r="C25"/>
      <c r="D25"/>
      <c r="E25"/>
      <c r="F25"/>
      <c r="G25"/>
      <c r="H25"/>
    </row>
    <row r="26" spans="1:10" ht="15.75" customHeight="1">
      <c r="A26" s="416">
        <v>15</v>
      </c>
      <c r="B26" s="273">
        <v>372175</v>
      </c>
      <c r="C26"/>
      <c r="D26"/>
      <c r="E26"/>
      <c r="F26"/>
      <c r="G26"/>
      <c r="H26"/>
    </row>
    <row r="27" spans="1:10" ht="15.75" customHeight="1">
      <c r="A27" s="416">
        <v>16</v>
      </c>
      <c r="B27" s="273">
        <v>372176</v>
      </c>
      <c r="C27"/>
      <c r="D27"/>
      <c r="E27"/>
      <c r="F27"/>
      <c r="G27"/>
      <c r="H27"/>
    </row>
    <row r="28" spans="1:10" ht="15.75" customHeight="1">
      <c r="A28" s="416">
        <v>17</v>
      </c>
      <c r="B28" s="273">
        <v>374566</v>
      </c>
      <c r="C28"/>
      <c r="D28"/>
      <c r="E28"/>
      <c r="F28"/>
      <c r="G28"/>
      <c r="H28"/>
    </row>
    <row r="29" spans="1:10" ht="15.75" customHeight="1">
      <c r="A29" s="416">
        <v>18</v>
      </c>
      <c r="B29" s="273">
        <v>374567</v>
      </c>
      <c r="C29"/>
      <c r="D29"/>
      <c r="E29"/>
      <c r="F29"/>
      <c r="G29"/>
      <c r="H29"/>
    </row>
    <row r="30" spans="1:10" ht="15.75" customHeight="1">
      <c r="A30" s="416">
        <v>19</v>
      </c>
      <c r="B30" s="273">
        <v>380278</v>
      </c>
      <c r="C30"/>
      <c r="D30"/>
      <c r="E30"/>
      <c r="F30"/>
      <c r="G30"/>
      <c r="H30"/>
    </row>
    <row r="31" spans="1:10" ht="15.75" customHeight="1">
      <c r="A31" s="416">
        <v>20</v>
      </c>
      <c r="B31" s="273">
        <v>380280</v>
      </c>
      <c r="C31"/>
      <c r="D31"/>
      <c r="E31"/>
      <c r="F31"/>
      <c r="G31"/>
      <c r="H31"/>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46"/>
  <sheetViews>
    <sheetView topLeftCell="C4" workbookViewId="0">
      <selection activeCell="A12" sqref="A12 A12 A12:A30"/>
    </sheetView>
  </sheetViews>
  <sheetFormatPr defaultRowHeight="12.75"/>
  <cols>
    <col min="1" max="1" width="9.140625" style="200" customWidth="1"/>
    <col min="2" max="2" width="17.85546875" style="200" customWidth="1"/>
    <col min="3" max="3" width="16.85546875" style="200" customWidth="1"/>
  </cols>
  <sheetData>
    <row r="1" spans="1:21" ht="15.75" customHeight="1">
      <c r="A1" s="288" t="s">
        <v>570</v>
      </c>
      <c r="B1" s="387"/>
      <c r="C1"/>
      <c r="D1" s="424"/>
    </row>
    <row r="2" spans="1:21" ht="15.75" customHeight="1">
      <c r="A2" s="289" t="s">
        <v>359</v>
      </c>
      <c r="B2" s="343" t="s">
        <v>560</v>
      </c>
      <c r="C2" s="359" t="str">
        <f>'1. New Employee Data'!D2</f>
        <v>Kantor Perwakilan Perusahaan Perdagangan Asing Williams-Sonoma Singapore Pte. Ltd</v>
      </c>
      <c r="D2" s="424"/>
    </row>
    <row r="3" spans="1:21" ht="15.75" customHeight="1">
      <c r="A3" s="289" t="s">
        <v>42</v>
      </c>
      <c r="B3" s="343" t="s">
        <v>560</v>
      </c>
      <c r="C3" s="292">
        <f>'1. New Employee Data'!D3</f>
        <v>43831</v>
      </c>
      <c r="D3" s="298" t="s">
        <v>571</v>
      </c>
      <c r="E3" s="298"/>
      <c r="F3" s="298"/>
    </row>
    <row r="4" spans="1:21" ht="15.75" customHeight="1">
      <c r="A4" s="289" t="s">
        <v>361</v>
      </c>
      <c r="B4" s="343" t="s">
        <v>560</v>
      </c>
      <c r="C4" s="359" t="str">
        <f>'1. New Employee Data'!D4</f>
        <v>IDR</v>
      </c>
      <c r="D4" s="424"/>
    </row>
    <row r="5" spans="1:21" ht="15.75" customHeight="1">
      <c r="A5" s="289" t="s">
        <v>365</v>
      </c>
      <c r="B5" s="343" t="s">
        <v>560</v>
      </c>
      <c r="C5" s="294" t="s">
        <v>366</v>
      </c>
      <c r="D5" s="294"/>
      <c r="E5" s="294"/>
      <c r="F5" s="294"/>
      <c r="G5" s="294"/>
      <c r="H5" s="291"/>
      <c r="I5" s="291"/>
      <c r="J5" s="291"/>
      <c r="K5" s="291"/>
      <c r="L5" s="344"/>
      <c r="M5" s="344"/>
      <c r="N5" s="344"/>
      <c r="O5" s="344"/>
      <c r="P5" s="344"/>
      <c r="Q5" s="344"/>
      <c r="R5" s="344"/>
      <c r="S5" s="344"/>
      <c r="T5" s="344"/>
      <c r="U5" s="343"/>
    </row>
    <row r="6" spans="1:21" ht="15.75" customHeight="1">
      <c r="A6" s="289"/>
      <c r="B6" s="387"/>
      <c r="C6" s="291"/>
      <c r="D6" s="424"/>
    </row>
    <row r="7" spans="1:21" ht="15.75" customHeight="1">
      <c r="A7" s="380" t="s">
        <v>367</v>
      </c>
      <c r="B7" s="380"/>
      <c r="C7" s="380"/>
      <c r="D7" s="380"/>
      <c r="E7" s="380"/>
      <c r="F7" s="380"/>
      <c r="G7" s="380"/>
      <c r="H7" s="380"/>
    </row>
    <row r="8" spans="1:21" ht="15.75" customHeight="1">
      <c r="A8" s="423"/>
      <c r="B8" s="423"/>
      <c r="C8"/>
      <c r="D8" s="424"/>
    </row>
    <row r="9" spans="1:21" ht="15.75" customHeight="1">
      <c r="A9" s="440" t="s">
        <v>34</v>
      </c>
      <c r="B9" s="367" t="s">
        <v>46</v>
      </c>
      <c r="C9" s="441" t="s">
        <v>248</v>
      </c>
    </row>
    <row r="10" spans="1:21" ht="15.75" customHeight="1">
      <c r="A10" s="429">
        <v>1</v>
      </c>
      <c r="B10" s="429" t="s">
        <v>572</v>
      </c>
      <c r="C10" s="442" t="s">
        <v>573</v>
      </c>
    </row>
    <row r="11" spans="1:21" ht="15.75" customHeight="1">
      <c r="A11" s="437">
        <v>1</v>
      </c>
      <c r="B11" s="273">
        <v>339218</v>
      </c>
      <c r="C11" s="436" t="s">
        <v>574</v>
      </c>
      <c r="D11" s="443"/>
    </row>
    <row r="12" spans="1:21" ht="15.75" customHeight="1">
      <c r="A12" s="437">
        <v>2</v>
      </c>
      <c r="B12" s="273">
        <v>339910</v>
      </c>
      <c r="C12" s="436"/>
    </row>
    <row r="13" spans="1:21" ht="15.75" customHeight="1">
      <c r="A13" s="437">
        <v>3</v>
      </c>
      <c r="B13" s="273">
        <v>344228</v>
      </c>
      <c r="C13" s="436"/>
    </row>
    <row r="14" spans="1:21" ht="15.75" customHeight="1">
      <c r="A14" s="437">
        <v>4</v>
      </c>
      <c r="B14" s="273">
        <v>344479</v>
      </c>
      <c r="C14" s="436"/>
    </row>
    <row r="15" spans="1:21" ht="15.75" customHeight="1">
      <c r="A15" s="437">
        <v>5</v>
      </c>
      <c r="B15" s="273">
        <v>329656</v>
      </c>
      <c r="C15" s="436"/>
    </row>
    <row r="16" spans="1:21" ht="15.75" customHeight="1">
      <c r="A16" s="437">
        <v>6</v>
      </c>
      <c r="B16" s="273">
        <v>346187</v>
      </c>
      <c r="C16" s="436"/>
    </row>
    <row r="17" spans="1:3" ht="15.75" customHeight="1">
      <c r="A17" s="437">
        <v>7</v>
      </c>
      <c r="B17" s="273">
        <v>346835</v>
      </c>
      <c r="C17" s="436"/>
    </row>
    <row r="18" spans="1:3" ht="15.75" customHeight="1">
      <c r="A18" s="437">
        <v>8</v>
      </c>
      <c r="B18" s="273">
        <v>346836</v>
      </c>
      <c r="C18" s="436"/>
    </row>
    <row r="19" spans="1:3" ht="15.75" customHeight="1">
      <c r="A19" s="437">
        <v>9</v>
      </c>
      <c r="B19" s="273">
        <v>347148</v>
      </c>
      <c r="C19" s="436"/>
    </row>
    <row r="20" spans="1:3" ht="15.75" customHeight="1">
      <c r="A20" s="437">
        <v>10</v>
      </c>
      <c r="B20" s="273">
        <v>351993</v>
      </c>
      <c r="C20" s="436"/>
    </row>
    <row r="21" spans="1:3" ht="15.75" customHeight="1">
      <c r="A21" s="437">
        <v>11</v>
      </c>
      <c r="B21" s="273">
        <v>351994</v>
      </c>
      <c r="C21" s="436"/>
    </row>
    <row r="22" spans="1:3" ht="15.75" customHeight="1">
      <c r="A22" s="437">
        <v>12</v>
      </c>
      <c r="B22" s="273">
        <v>355028</v>
      </c>
      <c r="C22" s="436"/>
    </row>
    <row r="23" spans="1:3" ht="15.75" customHeight="1">
      <c r="A23" s="437">
        <v>13</v>
      </c>
      <c r="B23" s="273">
        <v>359255</v>
      </c>
      <c r="C23" s="436"/>
    </row>
    <row r="24" spans="1:3" ht="15.75" customHeight="1">
      <c r="A24" s="437">
        <v>14</v>
      </c>
      <c r="B24" s="273">
        <v>364040</v>
      </c>
      <c r="C24" s="436"/>
    </row>
    <row r="25" spans="1:3" ht="15.75" customHeight="1">
      <c r="A25" s="437">
        <v>15</v>
      </c>
      <c r="B25" s="273">
        <v>372175</v>
      </c>
      <c r="C25" s="436"/>
    </row>
    <row r="26" spans="1:3" ht="15.75" customHeight="1">
      <c r="A26" s="437">
        <v>16</v>
      </c>
      <c r="B26" s="273">
        <v>372176</v>
      </c>
      <c r="C26" s="436"/>
    </row>
    <row r="27" spans="1:3" ht="15.75" customHeight="1">
      <c r="A27" s="437">
        <v>17</v>
      </c>
      <c r="B27" s="273">
        <v>374566</v>
      </c>
      <c r="C27" s="436"/>
    </row>
    <row r="28" spans="1:3" ht="15.75" customHeight="1">
      <c r="A28" s="437">
        <v>18</v>
      </c>
      <c r="B28" s="273">
        <v>374567</v>
      </c>
      <c r="C28" s="436"/>
    </row>
    <row r="29" spans="1:3" ht="15.75" customHeight="1">
      <c r="A29" s="437">
        <v>19</v>
      </c>
      <c r="B29" s="273">
        <v>380278</v>
      </c>
      <c r="C29" s="444"/>
    </row>
    <row r="30" spans="1:3" ht="15.75" customHeight="1">
      <c r="A30" s="437">
        <v>20</v>
      </c>
      <c r="B30" s="273">
        <v>380280</v>
      </c>
      <c r="C30" s="445"/>
    </row>
    <row r="31" spans="1:3" ht="15.75" customHeight="1">
      <c r="A31" s="437"/>
      <c r="B31" s="446"/>
      <c r="C31" s="446"/>
    </row>
    <row r="32" spans="1:3" ht="15.75" customHeight="1">
      <c r="A32" s="437"/>
      <c r="B32" s="446"/>
      <c r="C32" s="446"/>
    </row>
    <row r="33" spans="1:3" ht="15.75" customHeight="1">
      <c r="A33" s="447"/>
      <c r="B33" s="448"/>
      <c r="C33" s="448"/>
    </row>
    <row r="34" spans="1:3" ht="15.75" customHeight="1">
      <c r="A34" s="447"/>
      <c r="B34" s="448"/>
      <c r="C34" s="448"/>
    </row>
    <row r="35" spans="1:3" ht="15.75" customHeight="1">
      <c r="A35" s="447"/>
      <c r="B35" s="448"/>
      <c r="C35" s="448"/>
    </row>
    <row r="36" spans="1:3" ht="15.75" customHeight="1">
      <c r="A36" s="447"/>
      <c r="B36" s="448"/>
      <c r="C36" s="448"/>
    </row>
    <row r="37" spans="1:3" ht="15.75" customHeight="1">
      <c r="A37" s="437"/>
      <c r="B37" s="446"/>
      <c r="C37" s="446"/>
    </row>
    <row r="38" spans="1:3" ht="15.75" customHeight="1">
      <c r="A38" s="437"/>
      <c r="B38" s="446"/>
      <c r="C38" s="446"/>
    </row>
    <row r="39" spans="1:3" ht="15.75" customHeight="1">
      <c r="A39" s="437"/>
      <c r="B39" s="446"/>
      <c r="C39" s="446"/>
    </row>
    <row r="40" spans="1:3" ht="15.75" customHeight="1">
      <c r="A40" s="437"/>
      <c r="B40" s="446"/>
      <c r="C40" s="446"/>
    </row>
    <row r="41" spans="1:3" ht="15.75" customHeight="1">
      <c r="A41" s="447"/>
      <c r="B41" s="448"/>
      <c r="C41" s="448"/>
    </row>
    <row r="42" spans="1:3" ht="15.75" customHeight="1">
      <c r="A42" s="447"/>
      <c r="B42" s="448"/>
      <c r="C42" s="448"/>
    </row>
    <row r="43" spans="1:3" ht="15.75" customHeight="1">
      <c r="A43" s="447"/>
      <c r="B43" s="448"/>
      <c r="C43" s="448"/>
    </row>
    <row r="44" spans="1:3" ht="15.75" customHeight="1">
      <c r="A44" s="437"/>
      <c r="B44" s="446"/>
      <c r="C44" s="446"/>
    </row>
    <row r="45" spans="1:3" ht="15.75" customHeight="1">
      <c r="A45" s="437"/>
      <c r="B45" s="446"/>
      <c r="C45" s="446"/>
    </row>
    <row r="46" spans="1:3" ht="15.75" customHeight="1">
      <c r="A46" s="437"/>
      <c r="B46" s="446"/>
      <c r="C46" s="446"/>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46"/>
  <sheetViews>
    <sheetView topLeftCell="A5" zoomScale="96" zoomScaleNormal="96" workbookViewId="0">
      <selection activeCell="T17" sqref="T17 T17"/>
    </sheetView>
  </sheetViews>
  <sheetFormatPr defaultRowHeight="12.75"/>
  <cols>
    <col min="1" max="1" width="9.140625" style="200" customWidth="1"/>
    <col min="2" max="2" width="16.28515625" style="200" customWidth="1"/>
    <col min="3" max="3" width="16.7109375" style="200" customWidth="1"/>
    <col min="4" max="4" width="15.140625" style="200" customWidth="1"/>
    <col min="5" max="5" width="13.5703125" style="200" customWidth="1"/>
    <col min="6" max="6" width="17.85546875" style="200" customWidth="1"/>
    <col min="7" max="8" width="15.42578125" style="200" customWidth="1"/>
    <col min="9" max="9" width="18.7109375" style="200" customWidth="1"/>
    <col min="10" max="11" width="14.5703125" style="200" customWidth="1"/>
    <col min="12" max="12" width="18.5703125" style="200" customWidth="1"/>
    <col min="13" max="13" width="14.85546875" style="200" customWidth="1"/>
    <col min="14" max="14" width="13.7109375" style="200" customWidth="1"/>
    <col min="15" max="15" width="14" style="200" customWidth="1"/>
  </cols>
  <sheetData>
    <row r="1" spans="1:27">
      <c r="A1" s="454" t="s">
        <v>575</v>
      </c>
      <c r="B1" s="455"/>
      <c r="C1" s="455"/>
    </row>
    <row r="2" spans="1:27" ht="15.75" customHeight="1">
      <c r="A2" s="456" t="s">
        <v>359</v>
      </c>
      <c r="B2" s="343" t="s">
        <v>560</v>
      </c>
      <c r="C2" s="359" t="str">
        <f>'1. New Employee Data'!D2</f>
        <v>Kantor Perwakilan Perusahaan Perdagangan Asing Williams-Sonoma Singapore Pte. Ltd</v>
      </c>
      <c r="D2"/>
      <c r="E2"/>
      <c r="F2"/>
      <c r="G2"/>
      <c r="H2"/>
      <c r="I2"/>
      <c r="J2"/>
      <c r="K2"/>
      <c r="L2"/>
      <c r="M2"/>
      <c r="N2"/>
      <c r="O2"/>
    </row>
    <row r="3" spans="1:27" ht="15.75" customHeight="1">
      <c r="A3" s="456" t="s">
        <v>42</v>
      </c>
      <c r="B3" s="343" t="s">
        <v>560</v>
      </c>
      <c r="C3" s="292">
        <f>'1. New Employee Data'!D3</f>
        <v>43831</v>
      </c>
      <c r="D3"/>
      <c r="E3"/>
      <c r="F3"/>
      <c r="G3"/>
      <c r="H3"/>
      <c r="I3"/>
      <c r="J3"/>
      <c r="K3"/>
      <c r="L3"/>
      <c r="M3"/>
      <c r="N3"/>
      <c r="O3"/>
    </row>
    <row r="4" spans="1:27" ht="15.75" customHeight="1">
      <c r="A4" s="456" t="s">
        <v>361</v>
      </c>
      <c r="B4" s="343" t="s">
        <v>560</v>
      </c>
      <c r="C4" s="359" t="str">
        <f>'1. New Employee Data'!D4</f>
        <v>IDR</v>
      </c>
      <c r="D4"/>
      <c r="E4"/>
      <c r="F4"/>
      <c r="G4"/>
      <c r="H4"/>
      <c r="I4"/>
      <c r="J4"/>
      <c r="K4"/>
      <c r="L4"/>
      <c r="M4"/>
      <c r="N4"/>
      <c r="O4"/>
    </row>
    <row r="5" spans="1:27" ht="15.75" customHeight="1">
      <c r="A5" s="456" t="s">
        <v>363</v>
      </c>
      <c r="B5" s="343" t="s">
        <v>560</v>
      </c>
      <c r="C5" s="291" t="s">
        <v>530</v>
      </c>
      <c r="D5"/>
      <c r="E5"/>
      <c r="F5"/>
      <c r="G5"/>
      <c r="H5"/>
      <c r="I5"/>
      <c r="J5"/>
      <c r="K5"/>
      <c r="L5"/>
      <c r="M5"/>
      <c r="N5"/>
      <c r="O5"/>
    </row>
    <row r="6" spans="1:27" ht="30" customHeight="1">
      <c r="A6" s="457" t="s">
        <v>365</v>
      </c>
      <c r="B6" s="343" t="s">
        <v>560</v>
      </c>
      <c r="C6" s="294" t="s">
        <v>366</v>
      </c>
      <c r="D6" s="295"/>
      <c r="E6" s="295"/>
      <c r="F6" s="295"/>
      <c r="G6" s="361"/>
      <c r="H6" s="361"/>
      <c r="I6" s="361"/>
      <c r="J6" s="361"/>
      <c r="K6" s="344"/>
      <c r="L6" s="291"/>
      <c r="M6" s="291"/>
      <c r="N6" s="291"/>
      <c r="O6" s="291"/>
      <c r="P6" s="291"/>
      <c r="Q6" s="291"/>
      <c r="R6" s="344"/>
      <c r="S6" s="344"/>
      <c r="T6" s="344"/>
      <c r="U6" s="344"/>
      <c r="V6" s="344"/>
      <c r="W6" s="344"/>
      <c r="X6" s="344"/>
      <c r="Y6" s="344"/>
      <c r="Z6" s="344"/>
      <c r="AA6" s="343"/>
    </row>
    <row r="7" spans="1:27">
      <c r="A7" s="456"/>
      <c r="B7" s="455"/>
      <c r="C7" s="455"/>
      <c r="D7" s="458"/>
      <c r="E7" s="458"/>
      <c r="F7" s="458"/>
    </row>
    <row r="8" spans="1:27">
      <c r="A8" s="459" t="s">
        <v>367</v>
      </c>
      <c r="B8" s="459"/>
      <c r="C8" s="459"/>
      <c r="D8" s="459"/>
      <c r="E8" s="459"/>
      <c r="F8" s="459"/>
      <c r="G8" s="459"/>
      <c r="H8" s="459"/>
      <c r="I8" s="459"/>
      <c r="J8" s="459"/>
      <c r="K8" s="459"/>
      <c r="L8" s="459"/>
      <c r="M8" s="459"/>
      <c r="N8" s="459"/>
      <c r="O8" s="459"/>
      <c r="P8" s="459"/>
    </row>
    <row r="9" spans="1:27">
      <c r="A9" s="456"/>
      <c r="B9" s="455"/>
      <c r="C9" s="455"/>
      <c r="D9" s="458"/>
      <c r="E9" s="458"/>
      <c r="F9" s="458"/>
      <c r="G9" s="460"/>
      <c r="H9" s="31" t="s">
        <v>576</v>
      </c>
      <c r="I9" s="31"/>
      <c r="J9" s="31"/>
      <c r="K9" s="31"/>
      <c r="L9" s="31"/>
      <c r="M9" s="31"/>
      <c r="N9" s="31"/>
      <c r="O9" s="31"/>
      <c r="P9" s="460"/>
    </row>
    <row r="10" spans="1:27" ht="44.25" customHeight="1">
      <c r="A10" s="460"/>
      <c r="B10" s="460"/>
      <c r="C10" s="460"/>
      <c r="D10" s="460"/>
      <c r="E10" s="460"/>
      <c r="F10" s="460"/>
      <c r="G10" s="460"/>
      <c r="H10" s="30"/>
      <c r="I10" s="30"/>
      <c r="J10" s="30"/>
      <c r="K10" s="30"/>
      <c r="L10" s="30"/>
      <c r="M10" s="30"/>
      <c r="N10" s="30"/>
      <c r="O10" s="30"/>
      <c r="P10" s="460"/>
    </row>
    <row r="11" spans="1:27" ht="15.75" customHeight="1">
      <c r="A11" s="29" t="s">
        <v>504</v>
      </c>
      <c r="B11" s="26" t="s">
        <v>46</v>
      </c>
      <c r="C11" s="23" t="s">
        <v>577</v>
      </c>
      <c r="D11" s="20" t="s">
        <v>578</v>
      </c>
      <c r="E11" s="20"/>
      <c r="F11" s="20"/>
      <c r="G11" s="19"/>
      <c r="H11" s="18" t="s">
        <v>579</v>
      </c>
      <c r="I11" s="18"/>
      <c r="J11" s="18"/>
      <c r="K11" s="17"/>
      <c r="L11" s="16" t="s">
        <v>580</v>
      </c>
      <c r="M11" s="16"/>
      <c r="N11" s="16"/>
      <c r="O11" s="15"/>
      <c r="P11" s="461"/>
    </row>
    <row r="12" spans="1:27" ht="36" customHeight="1">
      <c r="A12" s="28"/>
      <c r="B12" s="25"/>
      <c r="C12" s="22"/>
      <c r="D12" s="462" t="s">
        <v>398</v>
      </c>
      <c r="E12" s="463" t="s">
        <v>399</v>
      </c>
      <c r="F12" s="463" t="s">
        <v>400</v>
      </c>
      <c r="G12" s="462" t="s">
        <v>402</v>
      </c>
      <c r="H12" s="464" t="s">
        <v>398</v>
      </c>
      <c r="I12" s="465" t="s">
        <v>399</v>
      </c>
      <c r="J12" s="465" t="s">
        <v>400</v>
      </c>
      <c r="K12" s="464" t="s">
        <v>402</v>
      </c>
      <c r="L12" s="466" t="s">
        <v>398</v>
      </c>
      <c r="M12" s="467" t="s">
        <v>399</v>
      </c>
      <c r="N12" s="467" t="s">
        <v>400</v>
      </c>
      <c r="O12" s="466" t="s">
        <v>402</v>
      </c>
      <c r="P12" s="33" t="s">
        <v>526</v>
      </c>
    </row>
    <row r="13" spans="1:27" ht="5.25" customHeight="1">
      <c r="A13" s="27"/>
      <c r="B13" s="24"/>
      <c r="C13" s="21"/>
      <c r="D13" s="468"/>
      <c r="E13" s="469"/>
      <c r="F13" s="469"/>
      <c r="G13" s="470"/>
      <c r="H13" s="471"/>
      <c r="I13" s="472"/>
      <c r="J13" s="472"/>
      <c r="K13" s="473"/>
      <c r="L13" s="474"/>
      <c r="M13" s="475"/>
      <c r="N13" s="475"/>
      <c r="O13" s="476"/>
      <c r="P13" s="32"/>
    </row>
    <row r="14" spans="1:27" ht="15.75" customHeight="1">
      <c r="A14" s="477">
        <v>1</v>
      </c>
      <c r="B14" s="478" t="s">
        <v>581</v>
      </c>
      <c r="C14" s="479">
        <v>42604</v>
      </c>
      <c r="D14" s="450">
        <v>10000000</v>
      </c>
      <c r="E14" s="450">
        <v>2000000</v>
      </c>
      <c r="F14" s="450">
        <v>2000000</v>
      </c>
      <c r="G14" s="450"/>
      <c r="H14" s="480"/>
      <c r="I14" s="480"/>
      <c r="J14" s="480"/>
      <c r="K14" s="480"/>
      <c r="L14" s="452">
        <f t="shared" ref="L14:L41" si="0">IF(MONTH($C14)&lt;MONTH($C$3),0,((EOMONTH($C14,0)-$C14+1)/(EOMONTH($C14,0)-DATE(YEAR($C14),MONTH($C14),1)+1))*D14)</f>
        <v>3225806.4516129033</v>
      </c>
      <c r="M14" s="452">
        <f t="shared" ref="M14:M41" si="1">IF(MONTH($C14)&lt;MONTH($C$3),0,((EOMONTH($C14,0)-$C14+1)/(EOMONTH($C14,0)-DATE(YEAR($C14),MONTH($C14),1)+1))*E14)</f>
        <v>645161.29032258061</v>
      </c>
      <c r="N14" s="452">
        <f t="shared" ref="N14:N41" si="2">IF(MONTH($C14)&lt;MONTH($C$3),0,((EOMONTH($C14,0)-$C14+1)/(EOMONTH($C14,0)-DATE(YEAR($C14),MONTH($C14),1)+1))*F14)</f>
        <v>645161.29032258061</v>
      </c>
      <c r="O14" s="452">
        <f t="shared" ref="O14:O41" si="3">IF(MONTH($C14)&lt;MONTH($C$3),0,((EOMONTH($C14,0)-$C14+1)/(EOMONTH($C14,0)-DATE(YEAR($C14),MONTH($C14),1)+1))*G14)</f>
        <v>0</v>
      </c>
      <c r="P14" s="481"/>
      <c r="Q14" s="482"/>
    </row>
    <row r="15" spans="1:27" ht="15.75" customHeight="1">
      <c r="A15" s="449">
        <v>1</v>
      </c>
      <c r="B15" s="273">
        <v>339218</v>
      </c>
      <c r="C15" s="483">
        <v>43831</v>
      </c>
      <c r="D15" s="484">
        <v>10000000</v>
      </c>
      <c r="E15" s="450">
        <v>2000000</v>
      </c>
      <c r="F15" s="450">
        <v>2000000</v>
      </c>
      <c r="G15" s="194"/>
      <c r="H15" s="451"/>
      <c r="I15" s="451"/>
      <c r="J15" s="451"/>
      <c r="K15" s="451"/>
      <c r="L15" s="452">
        <f t="shared" si="0"/>
        <v>10000000</v>
      </c>
      <c r="M15" s="452">
        <f t="shared" si="1"/>
        <v>2000000</v>
      </c>
      <c r="N15" s="452">
        <f t="shared" si="2"/>
        <v>2000000</v>
      </c>
      <c r="O15" s="452">
        <f t="shared" si="3"/>
        <v>0</v>
      </c>
      <c r="P15" s="195"/>
      <c r="Q15" s="453" t="s">
        <v>527</v>
      </c>
      <c r="W15" s="453" t="s">
        <v>527</v>
      </c>
    </row>
    <row r="16" spans="1:27" ht="13.5" customHeight="1">
      <c r="A16" s="449">
        <v>2</v>
      </c>
      <c r="B16" s="273">
        <v>339910</v>
      </c>
      <c r="C16" s="485">
        <v>43838</v>
      </c>
      <c r="D16" s="484">
        <v>8000000</v>
      </c>
      <c r="E16" s="450">
        <v>2000000</v>
      </c>
      <c r="F16" s="450">
        <v>2000000</v>
      </c>
      <c r="G16" s="196"/>
      <c r="H16" s="451">
        <f t="shared" ref="H16:H41" si="4">IF(MONTH($C16)&lt;MONTH($C$3),((EOMONTH($C16,0)-$C16+1)/(EOMONTH($C16,0)-DATE(YEAR($C16),MONTH($C16),1)+1))*D16,0)+IF(MONTH($C$3)-MONTH($C16)&gt;1,D16*(MONTH($C$3)-MONTH($C16)-1),0)</f>
        <v>0</v>
      </c>
      <c r="I16" s="451">
        <f t="shared" ref="I16:I41" si="5">IF(MONTH($C16)&lt;MONTH($C$3),((EOMONTH($C16,0)-$C16+1)/(EOMONTH($C16,0)-DATE(YEAR($C16),MONTH($C16),1)+1))*E16,0)+IF(MONTH($C$3)-MONTH($C16)&gt;1,E16*(MONTH($C$3)-MONTH($C16)-1),0)</f>
        <v>0</v>
      </c>
      <c r="J16" s="451">
        <f t="shared" ref="J16:J41" si="6">IF(MONTH($C16)&lt;MONTH($C$3),((EOMONTH($C16,0)-$C16+1)/(EOMONTH($C16,0)-DATE(YEAR($C16),MONTH($C16),1)+1))*F16,0)+IF(MONTH($C$3)-MONTH($C16)&gt;1,F16*(MONTH($C$3)-MONTH($C16)-1),0)</f>
        <v>0</v>
      </c>
      <c r="K16" s="451">
        <f t="shared" ref="K16:K41" si="7">IF(MONTH($C16)&lt;MONTH($C$3),((EOMONTH($C16,0)-$C16+1)/(EOMONTH($C16,0)-DATE(YEAR($C16),MONTH($C16),1)+1))*G16,0)+IF(MONTH($C$3)-MONTH($C16)&gt;1,G16*(MONTH($C$3)-MONTH($C16)-1),0)</f>
        <v>0</v>
      </c>
      <c r="L16" s="452">
        <f t="shared" si="0"/>
        <v>6193548.3870967738</v>
      </c>
      <c r="M16" s="452">
        <f t="shared" si="1"/>
        <v>1548387.0967741935</v>
      </c>
      <c r="N16" s="452">
        <f t="shared" si="2"/>
        <v>1548387.0967741935</v>
      </c>
      <c r="O16" s="452">
        <f t="shared" si="3"/>
        <v>0</v>
      </c>
      <c r="P16" s="195"/>
      <c r="Q16" s="453" t="s">
        <v>527</v>
      </c>
      <c r="W16" s="453" t="s">
        <v>527</v>
      </c>
    </row>
    <row r="17" spans="1:23" ht="15" customHeight="1">
      <c r="A17" s="449">
        <v>3</v>
      </c>
      <c r="B17" s="273">
        <v>344228</v>
      </c>
      <c r="C17" s="199"/>
      <c r="D17" s="196">
        <v>9500000</v>
      </c>
      <c r="E17" s="450">
        <v>2000000</v>
      </c>
      <c r="F17" s="450">
        <v>2000000</v>
      </c>
      <c r="G17" s="196"/>
      <c r="H17" s="451">
        <f t="shared" si="4"/>
        <v>0</v>
      </c>
      <c r="I17" s="451">
        <f t="shared" si="5"/>
        <v>0</v>
      </c>
      <c r="J17" s="451">
        <f t="shared" si="6"/>
        <v>0</v>
      </c>
      <c r="K17" s="451">
        <f t="shared" si="7"/>
        <v>0</v>
      </c>
      <c r="L17" s="452">
        <f t="shared" si="0"/>
        <v>9806451.6129032262</v>
      </c>
      <c r="M17" s="452">
        <f t="shared" si="1"/>
        <v>2064516.1290322579</v>
      </c>
      <c r="N17" s="452">
        <f t="shared" si="2"/>
        <v>2064516.1290322579</v>
      </c>
      <c r="O17" s="452">
        <f t="shared" si="3"/>
        <v>0</v>
      </c>
      <c r="P17" s="195"/>
      <c r="Q17" s="453" t="s">
        <v>527</v>
      </c>
      <c r="W17" s="453" t="s">
        <v>527</v>
      </c>
    </row>
    <row r="18" spans="1:23">
      <c r="A18" s="449">
        <v>4</v>
      </c>
      <c r="B18" s="273">
        <v>344479</v>
      </c>
      <c r="C18" s="199"/>
      <c r="D18" s="196">
        <v>10000000</v>
      </c>
      <c r="E18" s="450">
        <v>2000000</v>
      </c>
      <c r="F18" s="450">
        <v>2000000</v>
      </c>
      <c r="G18" s="196"/>
      <c r="H18" s="451">
        <f t="shared" si="4"/>
        <v>0</v>
      </c>
      <c r="I18" s="451">
        <f t="shared" si="5"/>
        <v>0</v>
      </c>
      <c r="J18" s="451">
        <f t="shared" si="6"/>
        <v>0</v>
      </c>
      <c r="K18" s="451">
        <f t="shared" si="7"/>
        <v>0</v>
      </c>
      <c r="L18" s="452">
        <f t="shared" si="0"/>
        <v>10322580.64516129</v>
      </c>
      <c r="M18" s="452">
        <f t="shared" si="1"/>
        <v>2064516.1290322579</v>
      </c>
      <c r="N18" s="452">
        <f t="shared" si="2"/>
        <v>2064516.1290322579</v>
      </c>
      <c r="O18" s="452">
        <f t="shared" si="3"/>
        <v>0</v>
      </c>
      <c r="P18" s="195"/>
    </row>
    <row r="19" spans="1:23">
      <c r="A19" s="449">
        <v>5</v>
      </c>
      <c r="B19" s="273">
        <v>329656</v>
      </c>
      <c r="C19" s="199"/>
      <c r="D19" s="196">
        <v>8650000</v>
      </c>
      <c r="E19" s="450">
        <v>2000000</v>
      </c>
      <c r="F19" s="450">
        <v>2000000</v>
      </c>
      <c r="G19" s="196"/>
      <c r="H19" s="451">
        <f t="shared" si="4"/>
        <v>0</v>
      </c>
      <c r="I19" s="451">
        <f t="shared" si="5"/>
        <v>0</v>
      </c>
      <c r="J19" s="451">
        <f t="shared" si="6"/>
        <v>0</v>
      </c>
      <c r="K19" s="451">
        <f t="shared" si="7"/>
        <v>0</v>
      </c>
      <c r="L19" s="452">
        <f t="shared" si="0"/>
        <v>8929032.2580645159</v>
      </c>
      <c r="M19" s="452">
        <f t="shared" si="1"/>
        <v>2064516.1290322579</v>
      </c>
      <c r="N19" s="452">
        <f t="shared" si="2"/>
        <v>2064516.1290322579</v>
      </c>
      <c r="O19" s="452">
        <f t="shared" si="3"/>
        <v>0</v>
      </c>
      <c r="P19" s="195"/>
    </row>
    <row r="20" spans="1:23">
      <c r="A20" s="449">
        <v>6</v>
      </c>
      <c r="B20" s="273">
        <v>346187</v>
      </c>
      <c r="C20" s="199"/>
      <c r="D20" s="196">
        <v>8350000</v>
      </c>
      <c r="E20" s="450">
        <v>2000000</v>
      </c>
      <c r="F20" s="450">
        <v>2000000</v>
      </c>
      <c r="G20" s="196"/>
      <c r="H20" s="451">
        <f t="shared" si="4"/>
        <v>0</v>
      </c>
      <c r="I20" s="451">
        <f t="shared" si="5"/>
        <v>0</v>
      </c>
      <c r="J20" s="451">
        <f t="shared" si="6"/>
        <v>0</v>
      </c>
      <c r="K20" s="451">
        <f t="shared" si="7"/>
        <v>0</v>
      </c>
      <c r="L20" s="452">
        <f t="shared" si="0"/>
        <v>8619354.8387096766</v>
      </c>
      <c r="M20" s="452">
        <f t="shared" si="1"/>
        <v>2064516.1290322579</v>
      </c>
      <c r="N20" s="452">
        <f t="shared" si="2"/>
        <v>2064516.1290322579</v>
      </c>
      <c r="O20" s="452">
        <f t="shared" si="3"/>
        <v>0</v>
      </c>
      <c r="P20" s="195"/>
    </row>
    <row r="21" spans="1:23">
      <c r="A21" s="449">
        <v>7</v>
      </c>
      <c r="B21" s="273">
        <v>346835</v>
      </c>
      <c r="C21" s="199"/>
      <c r="D21" s="196">
        <v>9000000</v>
      </c>
      <c r="E21" s="450">
        <v>2000000</v>
      </c>
      <c r="F21" s="450">
        <v>2000000</v>
      </c>
      <c r="G21" s="196"/>
      <c r="H21" s="451">
        <f t="shared" si="4"/>
        <v>0</v>
      </c>
      <c r="I21" s="451">
        <f t="shared" si="5"/>
        <v>0</v>
      </c>
      <c r="J21" s="451">
        <f t="shared" si="6"/>
        <v>0</v>
      </c>
      <c r="K21" s="451">
        <f t="shared" si="7"/>
        <v>0</v>
      </c>
      <c r="L21" s="452">
        <f t="shared" si="0"/>
        <v>9290322.5806451607</v>
      </c>
      <c r="M21" s="452">
        <f t="shared" si="1"/>
        <v>2064516.1290322579</v>
      </c>
      <c r="N21" s="452">
        <f t="shared" si="2"/>
        <v>2064516.1290322579</v>
      </c>
      <c r="O21" s="452">
        <f t="shared" si="3"/>
        <v>0</v>
      </c>
      <c r="P21" s="195"/>
    </row>
    <row r="22" spans="1:23">
      <c r="A22" s="449">
        <v>8</v>
      </c>
      <c r="B22" s="273">
        <v>346836</v>
      </c>
      <c r="C22" s="199"/>
      <c r="D22" s="196">
        <v>7500000</v>
      </c>
      <c r="E22" s="450">
        <v>2000000</v>
      </c>
      <c r="F22" s="450">
        <v>2000000</v>
      </c>
      <c r="G22" s="196"/>
      <c r="H22" s="451">
        <f t="shared" si="4"/>
        <v>0</v>
      </c>
      <c r="I22" s="451">
        <f t="shared" si="5"/>
        <v>0</v>
      </c>
      <c r="J22" s="451">
        <f t="shared" si="6"/>
        <v>0</v>
      </c>
      <c r="K22" s="451">
        <f t="shared" si="7"/>
        <v>0</v>
      </c>
      <c r="L22" s="452">
        <f t="shared" si="0"/>
        <v>7741935.4838709673</v>
      </c>
      <c r="M22" s="452">
        <f t="shared" si="1"/>
        <v>2064516.1290322579</v>
      </c>
      <c r="N22" s="452">
        <f t="shared" si="2"/>
        <v>2064516.1290322579</v>
      </c>
      <c r="O22" s="452">
        <f t="shared" si="3"/>
        <v>0</v>
      </c>
      <c r="P22" s="195"/>
    </row>
    <row r="23" spans="1:23">
      <c r="A23" s="449">
        <v>9</v>
      </c>
      <c r="B23" s="273">
        <v>347148</v>
      </c>
      <c r="C23" s="199"/>
      <c r="D23" s="196">
        <v>6000000</v>
      </c>
      <c r="E23" s="450">
        <v>2000000</v>
      </c>
      <c r="F23" s="450">
        <v>2000000</v>
      </c>
      <c r="G23" s="196"/>
      <c r="H23" s="451">
        <f t="shared" si="4"/>
        <v>0</v>
      </c>
      <c r="I23" s="451">
        <f t="shared" si="5"/>
        <v>0</v>
      </c>
      <c r="J23" s="451">
        <f t="shared" si="6"/>
        <v>0</v>
      </c>
      <c r="K23" s="451">
        <f t="shared" si="7"/>
        <v>0</v>
      </c>
      <c r="L23" s="452">
        <f t="shared" si="0"/>
        <v>6193548.3870967738</v>
      </c>
      <c r="M23" s="452">
        <f t="shared" si="1"/>
        <v>2064516.1290322579</v>
      </c>
      <c r="N23" s="452">
        <f t="shared" si="2"/>
        <v>2064516.1290322579</v>
      </c>
      <c r="O23" s="452">
        <f t="shared" si="3"/>
        <v>0</v>
      </c>
      <c r="P23" s="195"/>
    </row>
    <row r="24" spans="1:23">
      <c r="A24" s="449">
        <v>10</v>
      </c>
      <c r="B24" s="273">
        <v>351993</v>
      </c>
      <c r="C24" s="199"/>
      <c r="D24" s="196">
        <v>5900000</v>
      </c>
      <c r="E24" s="450">
        <v>2000000</v>
      </c>
      <c r="F24" s="450">
        <v>2000000</v>
      </c>
      <c r="G24" s="196"/>
      <c r="H24" s="451">
        <f t="shared" si="4"/>
        <v>0</v>
      </c>
      <c r="I24" s="451">
        <f t="shared" si="5"/>
        <v>0</v>
      </c>
      <c r="J24" s="451">
        <f t="shared" si="6"/>
        <v>0</v>
      </c>
      <c r="K24" s="451">
        <f t="shared" si="7"/>
        <v>0</v>
      </c>
      <c r="L24" s="452">
        <f t="shared" si="0"/>
        <v>6090322.5806451607</v>
      </c>
      <c r="M24" s="452">
        <f t="shared" si="1"/>
        <v>2064516.1290322579</v>
      </c>
      <c r="N24" s="452">
        <f t="shared" si="2"/>
        <v>2064516.1290322579</v>
      </c>
      <c r="O24" s="452">
        <f t="shared" si="3"/>
        <v>0</v>
      </c>
      <c r="P24" s="195"/>
    </row>
    <row r="25" spans="1:23">
      <c r="A25" s="449">
        <v>11</v>
      </c>
      <c r="B25" s="273">
        <v>351994</v>
      </c>
      <c r="C25" s="199"/>
      <c r="D25" s="196">
        <v>8000000</v>
      </c>
      <c r="E25" s="450">
        <v>2000000</v>
      </c>
      <c r="F25" s="450">
        <v>2000000</v>
      </c>
      <c r="G25" s="196"/>
      <c r="H25" s="451">
        <f t="shared" si="4"/>
        <v>0</v>
      </c>
      <c r="I25" s="451">
        <f t="shared" si="5"/>
        <v>0</v>
      </c>
      <c r="J25" s="451">
        <f t="shared" si="6"/>
        <v>0</v>
      </c>
      <c r="K25" s="451">
        <f t="shared" si="7"/>
        <v>0</v>
      </c>
      <c r="L25" s="452">
        <f t="shared" si="0"/>
        <v>8258064.5161290318</v>
      </c>
      <c r="M25" s="452">
        <f t="shared" si="1"/>
        <v>2064516.1290322579</v>
      </c>
      <c r="N25" s="452">
        <f t="shared" si="2"/>
        <v>2064516.1290322579</v>
      </c>
      <c r="O25" s="452">
        <f t="shared" si="3"/>
        <v>0</v>
      </c>
      <c r="P25" s="195"/>
    </row>
    <row r="26" spans="1:23">
      <c r="A26" s="449">
        <v>12</v>
      </c>
      <c r="B26" s="273">
        <v>355028</v>
      </c>
      <c r="C26" s="199"/>
      <c r="D26" s="196">
        <v>8350000</v>
      </c>
      <c r="E26" s="450">
        <v>2000000</v>
      </c>
      <c r="F26" s="450">
        <v>2000000</v>
      </c>
      <c r="G26" s="196"/>
      <c r="H26" s="451">
        <f t="shared" si="4"/>
        <v>0</v>
      </c>
      <c r="I26" s="451">
        <f t="shared" si="5"/>
        <v>0</v>
      </c>
      <c r="J26" s="451">
        <f t="shared" si="6"/>
        <v>0</v>
      </c>
      <c r="K26" s="451">
        <f t="shared" si="7"/>
        <v>0</v>
      </c>
      <c r="L26" s="452">
        <f t="shared" si="0"/>
        <v>8619354.8387096766</v>
      </c>
      <c r="M26" s="452">
        <f t="shared" si="1"/>
        <v>2064516.1290322579</v>
      </c>
      <c r="N26" s="452">
        <f t="shared" si="2"/>
        <v>2064516.1290322579</v>
      </c>
      <c r="O26" s="452">
        <f t="shared" si="3"/>
        <v>0</v>
      </c>
      <c r="P26" s="195"/>
    </row>
    <row r="27" spans="1:23">
      <c r="A27" s="449">
        <v>13</v>
      </c>
      <c r="B27" s="273">
        <v>359255</v>
      </c>
      <c r="C27" s="199"/>
      <c r="D27" s="196">
        <v>9000000</v>
      </c>
      <c r="E27" s="450">
        <v>2000000</v>
      </c>
      <c r="F27" s="450">
        <v>2000000</v>
      </c>
      <c r="G27" s="196"/>
      <c r="H27" s="451">
        <f t="shared" si="4"/>
        <v>0</v>
      </c>
      <c r="I27" s="451">
        <f t="shared" si="5"/>
        <v>0</v>
      </c>
      <c r="J27" s="451">
        <f t="shared" si="6"/>
        <v>0</v>
      </c>
      <c r="K27" s="451">
        <f t="shared" si="7"/>
        <v>0</v>
      </c>
      <c r="L27" s="452">
        <f t="shared" si="0"/>
        <v>9290322.5806451607</v>
      </c>
      <c r="M27" s="452">
        <f t="shared" si="1"/>
        <v>2064516.1290322579</v>
      </c>
      <c r="N27" s="452">
        <f t="shared" si="2"/>
        <v>2064516.1290322579</v>
      </c>
      <c r="O27" s="452">
        <f t="shared" si="3"/>
        <v>0</v>
      </c>
      <c r="P27" s="195"/>
    </row>
    <row r="28" spans="1:23">
      <c r="A28" s="449">
        <v>14</v>
      </c>
      <c r="B28" s="273">
        <v>364040</v>
      </c>
      <c r="C28" s="199"/>
      <c r="D28" s="196">
        <v>7500000</v>
      </c>
      <c r="E28" s="450">
        <v>2000000</v>
      </c>
      <c r="F28" s="450">
        <v>2000000</v>
      </c>
      <c r="G28" s="196"/>
      <c r="H28" s="451">
        <f t="shared" si="4"/>
        <v>0</v>
      </c>
      <c r="I28" s="451">
        <f t="shared" si="5"/>
        <v>0</v>
      </c>
      <c r="J28" s="451">
        <f t="shared" si="6"/>
        <v>0</v>
      </c>
      <c r="K28" s="451">
        <f t="shared" si="7"/>
        <v>0</v>
      </c>
      <c r="L28" s="452">
        <f t="shared" si="0"/>
        <v>7741935.4838709673</v>
      </c>
      <c r="M28" s="452">
        <f t="shared" si="1"/>
        <v>2064516.1290322579</v>
      </c>
      <c r="N28" s="452">
        <f t="shared" si="2"/>
        <v>2064516.1290322579</v>
      </c>
      <c r="O28" s="452">
        <f t="shared" si="3"/>
        <v>0</v>
      </c>
      <c r="P28" s="195"/>
    </row>
    <row r="29" spans="1:23">
      <c r="A29" s="449">
        <v>15</v>
      </c>
      <c r="B29" s="273">
        <v>372175</v>
      </c>
      <c r="C29" s="199"/>
      <c r="D29" s="196">
        <v>6000000</v>
      </c>
      <c r="E29" s="450">
        <v>2000000</v>
      </c>
      <c r="F29" s="450">
        <v>2000000</v>
      </c>
      <c r="G29" s="196"/>
      <c r="H29" s="451">
        <f t="shared" si="4"/>
        <v>0</v>
      </c>
      <c r="I29" s="451">
        <f t="shared" si="5"/>
        <v>0</v>
      </c>
      <c r="J29" s="451">
        <f t="shared" si="6"/>
        <v>0</v>
      </c>
      <c r="K29" s="451">
        <f t="shared" si="7"/>
        <v>0</v>
      </c>
      <c r="L29" s="452">
        <f t="shared" si="0"/>
        <v>6193548.3870967738</v>
      </c>
      <c r="M29" s="452">
        <f t="shared" si="1"/>
        <v>2064516.1290322579</v>
      </c>
      <c r="N29" s="452">
        <f t="shared" si="2"/>
        <v>2064516.1290322579</v>
      </c>
      <c r="O29" s="452">
        <f t="shared" si="3"/>
        <v>0</v>
      </c>
      <c r="P29" s="195"/>
    </row>
    <row r="30" spans="1:23">
      <c r="A30" s="449">
        <v>16</v>
      </c>
      <c r="B30" s="273">
        <v>372176</v>
      </c>
      <c r="C30" s="199"/>
      <c r="D30" s="196">
        <v>5900000</v>
      </c>
      <c r="E30" s="450">
        <v>2000000</v>
      </c>
      <c r="F30" s="450">
        <v>2000000</v>
      </c>
      <c r="G30" s="196"/>
      <c r="H30" s="451">
        <f t="shared" si="4"/>
        <v>0</v>
      </c>
      <c r="I30" s="451">
        <f t="shared" si="5"/>
        <v>0</v>
      </c>
      <c r="J30" s="451">
        <f t="shared" si="6"/>
        <v>0</v>
      </c>
      <c r="K30" s="451">
        <f t="shared" si="7"/>
        <v>0</v>
      </c>
      <c r="L30" s="452">
        <f t="shared" si="0"/>
        <v>6090322.5806451607</v>
      </c>
      <c r="M30" s="452">
        <f t="shared" si="1"/>
        <v>2064516.1290322579</v>
      </c>
      <c r="N30" s="452">
        <f t="shared" si="2"/>
        <v>2064516.1290322579</v>
      </c>
      <c r="O30" s="452">
        <f t="shared" si="3"/>
        <v>0</v>
      </c>
      <c r="P30" s="195"/>
    </row>
    <row r="31" spans="1:23">
      <c r="A31" s="449">
        <v>17</v>
      </c>
      <c r="B31" s="273">
        <v>374566</v>
      </c>
      <c r="C31" s="199"/>
      <c r="D31" s="196">
        <v>8000000</v>
      </c>
      <c r="E31" s="450">
        <v>2000000</v>
      </c>
      <c r="F31" s="450">
        <v>2000000</v>
      </c>
      <c r="G31" s="196"/>
      <c r="H31" s="451">
        <f t="shared" si="4"/>
        <v>0</v>
      </c>
      <c r="I31" s="451">
        <f t="shared" si="5"/>
        <v>0</v>
      </c>
      <c r="J31" s="451">
        <f t="shared" si="6"/>
        <v>0</v>
      </c>
      <c r="K31" s="451">
        <f t="shared" si="7"/>
        <v>0</v>
      </c>
      <c r="L31" s="452">
        <f t="shared" si="0"/>
        <v>8258064.5161290318</v>
      </c>
      <c r="M31" s="452">
        <f t="shared" si="1"/>
        <v>2064516.1290322579</v>
      </c>
      <c r="N31" s="452">
        <f t="shared" si="2"/>
        <v>2064516.1290322579</v>
      </c>
      <c r="O31" s="452">
        <f t="shared" si="3"/>
        <v>0</v>
      </c>
      <c r="P31" s="195"/>
    </row>
    <row r="32" spans="1:23">
      <c r="A32" s="449">
        <v>18</v>
      </c>
      <c r="B32" s="273">
        <v>374567</v>
      </c>
      <c r="C32" s="199"/>
      <c r="D32" s="196">
        <v>6000000</v>
      </c>
      <c r="E32" s="450">
        <v>2000000</v>
      </c>
      <c r="F32" s="450">
        <v>2000000</v>
      </c>
      <c r="G32" s="196"/>
      <c r="H32" s="451">
        <f t="shared" si="4"/>
        <v>0</v>
      </c>
      <c r="I32" s="451">
        <f t="shared" si="5"/>
        <v>0</v>
      </c>
      <c r="J32" s="451">
        <f t="shared" si="6"/>
        <v>0</v>
      </c>
      <c r="K32" s="451">
        <f t="shared" si="7"/>
        <v>0</v>
      </c>
      <c r="L32" s="452">
        <f t="shared" si="0"/>
        <v>6193548.3870967738</v>
      </c>
      <c r="M32" s="452">
        <f t="shared" si="1"/>
        <v>2064516.1290322579</v>
      </c>
      <c r="N32" s="452">
        <f t="shared" si="2"/>
        <v>2064516.1290322579</v>
      </c>
      <c r="O32" s="452">
        <f t="shared" si="3"/>
        <v>0</v>
      </c>
      <c r="P32" s="195"/>
    </row>
    <row r="33" spans="1:16">
      <c r="A33" s="449">
        <v>19</v>
      </c>
      <c r="B33" s="273">
        <v>380278</v>
      </c>
      <c r="C33" s="199"/>
      <c r="D33" s="196">
        <v>5900000</v>
      </c>
      <c r="E33" s="450">
        <v>2000000</v>
      </c>
      <c r="F33" s="450">
        <v>2000000</v>
      </c>
      <c r="G33" s="196"/>
      <c r="H33" s="451">
        <f t="shared" si="4"/>
        <v>0</v>
      </c>
      <c r="I33" s="451">
        <f t="shared" si="5"/>
        <v>0</v>
      </c>
      <c r="J33" s="451">
        <f t="shared" si="6"/>
        <v>0</v>
      </c>
      <c r="K33" s="451">
        <f t="shared" si="7"/>
        <v>0</v>
      </c>
      <c r="L33" s="452">
        <f t="shared" si="0"/>
        <v>6090322.5806451607</v>
      </c>
      <c r="M33" s="452">
        <f t="shared" si="1"/>
        <v>2064516.1290322579</v>
      </c>
      <c r="N33" s="452">
        <f t="shared" si="2"/>
        <v>2064516.1290322579</v>
      </c>
      <c r="O33" s="452">
        <f t="shared" si="3"/>
        <v>0</v>
      </c>
      <c r="P33" s="195"/>
    </row>
    <row r="34" spans="1:16">
      <c r="A34" s="449">
        <v>20</v>
      </c>
      <c r="B34" s="273">
        <v>380280</v>
      </c>
      <c r="C34" s="199"/>
      <c r="D34" s="196">
        <v>8000000</v>
      </c>
      <c r="E34" s="450">
        <v>2000000</v>
      </c>
      <c r="F34" s="450">
        <v>2000000</v>
      </c>
      <c r="G34" s="196"/>
      <c r="H34" s="451">
        <f t="shared" si="4"/>
        <v>0</v>
      </c>
      <c r="I34" s="451">
        <f t="shared" si="5"/>
        <v>0</v>
      </c>
      <c r="J34" s="451">
        <f t="shared" si="6"/>
        <v>0</v>
      </c>
      <c r="K34" s="451">
        <f t="shared" si="7"/>
        <v>0</v>
      </c>
      <c r="L34" s="452">
        <f t="shared" si="0"/>
        <v>8258064.5161290318</v>
      </c>
      <c r="M34" s="452">
        <f t="shared" si="1"/>
        <v>2064516.1290322579</v>
      </c>
      <c r="N34" s="452">
        <f t="shared" si="2"/>
        <v>2064516.1290322579</v>
      </c>
      <c r="O34" s="452">
        <f t="shared" si="3"/>
        <v>0</v>
      </c>
      <c r="P34" s="195"/>
    </row>
    <row r="35" spans="1:16">
      <c r="A35" s="197"/>
      <c r="B35" s="198"/>
      <c r="C35" s="199"/>
      <c r="D35" s="196"/>
      <c r="E35" s="196"/>
      <c r="F35" s="196"/>
      <c r="G35" s="196"/>
      <c r="H35" s="451">
        <f t="shared" si="4"/>
        <v>0</v>
      </c>
      <c r="I35" s="451">
        <f t="shared" si="5"/>
        <v>0</v>
      </c>
      <c r="J35" s="451">
        <f t="shared" si="6"/>
        <v>0</v>
      </c>
      <c r="K35" s="451">
        <f t="shared" si="7"/>
        <v>0</v>
      </c>
      <c r="L35" s="452">
        <f t="shared" si="0"/>
        <v>0</v>
      </c>
      <c r="M35" s="452">
        <f t="shared" si="1"/>
        <v>0</v>
      </c>
      <c r="N35" s="452">
        <f t="shared" si="2"/>
        <v>0</v>
      </c>
      <c r="O35" s="452">
        <f t="shared" si="3"/>
        <v>0</v>
      </c>
      <c r="P35" s="195"/>
    </row>
    <row r="36" spans="1:16">
      <c r="A36" s="197"/>
      <c r="B36" s="198"/>
      <c r="C36" s="199"/>
      <c r="D36" s="196"/>
      <c r="E36" s="196"/>
      <c r="F36" s="196"/>
      <c r="G36" s="196"/>
      <c r="H36" s="451">
        <f t="shared" si="4"/>
        <v>0</v>
      </c>
      <c r="I36" s="451">
        <f t="shared" si="5"/>
        <v>0</v>
      </c>
      <c r="J36" s="451">
        <f t="shared" si="6"/>
        <v>0</v>
      </c>
      <c r="K36" s="451">
        <f t="shared" si="7"/>
        <v>0</v>
      </c>
      <c r="L36" s="452">
        <f t="shared" si="0"/>
        <v>0</v>
      </c>
      <c r="M36" s="452">
        <f t="shared" si="1"/>
        <v>0</v>
      </c>
      <c r="N36" s="452">
        <f t="shared" si="2"/>
        <v>0</v>
      </c>
      <c r="O36" s="452">
        <f t="shared" si="3"/>
        <v>0</v>
      </c>
      <c r="P36" s="195"/>
    </row>
    <row r="37" spans="1:16">
      <c r="A37" s="197"/>
      <c r="B37" s="198"/>
      <c r="C37" s="199"/>
      <c r="D37" s="196"/>
      <c r="E37" s="196"/>
      <c r="F37" s="196"/>
      <c r="G37" s="196"/>
      <c r="H37" s="451">
        <f t="shared" si="4"/>
        <v>0</v>
      </c>
      <c r="I37" s="451">
        <f t="shared" si="5"/>
        <v>0</v>
      </c>
      <c r="J37" s="451">
        <f t="shared" si="6"/>
        <v>0</v>
      </c>
      <c r="K37" s="451">
        <f t="shared" si="7"/>
        <v>0</v>
      </c>
      <c r="L37" s="452">
        <f t="shared" si="0"/>
        <v>0</v>
      </c>
      <c r="M37" s="452">
        <f t="shared" si="1"/>
        <v>0</v>
      </c>
      <c r="N37" s="452">
        <f t="shared" si="2"/>
        <v>0</v>
      </c>
      <c r="O37" s="452">
        <f t="shared" si="3"/>
        <v>0</v>
      </c>
      <c r="P37" s="195"/>
    </row>
    <row r="38" spans="1:16">
      <c r="A38" s="197"/>
      <c r="B38" s="198"/>
      <c r="C38" s="199"/>
      <c r="D38" s="196"/>
      <c r="E38" s="196"/>
      <c r="F38" s="196"/>
      <c r="G38" s="196"/>
      <c r="H38" s="451">
        <f t="shared" si="4"/>
        <v>0</v>
      </c>
      <c r="I38" s="451">
        <f t="shared" si="5"/>
        <v>0</v>
      </c>
      <c r="J38" s="451">
        <f t="shared" si="6"/>
        <v>0</v>
      </c>
      <c r="K38" s="451">
        <f t="shared" si="7"/>
        <v>0</v>
      </c>
      <c r="L38" s="452">
        <f t="shared" si="0"/>
        <v>0</v>
      </c>
      <c r="M38" s="452">
        <f t="shared" si="1"/>
        <v>0</v>
      </c>
      <c r="N38" s="452">
        <f t="shared" si="2"/>
        <v>0</v>
      </c>
      <c r="O38" s="452">
        <f t="shared" si="3"/>
        <v>0</v>
      </c>
      <c r="P38" s="195"/>
    </row>
    <row r="39" spans="1:16">
      <c r="A39" s="197"/>
      <c r="B39" s="198"/>
      <c r="C39" s="199"/>
      <c r="D39" s="196"/>
      <c r="E39" s="196"/>
      <c r="F39" s="196"/>
      <c r="G39" s="196"/>
      <c r="H39" s="451">
        <f t="shared" si="4"/>
        <v>0</v>
      </c>
      <c r="I39" s="451">
        <f t="shared" si="5"/>
        <v>0</v>
      </c>
      <c r="J39" s="451">
        <f t="shared" si="6"/>
        <v>0</v>
      </c>
      <c r="K39" s="451">
        <f t="shared" si="7"/>
        <v>0</v>
      </c>
      <c r="L39" s="452">
        <f t="shared" si="0"/>
        <v>0</v>
      </c>
      <c r="M39" s="452">
        <f t="shared" si="1"/>
        <v>0</v>
      </c>
      <c r="N39" s="452">
        <f t="shared" si="2"/>
        <v>0</v>
      </c>
      <c r="O39" s="452">
        <f t="shared" si="3"/>
        <v>0</v>
      </c>
      <c r="P39" s="195"/>
    </row>
    <row r="40" spans="1:16">
      <c r="A40" s="197"/>
      <c r="B40" s="198"/>
      <c r="C40" s="199"/>
      <c r="D40" s="196"/>
      <c r="E40" s="196"/>
      <c r="F40" s="196"/>
      <c r="G40" s="196"/>
      <c r="H40" s="451">
        <f t="shared" si="4"/>
        <v>0</v>
      </c>
      <c r="I40" s="451">
        <f t="shared" si="5"/>
        <v>0</v>
      </c>
      <c r="J40" s="451">
        <f t="shared" si="6"/>
        <v>0</v>
      </c>
      <c r="K40" s="451">
        <f t="shared" si="7"/>
        <v>0</v>
      </c>
      <c r="L40" s="452">
        <f t="shared" si="0"/>
        <v>0</v>
      </c>
      <c r="M40" s="452">
        <f t="shared" si="1"/>
        <v>0</v>
      </c>
      <c r="N40" s="452">
        <f t="shared" si="2"/>
        <v>0</v>
      </c>
      <c r="O40" s="452">
        <f t="shared" si="3"/>
        <v>0</v>
      </c>
      <c r="P40" s="195"/>
    </row>
    <row r="41" spans="1:16">
      <c r="A41" s="155"/>
      <c r="B41" s="156"/>
      <c r="C41" s="157"/>
      <c r="D41" s="154"/>
      <c r="E41" s="154"/>
      <c r="F41" s="154"/>
      <c r="G41" s="154"/>
      <c r="H41" s="451">
        <f t="shared" si="4"/>
        <v>0</v>
      </c>
      <c r="I41" s="451">
        <f t="shared" si="5"/>
        <v>0</v>
      </c>
      <c r="J41" s="451">
        <f t="shared" si="6"/>
        <v>0</v>
      </c>
      <c r="K41" s="451">
        <f t="shared" si="7"/>
        <v>0</v>
      </c>
      <c r="L41" s="452">
        <f t="shared" si="0"/>
        <v>0</v>
      </c>
      <c r="M41" s="452">
        <f t="shared" si="1"/>
        <v>0</v>
      </c>
      <c r="N41" s="452">
        <f t="shared" si="2"/>
        <v>0</v>
      </c>
      <c r="O41" s="452">
        <f t="shared" si="3"/>
        <v>0</v>
      </c>
      <c r="P41" s="153"/>
    </row>
    <row r="43" spans="1:16">
      <c r="D43" s="461"/>
      <c r="E43" s="461"/>
      <c r="F43" s="461"/>
    </row>
    <row r="44" spans="1:16">
      <c r="D44" s="461"/>
      <c r="E44" s="461"/>
      <c r="F44" s="461"/>
    </row>
    <row r="45" spans="1:16">
      <c r="D45" s="461"/>
      <c r="E45" s="461"/>
      <c r="F45" s="461"/>
    </row>
    <row r="46" spans="1:16">
      <c r="D46" s="461"/>
      <c r="E46" s="461"/>
      <c r="F46" s="461"/>
    </row>
  </sheetData>
  <mergeCells count="8">
    <mergeCell ref="P12:P13"/>
    <mergeCell ref="H9:O10"/>
    <mergeCell ref="A11:A13"/>
    <mergeCell ref="B11:B13"/>
    <mergeCell ref="C11:C13"/>
    <mergeCell ref="D11:G11"/>
    <mergeCell ref="H11:K11"/>
    <mergeCell ref="L11:O1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9"/>
  <sheetViews>
    <sheetView topLeftCell="A7" workbookViewId="0">
      <selection activeCell="M11" sqref="M11 M11"/>
    </sheetView>
  </sheetViews>
  <sheetFormatPr defaultRowHeight="12.75"/>
  <cols>
    <col min="1" max="1" width="9.140625" style="200" customWidth="1"/>
    <col min="2" max="2" width="14.7109375" style="200" customWidth="1"/>
    <col min="3" max="3" width="17" style="200" customWidth="1"/>
    <col min="4" max="4" width="16.28515625" style="200" customWidth="1"/>
    <col min="5" max="5" width="13.140625" style="200" customWidth="1"/>
    <col min="6" max="6" width="22.42578125" style="200" customWidth="1"/>
    <col min="7" max="7" width="12.85546875" style="200" customWidth="1"/>
    <col min="8" max="8" width="39.5703125" style="200" customWidth="1"/>
    <col min="9" max="9" width="14.42578125" style="200" customWidth="1"/>
    <col min="10" max="10" width="41.28515625" style="200" customWidth="1"/>
  </cols>
  <sheetData>
    <row r="1" spans="1:21" ht="15.75" customHeight="1">
      <c r="A1" s="288" t="s">
        <v>582</v>
      </c>
      <c r="B1"/>
      <c r="C1" s="334"/>
      <c r="D1" s="486"/>
      <c r="E1" s="486"/>
      <c r="F1"/>
      <c r="G1"/>
      <c r="H1"/>
      <c r="I1"/>
      <c r="J1"/>
    </row>
    <row r="2" spans="1:21" ht="15.75" customHeight="1">
      <c r="A2" s="289" t="s">
        <v>359</v>
      </c>
      <c r="B2" s="343" t="s">
        <v>560</v>
      </c>
      <c r="C2" s="359" t="str">
        <f>'1. New Employee Data'!D2</f>
        <v>Kantor Perwakilan Perusahaan Perdagangan Asing Williams-Sonoma Singapore Pte. Ltd</v>
      </c>
      <c r="D2" s="486"/>
      <c r="E2" s="486"/>
      <c r="F2"/>
      <c r="G2"/>
      <c r="H2"/>
      <c r="I2"/>
      <c r="J2"/>
    </row>
    <row r="3" spans="1:21" ht="15.75" customHeight="1">
      <c r="A3" s="289" t="s">
        <v>42</v>
      </c>
      <c r="B3" s="343" t="s">
        <v>560</v>
      </c>
      <c r="C3" s="292">
        <f>'1. New Employee Data'!D3</f>
        <v>43831</v>
      </c>
      <c r="D3" s="486"/>
      <c r="E3" s="486"/>
      <c r="F3"/>
      <c r="G3"/>
      <c r="H3"/>
      <c r="I3"/>
      <c r="J3"/>
    </row>
    <row r="4" spans="1:21" ht="15.75" customHeight="1">
      <c r="A4" s="289" t="s">
        <v>361</v>
      </c>
      <c r="B4" s="343" t="s">
        <v>560</v>
      </c>
      <c r="C4" s="359" t="str">
        <f>'1. New Employee Data'!D4</f>
        <v>IDR</v>
      </c>
      <c r="D4" s="486"/>
      <c r="E4" s="486"/>
      <c r="F4"/>
      <c r="G4"/>
      <c r="H4"/>
      <c r="I4"/>
      <c r="J4"/>
    </row>
    <row r="5" spans="1:21" ht="15.75" customHeight="1">
      <c r="A5" s="289" t="s">
        <v>363</v>
      </c>
      <c r="B5" s="343" t="s">
        <v>560</v>
      </c>
      <c r="C5" s="291" t="s">
        <v>530</v>
      </c>
      <c r="D5" s="486"/>
      <c r="E5" s="486"/>
      <c r="F5"/>
      <c r="G5"/>
      <c r="H5"/>
      <c r="I5"/>
      <c r="J5"/>
    </row>
    <row r="6" spans="1:21" ht="47.25" customHeight="1">
      <c r="A6" s="487" t="s">
        <v>365</v>
      </c>
      <c r="B6" s="343" t="s">
        <v>560</v>
      </c>
      <c r="C6" s="294" t="s">
        <v>366</v>
      </c>
      <c r="D6" s="296"/>
      <c r="E6" s="378"/>
      <c r="F6" s="387"/>
      <c r="G6" s="344"/>
      <c r="H6" s="291"/>
      <c r="I6" s="291"/>
      <c r="J6" s="291"/>
      <c r="K6" s="291"/>
      <c r="L6" s="344"/>
      <c r="M6" s="344"/>
      <c r="N6" s="344"/>
      <c r="O6" s="344"/>
      <c r="P6" s="344"/>
      <c r="Q6" s="344"/>
      <c r="R6" s="344"/>
      <c r="S6" s="344"/>
      <c r="T6" s="344"/>
      <c r="U6" s="343"/>
    </row>
    <row r="7" spans="1:21" ht="15.75" customHeight="1">
      <c r="A7" s="289"/>
      <c r="B7"/>
      <c r="C7" s="291"/>
      <c r="D7" s="486"/>
      <c r="E7" s="486"/>
      <c r="F7"/>
      <c r="G7"/>
      <c r="H7"/>
      <c r="I7"/>
      <c r="J7"/>
    </row>
    <row r="8" spans="1:21" ht="15.75" customHeight="1">
      <c r="A8" s="380" t="s">
        <v>367</v>
      </c>
      <c r="B8" s="380"/>
      <c r="C8" s="380"/>
      <c r="D8" s="380"/>
      <c r="E8" s="380"/>
      <c r="F8" s="380"/>
      <c r="G8" s="380"/>
      <c r="H8" s="380"/>
      <c r="I8" s="380"/>
      <c r="J8" s="380"/>
      <c r="K8" s="380"/>
    </row>
    <row r="9" spans="1:21" ht="15.75" customHeight="1">
      <c r="A9" s="289"/>
      <c r="B9"/>
      <c r="C9" s="291"/>
      <c r="D9" s="486"/>
      <c r="E9" s="486"/>
      <c r="F9"/>
      <c r="G9"/>
      <c r="H9"/>
      <c r="I9"/>
      <c r="J9"/>
    </row>
    <row r="10" spans="1:21" ht="32.25" customHeight="1">
      <c r="A10" s="9" t="s">
        <v>34</v>
      </c>
      <c r="B10" s="62" t="s">
        <v>46</v>
      </c>
      <c r="C10" s="43" t="s">
        <v>583</v>
      </c>
      <c r="D10" s="62" t="s">
        <v>264</v>
      </c>
      <c r="E10" s="14" t="s">
        <v>584</v>
      </c>
      <c r="F10" s="13"/>
      <c r="G10" s="13"/>
      <c r="H10" s="13"/>
      <c r="I10" s="13"/>
      <c r="J10" s="13"/>
      <c r="K10" s="12"/>
      <c r="L10" s="11" t="s">
        <v>38</v>
      </c>
    </row>
    <row r="11" spans="1:21" ht="33" customHeight="1">
      <c r="A11" s="8"/>
      <c r="B11" s="61"/>
      <c r="C11" s="42"/>
      <c r="D11" s="61"/>
      <c r="E11" s="304" t="s">
        <v>585</v>
      </c>
      <c r="F11" s="304" t="s">
        <v>56</v>
      </c>
      <c r="G11" s="304" t="s">
        <v>586</v>
      </c>
      <c r="H11" s="304" t="s">
        <v>63</v>
      </c>
      <c r="I11" s="304" t="s">
        <v>587</v>
      </c>
      <c r="J11" s="304" t="s">
        <v>69</v>
      </c>
      <c r="K11" s="304" t="s">
        <v>89</v>
      </c>
      <c r="L11" s="10"/>
      <c r="M11" s="226"/>
    </row>
    <row r="12" spans="1:21" ht="25.5" customHeight="1">
      <c r="A12" s="159">
        <v>1</v>
      </c>
      <c r="B12" s="160">
        <v>1456</v>
      </c>
      <c r="C12" s="161">
        <v>42569</v>
      </c>
      <c r="D12" s="162" t="s">
        <v>588</v>
      </c>
      <c r="E12" s="159" t="s">
        <v>428</v>
      </c>
      <c r="F12" s="489" t="s">
        <v>589</v>
      </c>
      <c r="G12" s="287">
        <v>3070370156</v>
      </c>
      <c r="H12" s="287" t="s">
        <v>590</v>
      </c>
      <c r="I12" s="287" t="s">
        <v>591</v>
      </c>
      <c r="J12" s="287" t="s">
        <v>590</v>
      </c>
      <c r="K12" s="159" t="s">
        <v>433</v>
      </c>
      <c r="L12" s="163" t="s">
        <v>527</v>
      </c>
      <c r="M12" s="490" t="s">
        <v>527</v>
      </c>
    </row>
    <row r="13" spans="1:21" ht="25.5" customHeight="1">
      <c r="A13" s="397">
        <v>2</v>
      </c>
      <c r="B13" s="491">
        <v>1527</v>
      </c>
      <c r="C13" s="492">
        <v>43699</v>
      </c>
      <c r="D13" s="287" t="s">
        <v>588</v>
      </c>
      <c r="E13" s="493" t="s">
        <v>428</v>
      </c>
      <c r="F13" s="489" t="s">
        <v>592</v>
      </c>
      <c r="G13" s="287">
        <v>3070370156</v>
      </c>
      <c r="H13" s="287" t="s">
        <v>590</v>
      </c>
      <c r="I13" s="287" t="s">
        <v>591</v>
      </c>
      <c r="J13" s="287" t="s">
        <v>590</v>
      </c>
      <c r="K13" s="397" t="s">
        <v>433</v>
      </c>
      <c r="L13" s="158" t="s">
        <v>527</v>
      </c>
      <c r="M13" s="490" t="s">
        <v>527</v>
      </c>
    </row>
    <row r="14" spans="1:21" ht="15.75" customHeight="1">
      <c r="A14" s="159"/>
      <c r="B14" s="160"/>
      <c r="C14" s="161"/>
      <c r="D14" s="162"/>
      <c r="E14" s="162"/>
      <c r="F14" s="159"/>
      <c r="G14" s="159"/>
      <c r="H14" s="159"/>
      <c r="I14" s="159"/>
      <c r="J14" s="159"/>
      <c r="K14" s="159"/>
      <c r="L14" s="164"/>
    </row>
    <row r="15" spans="1:21" ht="15.75" customHeight="1">
      <c r="A15" s="159"/>
      <c r="B15" s="165"/>
      <c r="C15" s="161"/>
      <c r="D15" s="162"/>
      <c r="E15" s="162"/>
      <c r="F15" s="159"/>
      <c r="G15" s="159"/>
      <c r="H15" s="159"/>
      <c r="I15" s="159"/>
      <c r="J15" s="159"/>
      <c r="K15" s="159"/>
      <c r="L15" s="164"/>
    </row>
    <row r="16" spans="1:21" ht="15.75" customHeight="1">
      <c r="A16" s="159"/>
      <c r="B16" s="165"/>
      <c r="C16" s="161"/>
      <c r="D16" s="162"/>
      <c r="E16" s="162"/>
      <c r="F16" s="159"/>
      <c r="G16" s="159"/>
      <c r="H16" s="159"/>
      <c r="I16" s="159"/>
      <c r="J16" s="159"/>
      <c r="K16" s="159"/>
      <c r="L16" s="164"/>
    </row>
    <row r="17" spans="1:14" ht="15.75" customHeight="1">
      <c r="A17" s="159"/>
      <c r="B17" s="165"/>
      <c r="C17" s="161"/>
      <c r="D17" s="162"/>
      <c r="E17" s="162"/>
      <c r="F17" s="159"/>
      <c r="G17" s="159"/>
      <c r="H17" s="159"/>
      <c r="I17" s="159"/>
      <c r="J17" s="159"/>
      <c r="K17" s="159"/>
      <c r="L17" s="164"/>
    </row>
    <row r="18" spans="1:14" ht="15.75" customHeight="1">
      <c r="A18" s="159"/>
      <c r="B18" s="165"/>
      <c r="C18" s="161"/>
      <c r="D18" s="162"/>
      <c r="E18" s="162"/>
      <c r="F18" s="159"/>
      <c r="G18" s="159"/>
      <c r="H18" s="159"/>
      <c r="I18" s="159"/>
      <c r="J18" s="159"/>
      <c r="K18" s="159"/>
      <c r="L18" s="164"/>
    </row>
    <row r="19" spans="1:14" ht="15.75" customHeight="1">
      <c r="A19" s="159"/>
      <c r="B19" s="166"/>
      <c r="C19" s="161"/>
      <c r="D19" s="162"/>
      <c r="E19" s="162"/>
      <c r="F19" s="159"/>
      <c r="G19" s="159"/>
      <c r="H19" s="159"/>
      <c r="I19" s="159"/>
      <c r="J19" s="159"/>
      <c r="K19" s="159"/>
      <c r="L19" s="167"/>
    </row>
    <row r="20" spans="1:14" ht="15.75" customHeight="1">
      <c r="A20" s="159"/>
      <c r="B20" s="166"/>
      <c r="C20" s="161"/>
      <c r="D20" s="162"/>
      <c r="E20" s="162"/>
      <c r="F20" s="159"/>
      <c r="G20" s="159"/>
      <c r="H20" s="159"/>
      <c r="I20" s="159"/>
      <c r="J20" s="159"/>
      <c r="K20" s="159"/>
      <c r="L20" s="167"/>
    </row>
    <row r="21" spans="1:14" ht="15.75" customHeight="1">
      <c r="A21" s="159"/>
      <c r="B21" s="168"/>
      <c r="C21" s="161"/>
      <c r="D21" s="162"/>
      <c r="E21" s="162"/>
      <c r="F21" s="159"/>
      <c r="G21" s="159"/>
      <c r="H21" s="159"/>
      <c r="I21" s="159"/>
      <c r="J21" s="159"/>
      <c r="K21" s="159"/>
      <c r="L21" s="167"/>
    </row>
    <row r="22" spans="1:14" ht="15.75" customHeight="1">
      <c r="A22" s="159"/>
      <c r="B22" s="168"/>
      <c r="C22" s="161"/>
      <c r="D22" s="162"/>
      <c r="E22" s="162"/>
      <c r="F22" s="80"/>
      <c r="G22" s="80"/>
      <c r="H22" s="80"/>
      <c r="I22" s="80"/>
      <c r="J22" s="80"/>
      <c r="K22" s="159"/>
      <c r="L22" s="167"/>
    </row>
    <row r="23" spans="1:14" ht="15.75" customHeight="1">
      <c r="A23" s="159"/>
      <c r="B23" s="168"/>
      <c r="C23" s="169"/>
      <c r="D23" s="162"/>
      <c r="E23" s="170"/>
      <c r="F23" s="159"/>
      <c r="G23" s="159"/>
      <c r="H23" s="159"/>
      <c r="I23" s="159"/>
      <c r="J23" s="159"/>
      <c r="K23" s="159"/>
      <c r="L23" s="167"/>
    </row>
    <row r="24" spans="1:14" ht="15.75" customHeight="1">
      <c r="A24" s="159"/>
      <c r="B24" s="171"/>
      <c r="C24" s="169"/>
      <c r="D24" s="162"/>
      <c r="E24" s="172"/>
      <c r="F24" s="80"/>
      <c r="G24" s="80"/>
      <c r="H24" s="80"/>
      <c r="I24" s="80"/>
      <c r="J24" s="80"/>
      <c r="K24" s="159"/>
      <c r="L24" s="167"/>
    </row>
    <row r="25" spans="1:14" ht="15.75" customHeight="1">
      <c r="A25" s="159"/>
      <c r="B25" s="160"/>
      <c r="C25" s="161"/>
      <c r="D25" s="162"/>
      <c r="E25" s="170"/>
      <c r="F25" s="80"/>
      <c r="G25" s="80"/>
      <c r="H25" s="80"/>
      <c r="I25" s="80"/>
      <c r="J25" s="80"/>
      <c r="K25" s="159"/>
      <c r="L25" s="164"/>
    </row>
    <row r="26" spans="1:14" ht="15.75" customHeight="1">
      <c r="A26" s="159"/>
      <c r="B26" s="160"/>
      <c r="C26" s="161"/>
      <c r="D26" s="162"/>
      <c r="E26" s="170"/>
      <c r="F26" s="80"/>
      <c r="G26" s="80"/>
      <c r="H26" s="80"/>
      <c r="I26" s="80"/>
      <c r="J26" s="80"/>
      <c r="K26" s="159"/>
      <c r="L26" s="164"/>
    </row>
    <row r="27" spans="1:14" ht="15.75" customHeight="1">
      <c r="A27" s="159"/>
      <c r="B27" s="160"/>
      <c r="C27" s="161"/>
      <c r="D27" s="162"/>
      <c r="E27" s="170"/>
      <c r="F27" s="80"/>
      <c r="G27" s="80"/>
      <c r="H27" s="80"/>
      <c r="I27" s="80"/>
      <c r="J27" s="80"/>
      <c r="K27" s="159"/>
      <c r="L27" s="164"/>
      <c r="M27" s="226"/>
      <c r="N27" s="226"/>
    </row>
    <row r="28" spans="1:14" ht="15.75" customHeight="1">
      <c r="A28" s="159"/>
      <c r="B28" s="160"/>
      <c r="C28" s="161"/>
      <c r="D28" s="162"/>
      <c r="E28" s="170"/>
      <c r="F28" s="173"/>
      <c r="G28" s="173"/>
      <c r="H28" s="173"/>
      <c r="I28" s="173"/>
      <c r="J28" s="173"/>
      <c r="K28" s="159"/>
      <c r="L28" s="164"/>
      <c r="M28" s="226"/>
      <c r="N28" s="226"/>
    </row>
    <row r="29" spans="1:14" ht="15.75" customHeight="1">
      <c r="A29" s="159"/>
      <c r="B29" s="160"/>
      <c r="C29" s="161"/>
      <c r="D29" s="162"/>
      <c r="E29" s="170"/>
      <c r="F29" s="80"/>
      <c r="G29" s="80"/>
      <c r="H29" s="80"/>
      <c r="I29" s="80"/>
      <c r="J29" s="80"/>
      <c r="K29" s="159"/>
      <c r="L29" s="164"/>
      <c r="M29" s="226"/>
      <c r="N29" s="226"/>
    </row>
    <row r="30" spans="1:14" ht="15.75" customHeight="1">
      <c r="A30" s="159"/>
      <c r="B30" s="160"/>
      <c r="C30" s="161"/>
      <c r="D30" s="162"/>
      <c r="E30" s="170"/>
      <c r="F30" s="80"/>
      <c r="G30" s="80"/>
      <c r="H30" s="80"/>
      <c r="I30" s="80"/>
      <c r="J30" s="80"/>
      <c r="K30" s="159"/>
      <c r="L30" s="164"/>
      <c r="M30" s="226"/>
      <c r="N30" s="226"/>
    </row>
    <row r="31" spans="1:14" ht="15.75" customHeight="1">
      <c r="A31" s="159"/>
      <c r="B31" s="160"/>
      <c r="C31" s="161"/>
      <c r="D31" s="162"/>
      <c r="E31" s="170"/>
      <c r="F31" s="80"/>
      <c r="G31" s="80"/>
      <c r="H31" s="80"/>
      <c r="I31" s="80"/>
      <c r="J31" s="80"/>
      <c r="K31" s="159"/>
      <c r="L31" s="164"/>
      <c r="M31" s="226"/>
      <c r="N31" s="226"/>
    </row>
    <row r="32" spans="1:14" ht="15.75" customHeight="1">
      <c r="A32" s="159"/>
      <c r="B32" s="160"/>
      <c r="C32" s="161"/>
      <c r="D32" s="162"/>
      <c r="E32" s="170"/>
      <c r="F32" s="80"/>
      <c r="G32" s="80"/>
      <c r="H32" s="80"/>
      <c r="I32" s="80"/>
      <c r="J32" s="80"/>
      <c r="K32" s="159"/>
      <c r="L32" s="164"/>
      <c r="M32" s="226"/>
      <c r="N32" s="226"/>
    </row>
    <row r="33" spans="1:14" ht="15.75" customHeight="1">
      <c r="A33" s="159"/>
      <c r="B33" s="160"/>
      <c r="C33" s="161"/>
      <c r="D33" s="162"/>
      <c r="E33" s="170"/>
      <c r="F33" s="80"/>
      <c r="G33" s="80"/>
      <c r="H33" s="80"/>
      <c r="I33" s="80"/>
      <c r="J33" s="80"/>
      <c r="K33" s="159"/>
      <c r="L33" s="164"/>
      <c r="M33" s="226"/>
      <c r="N33" s="226"/>
    </row>
    <row r="34" spans="1:14" ht="15.75" customHeight="1">
      <c r="A34" s="159"/>
      <c r="B34" s="174"/>
      <c r="C34" s="175"/>
      <c r="D34" s="176"/>
      <c r="E34" s="177"/>
      <c r="F34" s="178"/>
      <c r="G34" s="178"/>
      <c r="H34" s="178"/>
      <c r="I34" s="178"/>
      <c r="J34" s="178"/>
      <c r="K34" s="179"/>
      <c r="L34" s="164"/>
      <c r="M34" s="226"/>
      <c r="N34" s="226"/>
    </row>
    <row r="35" spans="1:14" ht="15.75" customHeight="1">
      <c r="A35" s="159"/>
      <c r="B35" s="80"/>
      <c r="C35" s="161"/>
      <c r="D35" s="162"/>
      <c r="E35" s="162"/>
      <c r="F35" s="80"/>
      <c r="G35" s="80"/>
      <c r="H35" s="80"/>
      <c r="I35" s="80"/>
      <c r="J35" s="80"/>
      <c r="K35" s="159"/>
      <c r="L35" s="164"/>
      <c r="M35" s="226"/>
      <c r="N35" s="226"/>
    </row>
    <row r="36" spans="1:14" ht="15.75" customHeight="1">
      <c r="A36" s="159"/>
      <c r="B36" s="171"/>
      <c r="C36" s="169"/>
      <c r="D36" s="180"/>
      <c r="E36" s="172"/>
      <c r="F36" s="181"/>
      <c r="G36" s="181"/>
      <c r="H36" s="181"/>
      <c r="I36" s="181"/>
      <c r="J36" s="181"/>
      <c r="K36" s="182"/>
      <c r="L36" s="164"/>
      <c r="M36" s="226"/>
      <c r="N36" s="226"/>
    </row>
    <row r="37" spans="1:14" ht="15.75" customHeight="1">
      <c r="A37" s="159"/>
      <c r="B37" s="160"/>
      <c r="C37" s="161"/>
      <c r="D37" s="162"/>
      <c r="E37" s="170"/>
      <c r="F37" s="80"/>
      <c r="G37" s="80"/>
      <c r="H37" s="80"/>
      <c r="I37" s="80"/>
      <c r="J37" s="80"/>
      <c r="K37" s="159"/>
      <c r="L37" s="164"/>
      <c r="M37" s="226"/>
      <c r="N37" s="226"/>
    </row>
    <row r="38" spans="1:14" ht="15.75" customHeight="1">
      <c r="A38" s="159"/>
      <c r="B38" s="160"/>
      <c r="C38" s="161"/>
      <c r="D38" s="162"/>
      <c r="E38" s="170"/>
      <c r="F38" s="159"/>
      <c r="G38" s="159"/>
      <c r="H38" s="159"/>
      <c r="I38" s="159"/>
      <c r="J38" s="159"/>
      <c r="K38" s="159"/>
      <c r="L38" s="164"/>
      <c r="M38" s="226"/>
      <c r="N38" s="226"/>
    </row>
    <row r="39" spans="1:14" ht="15.75" customHeight="1">
      <c r="A39" s="159"/>
      <c r="B39" s="160"/>
      <c r="C39" s="161"/>
      <c r="D39" s="162"/>
      <c r="E39" s="170"/>
      <c r="F39" s="159"/>
      <c r="G39" s="159"/>
      <c r="H39" s="159"/>
      <c r="I39" s="159"/>
      <c r="J39" s="159"/>
      <c r="K39" s="159"/>
      <c r="L39" s="164"/>
      <c r="M39" s="226"/>
      <c r="N39" s="226"/>
    </row>
  </sheetData>
  <mergeCells count="6">
    <mergeCell ref="E10:K10"/>
    <mergeCell ref="L10:L11"/>
    <mergeCell ref="A10:A11"/>
    <mergeCell ref="B10:B11"/>
    <mergeCell ref="C10:C11"/>
    <mergeCell ref="D10:D1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64"/>
  <sheetViews>
    <sheetView topLeftCell="A6" workbookViewId="0">
      <selection activeCell="A12" sqref="A12 A12 A12:A33"/>
    </sheetView>
  </sheetViews>
  <sheetFormatPr defaultRowHeight="12.75"/>
  <cols>
    <col min="1" max="1" width="9.140625" style="200" customWidth="1"/>
    <col min="2" max="2" width="16.42578125" style="520" customWidth="1"/>
    <col min="3" max="3" width="14.28515625" style="200" customWidth="1"/>
    <col min="4" max="4" width="26.5703125" style="200" customWidth="1"/>
    <col min="5" max="5" width="22.140625" style="200" customWidth="1"/>
    <col min="6" max="6" width="31.85546875" style="200" customWidth="1"/>
    <col min="7" max="7" width="31" style="200" customWidth="1"/>
    <col min="8" max="8" width="14.42578125" style="200" customWidth="1"/>
    <col min="9" max="9" width="14" style="200" customWidth="1"/>
    <col min="10" max="10" width="13.140625" style="200" customWidth="1"/>
    <col min="11" max="11" width="13.5703125" style="200" customWidth="1"/>
    <col min="12" max="26" width="9.140625" style="200" customWidth="1"/>
  </cols>
  <sheetData>
    <row r="1" spans="1:26" ht="15.75" customHeight="1">
      <c r="A1" s="288" t="s">
        <v>593</v>
      </c>
      <c r="B1" s="494"/>
      <c r="C1" s="297"/>
      <c r="D1" s="495"/>
      <c r="E1" s="495"/>
      <c r="F1" s="496"/>
      <c r="H1"/>
      <c r="I1"/>
      <c r="J1"/>
      <c r="K1"/>
      <c r="L1" s="497"/>
      <c r="M1" s="497" t="s">
        <v>594</v>
      </c>
      <c r="N1"/>
      <c r="O1"/>
      <c r="P1"/>
      <c r="Q1"/>
      <c r="V1"/>
      <c r="W1"/>
      <c r="X1"/>
      <c r="Y1"/>
      <c r="Z1"/>
    </row>
    <row r="2" spans="1:26" ht="15.75" customHeight="1">
      <c r="A2" s="289" t="s">
        <v>359</v>
      </c>
      <c r="B2" s="498" t="s">
        <v>560</v>
      </c>
      <c r="C2" s="499" t="str">
        <f>'1. New Employee Data'!D2</f>
        <v>Kantor Perwakilan Perusahaan Perdagangan Asing Williams-Sonoma Singapore Pte. Ltd</v>
      </c>
      <c r="D2" s="500"/>
      <c r="E2" s="500"/>
      <c r="F2" s="496"/>
      <c r="H2"/>
      <c r="I2"/>
      <c r="J2"/>
      <c r="K2"/>
      <c r="L2" s="497">
        <v>1</v>
      </c>
      <c r="M2" s="497" t="s">
        <v>595</v>
      </c>
      <c r="N2"/>
      <c r="O2"/>
      <c r="P2"/>
      <c r="Q2"/>
      <c r="R2" s="501">
        <v>9</v>
      </c>
      <c r="S2" s="501" t="s">
        <v>596</v>
      </c>
      <c r="T2" s="497"/>
      <c r="U2" s="497"/>
      <c r="V2" s="497"/>
      <c r="W2" s="497"/>
      <c r="X2"/>
      <c r="Y2"/>
      <c r="Z2"/>
    </row>
    <row r="3" spans="1:26" ht="15.75" customHeight="1">
      <c r="A3" s="289" t="s">
        <v>42</v>
      </c>
      <c r="B3" s="498" t="s">
        <v>560</v>
      </c>
      <c r="C3" s="292">
        <f>'1. New Employee Data'!D3</f>
        <v>43831</v>
      </c>
      <c r="D3" s="500"/>
      <c r="E3" s="500"/>
      <c r="F3" s="496"/>
      <c r="H3"/>
      <c r="I3"/>
      <c r="J3"/>
      <c r="K3"/>
      <c r="L3" s="497">
        <v>2</v>
      </c>
      <c r="M3" s="497" t="s">
        <v>597</v>
      </c>
      <c r="N3"/>
      <c r="O3"/>
      <c r="P3"/>
      <c r="Q3"/>
      <c r="V3"/>
      <c r="W3"/>
      <c r="X3"/>
      <c r="Y3"/>
      <c r="Z3"/>
    </row>
    <row r="4" spans="1:26" ht="15.75" customHeight="1">
      <c r="A4" s="289" t="s">
        <v>361</v>
      </c>
      <c r="B4" s="498" t="s">
        <v>560</v>
      </c>
      <c r="C4" s="499" t="str">
        <f>'1. New Employee Data'!D4</f>
        <v>IDR</v>
      </c>
      <c r="D4" s="500"/>
      <c r="E4" s="500"/>
      <c r="F4" s="496"/>
      <c r="H4"/>
      <c r="I4"/>
      <c r="J4"/>
      <c r="K4"/>
      <c r="L4" s="497">
        <v>3</v>
      </c>
      <c r="M4" s="497" t="s">
        <v>598</v>
      </c>
      <c r="N4"/>
      <c r="O4"/>
      <c r="P4"/>
      <c r="Q4"/>
      <c r="V4"/>
      <c r="W4"/>
      <c r="X4"/>
      <c r="Y4"/>
      <c r="Z4"/>
    </row>
    <row r="5" spans="1:26" ht="15.75" customHeight="1">
      <c r="A5" s="502" t="s">
        <v>363</v>
      </c>
      <c r="B5" s="498" t="s">
        <v>560</v>
      </c>
      <c r="C5" s="289" t="s">
        <v>530</v>
      </c>
      <c r="D5" s="500"/>
      <c r="E5" s="500"/>
      <c r="F5" s="496"/>
      <c r="H5"/>
      <c r="I5"/>
      <c r="J5"/>
      <c r="K5"/>
      <c r="L5" s="497">
        <v>4</v>
      </c>
      <c r="M5" s="497" t="s">
        <v>599</v>
      </c>
      <c r="N5"/>
      <c r="O5"/>
      <c r="P5"/>
      <c r="Q5"/>
      <c r="V5"/>
      <c r="W5"/>
      <c r="X5"/>
      <c r="Y5"/>
      <c r="Z5"/>
    </row>
    <row r="6" spans="1:26" ht="47.25" customHeight="1">
      <c r="A6" s="487" t="s">
        <v>365</v>
      </c>
      <c r="B6" s="498" t="s">
        <v>560</v>
      </c>
      <c r="C6" s="294" t="s">
        <v>366</v>
      </c>
      <c r="D6" s="296"/>
      <c r="E6" s="378"/>
      <c r="F6" s="496"/>
      <c r="G6" s="344"/>
      <c r="H6" s="500"/>
      <c r="I6" s="500"/>
      <c r="J6" s="500"/>
      <c r="K6" s="500"/>
      <c r="L6" s="497">
        <v>5</v>
      </c>
      <c r="M6" s="497" t="s">
        <v>600</v>
      </c>
      <c r="N6" s="387"/>
      <c r="O6" s="387"/>
      <c r="P6" s="387"/>
      <c r="Q6" s="387"/>
      <c r="R6" s="344"/>
      <c r="S6" s="344"/>
      <c r="T6" s="344"/>
      <c r="U6" s="351"/>
      <c r="V6"/>
      <c r="W6"/>
      <c r="X6"/>
      <c r="Y6"/>
      <c r="Z6"/>
    </row>
    <row r="7" spans="1:26" ht="15.75" customHeight="1">
      <c r="A7" s="502"/>
      <c r="B7" s="494"/>
      <c r="C7" s="297"/>
      <c r="D7" s="500"/>
      <c r="E7" s="500"/>
      <c r="F7" s="496"/>
      <c r="H7"/>
      <c r="I7"/>
      <c r="J7"/>
      <c r="K7"/>
      <c r="L7" s="497">
        <v>6</v>
      </c>
      <c r="M7" s="497" t="s">
        <v>601</v>
      </c>
      <c r="N7"/>
      <c r="O7"/>
      <c r="P7"/>
      <c r="Q7"/>
      <c r="V7"/>
      <c r="W7"/>
      <c r="X7"/>
      <c r="Y7"/>
      <c r="Z7"/>
    </row>
    <row r="8" spans="1:26" ht="15.75" customHeight="1">
      <c r="A8" s="380" t="s">
        <v>367</v>
      </c>
      <c r="B8" s="503"/>
      <c r="C8" s="380"/>
      <c r="D8" s="380"/>
      <c r="E8" s="380"/>
      <c r="F8" s="380"/>
      <c r="G8" s="380"/>
      <c r="H8" s="380"/>
      <c r="I8" s="380"/>
      <c r="J8" s="380"/>
      <c r="K8" s="380"/>
      <c r="L8" s="497">
        <v>7</v>
      </c>
      <c r="M8" s="497" t="s">
        <v>602</v>
      </c>
      <c r="N8"/>
      <c r="O8"/>
      <c r="P8"/>
      <c r="Q8"/>
      <c r="V8"/>
      <c r="W8"/>
      <c r="X8"/>
      <c r="Y8"/>
      <c r="Z8"/>
    </row>
    <row r="9" spans="1:26" ht="15.75" customHeight="1">
      <c r="B9" s="200"/>
      <c r="C9" s="495"/>
      <c r="D9" s="504"/>
      <c r="E9" s="504"/>
      <c r="F9" s="387"/>
      <c r="H9"/>
      <c r="I9"/>
      <c r="J9"/>
      <c r="K9"/>
      <c r="L9" s="501">
        <v>8</v>
      </c>
      <c r="M9" s="501" t="s">
        <v>603</v>
      </c>
      <c r="N9"/>
      <c r="O9"/>
      <c r="P9"/>
      <c r="Q9"/>
      <c r="V9"/>
      <c r="W9"/>
      <c r="X9"/>
      <c r="Y9"/>
      <c r="Z9"/>
    </row>
    <row r="10" spans="1:26" ht="51" customHeight="1">
      <c r="A10" s="394" t="s">
        <v>34</v>
      </c>
      <c r="B10" s="505" t="s">
        <v>46</v>
      </c>
      <c r="C10" s="506" t="s">
        <v>604</v>
      </c>
      <c r="D10" s="426" t="s">
        <v>605</v>
      </c>
      <c r="E10" s="426" t="s">
        <v>606</v>
      </c>
      <c r="F10" s="507" t="s">
        <v>281</v>
      </c>
      <c r="G10" s="507" t="s">
        <v>607</v>
      </c>
      <c r="H10" s="507" t="s">
        <v>287</v>
      </c>
      <c r="I10" s="507" t="s">
        <v>608</v>
      </c>
      <c r="J10" s="507" t="s">
        <v>293</v>
      </c>
      <c r="K10" s="306" t="s">
        <v>609</v>
      </c>
      <c r="V10"/>
      <c r="W10"/>
      <c r="X10"/>
      <c r="Y10"/>
      <c r="Z10"/>
    </row>
    <row r="11" spans="1:26" ht="15.75" customHeight="1">
      <c r="A11" s="429">
        <v>1</v>
      </c>
      <c r="B11" s="508" t="s">
        <v>572</v>
      </c>
      <c r="C11" s="509">
        <v>42597</v>
      </c>
      <c r="D11" s="510" t="s">
        <v>610</v>
      </c>
      <c r="E11" s="510" t="s">
        <v>595</v>
      </c>
      <c r="F11" s="511">
        <v>5000000</v>
      </c>
      <c r="G11" s="511"/>
      <c r="H11" s="511"/>
      <c r="I11" s="512"/>
      <c r="J11" s="512"/>
      <c r="K11" s="512"/>
      <c r="N11"/>
      <c r="O11"/>
      <c r="P11"/>
      <c r="Q11"/>
      <c r="V11"/>
      <c r="W11"/>
      <c r="X11"/>
      <c r="Y11"/>
      <c r="Z11"/>
    </row>
    <row r="12" spans="1:26" ht="15.75" customHeight="1">
      <c r="A12" s="184">
        <v>1</v>
      </c>
      <c r="B12" s="491">
        <v>1527</v>
      </c>
      <c r="C12" s="492">
        <v>43699</v>
      </c>
      <c r="D12" s="185" t="s">
        <v>610</v>
      </c>
      <c r="E12" s="185" t="s">
        <v>595</v>
      </c>
      <c r="F12" s="186">
        <v>5000000</v>
      </c>
      <c r="G12" s="183"/>
      <c r="H12" s="186"/>
      <c r="I12" s="183"/>
      <c r="J12" s="183"/>
      <c r="K12" s="183"/>
      <c r="L12"/>
      <c r="N12"/>
      <c r="O12"/>
      <c r="P12"/>
      <c r="Q12"/>
      <c r="V12"/>
      <c r="W12"/>
      <c r="X12"/>
      <c r="Y12"/>
      <c r="Z12"/>
    </row>
    <row r="13" spans="1:26" ht="15.75" customHeight="1">
      <c r="A13" s="397">
        <v>2</v>
      </c>
      <c r="B13" s="513">
        <v>4700</v>
      </c>
      <c r="C13" s="514">
        <v>43837</v>
      </c>
      <c r="D13" s="515" t="s">
        <v>610</v>
      </c>
      <c r="E13" s="515" t="s">
        <v>600</v>
      </c>
      <c r="F13" s="516">
        <v>992437379</v>
      </c>
      <c r="G13" s="287" t="s">
        <v>611</v>
      </c>
      <c r="H13" s="517"/>
      <c r="I13" s="183"/>
      <c r="J13" s="183"/>
      <c r="K13" s="183"/>
      <c r="L13"/>
      <c r="N13"/>
      <c r="O13"/>
      <c r="P13"/>
      <c r="Q13"/>
      <c r="V13"/>
      <c r="W13"/>
      <c r="X13"/>
      <c r="Y13"/>
      <c r="Z13"/>
    </row>
    <row r="14" spans="1:26" ht="15.75" customHeight="1">
      <c r="A14" s="184">
        <v>3</v>
      </c>
      <c r="B14" s="518">
        <v>339218</v>
      </c>
      <c r="C14" s="188"/>
      <c r="D14" s="185"/>
      <c r="E14" s="185"/>
      <c r="F14" s="186"/>
      <c r="G14" s="183"/>
      <c r="H14" s="186"/>
      <c r="I14" s="183"/>
      <c r="J14" s="183"/>
      <c r="K14" s="183"/>
      <c r="N14"/>
      <c r="O14"/>
      <c r="P14"/>
      <c r="Q14"/>
      <c r="V14"/>
      <c r="W14"/>
      <c r="X14"/>
      <c r="Y14"/>
      <c r="Z14"/>
    </row>
    <row r="15" spans="1:26" ht="15.75" customHeight="1">
      <c r="A15" s="397">
        <v>4</v>
      </c>
      <c r="B15" s="518">
        <v>339910</v>
      </c>
      <c r="C15" s="188"/>
      <c r="D15" s="185"/>
      <c r="E15" s="185"/>
      <c r="F15" s="186"/>
      <c r="G15" s="183"/>
      <c r="H15" s="186"/>
      <c r="I15" s="183"/>
      <c r="J15" s="183"/>
      <c r="K15" s="183"/>
      <c r="N15"/>
      <c r="O15"/>
      <c r="P15"/>
      <c r="Q15"/>
      <c r="V15"/>
      <c r="W15"/>
      <c r="X15"/>
      <c r="Y15"/>
      <c r="Z15"/>
    </row>
    <row r="16" spans="1:26" ht="15.75" customHeight="1">
      <c r="A16" s="184">
        <v>5</v>
      </c>
      <c r="B16" s="518">
        <v>344228</v>
      </c>
      <c r="C16" s="188"/>
      <c r="D16" s="185"/>
      <c r="E16" s="185"/>
      <c r="F16" s="186"/>
      <c r="G16" s="183"/>
      <c r="H16" s="186"/>
      <c r="I16" s="183"/>
      <c r="J16" s="183"/>
      <c r="K16" s="183"/>
      <c r="N16"/>
      <c r="O16"/>
      <c r="P16"/>
      <c r="Q16"/>
      <c r="V16"/>
      <c r="W16"/>
      <c r="X16"/>
      <c r="Y16"/>
      <c r="Z16"/>
    </row>
    <row r="17" spans="1:26" ht="15.75" customHeight="1">
      <c r="A17" s="397">
        <v>6</v>
      </c>
      <c r="B17" s="518">
        <v>344479</v>
      </c>
      <c r="C17" s="189"/>
      <c r="D17" s="185"/>
      <c r="E17" s="190"/>
      <c r="F17" s="184"/>
      <c r="G17" s="184"/>
      <c r="H17" s="184"/>
      <c r="I17" s="184"/>
      <c r="J17" s="184"/>
      <c r="K17" s="184"/>
      <c r="N17"/>
      <c r="O17"/>
      <c r="P17"/>
      <c r="Q17"/>
      <c r="V17"/>
      <c r="W17"/>
      <c r="X17"/>
      <c r="Y17"/>
      <c r="Z17"/>
    </row>
    <row r="18" spans="1:26" ht="15.75" customHeight="1">
      <c r="A18" s="184">
        <v>7</v>
      </c>
      <c r="B18" s="518">
        <v>329656</v>
      </c>
      <c r="C18" s="189"/>
      <c r="D18" s="185"/>
      <c r="E18" s="190"/>
      <c r="F18" s="184"/>
      <c r="G18" s="184"/>
      <c r="H18" s="184"/>
      <c r="I18" s="184"/>
      <c r="J18" s="184"/>
      <c r="K18" s="184"/>
      <c r="N18"/>
      <c r="O18"/>
      <c r="P18"/>
      <c r="Q18"/>
      <c r="V18"/>
      <c r="W18"/>
      <c r="X18"/>
      <c r="Y18"/>
      <c r="Z18"/>
    </row>
    <row r="19" spans="1:26" ht="15.75" customHeight="1">
      <c r="A19" s="397">
        <v>8</v>
      </c>
      <c r="B19" s="518">
        <v>346187</v>
      </c>
      <c r="C19" s="189"/>
      <c r="D19" s="185"/>
      <c r="E19" s="190"/>
      <c r="F19" s="184"/>
      <c r="G19" s="184"/>
      <c r="H19" s="184"/>
      <c r="I19" s="184"/>
      <c r="J19" s="184"/>
      <c r="K19" s="184"/>
      <c r="N19"/>
      <c r="O19"/>
      <c r="P19"/>
      <c r="Q19"/>
      <c r="V19"/>
      <c r="W19"/>
      <c r="X19"/>
      <c r="Y19"/>
      <c r="Z19"/>
    </row>
    <row r="20" spans="1:26" ht="15.75" customHeight="1">
      <c r="A20" s="184">
        <v>9</v>
      </c>
      <c r="B20" s="518">
        <v>346835</v>
      </c>
      <c r="C20" s="189"/>
      <c r="D20" s="185"/>
      <c r="E20" s="190"/>
      <c r="F20" s="184"/>
      <c r="G20" s="184"/>
      <c r="H20" s="184"/>
      <c r="I20" s="184"/>
      <c r="J20" s="184"/>
      <c r="K20" s="184"/>
      <c r="N20"/>
      <c r="O20"/>
      <c r="P20"/>
      <c r="Q20"/>
      <c r="V20"/>
      <c r="W20"/>
      <c r="X20"/>
      <c r="Y20"/>
      <c r="Z20"/>
    </row>
    <row r="21" spans="1:26" ht="15.75" customHeight="1">
      <c r="A21" s="397">
        <v>10</v>
      </c>
      <c r="B21" s="518">
        <v>346836</v>
      </c>
      <c r="C21" s="189"/>
      <c r="D21" s="185"/>
      <c r="E21" s="190"/>
      <c r="F21" s="184"/>
      <c r="G21" s="184"/>
      <c r="H21" s="184"/>
      <c r="I21" s="184"/>
      <c r="J21" s="184"/>
      <c r="K21" s="184"/>
      <c r="N21"/>
      <c r="O21"/>
      <c r="P21"/>
      <c r="Q21"/>
      <c r="V21"/>
      <c r="W21"/>
      <c r="X21"/>
      <c r="Y21"/>
      <c r="Z21"/>
    </row>
    <row r="22" spans="1:26" ht="15.75" customHeight="1">
      <c r="A22" s="184">
        <v>11</v>
      </c>
      <c r="B22" s="518">
        <v>347148</v>
      </c>
      <c r="C22" s="189"/>
      <c r="D22" s="185"/>
      <c r="E22" s="190"/>
      <c r="F22" s="184"/>
      <c r="G22" s="184"/>
      <c r="H22" s="184"/>
      <c r="I22" s="184"/>
      <c r="J22" s="184"/>
      <c r="K22" s="184"/>
      <c r="N22"/>
      <c r="O22"/>
      <c r="P22"/>
      <c r="Q22"/>
      <c r="V22"/>
      <c r="W22"/>
      <c r="X22"/>
      <c r="Y22"/>
      <c r="Z22"/>
    </row>
    <row r="23" spans="1:26" ht="15.75" customHeight="1">
      <c r="A23" s="397">
        <v>12</v>
      </c>
      <c r="B23" s="518">
        <v>351993</v>
      </c>
      <c r="C23" s="189"/>
      <c r="D23" s="185"/>
      <c r="E23" s="190"/>
      <c r="F23" s="184"/>
      <c r="G23" s="184"/>
      <c r="H23" s="184"/>
      <c r="I23" s="184"/>
      <c r="J23" s="184"/>
      <c r="K23" s="184"/>
      <c r="N23"/>
      <c r="O23"/>
      <c r="P23"/>
      <c r="Q23"/>
      <c r="V23"/>
      <c r="W23"/>
      <c r="X23"/>
      <c r="Y23"/>
      <c r="Z23"/>
    </row>
    <row r="24" spans="1:26" ht="15.75" customHeight="1">
      <c r="A24" s="184">
        <v>13</v>
      </c>
      <c r="B24" s="518">
        <v>351994</v>
      </c>
      <c r="C24" s="189"/>
      <c r="D24" s="185"/>
      <c r="E24" s="190"/>
      <c r="F24" s="184"/>
      <c r="G24" s="184"/>
      <c r="H24" s="184"/>
      <c r="I24" s="184"/>
      <c r="J24" s="184"/>
      <c r="K24" s="184"/>
      <c r="N24"/>
      <c r="O24"/>
      <c r="P24"/>
      <c r="Q24"/>
      <c r="V24"/>
      <c r="W24"/>
      <c r="X24"/>
      <c r="Y24"/>
      <c r="Z24"/>
    </row>
    <row r="25" spans="1:26" ht="15.75" customHeight="1">
      <c r="A25" s="397">
        <v>14</v>
      </c>
      <c r="B25" s="518">
        <v>355028</v>
      </c>
      <c r="C25" s="189"/>
      <c r="D25" s="185"/>
      <c r="E25" s="190"/>
      <c r="F25" s="184"/>
      <c r="G25" s="184"/>
      <c r="H25" s="184"/>
      <c r="I25" s="184"/>
      <c r="J25" s="184"/>
      <c r="K25" s="184"/>
      <c r="N25"/>
      <c r="O25"/>
      <c r="P25"/>
      <c r="Q25"/>
      <c r="V25"/>
      <c r="W25"/>
      <c r="X25"/>
      <c r="Y25"/>
      <c r="Z25"/>
    </row>
    <row r="26" spans="1:26" ht="15.75" customHeight="1">
      <c r="A26" s="184">
        <v>15</v>
      </c>
      <c r="B26" s="518">
        <v>359255</v>
      </c>
      <c r="C26" s="189"/>
      <c r="D26" s="185"/>
      <c r="E26" s="184"/>
      <c r="F26" s="184"/>
      <c r="G26" s="184"/>
      <c r="H26" s="184"/>
      <c r="I26" s="184"/>
      <c r="J26" s="184"/>
      <c r="K26" s="184"/>
      <c r="N26"/>
      <c r="O26"/>
      <c r="P26"/>
      <c r="Q26"/>
      <c r="V26"/>
      <c r="W26"/>
      <c r="X26"/>
      <c r="Y26"/>
      <c r="Z26"/>
    </row>
    <row r="27" spans="1:26" ht="15.75" customHeight="1">
      <c r="A27" s="397">
        <v>16</v>
      </c>
      <c r="B27" s="518">
        <v>364040</v>
      </c>
      <c r="C27" s="189"/>
      <c r="D27" s="185"/>
      <c r="E27" s="184"/>
      <c r="F27" s="184"/>
      <c r="G27" s="184"/>
      <c r="H27" s="184"/>
      <c r="I27" s="184"/>
      <c r="J27" s="184"/>
      <c r="K27" s="184"/>
      <c r="N27"/>
      <c r="O27"/>
      <c r="P27"/>
      <c r="Q27"/>
      <c r="V27"/>
      <c r="W27"/>
      <c r="X27"/>
      <c r="Y27"/>
      <c r="Z27"/>
    </row>
    <row r="28" spans="1:26" ht="15.75" customHeight="1">
      <c r="A28" s="184">
        <v>17</v>
      </c>
      <c r="B28" s="518">
        <v>372175</v>
      </c>
      <c r="C28" s="189"/>
      <c r="D28" s="185"/>
      <c r="E28" s="184"/>
      <c r="F28" s="184"/>
      <c r="G28" s="184"/>
      <c r="H28" s="184"/>
      <c r="I28" s="184"/>
      <c r="J28" s="184"/>
      <c r="K28" s="184"/>
      <c r="N28"/>
      <c r="O28"/>
      <c r="P28"/>
      <c r="Q28"/>
      <c r="V28"/>
      <c r="W28"/>
      <c r="X28"/>
      <c r="Y28"/>
      <c r="Z28"/>
    </row>
    <row r="29" spans="1:26" ht="15.75" customHeight="1">
      <c r="A29" s="397">
        <v>18</v>
      </c>
      <c r="B29" s="518">
        <v>372176</v>
      </c>
      <c r="C29" s="189"/>
      <c r="D29" s="185"/>
      <c r="E29" s="184"/>
      <c r="F29" s="184"/>
      <c r="G29" s="184"/>
      <c r="H29" s="184"/>
      <c r="I29" s="184"/>
      <c r="J29" s="184"/>
      <c r="K29" s="184"/>
      <c r="N29"/>
      <c r="O29"/>
      <c r="P29"/>
      <c r="Q29"/>
      <c r="V29"/>
      <c r="W29"/>
      <c r="X29"/>
      <c r="Y29"/>
      <c r="Z29"/>
    </row>
    <row r="30" spans="1:26" ht="15.75" customHeight="1">
      <c r="A30" s="184">
        <v>19</v>
      </c>
      <c r="B30" s="518">
        <v>374566</v>
      </c>
      <c r="C30" s="189"/>
      <c r="D30" s="185"/>
      <c r="E30" s="184"/>
      <c r="F30" s="184"/>
      <c r="G30" s="184"/>
      <c r="H30" s="184"/>
      <c r="I30" s="184"/>
      <c r="J30" s="184"/>
      <c r="K30" s="184"/>
      <c r="N30"/>
      <c r="O30"/>
      <c r="P30"/>
      <c r="Q30"/>
      <c r="V30"/>
      <c r="W30"/>
      <c r="X30"/>
      <c r="Y30"/>
      <c r="Z30"/>
    </row>
    <row r="31" spans="1:26" ht="15.75" customHeight="1">
      <c r="A31" s="397">
        <v>20</v>
      </c>
      <c r="B31" s="518">
        <v>374567</v>
      </c>
      <c r="C31" s="189"/>
      <c r="D31" s="185"/>
      <c r="E31" s="184"/>
      <c r="F31" s="184"/>
      <c r="G31" s="184"/>
      <c r="H31" s="184"/>
      <c r="I31" s="184"/>
      <c r="J31" s="184"/>
      <c r="K31" s="184"/>
      <c r="N31"/>
      <c r="O31"/>
      <c r="P31"/>
      <c r="Q31"/>
      <c r="V31"/>
      <c r="W31"/>
      <c r="X31"/>
      <c r="Y31"/>
      <c r="Z31"/>
    </row>
    <row r="32" spans="1:26" ht="15.75" customHeight="1">
      <c r="A32" s="184">
        <v>21</v>
      </c>
      <c r="B32" s="518">
        <v>380278</v>
      </c>
      <c r="C32" s="189"/>
      <c r="D32" s="185"/>
      <c r="E32" s="184"/>
      <c r="F32" s="184"/>
      <c r="G32" s="184"/>
      <c r="H32" s="184"/>
      <c r="I32" s="184"/>
      <c r="J32" s="184"/>
      <c r="K32" s="184"/>
      <c r="N32"/>
      <c r="O32"/>
      <c r="P32"/>
      <c r="Q32"/>
      <c r="V32"/>
      <c r="W32"/>
      <c r="X32"/>
      <c r="Y32"/>
      <c r="Z32"/>
    </row>
    <row r="33" spans="1:26" ht="15.75" customHeight="1">
      <c r="A33" s="397">
        <v>22</v>
      </c>
      <c r="B33" s="518">
        <v>380280</v>
      </c>
      <c r="C33" s="189"/>
      <c r="D33" s="185"/>
      <c r="E33" s="184"/>
      <c r="F33" s="184"/>
      <c r="G33" s="184"/>
      <c r="H33" s="184"/>
      <c r="I33" s="184"/>
      <c r="J33" s="184"/>
      <c r="K33" s="184"/>
      <c r="N33"/>
      <c r="O33"/>
      <c r="P33"/>
      <c r="Q33"/>
      <c r="V33"/>
      <c r="W33"/>
      <c r="X33"/>
      <c r="Y33"/>
      <c r="Z33"/>
    </row>
    <row r="34" spans="1:26" ht="15.75" customHeight="1">
      <c r="A34" s="184"/>
      <c r="B34" s="183"/>
      <c r="C34" s="189"/>
      <c r="D34" s="185"/>
      <c r="E34" s="184"/>
      <c r="F34" s="184"/>
      <c r="G34" s="184"/>
      <c r="H34" s="184"/>
      <c r="I34" s="184"/>
      <c r="J34" s="184"/>
      <c r="K34" s="184"/>
      <c r="N34"/>
      <c r="O34"/>
      <c r="P34"/>
      <c r="Q34"/>
      <c r="V34"/>
      <c r="W34"/>
      <c r="X34"/>
      <c r="Y34"/>
      <c r="Z34"/>
    </row>
    <row r="35" spans="1:26" ht="15.75" customHeight="1">
      <c r="A35" s="184"/>
      <c r="B35" s="183"/>
      <c r="C35" s="189"/>
      <c r="D35" s="185"/>
      <c r="E35" s="184"/>
      <c r="F35" s="184"/>
      <c r="G35" s="184"/>
      <c r="H35" s="184"/>
      <c r="I35" s="184"/>
      <c r="J35" s="184"/>
      <c r="K35" s="184"/>
      <c r="N35"/>
      <c r="O35"/>
      <c r="P35"/>
      <c r="Q35"/>
      <c r="V35"/>
      <c r="W35"/>
      <c r="X35"/>
      <c r="Y35"/>
      <c r="Z35"/>
    </row>
    <row r="36" spans="1:26" ht="15.75" customHeight="1">
      <c r="A36" s="184"/>
      <c r="B36" s="183"/>
      <c r="C36" s="189"/>
      <c r="D36" s="185"/>
      <c r="E36" s="184"/>
      <c r="F36" s="184"/>
      <c r="G36" s="184"/>
      <c r="H36" s="184"/>
      <c r="I36" s="184"/>
      <c r="J36" s="184"/>
      <c r="K36" s="184"/>
      <c r="N36"/>
      <c r="O36"/>
      <c r="P36"/>
      <c r="Q36"/>
      <c r="V36"/>
      <c r="W36"/>
      <c r="X36"/>
      <c r="Y36"/>
      <c r="Z36"/>
    </row>
    <row r="37" spans="1:26" ht="15.75" customHeight="1">
      <c r="A37" s="184"/>
      <c r="B37" s="183"/>
      <c r="C37" s="189"/>
      <c r="D37" s="185"/>
      <c r="E37" s="184"/>
      <c r="F37" s="184"/>
      <c r="G37" s="184"/>
      <c r="H37" s="184"/>
      <c r="I37" s="184"/>
      <c r="J37" s="184"/>
      <c r="K37" s="184"/>
      <c r="N37"/>
      <c r="O37"/>
      <c r="P37"/>
      <c r="Q37"/>
      <c r="V37"/>
      <c r="W37"/>
      <c r="X37"/>
      <c r="Y37"/>
      <c r="Z37"/>
    </row>
    <row r="38" spans="1:26" ht="15.75" customHeight="1">
      <c r="A38" s="184"/>
      <c r="B38" s="183"/>
      <c r="C38" s="189"/>
      <c r="D38" s="185"/>
      <c r="E38" s="184"/>
      <c r="F38" s="184"/>
      <c r="G38" s="184"/>
      <c r="H38" s="184"/>
      <c r="I38" s="184"/>
      <c r="J38" s="184"/>
      <c r="K38" s="184"/>
      <c r="N38"/>
      <c r="O38"/>
      <c r="P38"/>
      <c r="Q38"/>
      <c r="V38"/>
      <c r="W38"/>
      <c r="X38"/>
      <c r="Y38"/>
      <c r="Z38"/>
    </row>
    <row r="39" spans="1:26" ht="15.75" customHeight="1">
      <c r="A39" s="184"/>
      <c r="B39" s="183"/>
      <c r="C39" s="189"/>
      <c r="D39" s="185"/>
      <c r="E39" s="190"/>
      <c r="F39" s="184"/>
      <c r="G39" s="184"/>
      <c r="H39" s="184"/>
      <c r="I39" s="184"/>
      <c r="J39" s="184"/>
      <c r="K39" s="184"/>
      <c r="N39"/>
      <c r="O39"/>
      <c r="P39"/>
      <c r="Q39"/>
      <c r="V39"/>
      <c r="W39"/>
      <c r="X39"/>
      <c r="Y39"/>
      <c r="Z39"/>
    </row>
    <row r="40" spans="1:26" ht="15.75" customHeight="1">
      <c r="A40" s="184"/>
      <c r="B40" s="183"/>
      <c r="C40" s="189"/>
      <c r="D40" s="185"/>
      <c r="E40" s="190"/>
      <c r="F40" s="184"/>
      <c r="G40" s="184"/>
      <c r="H40" s="184"/>
      <c r="I40" s="184"/>
      <c r="J40" s="184"/>
      <c r="K40" s="184"/>
      <c r="N40"/>
      <c r="O40"/>
      <c r="P40"/>
      <c r="Q40"/>
      <c r="V40"/>
      <c r="W40"/>
      <c r="X40"/>
      <c r="Y40"/>
      <c r="Z40"/>
    </row>
    <row r="41" spans="1:26" ht="15.75" customHeight="1">
      <c r="A41" s="184"/>
      <c r="B41" s="183"/>
      <c r="C41" s="189"/>
      <c r="D41" s="185"/>
      <c r="E41" s="190"/>
      <c r="F41" s="184"/>
      <c r="G41" s="184"/>
      <c r="H41" s="184"/>
      <c r="I41" s="184"/>
      <c r="J41" s="184"/>
      <c r="K41" s="184"/>
      <c r="L41" s="387"/>
      <c r="M41" s="387"/>
      <c r="N41" s="387"/>
      <c r="O41" s="387"/>
      <c r="P41" s="387"/>
      <c r="Q41" s="387"/>
      <c r="V41"/>
      <c r="W41"/>
      <c r="X41"/>
      <c r="Y41"/>
      <c r="Z41"/>
    </row>
    <row r="42" spans="1:26" ht="15.75" customHeight="1">
      <c r="B42" s="200"/>
      <c r="D42" s="504"/>
      <c r="E42" s="504"/>
      <c r="F42" s="387"/>
      <c r="H42"/>
      <c r="I42"/>
      <c r="J42"/>
      <c r="K42"/>
      <c r="N42"/>
      <c r="O42"/>
      <c r="P42"/>
      <c r="Q42"/>
      <c r="V42"/>
      <c r="W42"/>
      <c r="X42"/>
      <c r="Y42"/>
      <c r="Z42"/>
    </row>
    <row r="43" spans="1:26" ht="15.75" customHeight="1">
      <c r="B43" s="200"/>
      <c r="D43" s="504"/>
      <c r="E43" s="504"/>
      <c r="F43" s="387"/>
      <c r="H43"/>
      <c r="I43"/>
      <c r="J43"/>
      <c r="K43"/>
      <c r="N43"/>
      <c r="O43"/>
      <c r="P43"/>
      <c r="Q43"/>
      <c r="V43"/>
      <c r="W43"/>
      <c r="X43"/>
      <c r="Y43"/>
      <c r="Z43"/>
    </row>
    <row r="44" spans="1:26" ht="15.75" customHeight="1">
      <c r="B44" s="200"/>
      <c r="D44" s="504"/>
      <c r="E44" s="504"/>
      <c r="F44" s="387"/>
      <c r="H44"/>
      <c r="I44"/>
      <c r="J44"/>
      <c r="K44"/>
      <c r="N44"/>
      <c r="O44"/>
      <c r="P44"/>
      <c r="Q44"/>
      <c r="V44"/>
      <c r="W44"/>
      <c r="X44"/>
      <c r="Y44"/>
      <c r="Z44"/>
    </row>
    <row r="45" spans="1:26" ht="15.75" customHeight="1">
      <c r="B45" s="200"/>
      <c r="D45" s="504"/>
      <c r="E45" s="504"/>
      <c r="F45" s="387"/>
      <c r="H45"/>
      <c r="I45"/>
      <c r="J45"/>
      <c r="K45"/>
      <c r="N45"/>
      <c r="O45"/>
      <c r="P45"/>
      <c r="Q45"/>
      <c r="V45"/>
      <c r="W45"/>
      <c r="X45"/>
      <c r="Y45"/>
      <c r="Z45"/>
    </row>
    <row r="46" spans="1:26" ht="15.75" customHeight="1">
      <c r="B46" s="200"/>
      <c r="D46" s="504"/>
      <c r="E46" s="504"/>
      <c r="F46" s="387"/>
      <c r="H46"/>
      <c r="I46"/>
      <c r="J46"/>
      <c r="K46"/>
      <c r="N46"/>
      <c r="O46"/>
      <c r="P46"/>
      <c r="Q46"/>
      <c r="V46"/>
      <c r="W46"/>
      <c r="X46"/>
      <c r="Y46"/>
      <c r="Z46"/>
    </row>
    <row r="47" spans="1:26" ht="15.75" customHeight="1">
      <c r="B47" s="200"/>
      <c r="C47" s="519"/>
      <c r="D47" s="504"/>
      <c r="E47" s="504"/>
      <c r="F47" s="387"/>
      <c r="H47"/>
      <c r="I47"/>
      <c r="J47"/>
      <c r="K47"/>
      <c r="N47"/>
      <c r="O47"/>
      <c r="P47"/>
      <c r="Q47"/>
      <c r="V47"/>
      <c r="W47"/>
      <c r="X47"/>
      <c r="Y47"/>
      <c r="Z47"/>
    </row>
    <row r="48" spans="1:26" ht="15.75" customHeight="1">
      <c r="B48" s="200"/>
      <c r="C48" s="519"/>
      <c r="D48" s="504"/>
      <c r="E48" s="504"/>
      <c r="F48" s="387"/>
      <c r="H48"/>
      <c r="I48"/>
      <c r="J48"/>
      <c r="K48"/>
      <c r="N48"/>
      <c r="O48"/>
      <c r="P48"/>
      <c r="Q48"/>
      <c r="V48"/>
      <c r="W48"/>
      <c r="X48"/>
      <c r="Y48"/>
      <c r="Z48"/>
    </row>
    <row r="49" spans="2:26" ht="15.75" customHeight="1">
      <c r="B49" s="200"/>
      <c r="C49" s="519"/>
      <c r="D49" s="504"/>
      <c r="E49" s="504"/>
      <c r="F49" s="387"/>
      <c r="H49"/>
      <c r="I49"/>
      <c r="J49"/>
      <c r="K49"/>
      <c r="N49"/>
      <c r="O49"/>
      <c r="P49"/>
      <c r="Q49"/>
      <c r="V49"/>
      <c r="W49"/>
      <c r="X49"/>
      <c r="Y49"/>
      <c r="Z49"/>
    </row>
    <row r="50" spans="2:26" ht="15.75" customHeight="1">
      <c r="B50" s="200"/>
      <c r="C50" s="519"/>
      <c r="D50" s="504"/>
      <c r="E50" s="504"/>
      <c r="F50" s="387"/>
      <c r="H50"/>
      <c r="I50"/>
      <c r="J50"/>
      <c r="K50"/>
      <c r="N50"/>
      <c r="O50"/>
      <c r="P50"/>
      <c r="Q50"/>
      <c r="V50"/>
      <c r="W50"/>
      <c r="X50"/>
      <c r="Y50"/>
      <c r="Z50"/>
    </row>
    <row r="51" spans="2:26" ht="15.75" customHeight="1">
      <c r="B51" s="200"/>
      <c r="C51" s="519"/>
      <c r="D51" s="504"/>
      <c r="E51" s="504"/>
      <c r="F51" s="387"/>
      <c r="H51"/>
      <c r="I51"/>
      <c r="J51"/>
      <c r="K51"/>
      <c r="N51"/>
      <c r="O51"/>
      <c r="P51"/>
      <c r="Q51"/>
      <c r="V51"/>
      <c r="W51"/>
      <c r="X51"/>
      <c r="Y51"/>
      <c r="Z51"/>
    </row>
    <row r="52" spans="2:26" ht="15.75" customHeight="1">
      <c r="B52" s="200"/>
      <c r="C52" s="519"/>
      <c r="D52" s="504"/>
      <c r="E52" s="504"/>
      <c r="F52" s="387"/>
      <c r="H52"/>
      <c r="I52"/>
      <c r="J52"/>
      <c r="K52"/>
      <c r="N52"/>
      <c r="O52"/>
      <c r="P52"/>
      <c r="Q52"/>
      <c r="V52"/>
      <c r="W52"/>
      <c r="X52"/>
      <c r="Y52"/>
      <c r="Z52"/>
    </row>
    <row r="53" spans="2:26" ht="15.75" customHeight="1">
      <c r="B53" s="200"/>
      <c r="C53" s="519"/>
      <c r="D53" s="504"/>
      <c r="E53" s="504"/>
      <c r="F53" s="387"/>
      <c r="H53"/>
      <c r="I53"/>
      <c r="J53"/>
      <c r="K53"/>
      <c r="N53"/>
      <c r="O53"/>
      <c r="P53"/>
      <c r="Q53"/>
      <c r="V53"/>
      <c r="W53"/>
      <c r="X53"/>
      <c r="Y53"/>
      <c r="Z53"/>
    </row>
    <row r="54" spans="2:26" ht="15.75" customHeight="1">
      <c r="B54" s="200"/>
      <c r="C54" s="519"/>
      <c r="D54" s="504"/>
      <c r="E54" s="504"/>
      <c r="F54" s="387"/>
      <c r="H54"/>
      <c r="I54"/>
      <c r="J54"/>
      <c r="K54"/>
      <c r="N54"/>
      <c r="O54"/>
      <c r="P54"/>
      <c r="Q54"/>
      <c r="V54"/>
      <c r="W54"/>
      <c r="X54"/>
      <c r="Y54"/>
      <c r="Z54"/>
    </row>
    <row r="55" spans="2:26" ht="15.75" customHeight="1">
      <c r="B55" s="200"/>
      <c r="C55" s="519"/>
      <c r="D55" s="504"/>
      <c r="E55" s="504"/>
      <c r="F55" s="387"/>
      <c r="H55"/>
      <c r="I55"/>
      <c r="J55"/>
      <c r="K55"/>
      <c r="N55"/>
      <c r="O55"/>
      <c r="P55"/>
      <c r="Q55"/>
      <c r="V55"/>
      <c r="W55"/>
      <c r="X55"/>
      <c r="Y55"/>
      <c r="Z55"/>
    </row>
    <row r="56" spans="2:26" ht="15.75" customHeight="1">
      <c r="B56" s="200"/>
      <c r="C56" s="519"/>
      <c r="D56" s="504"/>
      <c r="E56" s="504"/>
      <c r="F56" s="387"/>
      <c r="H56"/>
      <c r="I56"/>
      <c r="J56"/>
      <c r="K56"/>
      <c r="N56"/>
      <c r="O56"/>
      <c r="P56"/>
      <c r="Q56"/>
      <c r="V56"/>
      <c r="W56"/>
      <c r="X56"/>
      <c r="Y56"/>
      <c r="Z56"/>
    </row>
    <row r="57" spans="2:26" ht="15.75" customHeight="1">
      <c r="B57" s="200"/>
      <c r="C57" s="519"/>
      <c r="D57" s="504"/>
      <c r="E57" s="504"/>
      <c r="F57" s="387"/>
      <c r="H57"/>
      <c r="I57"/>
      <c r="J57"/>
      <c r="K57"/>
      <c r="N57"/>
      <c r="O57"/>
      <c r="P57"/>
      <c r="Q57"/>
      <c r="V57"/>
      <c r="W57"/>
      <c r="X57"/>
      <c r="Y57"/>
      <c r="Z57"/>
    </row>
    <row r="58" spans="2:26" ht="15.75" customHeight="1">
      <c r="B58" s="200"/>
      <c r="C58" s="519"/>
      <c r="D58" s="504"/>
      <c r="E58" s="504"/>
      <c r="F58" s="387"/>
      <c r="H58"/>
      <c r="I58"/>
      <c r="J58"/>
      <c r="K58"/>
      <c r="N58"/>
      <c r="O58"/>
      <c r="P58"/>
      <c r="Q58"/>
      <c r="V58"/>
      <c r="W58"/>
      <c r="X58"/>
      <c r="Y58"/>
      <c r="Z58"/>
    </row>
    <row r="59" spans="2:26" ht="15.75" customHeight="1">
      <c r="B59" s="200"/>
      <c r="C59" s="519"/>
      <c r="D59" s="504"/>
      <c r="E59" s="504"/>
      <c r="F59" s="387"/>
      <c r="H59"/>
      <c r="I59"/>
      <c r="J59"/>
      <c r="K59"/>
      <c r="N59"/>
      <c r="O59"/>
      <c r="P59"/>
      <c r="Q59"/>
      <c r="V59"/>
      <c r="W59"/>
      <c r="X59"/>
      <c r="Y59"/>
      <c r="Z59"/>
    </row>
    <row r="60" spans="2:26" ht="15.75" customHeight="1">
      <c r="B60" s="200"/>
      <c r="C60" s="519"/>
      <c r="D60" s="504"/>
      <c r="E60" s="504"/>
      <c r="F60" s="387"/>
      <c r="H60"/>
      <c r="I60"/>
      <c r="J60"/>
      <c r="K60"/>
      <c r="N60"/>
      <c r="O60"/>
      <c r="P60"/>
      <c r="Q60"/>
      <c r="V60"/>
      <c r="W60"/>
      <c r="X60"/>
      <c r="Y60"/>
      <c r="Z60"/>
    </row>
    <row r="61" spans="2:26" ht="15.75" customHeight="1">
      <c r="B61" s="200"/>
      <c r="C61" s="519"/>
      <c r="D61" s="504"/>
      <c r="E61" s="504"/>
      <c r="F61" s="387"/>
      <c r="H61"/>
      <c r="I61"/>
      <c r="J61"/>
      <c r="K61"/>
      <c r="N61"/>
      <c r="O61"/>
      <c r="P61"/>
      <c r="Q61"/>
      <c r="V61"/>
      <c r="W61"/>
      <c r="X61"/>
      <c r="Y61"/>
      <c r="Z61"/>
    </row>
    <row r="62" spans="2:26" ht="15.75" customHeight="1">
      <c r="B62" s="200"/>
      <c r="C62" s="519"/>
      <c r="D62" s="504"/>
      <c r="E62" s="504"/>
      <c r="F62" s="387"/>
      <c r="H62"/>
      <c r="I62"/>
      <c r="J62"/>
      <c r="K62"/>
      <c r="N62"/>
      <c r="O62"/>
      <c r="P62"/>
      <c r="Q62"/>
      <c r="V62"/>
      <c r="W62"/>
      <c r="X62"/>
      <c r="Y62"/>
      <c r="Z62"/>
    </row>
    <row r="63" spans="2:26" ht="15.75" customHeight="1">
      <c r="B63" s="200"/>
      <c r="C63" s="519"/>
      <c r="D63" s="504"/>
      <c r="E63" s="504"/>
      <c r="F63" s="387"/>
      <c r="H63"/>
      <c r="I63"/>
      <c r="J63"/>
      <c r="K63"/>
      <c r="N63"/>
      <c r="O63"/>
      <c r="P63"/>
      <c r="Q63"/>
      <c r="V63"/>
      <c r="W63"/>
      <c r="X63"/>
      <c r="Y63"/>
      <c r="Z63"/>
    </row>
    <row r="64" spans="2:26" ht="15.75" customHeight="1">
      <c r="B64" s="200"/>
      <c r="C64" s="519"/>
      <c r="D64" s="504"/>
      <c r="E64" s="504"/>
      <c r="F64" s="387"/>
      <c r="H64"/>
      <c r="I64"/>
      <c r="J64"/>
      <c r="K64"/>
      <c r="N64"/>
      <c r="O64"/>
      <c r="P64"/>
      <c r="Q64"/>
      <c r="V64"/>
      <c r="W64"/>
      <c r="X64"/>
      <c r="Y64"/>
      <c r="Z64"/>
    </row>
  </sheetData>
  <pageMargins left="0.7" right="0.7" top="0.75" bottom="0.75" header="0.3" footer="0.3"/>
  <legacy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41"/>
  <sheetViews>
    <sheetView topLeftCell="A10" workbookViewId="0">
      <selection activeCell="K13" sqref="K13 K13 K13:K14"/>
    </sheetView>
  </sheetViews>
  <sheetFormatPr defaultRowHeight="12.75"/>
  <cols>
    <col min="1" max="1" width="6.85546875" style="200" customWidth="1"/>
    <col min="2" max="2" width="19.28515625" style="200" customWidth="1"/>
    <col min="3" max="3" width="19.5703125" style="200" customWidth="1"/>
    <col min="4" max="4" width="13" style="200" customWidth="1"/>
    <col min="5" max="5" width="12.85546875" style="200" customWidth="1"/>
    <col min="6" max="6" width="13.140625" style="200" customWidth="1"/>
    <col min="7" max="7" width="12.5703125" style="200" customWidth="1"/>
    <col min="8" max="8" width="17.28515625" style="200" customWidth="1"/>
    <col min="9" max="9" width="15.5703125" style="200" customWidth="1"/>
    <col min="10" max="10" width="14.5703125" style="200" customWidth="1"/>
  </cols>
  <sheetData>
    <row r="1" spans="1:23" ht="15.75" customHeight="1">
      <c r="A1" s="288" t="s">
        <v>612</v>
      </c>
      <c r="B1" s="387"/>
      <c r="C1" s="527"/>
      <c r="D1"/>
      <c r="E1"/>
      <c r="F1" s="424"/>
      <c r="G1"/>
      <c r="H1"/>
      <c r="I1"/>
      <c r="J1"/>
    </row>
    <row r="2" spans="1:23" ht="15.75" customHeight="1">
      <c r="A2" s="289" t="s">
        <v>359</v>
      </c>
      <c r="B2" s="343" t="s">
        <v>560</v>
      </c>
      <c r="C2" s="359" t="str">
        <f>'1. New Employee Data'!D2</f>
        <v>Kantor Perwakilan Perusahaan Perdagangan Asing Williams-Sonoma Singapore Pte. Ltd</v>
      </c>
      <c r="D2"/>
      <c r="E2"/>
      <c r="F2" s="424"/>
      <c r="G2"/>
      <c r="H2"/>
      <c r="I2"/>
      <c r="J2"/>
    </row>
    <row r="3" spans="1:23" ht="15.75" customHeight="1">
      <c r="A3" s="289" t="s">
        <v>42</v>
      </c>
      <c r="B3" s="343" t="s">
        <v>560</v>
      </c>
      <c r="C3" s="292">
        <f>'1. New Employee Data'!D3</f>
        <v>43831</v>
      </c>
      <c r="D3"/>
      <c r="E3"/>
      <c r="F3" s="424"/>
      <c r="G3"/>
      <c r="H3"/>
      <c r="I3"/>
      <c r="J3"/>
    </row>
    <row r="4" spans="1:23" ht="15.75" customHeight="1">
      <c r="A4" s="289" t="s">
        <v>361</v>
      </c>
      <c r="B4" s="343" t="s">
        <v>560</v>
      </c>
      <c r="C4" s="359" t="str">
        <f>'1. New Employee Data'!D4</f>
        <v>IDR</v>
      </c>
      <c r="D4"/>
      <c r="E4"/>
      <c r="F4" s="424"/>
      <c r="G4"/>
      <c r="H4"/>
      <c r="I4"/>
      <c r="J4"/>
    </row>
    <row r="5" spans="1:23" ht="15.75" customHeight="1">
      <c r="A5" s="528" t="s">
        <v>363</v>
      </c>
      <c r="B5" s="343" t="s">
        <v>560</v>
      </c>
      <c r="C5" s="291" t="s">
        <v>530</v>
      </c>
      <c r="D5"/>
      <c r="E5"/>
      <c r="F5" s="424"/>
      <c r="G5"/>
      <c r="H5"/>
      <c r="I5"/>
      <c r="J5"/>
    </row>
    <row r="6" spans="1:23" ht="47.25" customHeight="1">
      <c r="A6" s="487" t="s">
        <v>365</v>
      </c>
      <c r="B6" s="343" t="s">
        <v>560</v>
      </c>
      <c r="C6" s="294" t="s">
        <v>366</v>
      </c>
      <c r="D6" s="296"/>
      <c r="E6" s="378"/>
      <c r="F6" s="378"/>
      <c r="G6" s="344"/>
      <c r="H6" s="291"/>
      <c r="I6" s="291"/>
      <c r="J6" s="291"/>
      <c r="K6" s="291"/>
      <c r="L6" s="344"/>
      <c r="M6" s="344"/>
      <c r="N6" s="344"/>
      <c r="O6" s="344"/>
      <c r="P6" s="344"/>
      <c r="Q6" s="344"/>
      <c r="R6" s="344"/>
      <c r="S6" s="344"/>
      <c r="T6" s="344"/>
      <c r="U6" s="343"/>
    </row>
    <row r="7" spans="1:23" ht="15.75" customHeight="1">
      <c r="A7" s="528"/>
      <c r="B7" s="291"/>
      <c r="C7" s="527"/>
      <c r="D7"/>
      <c r="E7"/>
      <c r="F7" s="424"/>
      <c r="G7"/>
      <c r="H7"/>
      <c r="I7"/>
      <c r="J7"/>
    </row>
    <row r="8" spans="1:23" ht="15.75" customHeight="1">
      <c r="A8" s="380" t="s">
        <v>367</v>
      </c>
      <c r="B8" s="380"/>
      <c r="C8" s="380"/>
      <c r="D8" s="380"/>
      <c r="E8" s="380"/>
      <c r="F8" s="380"/>
      <c r="G8" s="380"/>
      <c r="H8" s="380"/>
      <c r="I8"/>
      <c r="J8"/>
    </row>
    <row r="9" spans="1:23" ht="15.75" customHeight="1">
      <c r="A9" s="528"/>
      <c r="B9" s="291"/>
      <c r="C9" s="527"/>
      <c r="D9"/>
      <c r="E9"/>
      <c r="F9" s="424"/>
      <c r="G9"/>
      <c r="H9"/>
      <c r="I9"/>
      <c r="J9"/>
    </row>
    <row r="10" spans="1:23" ht="15.75" customHeight="1">
      <c r="A10" s="528"/>
      <c r="B10" s="291"/>
      <c r="C10" s="527"/>
      <c r="D10"/>
      <c r="E10"/>
      <c r="F10" s="424"/>
      <c r="G10"/>
      <c r="H10"/>
      <c r="I10"/>
      <c r="J10"/>
    </row>
    <row r="11" spans="1:23" ht="27" customHeight="1">
      <c r="A11" s="7" t="s">
        <v>34</v>
      </c>
      <c r="B11" s="6" t="s">
        <v>46</v>
      </c>
      <c r="C11" s="5" t="s">
        <v>254</v>
      </c>
      <c r="D11" s="4" t="s">
        <v>584</v>
      </c>
      <c r="E11" s="3"/>
      <c r="F11" s="3"/>
      <c r="G11" s="3"/>
      <c r="H11" s="3"/>
      <c r="I11" s="3"/>
      <c r="J11" s="3"/>
      <c r="W11" s="443" t="s">
        <v>569</v>
      </c>
    </row>
    <row r="12" spans="1:23" ht="33.75" customHeight="1">
      <c r="A12" s="7"/>
      <c r="B12" s="6"/>
      <c r="C12" s="5"/>
      <c r="D12" s="367" t="s">
        <v>391</v>
      </c>
      <c r="E12" s="305" t="s">
        <v>392</v>
      </c>
      <c r="F12" s="305" t="s">
        <v>613</v>
      </c>
      <c r="G12" s="305" t="s">
        <v>394</v>
      </c>
      <c r="H12" s="305" t="s">
        <v>395</v>
      </c>
      <c r="I12" s="305" t="s">
        <v>396</v>
      </c>
      <c r="J12" s="305" t="s">
        <v>397</v>
      </c>
    </row>
    <row r="13" spans="1:23" ht="15.75" customHeight="1">
      <c r="A13" s="522">
        <v>1</v>
      </c>
      <c r="B13" s="273">
        <v>339218</v>
      </c>
      <c r="C13" s="523">
        <v>44138</v>
      </c>
      <c r="D13" s="524" t="s">
        <v>470</v>
      </c>
      <c r="E13" s="525" t="s">
        <v>433</v>
      </c>
      <c r="F13" s="526" t="s">
        <v>614</v>
      </c>
      <c r="G13" s="522">
        <v>123</v>
      </c>
      <c r="H13" s="522">
        <v>123456</v>
      </c>
      <c r="I13" s="522" t="s">
        <v>615</v>
      </c>
      <c r="J13" s="522" t="s">
        <v>362</v>
      </c>
      <c r="K13" s="521"/>
    </row>
    <row r="14" spans="1:23" ht="15.75" customHeight="1">
      <c r="A14" s="522">
        <v>2</v>
      </c>
      <c r="B14" s="273">
        <v>339910</v>
      </c>
      <c r="C14" s="523">
        <v>44139</v>
      </c>
      <c r="D14" s="522" t="s">
        <v>616</v>
      </c>
      <c r="E14" s="529" t="s">
        <v>433</v>
      </c>
      <c r="F14" s="444" t="s">
        <v>617</v>
      </c>
      <c r="G14" s="522">
        <v>123</v>
      </c>
      <c r="H14" s="522">
        <v>123455</v>
      </c>
      <c r="I14" s="522" t="s">
        <v>618</v>
      </c>
      <c r="J14" s="522" t="s">
        <v>362</v>
      </c>
      <c r="K14" s="521"/>
    </row>
    <row r="15" spans="1:23" ht="15.75" customHeight="1">
      <c r="A15" s="522"/>
      <c r="B15" s="273">
        <v>344228</v>
      </c>
      <c r="C15" s="530"/>
      <c r="D15" s="522"/>
      <c r="E15" s="529"/>
      <c r="F15" s="444"/>
      <c r="G15" s="522"/>
      <c r="H15" s="522"/>
      <c r="I15" s="522"/>
      <c r="J15" s="522"/>
    </row>
    <row r="16" spans="1:23" ht="15.75" customHeight="1">
      <c r="A16" s="522"/>
      <c r="B16" s="273">
        <v>344479</v>
      </c>
      <c r="C16" s="530"/>
      <c r="D16" s="522"/>
      <c r="E16" s="529"/>
      <c r="F16" s="444"/>
      <c r="G16" s="522"/>
      <c r="H16" s="522"/>
      <c r="I16" s="522"/>
      <c r="J16" s="522"/>
    </row>
    <row r="17" spans="1:10" ht="15.75" customHeight="1">
      <c r="A17" s="522"/>
      <c r="B17" s="273">
        <v>329656</v>
      </c>
      <c r="C17" s="530"/>
      <c r="D17" s="522"/>
      <c r="E17" s="529"/>
      <c r="F17" s="444"/>
      <c r="G17" s="522"/>
      <c r="H17" s="522"/>
      <c r="I17" s="522"/>
      <c r="J17" s="522"/>
    </row>
    <row r="18" spans="1:10" ht="15.75" customHeight="1">
      <c r="A18" s="522"/>
      <c r="B18" s="273">
        <v>346187</v>
      </c>
      <c r="C18" s="530"/>
      <c r="D18" s="522"/>
      <c r="E18" s="529"/>
      <c r="F18" s="444"/>
      <c r="G18" s="522"/>
      <c r="H18" s="522"/>
      <c r="I18" s="522"/>
      <c r="J18" s="522"/>
    </row>
    <row r="19" spans="1:10" ht="15.75" customHeight="1">
      <c r="A19" s="522"/>
      <c r="B19" s="273">
        <v>346835</v>
      </c>
      <c r="C19" s="530"/>
      <c r="D19" s="522"/>
      <c r="E19" s="529"/>
      <c r="F19" s="444"/>
      <c r="G19" s="522"/>
      <c r="H19" s="522"/>
      <c r="I19" s="522"/>
      <c r="J19" s="522"/>
    </row>
    <row r="20" spans="1:10" ht="15.75" customHeight="1">
      <c r="A20" s="522"/>
      <c r="B20" s="273">
        <v>346836</v>
      </c>
      <c r="C20" s="530"/>
      <c r="D20" s="522"/>
      <c r="E20" s="529"/>
      <c r="F20" s="444"/>
      <c r="G20" s="522"/>
      <c r="H20" s="522"/>
      <c r="I20" s="522"/>
      <c r="J20" s="522"/>
    </row>
    <row r="21" spans="1:10" ht="15.75" customHeight="1">
      <c r="A21" s="522"/>
      <c r="B21" s="273">
        <v>347148</v>
      </c>
      <c r="C21" s="530"/>
      <c r="D21" s="522"/>
      <c r="E21" s="529"/>
      <c r="F21" s="444"/>
      <c r="G21" s="522"/>
      <c r="H21" s="522"/>
      <c r="I21" s="522"/>
      <c r="J21" s="522"/>
    </row>
    <row r="22" spans="1:10" ht="15.75" customHeight="1">
      <c r="A22" s="522"/>
      <c r="B22" s="273">
        <v>351993</v>
      </c>
      <c r="C22" s="530"/>
      <c r="D22" s="522"/>
      <c r="E22" s="529"/>
      <c r="F22" s="444"/>
      <c r="G22" s="522"/>
      <c r="H22" s="522"/>
      <c r="I22" s="522"/>
      <c r="J22" s="522"/>
    </row>
    <row r="23" spans="1:10" ht="15.75" customHeight="1">
      <c r="A23" s="522"/>
      <c r="B23" s="273">
        <v>351994</v>
      </c>
      <c r="C23" s="530"/>
      <c r="D23" s="522"/>
      <c r="E23" s="529"/>
      <c r="F23" s="444"/>
      <c r="G23" s="522"/>
      <c r="H23" s="522"/>
      <c r="I23" s="522"/>
      <c r="J23" s="522"/>
    </row>
    <row r="24" spans="1:10" ht="15.75" customHeight="1">
      <c r="A24" s="522"/>
      <c r="B24" s="273">
        <v>355028</v>
      </c>
      <c r="C24" s="530"/>
      <c r="D24" s="522"/>
      <c r="E24" s="529"/>
      <c r="F24" s="444"/>
      <c r="G24" s="522"/>
      <c r="H24" s="522"/>
      <c r="I24" s="522"/>
      <c r="J24" s="522"/>
    </row>
    <row r="25" spans="1:10" ht="15.75" customHeight="1">
      <c r="A25" s="522"/>
      <c r="B25" s="273">
        <v>359255</v>
      </c>
      <c r="C25" s="530"/>
      <c r="D25" s="522"/>
      <c r="E25" s="529"/>
      <c r="F25" s="444"/>
      <c r="G25" s="522"/>
      <c r="H25" s="522"/>
      <c r="I25" s="522"/>
      <c r="J25" s="522"/>
    </row>
    <row r="26" spans="1:10" ht="15.75" customHeight="1">
      <c r="A26" s="522"/>
      <c r="B26" s="273">
        <v>364040</v>
      </c>
      <c r="C26" s="530"/>
      <c r="D26" s="522"/>
      <c r="E26" s="529"/>
      <c r="F26" s="444"/>
      <c r="G26" s="522"/>
      <c r="H26" s="522"/>
      <c r="I26" s="522"/>
      <c r="J26" s="522"/>
    </row>
    <row r="27" spans="1:10" ht="15.75" customHeight="1">
      <c r="A27" s="522"/>
      <c r="B27" s="273">
        <v>372175</v>
      </c>
      <c r="C27" s="530"/>
      <c r="D27" s="522"/>
      <c r="E27" s="529"/>
      <c r="F27" s="444"/>
      <c r="G27" s="522"/>
      <c r="H27" s="522"/>
      <c r="I27" s="522"/>
      <c r="J27" s="522"/>
    </row>
    <row r="28" spans="1:10" ht="15.75" customHeight="1">
      <c r="A28" s="522"/>
      <c r="B28" s="273">
        <v>372176</v>
      </c>
      <c r="C28" s="530"/>
      <c r="D28" s="522"/>
      <c r="E28" s="529"/>
      <c r="F28" s="444"/>
      <c r="G28" s="522"/>
      <c r="H28" s="522"/>
      <c r="I28" s="522"/>
      <c r="J28" s="522"/>
    </row>
    <row r="29" spans="1:10" ht="15.75" customHeight="1">
      <c r="A29" s="522"/>
      <c r="B29" s="273">
        <v>374566</v>
      </c>
      <c r="C29" s="530"/>
      <c r="D29" s="522"/>
      <c r="E29" s="529"/>
      <c r="F29" s="444"/>
      <c r="G29" s="522"/>
      <c r="H29" s="522"/>
      <c r="I29" s="522"/>
      <c r="J29" s="522"/>
    </row>
    <row r="30" spans="1:10" ht="15.75" customHeight="1">
      <c r="A30" s="522"/>
      <c r="B30" s="273">
        <v>374567</v>
      </c>
      <c r="C30" s="530"/>
      <c r="D30" s="522"/>
      <c r="E30" s="529"/>
      <c r="F30" s="444"/>
      <c r="G30" s="522"/>
      <c r="H30" s="522"/>
      <c r="I30" s="522"/>
      <c r="J30" s="522"/>
    </row>
    <row r="31" spans="1:10" ht="15.75" customHeight="1">
      <c r="A31" s="522"/>
      <c r="B31" s="273">
        <v>380278</v>
      </c>
      <c r="C31" s="530"/>
      <c r="D31" s="522"/>
      <c r="E31" s="529"/>
      <c r="F31" s="444"/>
      <c r="G31" s="522"/>
      <c r="H31" s="522"/>
      <c r="I31" s="522"/>
      <c r="J31" s="522"/>
    </row>
    <row r="32" spans="1:10" ht="15.75" customHeight="1">
      <c r="A32" s="522"/>
      <c r="B32" s="273">
        <v>380280</v>
      </c>
      <c r="C32" s="530"/>
      <c r="D32" s="522"/>
      <c r="E32" s="529"/>
      <c r="F32" s="444"/>
      <c r="G32" s="522"/>
      <c r="H32" s="522"/>
      <c r="I32" s="522"/>
      <c r="J32" s="522"/>
    </row>
    <row r="33" spans="1:10" ht="15.75" customHeight="1">
      <c r="A33" s="522"/>
      <c r="B33" s="531"/>
      <c r="C33" s="530"/>
      <c r="D33" s="522"/>
      <c r="E33" s="529"/>
      <c r="F33" s="444"/>
      <c r="G33" s="522"/>
      <c r="H33" s="522"/>
      <c r="I33" s="522"/>
      <c r="J33" s="522"/>
    </row>
    <row r="34" spans="1:10" ht="15.75" customHeight="1">
      <c r="A34" s="522"/>
      <c r="B34" s="531"/>
      <c r="C34" s="530"/>
      <c r="D34" s="522"/>
      <c r="E34" s="529"/>
      <c r="F34" s="444"/>
      <c r="G34" s="522"/>
      <c r="H34" s="522"/>
      <c r="I34" s="522"/>
      <c r="J34" s="522"/>
    </row>
    <row r="35" spans="1:10" ht="15.75" customHeight="1">
      <c r="A35" s="522"/>
      <c r="B35" s="531"/>
      <c r="C35" s="530"/>
      <c r="D35" s="522"/>
      <c r="E35" s="529"/>
      <c r="F35" s="444"/>
      <c r="G35" s="522"/>
      <c r="H35" s="522"/>
      <c r="I35" s="522"/>
      <c r="J35" s="522"/>
    </row>
    <row r="36" spans="1:10" ht="15.75" customHeight="1">
      <c r="A36" s="522"/>
      <c r="B36" s="532"/>
      <c r="C36" s="530"/>
      <c r="D36" s="522"/>
      <c r="E36" s="533"/>
      <c r="F36" s="444"/>
      <c r="G36" s="522"/>
      <c r="H36" s="522"/>
      <c r="I36" s="522"/>
      <c r="J36" s="522"/>
    </row>
    <row r="37" spans="1:10" ht="15.75" customHeight="1">
      <c r="A37" s="522"/>
      <c r="B37" s="534"/>
      <c r="C37" s="530"/>
      <c r="D37" s="522"/>
      <c r="E37" s="533"/>
      <c r="F37" s="444"/>
      <c r="G37" s="522"/>
      <c r="H37" s="522"/>
      <c r="I37" s="522"/>
      <c r="J37" s="522"/>
    </row>
    <row r="38" spans="1:10" ht="15.75" customHeight="1">
      <c r="A38" s="522"/>
      <c r="B38" s="535"/>
      <c r="C38" s="530"/>
      <c r="D38" s="522"/>
      <c r="E38" s="533"/>
      <c r="F38" s="444"/>
      <c r="G38" s="522"/>
      <c r="H38" s="522"/>
      <c r="I38" s="522"/>
      <c r="J38" s="522"/>
    </row>
    <row r="39" spans="1:10" ht="15.75" customHeight="1">
      <c r="A39" s="522"/>
      <c r="B39" s="535"/>
      <c r="C39" s="530"/>
      <c r="D39" s="522"/>
      <c r="E39" s="533"/>
      <c r="F39" s="444"/>
      <c r="G39" s="522"/>
      <c r="H39" s="522"/>
      <c r="I39" s="522"/>
      <c r="J39" s="522"/>
    </row>
    <row r="40" spans="1:10" ht="15.75" customHeight="1">
      <c r="A40" s="522"/>
      <c r="B40" s="535"/>
      <c r="C40" s="530"/>
      <c r="D40" s="522"/>
      <c r="E40" s="529"/>
      <c r="F40" s="444"/>
      <c r="G40" s="522"/>
      <c r="H40" s="522"/>
      <c r="I40" s="522"/>
      <c r="J40" s="522"/>
    </row>
    <row r="41" spans="1:10" ht="15.75" customHeight="1">
      <c r="A41" s="522"/>
      <c r="B41" s="535"/>
      <c r="C41" s="530"/>
      <c r="D41" s="522"/>
      <c r="E41" s="529"/>
      <c r="F41" s="444"/>
      <c r="G41" s="522"/>
      <c r="H41" s="522"/>
      <c r="I41" s="522"/>
      <c r="J41" s="522"/>
    </row>
  </sheetData>
  <mergeCells count="4">
    <mergeCell ref="A11:A12"/>
    <mergeCell ref="B11:B12"/>
    <mergeCell ref="C11:C12"/>
    <mergeCell ref="D11:J11"/>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P40"/>
  <sheetViews>
    <sheetView topLeftCell="C11" zoomScale="91" zoomScaleNormal="91" workbookViewId="0">
      <selection activeCell="F12" sqref="F12 F12 F12:F30"/>
    </sheetView>
  </sheetViews>
  <sheetFormatPr defaultRowHeight="12.75"/>
  <cols>
    <col min="1" max="1" width="9.7109375" style="200" customWidth="1"/>
    <col min="2" max="2" width="21.85546875" style="200" customWidth="1"/>
    <col min="3" max="3" width="68.7109375" style="200" customWidth="1"/>
    <col min="4" max="4" width="52.42578125" style="200" customWidth="1"/>
    <col min="5" max="5" width="43.42578125" style="200" customWidth="1"/>
    <col min="6" max="42" width="9.140625" style="200" customWidth="1"/>
  </cols>
  <sheetData>
    <row r="1" spans="1:42" ht="15.75" customHeight="1">
      <c r="A1" s="288" t="s">
        <v>619</v>
      </c>
      <c r="F1"/>
      <c r="G1"/>
      <c r="H1"/>
      <c r="I1"/>
      <c r="J1"/>
      <c r="K1"/>
      <c r="L1"/>
      <c r="M1"/>
      <c r="Q1"/>
      <c r="R1"/>
      <c r="S1"/>
      <c r="T1"/>
      <c r="Y1"/>
      <c r="Z1"/>
      <c r="AA1"/>
      <c r="AB1"/>
      <c r="AC1"/>
      <c r="AD1"/>
      <c r="AK1"/>
      <c r="AL1"/>
      <c r="AM1"/>
      <c r="AN1"/>
      <c r="AO1"/>
      <c r="AP1"/>
    </row>
    <row r="2" spans="1:42" ht="15.75" customHeight="1">
      <c r="A2" s="289" t="s">
        <v>359</v>
      </c>
      <c r="B2" s="291" t="str">
        <f>'1. New Employee Data'!C2</f>
        <v>:</v>
      </c>
      <c r="C2" s="291" t="str">
        <f>'1. New Employee Data'!D2</f>
        <v>Kantor Perwakilan Perusahaan Perdagangan Asing Williams-Sonoma Singapore Pte. Ltd</v>
      </c>
      <c r="F2"/>
      <c r="G2"/>
      <c r="H2"/>
      <c r="I2"/>
      <c r="J2"/>
      <c r="K2"/>
      <c r="L2"/>
      <c r="M2"/>
      <c r="Q2"/>
      <c r="R2"/>
      <c r="S2"/>
      <c r="T2"/>
      <c r="Y2"/>
      <c r="Z2"/>
      <c r="AA2"/>
      <c r="AB2"/>
      <c r="AC2"/>
      <c r="AD2"/>
      <c r="AK2"/>
      <c r="AL2"/>
      <c r="AM2"/>
      <c r="AN2"/>
      <c r="AO2"/>
      <c r="AP2"/>
    </row>
    <row r="3" spans="1:42" ht="15.75" customHeight="1">
      <c r="A3" s="538" t="s">
        <v>620</v>
      </c>
      <c r="B3" s="539" t="s">
        <v>621</v>
      </c>
      <c r="C3" s="540" t="s">
        <v>622</v>
      </c>
      <c r="F3"/>
      <c r="G3"/>
      <c r="H3"/>
      <c r="I3"/>
      <c r="J3"/>
      <c r="K3"/>
      <c r="L3"/>
      <c r="M3"/>
      <c r="Q3"/>
      <c r="R3"/>
      <c r="S3"/>
      <c r="T3"/>
      <c r="Y3"/>
      <c r="Z3"/>
      <c r="AA3"/>
      <c r="AB3"/>
      <c r="AC3"/>
      <c r="AD3"/>
      <c r="AK3"/>
      <c r="AL3"/>
      <c r="AM3"/>
      <c r="AN3"/>
      <c r="AO3"/>
      <c r="AP3"/>
    </row>
    <row r="4" spans="1:42" ht="47.25" customHeight="1">
      <c r="A4" s="487" t="s">
        <v>365</v>
      </c>
      <c r="B4" s="343" t="s">
        <v>560</v>
      </c>
      <c r="C4" s="294" t="s">
        <v>366</v>
      </c>
      <c r="D4" s="296"/>
      <c r="E4" s="378"/>
      <c r="F4" s="378"/>
      <c r="G4" s="344"/>
      <c r="H4" s="291"/>
      <c r="I4" s="291"/>
      <c r="J4" s="291"/>
      <c r="K4" s="291"/>
      <c r="L4" s="344"/>
      <c r="M4" s="344"/>
      <c r="N4" s="344"/>
      <c r="O4" s="344"/>
      <c r="P4" s="344"/>
      <c r="Q4" s="344"/>
      <c r="R4" s="344"/>
      <c r="S4" s="344"/>
      <c r="T4" s="344"/>
      <c r="U4" s="343"/>
      <c r="Y4"/>
      <c r="Z4"/>
      <c r="AA4"/>
      <c r="AB4"/>
      <c r="AC4"/>
      <c r="AD4"/>
      <c r="AK4"/>
      <c r="AL4"/>
      <c r="AM4"/>
      <c r="AN4"/>
      <c r="AO4"/>
      <c r="AP4"/>
    </row>
    <row r="5" spans="1:42" ht="15.75" customHeight="1">
      <c r="A5" s="289"/>
      <c r="B5" s="291"/>
      <c r="F5"/>
      <c r="G5"/>
      <c r="H5"/>
      <c r="I5"/>
      <c r="J5"/>
      <c r="K5"/>
      <c r="L5"/>
      <c r="M5"/>
      <c r="Q5"/>
      <c r="R5"/>
      <c r="S5"/>
      <c r="T5"/>
      <c r="Y5"/>
      <c r="Z5"/>
      <c r="AA5"/>
      <c r="AB5"/>
      <c r="AC5"/>
      <c r="AD5"/>
      <c r="AK5"/>
      <c r="AL5"/>
      <c r="AM5"/>
      <c r="AN5"/>
      <c r="AO5"/>
      <c r="AP5"/>
    </row>
    <row r="6" spans="1:42" ht="15.75" customHeight="1">
      <c r="A6" s="380" t="s">
        <v>367</v>
      </c>
      <c r="B6" s="380"/>
      <c r="C6" s="380"/>
      <c r="D6" s="380"/>
      <c r="E6" s="380"/>
      <c r="F6"/>
      <c r="G6"/>
      <c r="H6"/>
      <c r="I6"/>
      <c r="J6"/>
      <c r="K6"/>
      <c r="L6"/>
      <c r="M6"/>
      <c r="Q6"/>
      <c r="R6"/>
      <c r="S6"/>
      <c r="T6"/>
      <c r="Y6"/>
      <c r="Z6"/>
      <c r="AA6"/>
      <c r="AB6"/>
      <c r="AC6"/>
      <c r="AD6"/>
      <c r="AK6"/>
      <c r="AL6"/>
      <c r="AM6"/>
      <c r="AN6"/>
      <c r="AO6"/>
      <c r="AP6"/>
    </row>
    <row r="7" spans="1:42" ht="15.75" customHeight="1">
      <c r="A7" s="289"/>
      <c r="B7" s="291"/>
      <c r="F7"/>
      <c r="G7"/>
      <c r="H7"/>
      <c r="I7"/>
      <c r="J7"/>
      <c r="K7"/>
      <c r="L7"/>
      <c r="M7"/>
      <c r="Q7"/>
      <c r="R7"/>
      <c r="S7"/>
      <c r="T7"/>
      <c r="Y7"/>
      <c r="Z7"/>
      <c r="AA7"/>
      <c r="AB7"/>
      <c r="AC7"/>
      <c r="AD7"/>
      <c r="AK7"/>
      <c r="AL7"/>
      <c r="AM7"/>
      <c r="AN7"/>
      <c r="AO7"/>
      <c r="AP7"/>
    </row>
    <row r="9" spans="1:42" ht="15.75" customHeight="1">
      <c r="A9" s="7" t="s">
        <v>34</v>
      </c>
      <c r="B9" s="6" t="s">
        <v>46</v>
      </c>
      <c r="C9" s="36" t="s">
        <v>623</v>
      </c>
      <c r="D9" s="34"/>
      <c r="E9" s="35"/>
      <c r="F9"/>
      <c r="G9"/>
      <c r="H9"/>
      <c r="I9"/>
      <c r="J9"/>
      <c r="K9"/>
      <c r="L9"/>
      <c r="M9"/>
      <c r="Q9"/>
      <c r="R9"/>
      <c r="S9"/>
      <c r="T9"/>
      <c r="Y9"/>
      <c r="Z9"/>
      <c r="AA9"/>
      <c r="AB9"/>
      <c r="AC9"/>
      <c r="AD9"/>
      <c r="AK9"/>
      <c r="AL9"/>
      <c r="AM9"/>
      <c r="AN9"/>
      <c r="AO9"/>
      <c r="AP9"/>
    </row>
    <row r="10" spans="1:42" ht="43.5" customHeight="1">
      <c r="A10" s="7"/>
      <c r="B10" s="6"/>
      <c r="C10" s="305" t="s">
        <v>624</v>
      </c>
      <c r="D10" s="305" t="s">
        <v>312</v>
      </c>
      <c r="E10" s="305" t="s">
        <v>625</v>
      </c>
      <c r="AK10"/>
      <c r="AL10"/>
      <c r="AM10"/>
      <c r="AN10"/>
      <c r="AO10"/>
      <c r="AP10"/>
    </row>
    <row r="11" spans="1:42" ht="15.75" customHeight="1">
      <c r="A11" s="394">
        <v>1</v>
      </c>
      <c r="B11" s="273">
        <v>339218</v>
      </c>
      <c r="C11" s="394" t="s">
        <v>626</v>
      </c>
      <c r="D11" s="394">
        <v>2</v>
      </c>
      <c r="E11" s="406"/>
      <c r="F11"/>
      <c r="G11" s="537"/>
      <c r="H11" s="537"/>
      <c r="I11" s="541"/>
      <c r="J11"/>
      <c r="K11"/>
      <c r="L11"/>
      <c r="M11"/>
      <c r="Q11"/>
      <c r="R11"/>
      <c r="S11"/>
      <c r="T11"/>
      <c r="Y11"/>
      <c r="Z11"/>
      <c r="AA11"/>
      <c r="AB11"/>
      <c r="AC11"/>
      <c r="AD11"/>
      <c r="AK11"/>
      <c r="AL11"/>
      <c r="AM11"/>
      <c r="AN11"/>
      <c r="AO11"/>
      <c r="AP11"/>
    </row>
    <row r="12" spans="1:42" ht="15.75" customHeight="1">
      <c r="A12" s="332">
        <v>2</v>
      </c>
      <c r="B12" s="273">
        <v>339910</v>
      </c>
      <c r="C12" s="397" t="s">
        <v>439</v>
      </c>
      <c r="D12" s="332">
        <v>1</v>
      </c>
      <c r="E12" s="536">
        <v>43171</v>
      </c>
      <c r="F12" s="200" t="s">
        <v>569</v>
      </c>
      <c r="G12" s="537"/>
      <c r="H12" s="537"/>
      <c r="I12"/>
      <c r="J12"/>
      <c r="K12"/>
      <c r="L12"/>
      <c r="M12"/>
      <c r="Q12"/>
      <c r="R12"/>
      <c r="S12"/>
      <c r="T12"/>
      <c r="Y12"/>
      <c r="Z12"/>
      <c r="AA12"/>
      <c r="AB12"/>
      <c r="AC12"/>
      <c r="AD12"/>
      <c r="AK12"/>
      <c r="AL12"/>
      <c r="AM12"/>
      <c r="AN12"/>
      <c r="AO12"/>
      <c r="AP12"/>
    </row>
    <row r="13" spans="1:42" ht="15.75" customHeight="1">
      <c r="A13" s="332">
        <v>3</v>
      </c>
      <c r="B13" s="273">
        <v>344228</v>
      </c>
      <c r="C13" s="397" t="s">
        <v>626</v>
      </c>
      <c r="D13" s="332">
        <v>2</v>
      </c>
      <c r="E13" s="536"/>
      <c r="F13" s="200" t="s">
        <v>569</v>
      </c>
      <c r="G13"/>
      <c r="H13"/>
      <c r="I13"/>
      <c r="J13"/>
      <c r="K13"/>
      <c r="L13"/>
      <c r="M13"/>
      <c r="Q13"/>
      <c r="R13"/>
      <c r="S13"/>
      <c r="T13"/>
      <c r="Y13"/>
      <c r="Z13"/>
      <c r="AA13"/>
      <c r="AB13"/>
      <c r="AC13"/>
      <c r="AD13"/>
      <c r="AK13"/>
      <c r="AL13"/>
      <c r="AM13"/>
      <c r="AN13"/>
      <c r="AO13"/>
      <c r="AP13"/>
    </row>
    <row r="14" spans="1:42" ht="15.75" customHeight="1">
      <c r="A14" s="332">
        <v>4</v>
      </c>
      <c r="B14" s="273">
        <v>344479</v>
      </c>
      <c r="C14" s="397"/>
      <c r="D14" s="332"/>
      <c r="E14" s="536"/>
      <c r="F14" s="200" t="s">
        <v>569</v>
      </c>
      <c r="G14"/>
      <c r="H14"/>
      <c r="I14"/>
      <c r="J14"/>
      <c r="K14"/>
      <c r="L14"/>
      <c r="M14"/>
      <c r="Q14"/>
      <c r="R14"/>
      <c r="S14"/>
      <c r="T14"/>
      <c r="Y14"/>
      <c r="Z14"/>
      <c r="AA14"/>
      <c r="AB14"/>
      <c r="AC14"/>
      <c r="AD14"/>
      <c r="AK14"/>
      <c r="AL14"/>
      <c r="AM14"/>
      <c r="AN14"/>
      <c r="AO14"/>
      <c r="AP14"/>
    </row>
    <row r="15" spans="1:42" ht="15.75" customHeight="1">
      <c r="A15" s="332">
        <v>5</v>
      </c>
      <c r="B15" s="273">
        <v>329656</v>
      </c>
      <c r="C15" s="397"/>
      <c r="D15" s="332"/>
      <c r="E15" s="536"/>
      <c r="F15" s="200" t="s">
        <v>569</v>
      </c>
      <c r="G15"/>
      <c r="H15"/>
      <c r="I15"/>
      <c r="J15"/>
      <c r="K15"/>
      <c r="L15"/>
      <c r="M15"/>
      <c r="Q15"/>
      <c r="R15"/>
      <c r="S15"/>
      <c r="T15"/>
      <c r="Y15"/>
      <c r="Z15"/>
      <c r="AA15"/>
      <c r="AB15"/>
      <c r="AC15"/>
      <c r="AD15"/>
      <c r="AK15"/>
      <c r="AL15"/>
      <c r="AM15"/>
      <c r="AN15"/>
      <c r="AO15"/>
      <c r="AP15"/>
    </row>
    <row r="16" spans="1:42" ht="15.75" customHeight="1">
      <c r="A16" s="332">
        <v>6</v>
      </c>
      <c r="B16" s="273">
        <v>346187</v>
      </c>
      <c r="C16" s="397"/>
      <c r="D16" s="332"/>
      <c r="E16" s="536"/>
      <c r="F16" s="200" t="s">
        <v>569</v>
      </c>
      <c r="G16"/>
      <c r="H16"/>
      <c r="I16"/>
      <c r="J16"/>
      <c r="K16"/>
      <c r="L16"/>
      <c r="M16"/>
      <c r="Q16"/>
      <c r="R16"/>
      <c r="S16"/>
      <c r="T16"/>
      <c r="Y16"/>
      <c r="Z16"/>
      <c r="AA16"/>
      <c r="AB16"/>
      <c r="AC16"/>
      <c r="AD16"/>
      <c r="AK16"/>
      <c r="AL16"/>
      <c r="AM16"/>
      <c r="AN16"/>
      <c r="AO16"/>
      <c r="AP16"/>
    </row>
    <row r="17" spans="1:42" ht="15.75" customHeight="1">
      <c r="A17" s="332">
        <v>7</v>
      </c>
      <c r="B17" s="273">
        <v>346835</v>
      </c>
      <c r="C17" s="397"/>
      <c r="D17" s="332"/>
      <c r="E17" s="536"/>
      <c r="F17" s="200" t="s">
        <v>569</v>
      </c>
      <c r="G17"/>
      <c r="H17"/>
      <c r="I17"/>
      <c r="J17"/>
      <c r="K17"/>
      <c r="L17"/>
      <c r="M17"/>
      <c r="Q17"/>
      <c r="R17"/>
      <c r="S17"/>
      <c r="T17"/>
      <c r="Y17"/>
      <c r="Z17"/>
      <c r="AA17"/>
      <c r="AB17"/>
      <c r="AC17"/>
      <c r="AD17"/>
      <c r="AK17"/>
      <c r="AL17"/>
      <c r="AM17"/>
      <c r="AN17"/>
      <c r="AO17"/>
      <c r="AP17"/>
    </row>
    <row r="18" spans="1:42" ht="15.75" customHeight="1">
      <c r="A18" s="332">
        <v>8</v>
      </c>
      <c r="B18" s="273">
        <v>346836</v>
      </c>
      <c r="C18" s="397"/>
      <c r="D18" s="332"/>
      <c r="E18" s="536"/>
      <c r="F18" s="200" t="s">
        <v>569</v>
      </c>
      <c r="G18"/>
      <c r="H18"/>
      <c r="I18"/>
      <c r="J18"/>
      <c r="K18"/>
      <c r="L18"/>
      <c r="M18"/>
      <c r="Q18"/>
      <c r="R18"/>
      <c r="S18"/>
      <c r="T18"/>
      <c r="Y18"/>
      <c r="Z18"/>
      <c r="AA18"/>
      <c r="AB18"/>
      <c r="AC18"/>
      <c r="AD18"/>
      <c r="AK18"/>
      <c r="AL18"/>
      <c r="AM18"/>
      <c r="AN18"/>
      <c r="AO18"/>
      <c r="AP18"/>
    </row>
    <row r="19" spans="1:42" ht="15.75" customHeight="1">
      <c r="A19" s="332">
        <v>9</v>
      </c>
      <c r="B19" s="273">
        <v>347148</v>
      </c>
      <c r="C19" s="397"/>
      <c r="D19" s="332"/>
      <c r="E19" s="332"/>
      <c r="F19" s="200" t="s">
        <v>569</v>
      </c>
      <c r="G19"/>
      <c r="H19"/>
      <c r="I19"/>
      <c r="J19"/>
      <c r="K19"/>
      <c r="L19"/>
      <c r="M19"/>
      <c r="Q19"/>
      <c r="R19"/>
      <c r="S19"/>
      <c r="T19"/>
      <c r="Y19"/>
      <c r="Z19"/>
      <c r="AA19"/>
      <c r="AB19"/>
      <c r="AC19"/>
      <c r="AD19"/>
      <c r="AK19"/>
      <c r="AL19"/>
      <c r="AM19"/>
      <c r="AN19"/>
      <c r="AO19"/>
      <c r="AP19"/>
    </row>
    <row r="20" spans="1:42" ht="15.75" customHeight="1">
      <c r="A20" s="332">
        <v>10</v>
      </c>
      <c r="B20" s="273">
        <v>351993</v>
      </c>
      <c r="C20" s="397"/>
      <c r="D20" s="332"/>
      <c r="E20" s="332"/>
      <c r="F20" s="200" t="s">
        <v>569</v>
      </c>
      <c r="G20"/>
      <c r="H20"/>
      <c r="I20"/>
      <c r="J20"/>
      <c r="K20"/>
      <c r="L20"/>
      <c r="M20"/>
      <c r="Q20"/>
      <c r="R20"/>
      <c r="S20"/>
      <c r="T20"/>
      <c r="Y20"/>
      <c r="Z20"/>
      <c r="AA20"/>
      <c r="AB20"/>
      <c r="AC20"/>
      <c r="AD20"/>
      <c r="AK20"/>
      <c r="AL20"/>
      <c r="AM20"/>
      <c r="AN20"/>
      <c r="AO20"/>
      <c r="AP20"/>
    </row>
    <row r="21" spans="1:42" ht="15.75" customHeight="1">
      <c r="A21" s="332">
        <v>11</v>
      </c>
      <c r="B21" s="273">
        <v>351994</v>
      </c>
      <c r="C21" s="397"/>
      <c r="D21" s="332"/>
      <c r="E21" s="332"/>
      <c r="F21" s="200" t="s">
        <v>569</v>
      </c>
      <c r="G21"/>
      <c r="H21"/>
      <c r="I21"/>
      <c r="J21"/>
      <c r="K21"/>
      <c r="L21"/>
      <c r="M21"/>
      <c r="Q21"/>
      <c r="R21"/>
      <c r="S21"/>
      <c r="T21"/>
      <c r="Y21"/>
      <c r="Z21"/>
      <c r="AA21"/>
      <c r="AB21"/>
      <c r="AC21"/>
      <c r="AD21"/>
      <c r="AK21"/>
      <c r="AL21"/>
      <c r="AM21"/>
      <c r="AN21"/>
      <c r="AO21"/>
      <c r="AP21"/>
    </row>
    <row r="22" spans="1:42" ht="15.75" customHeight="1">
      <c r="A22" s="332">
        <v>12</v>
      </c>
      <c r="B22" s="273">
        <v>355028</v>
      </c>
      <c r="C22" s="397"/>
      <c r="D22" s="332"/>
      <c r="E22" s="332"/>
      <c r="F22" s="200" t="s">
        <v>569</v>
      </c>
      <c r="G22"/>
      <c r="H22"/>
      <c r="I22"/>
      <c r="J22"/>
      <c r="K22"/>
      <c r="L22"/>
      <c r="M22"/>
      <c r="Q22"/>
      <c r="R22"/>
      <c r="S22"/>
      <c r="T22"/>
      <c r="Y22"/>
      <c r="Z22"/>
      <c r="AA22"/>
      <c r="AB22"/>
      <c r="AC22"/>
      <c r="AD22"/>
      <c r="AK22"/>
      <c r="AL22"/>
      <c r="AM22"/>
      <c r="AN22"/>
      <c r="AO22"/>
      <c r="AP22"/>
    </row>
    <row r="23" spans="1:42" ht="15.75" customHeight="1">
      <c r="A23" s="332">
        <v>13</v>
      </c>
      <c r="B23" s="273">
        <v>359255</v>
      </c>
      <c r="C23" s="397"/>
      <c r="D23" s="332"/>
      <c r="E23" s="332"/>
      <c r="F23" s="200" t="s">
        <v>569</v>
      </c>
      <c r="G23"/>
      <c r="H23"/>
      <c r="I23"/>
      <c r="J23"/>
      <c r="K23"/>
      <c r="L23"/>
      <c r="M23"/>
      <c r="Q23"/>
      <c r="R23"/>
      <c r="S23"/>
      <c r="T23"/>
      <c r="Y23"/>
      <c r="Z23"/>
      <c r="AA23"/>
      <c r="AB23"/>
      <c r="AC23"/>
      <c r="AD23"/>
      <c r="AK23"/>
      <c r="AL23"/>
      <c r="AM23"/>
      <c r="AN23"/>
      <c r="AO23"/>
      <c r="AP23"/>
    </row>
    <row r="24" spans="1:42" ht="15.75" customHeight="1">
      <c r="A24" s="332">
        <v>14</v>
      </c>
      <c r="B24" s="273">
        <v>364040</v>
      </c>
      <c r="C24" s="397"/>
      <c r="D24" s="332"/>
      <c r="E24" s="332"/>
      <c r="F24" s="200" t="s">
        <v>569</v>
      </c>
      <c r="G24"/>
      <c r="H24"/>
      <c r="I24"/>
      <c r="J24"/>
      <c r="K24"/>
      <c r="L24"/>
      <c r="M24"/>
      <c r="Q24"/>
      <c r="R24"/>
      <c r="S24"/>
      <c r="T24"/>
      <c r="Y24"/>
      <c r="Z24"/>
      <c r="AA24"/>
      <c r="AB24"/>
      <c r="AC24"/>
      <c r="AD24"/>
      <c r="AK24"/>
      <c r="AL24"/>
      <c r="AM24"/>
      <c r="AN24"/>
      <c r="AO24"/>
      <c r="AP24"/>
    </row>
    <row r="25" spans="1:42" ht="15.75" customHeight="1">
      <c r="A25" s="332">
        <v>15</v>
      </c>
      <c r="B25" s="273">
        <v>372175</v>
      </c>
      <c r="C25" s="397"/>
      <c r="D25" s="332"/>
      <c r="E25" s="332"/>
      <c r="F25" s="200" t="s">
        <v>569</v>
      </c>
      <c r="G25"/>
      <c r="H25"/>
      <c r="I25"/>
      <c r="J25"/>
      <c r="K25"/>
      <c r="L25"/>
      <c r="M25"/>
      <c r="Q25"/>
      <c r="R25"/>
      <c r="S25"/>
      <c r="T25"/>
      <c r="Y25"/>
      <c r="Z25"/>
      <c r="AA25"/>
      <c r="AB25"/>
      <c r="AC25"/>
      <c r="AD25"/>
      <c r="AK25"/>
      <c r="AL25"/>
      <c r="AM25"/>
      <c r="AN25"/>
      <c r="AO25"/>
      <c r="AP25"/>
    </row>
    <row r="26" spans="1:42" ht="15.75" customHeight="1">
      <c r="A26" s="332">
        <v>16</v>
      </c>
      <c r="B26" s="273">
        <v>372176</v>
      </c>
      <c r="C26" s="397"/>
      <c r="D26" s="332"/>
      <c r="E26" s="332"/>
      <c r="F26" s="200" t="s">
        <v>569</v>
      </c>
      <c r="G26"/>
      <c r="H26"/>
      <c r="I26"/>
      <c r="J26"/>
      <c r="K26"/>
      <c r="L26"/>
      <c r="M26"/>
      <c r="Q26"/>
      <c r="R26"/>
      <c r="S26"/>
      <c r="T26"/>
      <c r="Y26"/>
      <c r="Z26"/>
      <c r="AA26"/>
      <c r="AB26"/>
      <c r="AC26"/>
      <c r="AD26"/>
      <c r="AK26"/>
      <c r="AL26"/>
      <c r="AM26"/>
      <c r="AN26"/>
      <c r="AO26"/>
      <c r="AP26"/>
    </row>
    <row r="27" spans="1:42" ht="15.75" customHeight="1">
      <c r="A27" s="332">
        <v>17</v>
      </c>
      <c r="B27" s="273">
        <v>374566</v>
      </c>
      <c r="C27" s="397"/>
      <c r="D27" s="332"/>
      <c r="E27" s="332"/>
      <c r="F27" s="200" t="s">
        <v>569</v>
      </c>
      <c r="G27"/>
      <c r="H27"/>
      <c r="I27"/>
      <c r="J27"/>
      <c r="K27"/>
      <c r="L27"/>
      <c r="M27"/>
      <c r="Q27"/>
      <c r="R27"/>
      <c r="S27"/>
      <c r="T27"/>
      <c r="Y27"/>
      <c r="Z27"/>
      <c r="AA27"/>
      <c r="AB27"/>
      <c r="AC27"/>
      <c r="AD27"/>
      <c r="AK27"/>
      <c r="AL27"/>
      <c r="AM27"/>
      <c r="AN27"/>
      <c r="AO27"/>
      <c r="AP27"/>
    </row>
    <row r="28" spans="1:42" ht="15.75" customHeight="1">
      <c r="A28" s="332">
        <v>18</v>
      </c>
      <c r="B28" s="273">
        <v>374567</v>
      </c>
      <c r="C28" s="397"/>
      <c r="D28" s="332"/>
      <c r="E28" s="332"/>
      <c r="F28" s="200" t="s">
        <v>569</v>
      </c>
      <c r="G28"/>
      <c r="H28"/>
      <c r="I28"/>
      <c r="J28"/>
      <c r="K28"/>
      <c r="L28"/>
      <c r="M28"/>
      <c r="Q28"/>
      <c r="R28"/>
      <c r="S28"/>
      <c r="T28"/>
      <c r="Y28"/>
      <c r="Z28"/>
      <c r="AA28"/>
      <c r="AB28"/>
      <c r="AC28"/>
      <c r="AD28"/>
      <c r="AK28"/>
      <c r="AL28"/>
      <c r="AM28"/>
      <c r="AN28"/>
      <c r="AO28"/>
      <c r="AP28"/>
    </row>
    <row r="29" spans="1:42" ht="15.75" customHeight="1">
      <c r="A29" s="332">
        <v>19</v>
      </c>
      <c r="B29" s="273">
        <v>380278</v>
      </c>
      <c r="C29" s="397"/>
      <c r="D29" s="332"/>
      <c r="E29" s="332"/>
      <c r="F29" s="200" t="s">
        <v>569</v>
      </c>
      <c r="G29"/>
      <c r="H29"/>
      <c r="I29"/>
      <c r="J29"/>
      <c r="K29"/>
      <c r="L29"/>
      <c r="M29"/>
      <c r="Q29"/>
      <c r="R29"/>
      <c r="S29"/>
      <c r="T29"/>
      <c r="Y29"/>
      <c r="Z29"/>
      <c r="AA29"/>
      <c r="AB29"/>
      <c r="AC29"/>
      <c r="AD29"/>
      <c r="AK29"/>
      <c r="AL29"/>
      <c r="AM29"/>
      <c r="AN29"/>
      <c r="AO29"/>
      <c r="AP29"/>
    </row>
    <row r="30" spans="1:42" ht="15.75" customHeight="1">
      <c r="A30" s="332">
        <v>20</v>
      </c>
      <c r="B30" s="273">
        <v>380280</v>
      </c>
      <c r="C30" s="397"/>
      <c r="D30" s="332"/>
      <c r="E30" s="332"/>
      <c r="F30" s="200" t="s">
        <v>569</v>
      </c>
      <c r="G30"/>
      <c r="H30"/>
      <c r="I30"/>
      <c r="J30"/>
      <c r="K30"/>
      <c r="L30"/>
      <c r="M30"/>
      <c r="Q30"/>
      <c r="R30"/>
      <c r="S30"/>
      <c r="T30"/>
      <c r="Y30"/>
      <c r="Z30"/>
      <c r="AA30"/>
      <c r="AB30"/>
      <c r="AC30"/>
      <c r="AD30"/>
      <c r="AK30"/>
      <c r="AL30"/>
      <c r="AM30"/>
      <c r="AN30"/>
      <c r="AO30"/>
      <c r="AP30"/>
    </row>
    <row r="31" spans="1:42" ht="15.75" customHeight="1">
      <c r="A31" s="332"/>
      <c r="B31" s="332"/>
      <c r="C31" s="397"/>
      <c r="D31" s="332"/>
      <c r="E31" s="332"/>
      <c r="F31"/>
      <c r="G31"/>
      <c r="H31"/>
      <c r="I31"/>
      <c r="J31"/>
      <c r="K31"/>
      <c r="L31"/>
      <c r="M31"/>
      <c r="Q31"/>
      <c r="R31"/>
      <c r="S31"/>
      <c r="T31"/>
      <c r="Y31"/>
      <c r="Z31"/>
      <c r="AA31"/>
      <c r="AB31"/>
      <c r="AC31"/>
      <c r="AD31"/>
      <c r="AK31"/>
      <c r="AL31"/>
      <c r="AM31"/>
      <c r="AN31"/>
      <c r="AO31"/>
      <c r="AP31"/>
    </row>
    <row r="32" spans="1:42" ht="15.75" customHeight="1">
      <c r="A32" s="332"/>
      <c r="B32" s="332"/>
      <c r="C32" s="397"/>
      <c r="D32" s="332"/>
      <c r="E32" s="332"/>
      <c r="F32"/>
      <c r="G32"/>
      <c r="H32"/>
      <c r="I32"/>
      <c r="J32"/>
      <c r="K32"/>
      <c r="L32"/>
      <c r="M32"/>
      <c r="Q32"/>
      <c r="R32"/>
      <c r="S32"/>
      <c r="T32"/>
      <c r="Y32"/>
      <c r="Z32"/>
      <c r="AA32"/>
      <c r="AB32"/>
      <c r="AC32"/>
      <c r="AD32"/>
      <c r="AK32"/>
      <c r="AL32"/>
      <c r="AM32"/>
      <c r="AN32"/>
      <c r="AO32"/>
      <c r="AP32"/>
    </row>
    <row r="33" spans="1:42" ht="15.75" customHeight="1">
      <c r="A33" s="332"/>
      <c r="B33" s="332"/>
      <c r="C33" s="397"/>
      <c r="D33" s="332"/>
      <c r="E33" s="332"/>
      <c r="F33"/>
      <c r="G33"/>
      <c r="H33"/>
      <c r="I33"/>
      <c r="J33"/>
      <c r="K33"/>
      <c r="L33"/>
      <c r="M33"/>
      <c r="Q33"/>
      <c r="R33"/>
      <c r="S33"/>
      <c r="T33"/>
      <c r="Y33"/>
      <c r="Z33"/>
      <c r="AA33"/>
      <c r="AB33"/>
      <c r="AC33"/>
      <c r="AD33"/>
      <c r="AK33"/>
      <c r="AL33"/>
      <c r="AM33"/>
      <c r="AN33"/>
      <c r="AO33"/>
      <c r="AP33"/>
    </row>
    <row r="34" spans="1:42" ht="15.75" customHeight="1">
      <c r="A34" s="332"/>
      <c r="B34" s="332"/>
      <c r="C34" s="397"/>
      <c r="D34" s="332"/>
      <c r="E34" s="332"/>
      <c r="F34"/>
      <c r="G34"/>
      <c r="H34"/>
      <c r="I34"/>
      <c r="J34"/>
      <c r="K34"/>
      <c r="L34"/>
      <c r="M34"/>
      <c r="Q34"/>
      <c r="R34"/>
      <c r="S34"/>
      <c r="T34"/>
      <c r="Y34"/>
      <c r="Z34"/>
      <c r="AA34"/>
      <c r="AB34"/>
      <c r="AC34"/>
      <c r="AD34"/>
      <c r="AK34"/>
      <c r="AL34"/>
      <c r="AM34"/>
      <c r="AN34"/>
      <c r="AO34"/>
      <c r="AP34"/>
    </row>
    <row r="35" spans="1:42" ht="15.75" customHeight="1">
      <c r="A35" s="332"/>
      <c r="B35" s="332"/>
      <c r="C35" s="397"/>
      <c r="D35" s="332"/>
      <c r="E35" s="332"/>
      <c r="F35"/>
      <c r="G35"/>
      <c r="H35"/>
      <c r="I35"/>
      <c r="J35"/>
      <c r="K35"/>
      <c r="L35"/>
      <c r="M35"/>
      <c r="Q35"/>
      <c r="R35"/>
      <c r="S35"/>
      <c r="T35"/>
      <c r="Y35"/>
      <c r="Z35"/>
      <c r="AA35"/>
      <c r="AB35"/>
      <c r="AC35"/>
      <c r="AD35"/>
      <c r="AK35"/>
      <c r="AL35"/>
      <c r="AM35"/>
      <c r="AN35"/>
      <c r="AO35"/>
      <c r="AP35"/>
    </row>
    <row r="36" spans="1:42" ht="15.75" customHeight="1">
      <c r="A36" s="332"/>
      <c r="B36" s="332"/>
      <c r="C36" s="397"/>
      <c r="D36" s="332"/>
      <c r="E36" s="332"/>
      <c r="F36"/>
      <c r="G36"/>
      <c r="H36"/>
      <c r="I36"/>
      <c r="J36"/>
      <c r="K36"/>
      <c r="L36"/>
      <c r="M36"/>
      <c r="Q36"/>
      <c r="R36"/>
      <c r="S36"/>
      <c r="T36"/>
      <c r="Y36"/>
      <c r="Z36"/>
      <c r="AA36"/>
      <c r="AB36"/>
      <c r="AC36"/>
      <c r="AD36"/>
      <c r="AK36"/>
      <c r="AL36"/>
      <c r="AM36"/>
      <c r="AN36"/>
      <c r="AO36"/>
      <c r="AP36"/>
    </row>
    <row r="37" spans="1:42" ht="15.75" customHeight="1">
      <c r="A37" s="332"/>
      <c r="B37" s="332"/>
      <c r="C37" s="397"/>
      <c r="D37" s="332"/>
      <c r="E37" s="332"/>
      <c r="F37"/>
      <c r="G37"/>
      <c r="H37"/>
      <c r="I37"/>
      <c r="J37"/>
      <c r="K37"/>
      <c r="L37"/>
      <c r="M37"/>
      <c r="Q37"/>
      <c r="R37"/>
      <c r="S37"/>
      <c r="T37"/>
      <c r="Y37"/>
      <c r="Z37"/>
      <c r="AA37"/>
      <c r="AB37"/>
      <c r="AC37"/>
      <c r="AD37"/>
      <c r="AK37"/>
      <c r="AL37"/>
      <c r="AM37"/>
      <c r="AN37"/>
      <c r="AO37"/>
      <c r="AP37"/>
    </row>
    <row r="38" spans="1:42" ht="15.75" customHeight="1">
      <c r="A38" s="332"/>
      <c r="B38" s="332"/>
      <c r="C38" s="397"/>
      <c r="D38" s="332"/>
      <c r="E38" s="332"/>
      <c r="F38"/>
      <c r="G38"/>
      <c r="H38"/>
      <c r="I38"/>
      <c r="J38"/>
      <c r="K38"/>
      <c r="L38"/>
      <c r="M38"/>
      <c r="Q38"/>
      <c r="R38"/>
      <c r="S38"/>
      <c r="T38"/>
      <c r="Y38"/>
      <c r="Z38"/>
      <c r="AA38"/>
      <c r="AB38"/>
      <c r="AC38"/>
      <c r="AD38"/>
      <c r="AK38"/>
      <c r="AL38"/>
      <c r="AM38"/>
      <c r="AN38"/>
      <c r="AO38"/>
      <c r="AP38"/>
    </row>
    <row r="39" spans="1:42" ht="15.75" customHeight="1">
      <c r="A39" s="332"/>
      <c r="B39" s="332"/>
      <c r="C39" s="397"/>
      <c r="D39" s="332"/>
      <c r="E39" s="332"/>
      <c r="F39"/>
      <c r="G39"/>
      <c r="H39"/>
      <c r="I39"/>
      <c r="J39"/>
      <c r="K39"/>
      <c r="L39"/>
      <c r="M39"/>
      <c r="Q39"/>
      <c r="R39"/>
      <c r="S39"/>
      <c r="T39"/>
      <c r="Y39"/>
      <c r="Z39"/>
      <c r="AA39"/>
      <c r="AB39"/>
      <c r="AC39"/>
      <c r="AD39"/>
      <c r="AK39"/>
      <c r="AL39"/>
      <c r="AM39"/>
      <c r="AN39"/>
      <c r="AO39"/>
      <c r="AP39"/>
    </row>
    <row r="40" spans="1:42" ht="15.75" customHeight="1">
      <c r="A40" s="332"/>
      <c r="B40" s="332"/>
      <c r="C40" s="397"/>
      <c r="D40" s="332"/>
      <c r="E40" s="332"/>
      <c r="F40"/>
      <c r="G40"/>
      <c r="H40"/>
      <c r="I40"/>
      <c r="J40"/>
      <c r="K40"/>
      <c r="L40"/>
      <c r="M40"/>
      <c r="Q40"/>
      <c r="R40"/>
      <c r="S40"/>
      <c r="T40"/>
      <c r="Y40"/>
      <c r="Z40"/>
      <c r="AA40"/>
      <c r="AB40"/>
      <c r="AC40"/>
      <c r="AD40"/>
      <c r="AK40"/>
      <c r="AL40"/>
      <c r="AM40"/>
      <c r="AN40"/>
      <c r="AO40"/>
      <c r="AP40"/>
    </row>
  </sheetData>
  <mergeCells count="3">
    <mergeCell ref="A9:A10"/>
    <mergeCell ref="B9:B10"/>
    <mergeCell ref="C9:E9"/>
  </mergeCells>
  <pageMargins left="0.7" right="0.7" top="0.75" bottom="0.75" header="0.3" footer="0.3"/>
  <legacyDrawing r:id="rId1"/>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G38"/>
  <sheetViews>
    <sheetView topLeftCell="L11" workbookViewId="0">
      <selection activeCell="H14" sqref="H14 H14"/>
    </sheetView>
  </sheetViews>
  <sheetFormatPr defaultRowHeight="12.75"/>
  <cols>
    <col min="1" max="1" width="6.85546875" style="200" customWidth="1"/>
    <col min="2" max="2" width="17.42578125" style="200" customWidth="1"/>
    <col min="3" max="3" width="15" style="200" customWidth="1"/>
    <col min="4" max="4" width="14.140625" style="200" customWidth="1"/>
    <col min="5" max="5" width="13" style="200" customWidth="1"/>
    <col min="6" max="6" width="14.28515625" style="200" customWidth="1"/>
    <col min="7" max="7" width="13" style="200" customWidth="1"/>
    <col min="8" max="8" width="29.7109375" style="200" customWidth="1"/>
    <col min="9" max="9" width="12.42578125" style="200" customWidth="1"/>
    <col min="10" max="10" width="13.85546875" style="200" customWidth="1"/>
    <col min="11" max="11" width="9.140625" style="200" customWidth="1"/>
    <col min="12" max="12" width="24.42578125" style="200" customWidth="1"/>
    <col min="13" max="13" width="18.140625" style="200" customWidth="1"/>
    <col min="14" max="14" width="18.5703125" style="200" customWidth="1"/>
    <col min="15" max="15" width="17.85546875" style="200" customWidth="1"/>
    <col min="16" max="16" width="9.5703125" style="200" customWidth="1"/>
    <col min="17" max="17" width="11.42578125" style="200" customWidth="1"/>
    <col min="18" max="18" width="16" style="200" customWidth="1"/>
    <col min="19" max="19" width="19.42578125" style="200" customWidth="1"/>
    <col min="20" max="20" width="14.140625" style="200" customWidth="1"/>
    <col min="21" max="21" width="15.42578125" style="200" customWidth="1"/>
    <col min="22" max="22" width="18" style="200" customWidth="1"/>
    <col min="23" max="33" width="9.140625" style="200" customWidth="1"/>
  </cols>
  <sheetData>
    <row r="1" spans="1:33" ht="15" customHeight="1">
      <c r="A1" s="373" t="s">
        <v>627</v>
      </c>
      <c r="B1"/>
      <c r="C1"/>
      <c r="D1"/>
      <c r="E1"/>
      <c r="F1"/>
      <c r="G1"/>
      <c r="H1"/>
      <c r="I1"/>
      <c r="J1"/>
      <c r="K1"/>
      <c r="L1"/>
      <c r="M1"/>
      <c r="N1"/>
      <c r="O1"/>
      <c r="P1"/>
      <c r="Q1"/>
      <c r="R1"/>
      <c r="S1"/>
      <c r="T1"/>
      <c r="U1"/>
      <c r="V1"/>
      <c r="W1"/>
      <c r="AC1"/>
      <c r="AD1"/>
      <c r="AE1"/>
      <c r="AF1"/>
      <c r="AG1"/>
    </row>
    <row r="2" spans="1:33" ht="15.75" customHeight="1">
      <c r="A2" s="375" t="s">
        <v>359</v>
      </c>
      <c r="B2" s="343" t="s">
        <v>560</v>
      </c>
      <c r="C2" s="359" t="str">
        <f>'1. New Employee Data'!D2</f>
        <v>Kantor Perwakilan Perusahaan Perdagangan Asing Williams-Sonoma Singapore Pte. Ltd</v>
      </c>
      <c r="D2" s="376"/>
      <c r="E2" s="376"/>
      <c r="F2"/>
      <c r="G2"/>
      <c r="H2"/>
      <c r="I2"/>
      <c r="J2"/>
      <c r="K2"/>
      <c r="L2"/>
      <c r="M2"/>
      <c r="N2"/>
      <c r="O2"/>
      <c r="P2"/>
      <c r="Q2"/>
      <c r="R2"/>
      <c r="S2"/>
      <c r="T2"/>
      <c r="U2"/>
      <c r="V2"/>
      <c r="W2"/>
      <c r="AC2"/>
      <c r="AD2"/>
      <c r="AE2"/>
      <c r="AF2"/>
      <c r="AG2"/>
    </row>
    <row r="3" spans="1:33" ht="15.75" customHeight="1">
      <c r="A3" s="375" t="s">
        <v>42</v>
      </c>
      <c r="B3" s="343" t="s">
        <v>560</v>
      </c>
      <c r="C3" s="292">
        <f>'1. New Employee Data'!D3</f>
        <v>43831</v>
      </c>
      <c r="D3" s="298" t="s">
        <v>571</v>
      </c>
      <c r="E3" s="298"/>
      <c r="F3" s="298"/>
      <c r="G3"/>
      <c r="H3"/>
      <c r="I3"/>
      <c r="J3"/>
      <c r="K3" s="542"/>
      <c r="L3"/>
      <c r="M3" s="542"/>
      <c r="N3" s="542"/>
      <c r="O3" s="542"/>
      <c r="P3" s="246"/>
      <c r="Q3" s="246"/>
      <c r="R3"/>
      <c r="S3"/>
      <c r="T3"/>
      <c r="U3"/>
      <c r="V3"/>
      <c r="W3"/>
      <c r="AC3"/>
      <c r="AD3"/>
      <c r="AE3"/>
      <c r="AF3"/>
      <c r="AG3"/>
    </row>
    <row r="4" spans="1:33" ht="30" customHeight="1">
      <c r="A4" s="457" t="s">
        <v>365</v>
      </c>
      <c r="B4" s="343" t="s">
        <v>560</v>
      </c>
      <c r="C4" s="294" t="s">
        <v>366</v>
      </c>
      <c r="D4" s="296"/>
      <c r="E4" s="378"/>
      <c r="F4" s="378"/>
      <c r="G4" s="378"/>
      <c r="H4" s="291"/>
      <c r="I4" s="291"/>
      <c r="J4" s="291"/>
      <c r="K4" s="291"/>
      <c r="L4" s="344"/>
      <c r="M4" s="344"/>
      <c r="N4" s="344"/>
      <c r="O4" s="344"/>
      <c r="P4" s="344"/>
      <c r="Q4" s="344"/>
      <c r="R4" s="344"/>
      <c r="S4" s="344"/>
      <c r="T4" s="344"/>
      <c r="U4" s="343"/>
      <c r="V4"/>
      <c r="W4"/>
      <c r="AC4"/>
      <c r="AD4"/>
      <c r="AE4"/>
      <c r="AF4"/>
      <c r="AG4"/>
    </row>
    <row r="5" spans="1:33" ht="15.75" customHeight="1">
      <c r="A5" s="375"/>
      <c r="B5" s="343"/>
      <c r="C5" s="359"/>
      <c r="D5" s="376"/>
      <c r="E5" s="376"/>
      <c r="F5"/>
      <c r="G5"/>
      <c r="H5"/>
      <c r="I5"/>
      <c r="J5"/>
      <c r="K5" s="542"/>
      <c r="L5"/>
      <c r="M5" s="542"/>
      <c r="N5" s="542"/>
      <c r="O5" s="542"/>
      <c r="P5" s="246"/>
      <c r="Q5" s="246"/>
      <c r="R5"/>
      <c r="S5"/>
      <c r="T5"/>
      <c r="U5"/>
      <c r="V5"/>
      <c r="W5"/>
      <c r="AC5"/>
      <c r="AD5"/>
      <c r="AE5"/>
      <c r="AF5"/>
      <c r="AG5"/>
    </row>
    <row r="6" spans="1:33" ht="15.75" customHeight="1">
      <c r="A6" s="380" t="s">
        <v>367</v>
      </c>
      <c r="B6" s="380"/>
      <c r="C6" s="380"/>
      <c r="D6" s="380"/>
      <c r="E6" s="380"/>
      <c r="F6" s="380"/>
      <c r="G6" s="380"/>
      <c r="H6" s="380"/>
      <c r="I6" s="380"/>
      <c r="J6" s="380"/>
      <c r="K6" s="542"/>
      <c r="L6"/>
      <c r="M6" s="542"/>
      <c r="N6" s="542"/>
      <c r="O6" s="542"/>
      <c r="P6" s="246"/>
      <c r="Q6" s="246"/>
      <c r="R6"/>
      <c r="S6"/>
      <c r="T6"/>
      <c r="U6"/>
      <c r="W6"/>
      <c r="AC6"/>
      <c r="AD6"/>
      <c r="AE6"/>
      <c r="AF6"/>
      <c r="AG6"/>
    </row>
    <row r="7" spans="1:33" ht="15.75" customHeight="1">
      <c r="A7" s="543"/>
      <c r="B7" s="543"/>
      <c r="C7" s="543"/>
      <c r="D7" s="543"/>
      <c r="E7" s="543"/>
      <c r="F7" s="543"/>
      <c r="G7" s="543"/>
      <c r="H7" s="543"/>
      <c r="I7" s="543"/>
      <c r="J7" s="543"/>
      <c r="K7" s="542"/>
      <c r="L7"/>
      <c r="M7" s="542"/>
      <c r="N7" s="542"/>
      <c r="O7" s="542"/>
      <c r="P7"/>
      <c r="Q7"/>
      <c r="R7"/>
      <c r="S7"/>
      <c r="T7"/>
      <c r="U7"/>
      <c r="V7"/>
      <c r="W7"/>
      <c r="AC7"/>
      <c r="AD7"/>
      <c r="AE7"/>
      <c r="AF7"/>
      <c r="AG7"/>
    </row>
    <row r="8" spans="1:33" ht="15" customHeight="1">
      <c r="A8"/>
      <c r="B8"/>
      <c r="C8"/>
      <c r="D8"/>
      <c r="E8"/>
      <c r="F8"/>
      <c r="G8"/>
      <c r="H8"/>
      <c r="I8"/>
      <c r="J8"/>
      <c r="K8" s="542"/>
      <c r="L8"/>
      <c r="M8" s="542"/>
      <c r="N8" s="542"/>
      <c r="O8" s="542"/>
      <c r="P8" s="246"/>
      <c r="Q8" s="246"/>
      <c r="R8"/>
      <c r="S8"/>
      <c r="T8"/>
      <c r="U8"/>
      <c r="V8"/>
      <c r="W8"/>
      <c r="AC8"/>
      <c r="AD8"/>
      <c r="AE8"/>
      <c r="AF8"/>
      <c r="AG8"/>
    </row>
    <row r="9" spans="1:33" ht="35.25" customHeight="1">
      <c r="A9" s="306" t="s">
        <v>34</v>
      </c>
      <c r="B9" s="305" t="s">
        <v>46</v>
      </c>
      <c r="C9" s="305" t="s">
        <v>254</v>
      </c>
      <c r="D9" s="306" t="s">
        <v>372</v>
      </c>
      <c r="E9" s="306" t="s">
        <v>373</v>
      </c>
      <c r="F9" s="306" t="s">
        <v>374</v>
      </c>
      <c r="G9" s="306" t="s">
        <v>375</v>
      </c>
      <c r="H9" s="306" t="s">
        <v>82</v>
      </c>
      <c r="I9" s="306" t="s">
        <v>92</v>
      </c>
      <c r="J9" s="544" t="s">
        <v>95</v>
      </c>
      <c r="K9" s="306" t="s">
        <v>101</v>
      </c>
      <c r="L9" s="306" t="s">
        <v>628</v>
      </c>
      <c r="M9" s="306" t="s">
        <v>629</v>
      </c>
      <c r="N9" s="306" t="s">
        <v>630</v>
      </c>
      <c r="O9" s="306" t="s">
        <v>631</v>
      </c>
      <c r="P9" s="306" t="s">
        <v>386</v>
      </c>
      <c r="Q9" s="306" t="s">
        <v>387</v>
      </c>
      <c r="R9" s="306" t="s">
        <v>124</v>
      </c>
      <c r="S9" s="306" t="s">
        <v>131</v>
      </c>
      <c r="T9" s="306" t="s">
        <v>138</v>
      </c>
      <c r="U9" s="306" t="s">
        <v>632</v>
      </c>
      <c r="V9" s="306" t="s">
        <v>633</v>
      </c>
      <c r="AC9"/>
      <c r="AD9"/>
      <c r="AE9"/>
      <c r="AF9"/>
      <c r="AG9"/>
    </row>
    <row r="10" spans="1:33" ht="127.5" customHeight="1">
      <c r="A10" s="545"/>
      <c r="B10" s="545"/>
      <c r="C10" s="545" t="s">
        <v>634</v>
      </c>
      <c r="D10" s="545"/>
      <c r="E10" s="545"/>
      <c r="F10" s="545"/>
      <c r="G10" s="545"/>
      <c r="H10" s="546"/>
      <c r="I10" s="547"/>
      <c r="J10" s="547" t="s">
        <v>635</v>
      </c>
      <c r="K10" s="547" t="s">
        <v>636</v>
      </c>
      <c r="L10" s="545" t="s">
        <v>417</v>
      </c>
      <c r="M10" s="547" t="s">
        <v>418</v>
      </c>
      <c r="N10" s="547" t="s">
        <v>418</v>
      </c>
      <c r="O10" s="547" t="s">
        <v>418</v>
      </c>
      <c r="P10" s="545"/>
      <c r="Q10" s="545"/>
      <c r="R10" s="545"/>
      <c r="S10" s="545"/>
      <c r="T10" s="545"/>
      <c r="U10" s="545"/>
      <c r="V10" s="545" t="s">
        <v>637</v>
      </c>
      <c r="W10"/>
      <c r="AC10"/>
      <c r="AD10"/>
      <c r="AE10"/>
      <c r="AF10"/>
      <c r="AG10"/>
    </row>
    <row r="11" spans="1:33" ht="15.75" customHeight="1">
      <c r="A11" s="331">
        <v>1</v>
      </c>
      <c r="B11" s="273">
        <v>339218</v>
      </c>
      <c r="C11" s="78" t="s">
        <v>638</v>
      </c>
      <c r="D11" s="124"/>
      <c r="E11" s="124"/>
      <c r="F11" s="124"/>
      <c r="G11" s="332"/>
      <c r="H11" s="277" t="s">
        <v>432</v>
      </c>
      <c r="I11" s="332"/>
      <c r="J11" s="332"/>
      <c r="K11" s="103"/>
      <c r="L11" s="124" t="s">
        <v>639</v>
      </c>
      <c r="M11" s="332"/>
      <c r="N11" s="332"/>
      <c r="O11" s="332"/>
      <c r="P11" s="332"/>
      <c r="Q11" s="332"/>
      <c r="R11" s="332">
        <v>1284724</v>
      </c>
      <c r="S11" s="332">
        <v>321339019</v>
      </c>
      <c r="T11" s="332"/>
      <c r="U11" s="332"/>
      <c r="V11" s="332"/>
      <c r="W11"/>
      <c r="AC11"/>
      <c r="AD11"/>
      <c r="AE11"/>
      <c r="AF11"/>
      <c r="AG11"/>
    </row>
    <row r="12" spans="1:33" ht="15.75" customHeight="1">
      <c r="A12" s="331">
        <v>2</v>
      </c>
      <c r="B12" s="273">
        <v>339910</v>
      </c>
      <c r="C12" s="78" t="s">
        <v>640</v>
      </c>
      <c r="D12" s="124"/>
      <c r="E12" s="124"/>
      <c r="F12" s="124"/>
      <c r="G12" s="332"/>
      <c r="H12" s="275" t="s">
        <v>458</v>
      </c>
      <c r="I12" s="332"/>
      <c r="J12" s="332"/>
      <c r="K12" s="103"/>
      <c r="L12" s="124"/>
      <c r="M12" s="332"/>
      <c r="N12" s="332"/>
      <c r="O12" s="332"/>
      <c r="P12" s="332"/>
      <c r="Q12" s="332"/>
      <c r="R12" s="332"/>
      <c r="S12" s="332"/>
      <c r="T12" s="332"/>
      <c r="U12" s="332"/>
      <c r="V12" s="332"/>
      <c r="W12"/>
      <c r="AC12"/>
      <c r="AD12"/>
      <c r="AE12"/>
      <c r="AF12"/>
      <c r="AG12"/>
    </row>
    <row r="13" spans="1:33" ht="15.75" customHeight="1">
      <c r="A13" s="331">
        <v>3</v>
      </c>
      <c r="B13" s="273">
        <v>344228</v>
      </c>
      <c r="C13" s="78" t="s">
        <v>641</v>
      </c>
      <c r="D13" s="124"/>
      <c r="E13" s="124"/>
      <c r="F13" s="124"/>
      <c r="G13" s="332"/>
      <c r="H13" s="275" t="s">
        <v>478</v>
      </c>
      <c r="I13" s="332"/>
      <c r="J13" s="332"/>
      <c r="K13" s="103"/>
      <c r="L13" s="124"/>
      <c r="M13" s="332"/>
      <c r="N13" s="332"/>
      <c r="O13" s="332"/>
      <c r="P13" s="332"/>
      <c r="Q13" s="332"/>
      <c r="R13" s="332"/>
      <c r="S13" s="332"/>
      <c r="T13" s="332"/>
      <c r="U13" s="332"/>
      <c r="V13" s="332"/>
      <c r="W13"/>
      <c r="AC13"/>
      <c r="AD13"/>
      <c r="AE13"/>
      <c r="AF13"/>
      <c r="AG13"/>
    </row>
    <row r="14" spans="1:33" ht="15.75" customHeight="1">
      <c r="A14" s="331">
        <v>4</v>
      </c>
      <c r="B14" s="273">
        <v>344479</v>
      </c>
      <c r="C14" s="78" t="s">
        <v>642</v>
      </c>
      <c r="D14" s="124"/>
      <c r="E14" s="124"/>
      <c r="F14" s="124"/>
      <c r="G14" s="332"/>
      <c r="H14" s="124"/>
      <c r="I14" s="332"/>
      <c r="J14" s="332"/>
      <c r="K14" s="103"/>
      <c r="L14" s="124"/>
      <c r="M14" s="332"/>
      <c r="N14" s="332"/>
      <c r="O14" s="332"/>
      <c r="P14" s="332"/>
      <c r="Q14" s="332"/>
      <c r="R14" s="332"/>
      <c r="S14" s="332"/>
      <c r="T14" s="332"/>
      <c r="U14" s="332"/>
      <c r="V14" s="332"/>
      <c r="W14"/>
      <c r="AC14"/>
      <c r="AD14"/>
      <c r="AE14"/>
      <c r="AF14"/>
      <c r="AG14"/>
    </row>
    <row r="15" spans="1:33" ht="15.75" customHeight="1">
      <c r="A15" s="331">
        <v>5</v>
      </c>
      <c r="B15" s="273">
        <v>329656</v>
      </c>
      <c r="C15" s="78" t="s">
        <v>643</v>
      </c>
      <c r="D15" s="124"/>
      <c r="E15" s="124"/>
      <c r="F15" s="124"/>
      <c r="G15" s="332"/>
      <c r="H15" s="124"/>
      <c r="I15" s="332"/>
      <c r="J15" s="332"/>
      <c r="K15" s="103"/>
      <c r="L15" s="124"/>
      <c r="M15" s="332"/>
      <c r="N15" s="332"/>
      <c r="O15" s="332"/>
      <c r="P15" s="332"/>
      <c r="Q15" s="332"/>
      <c r="R15" s="332"/>
      <c r="S15" s="332"/>
      <c r="T15" s="332"/>
      <c r="U15" s="332"/>
      <c r="V15" s="332"/>
      <c r="W15"/>
      <c r="AC15"/>
      <c r="AD15"/>
      <c r="AE15"/>
      <c r="AF15"/>
      <c r="AG15"/>
    </row>
    <row r="16" spans="1:33" ht="15.75" customHeight="1">
      <c r="A16" s="331">
        <v>6</v>
      </c>
      <c r="B16" s="273">
        <v>346187</v>
      </c>
      <c r="C16" s="78" t="s">
        <v>644</v>
      </c>
      <c r="D16" s="124"/>
      <c r="E16" s="124"/>
      <c r="F16" s="124"/>
      <c r="G16" s="332"/>
      <c r="H16" s="124"/>
      <c r="I16" s="332"/>
      <c r="J16" s="332"/>
      <c r="K16" s="103"/>
      <c r="L16" s="124"/>
      <c r="M16" s="332"/>
      <c r="N16" s="332"/>
      <c r="O16" s="332"/>
      <c r="P16" s="332"/>
      <c r="Q16" s="332"/>
      <c r="R16" s="332"/>
      <c r="S16" s="332"/>
      <c r="T16" s="332"/>
      <c r="U16" s="332"/>
      <c r="V16" s="332"/>
      <c r="W16"/>
      <c r="AC16"/>
      <c r="AD16"/>
      <c r="AE16"/>
      <c r="AF16"/>
      <c r="AG16"/>
    </row>
    <row r="17" spans="1:33" ht="15.75" customHeight="1">
      <c r="A17" s="331">
        <v>7</v>
      </c>
      <c r="B17" s="273">
        <v>346835</v>
      </c>
      <c r="C17" s="78" t="s">
        <v>645</v>
      </c>
      <c r="D17" s="124"/>
      <c r="E17" s="124"/>
      <c r="F17" s="332"/>
      <c r="G17" s="332"/>
      <c r="H17" s="124"/>
      <c r="I17" s="332"/>
      <c r="J17" s="332"/>
      <c r="K17" s="103"/>
      <c r="L17" s="124"/>
      <c r="M17" s="332"/>
      <c r="N17" s="332"/>
      <c r="O17" s="332"/>
      <c r="P17" s="332"/>
      <c r="Q17" s="332"/>
      <c r="R17" s="332"/>
      <c r="S17" s="332"/>
      <c r="T17" s="332"/>
      <c r="U17" s="332"/>
      <c r="V17" s="332"/>
      <c r="W17"/>
      <c r="AC17"/>
      <c r="AD17"/>
      <c r="AE17"/>
      <c r="AF17"/>
      <c r="AG17"/>
    </row>
    <row r="18" spans="1:33" ht="15.75" customHeight="1">
      <c r="A18" s="331">
        <v>8</v>
      </c>
      <c r="B18" s="273">
        <v>346836</v>
      </c>
      <c r="C18" s="78" t="s">
        <v>646</v>
      </c>
      <c r="D18" s="124"/>
      <c r="E18" s="124"/>
      <c r="F18" s="332"/>
      <c r="G18" s="332"/>
      <c r="H18" s="124"/>
      <c r="I18" s="332"/>
      <c r="J18" s="332"/>
      <c r="K18" s="103"/>
      <c r="L18" s="124"/>
      <c r="M18" s="332"/>
      <c r="N18" s="332"/>
      <c r="O18" s="332"/>
      <c r="P18" s="332"/>
      <c r="Q18" s="332"/>
      <c r="R18" s="332"/>
      <c r="S18" s="332"/>
      <c r="T18" s="332"/>
      <c r="U18" s="332"/>
      <c r="V18" s="332"/>
      <c r="W18"/>
      <c r="AC18"/>
      <c r="AD18"/>
      <c r="AE18"/>
      <c r="AF18"/>
      <c r="AG18"/>
    </row>
    <row r="19" spans="1:33" ht="15.75" customHeight="1">
      <c r="A19" s="331">
        <v>9</v>
      </c>
      <c r="B19" s="273">
        <v>347148</v>
      </c>
      <c r="C19" s="78" t="s">
        <v>647</v>
      </c>
      <c r="D19" s="383"/>
      <c r="E19" s="383"/>
      <c r="F19" s="383"/>
      <c r="G19" s="383"/>
      <c r="H19" s="383"/>
      <c r="I19" s="548"/>
      <c r="J19" s="548"/>
      <c r="K19" s="103"/>
      <c r="L19" s="383"/>
      <c r="M19" s="548"/>
      <c r="N19" s="548"/>
      <c r="O19" s="548"/>
      <c r="P19" s="548"/>
      <c r="Q19" s="548"/>
      <c r="R19" s="548"/>
      <c r="S19" s="548"/>
      <c r="T19" s="548"/>
      <c r="U19" s="548"/>
      <c r="V19" s="548"/>
      <c r="W19"/>
      <c r="AC19"/>
      <c r="AD19"/>
      <c r="AE19"/>
      <c r="AF19"/>
      <c r="AG19"/>
    </row>
    <row r="20" spans="1:33" ht="15.75" customHeight="1">
      <c r="A20" s="331">
        <v>10</v>
      </c>
      <c r="B20" s="273">
        <v>351993</v>
      </c>
      <c r="C20" s="78" t="s">
        <v>648</v>
      </c>
      <c r="D20" s="383"/>
      <c r="E20" s="383"/>
      <c r="F20" s="383"/>
      <c r="G20" s="383"/>
      <c r="H20" s="383"/>
      <c r="I20" s="548"/>
      <c r="J20" s="548"/>
      <c r="K20" s="103"/>
      <c r="L20" s="383"/>
      <c r="M20" s="548"/>
      <c r="N20" s="548"/>
      <c r="O20" s="548"/>
      <c r="P20" s="548"/>
      <c r="Q20" s="548"/>
      <c r="R20" s="548"/>
      <c r="S20" s="548"/>
      <c r="T20" s="548"/>
      <c r="U20" s="548"/>
      <c r="V20" s="548"/>
      <c r="W20"/>
      <c r="AC20"/>
      <c r="AD20"/>
      <c r="AE20"/>
      <c r="AF20"/>
      <c r="AG20"/>
    </row>
    <row r="21" spans="1:33" ht="15.75" customHeight="1">
      <c r="A21" s="331">
        <v>11</v>
      </c>
      <c r="B21" s="273">
        <v>351994</v>
      </c>
      <c r="C21" s="78" t="s">
        <v>649</v>
      </c>
      <c r="D21" s="383"/>
      <c r="E21" s="383"/>
      <c r="F21" s="383"/>
      <c r="G21" s="383"/>
      <c r="H21" s="383"/>
      <c r="I21" s="548"/>
      <c r="J21" s="548"/>
      <c r="K21" s="103"/>
      <c r="L21" s="383"/>
      <c r="M21" s="548"/>
      <c r="N21" s="548"/>
      <c r="O21" s="548"/>
      <c r="P21" s="548"/>
      <c r="Q21" s="548"/>
      <c r="R21" s="548"/>
      <c r="S21" s="548"/>
      <c r="T21" s="548"/>
      <c r="U21" s="548"/>
      <c r="V21" s="548"/>
      <c r="W21"/>
      <c r="AC21"/>
      <c r="AD21"/>
      <c r="AE21"/>
      <c r="AF21"/>
      <c r="AG21"/>
    </row>
    <row r="22" spans="1:33" ht="15.75" customHeight="1">
      <c r="A22" s="331">
        <v>12</v>
      </c>
      <c r="B22" s="273">
        <v>355028</v>
      </c>
      <c r="C22" s="78" t="s">
        <v>650</v>
      </c>
      <c r="D22" s="383"/>
      <c r="E22" s="383"/>
      <c r="F22" s="383"/>
      <c r="G22" s="383"/>
      <c r="H22" s="383"/>
      <c r="I22" s="548"/>
      <c r="J22" s="548"/>
      <c r="K22" s="103"/>
      <c r="L22" s="383"/>
      <c r="M22" s="548"/>
      <c r="N22" s="548"/>
      <c r="O22" s="548"/>
      <c r="P22" s="548"/>
      <c r="Q22" s="548"/>
      <c r="R22" s="548"/>
      <c r="S22" s="548"/>
      <c r="T22" s="548"/>
      <c r="U22" s="548"/>
      <c r="V22" s="548"/>
      <c r="W22"/>
      <c r="AC22"/>
      <c r="AD22"/>
      <c r="AE22"/>
      <c r="AF22"/>
      <c r="AG22"/>
    </row>
    <row r="23" spans="1:33" ht="15.75" customHeight="1">
      <c r="A23" s="331">
        <v>13</v>
      </c>
      <c r="B23" s="273">
        <v>359255</v>
      </c>
      <c r="C23" s="78" t="s">
        <v>651</v>
      </c>
      <c r="D23" s="383"/>
      <c r="E23" s="383"/>
      <c r="F23" s="383"/>
      <c r="G23" s="383"/>
      <c r="H23" s="383"/>
      <c r="I23" s="548"/>
      <c r="J23" s="548"/>
      <c r="K23" s="103"/>
      <c r="L23" s="383"/>
      <c r="M23" s="548"/>
      <c r="N23" s="548"/>
      <c r="O23" s="548"/>
      <c r="P23" s="548"/>
      <c r="Q23" s="548"/>
      <c r="R23" s="548"/>
      <c r="S23" s="548"/>
      <c r="T23" s="548"/>
      <c r="U23" s="548"/>
      <c r="V23" s="548"/>
      <c r="W23"/>
      <c r="AC23"/>
      <c r="AD23"/>
      <c r="AE23"/>
      <c r="AF23"/>
      <c r="AG23"/>
    </row>
    <row r="24" spans="1:33" ht="15.75" customHeight="1">
      <c r="A24" s="331">
        <v>14</v>
      </c>
      <c r="B24" s="273">
        <v>364040</v>
      </c>
      <c r="C24" s="78" t="s">
        <v>652</v>
      </c>
      <c r="D24" s="383"/>
      <c r="E24" s="383"/>
      <c r="F24" s="383"/>
      <c r="G24" s="383"/>
      <c r="H24" s="383"/>
      <c r="I24" s="548"/>
      <c r="J24" s="548"/>
      <c r="K24" s="103"/>
      <c r="L24" s="383"/>
      <c r="M24" s="548"/>
      <c r="N24" s="548"/>
      <c r="O24" s="548"/>
      <c r="P24" s="548"/>
      <c r="Q24" s="548"/>
      <c r="R24" s="548"/>
      <c r="S24" s="548"/>
      <c r="T24" s="548"/>
      <c r="U24" s="548"/>
      <c r="V24" s="548"/>
      <c r="W24"/>
      <c r="AC24"/>
      <c r="AD24"/>
      <c r="AE24"/>
      <c r="AF24"/>
      <c r="AG24"/>
    </row>
    <row r="25" spans="1:33" ht="15.75" customHeight="1">
      <c r="A25" s="331">
        <v>15</v>
      </c>
      <c r="B25" s="273">
        <v>372175</v>
      </c>
      <c r="C25" s="78" t="s">
        <v>653</v>
      </c>
      <c r="D25" s="383"/>
      <c r="E25" s="383"/>
      <c r="F25" s="383"/>
      <c r="G25" s="383"/>
      <c r="H25" s="383"/>
      <c r="I25" s="548"/>
      <c r="J25" s="548"/>
      <c r="K25" s="103"/>
      <c r="L25" s="383"/>
      <c r="M25" s="548"/>
      <c r="N25" s="548"/>
      <c r="O25" s="548"/>
      <c r="P25" s="548"/>
      <c r="Q25" s="548"/>
      <c r="R25" s="548"/>
      <c r="S25" s="548"/>
      <c r="T25" s="548"/>
      <c r="U25" s="548"/>
      <c r="V25" s="548"/>
      <c r="W25"/>
      <c r="AC25"/>
      <c r="AD25"/>
      <c r="AE25"/>
      <c r="AF25"/>
      <c r="AG25"/>
    </row>
    <row r="26" spans="1:33" ht="15.75" customHeight="1">
      <c r="A26" s="331">
        <v>16</v>
      </c>
      <c r="B26" s="273">
        <v>372176</v>
      </c>
      <c r="C26" s="78" t="s">
        <v>654</v>
      </c>
      <c r="D26" s="383"/>
      <c r="E26" s="383"/>
      <c r="F26" s="383"/>
      <c r="G26" s="383"/>
      <c r="H26" s="383"/>
      <c r="I26" s="548"/>
      <c r="J26" s="548"/>
      <c r="K26" s="103"/>
      <c r="L26" s="383"/>
      <c r="M26" s="548"/>
      <c r="N26" s="548"/>
      <c r="O26" s="548"/>
      <c r="P26" s="548"/>
      <c r="Q26" s="548"/>
      <c r="R26" s="548"/>
      <c r="S26" s="548"/>
      <c r="T26" s="548"/>
      <c r="U26" s="548"/>
      <c r="V26" s="548"/>
      <c r="W26"/>
      <c r="AC26"/>
      <c r="AD26"/>
      <c r="AE26"/>
      <c r="AF26"/>
      <c r="AG26"/>
    </row>
    <row r="27" spans="1:33" ht="15.75" customHeight="1">
      <c r="A27" s="331">
        <v>17</v>
      </c>
      <c r="B27" s="273">
        <v>374566</v>
      </c>
      <c r="C27" s="78" t="s">
        <v>655</v>
      </c>
      <c r="D27" s="383"/>
      <c r="E27" s="383"/>
      <c r="F27" s="383"/>
      <c r="G27" s="383"/>
      <c r="H27" s="383"/>
      <c r="I27" s="548"/>
      <c r="J27" s="548"/>
      <c r="K27" s="103"/>
      <c r="L27" s="383"/>
      <c r="M27" s="548"/>
      <c r="N27" s="548"/>
      <c r="O27" s="548"/>
      <c r="P27" s="548"/>
      <c r="Q27" s="548"/>
      <c r="R27" s="548"/>
      <c r="S27" s="548"/>
      <c r="T27" s="548"/>
      <c r="U27" s="548"/>
      <c r="V27" s="548"/>
      <c r="W27"/>
      <c r="AC27"/>
      <c r="AD27"/>
      <c r="AE27"/>
      <c r="AF27"/>
      <c r="AG27"/>
    </row>
    <row r="28" spans="1:33" ht="15.75" customHeight="1">
      <c r="A28" s="331">
        <v>18</v>
      </c>
      <c r="B28" s="273">
        <v>374567</v>
      </c>
      <c r="C28" s="78" t="s">
        <v>656</v>
      </c>
      <c r="D28" s="383"/>
      <c r="E28" s="383"/>
      <c r="F28" s="383"/>
      <c r="G28" s="383"/>
      <c r="H28" s="383"/>
      <c r="I28" s="548"/>
      <c r="J28" s="548"/>
      <c r="K28" s="103"/>
      <c r="L28" s="383"/>
      <c r="M28" s="548"/>
      <c r="N28" s="548"/>
      <c r="O28" s="548"/>
      <c r="P28" s="548"/>
      <c r="Q28" s="548"/>
      <c r="R28" s="548"/>
      <c r="S28" s="548"/>
      <c r="T28" s="548"/>
      <c r="U28" s="548"/>
      <c r="V28" s="548"/>
      <c r="W28"/>
      <c r="AC28"/>
      <c r="AD28"/>
      <c r="AE28"/>
      <c r="AF28"/>
      <c r="AG28"/>
    </row>
    <row r="29" spans="1:33" ht="15.75" customHeight="1">
      <c r="A29" s="331">
        <v>19</v>
      </c>
      <c r="B29" s="273">
        <v>380278</v>
      </c>
      <c r="C29" s="78" t="s">
        <v>657</v>
      </c>
      <c r="D29" s="383"/>
      <c r="E29" s="383"/>
      <c r="F29" s="383"/>
      <c r="G29" s="383"/>
      <c r="H29" s="383"/>
      <c r="I29" s="548"/>
      <c r="J29" s="548"/>
      <c r="K29" s="103"/>
      <c r="L29" s="383"/>
      <c r="M29" s="548"/>
      <c r="N29" s="548"/>
      <c r="O29" s="548"/>
      <c r="P29" s="548"/>
      <c r="Q29" s="548"/>
      <c r="R29" s="548"/>
      <c r="S29" s="548"/>
      <c r="T29" s="548"/>
      <c r="U29" s="548"/>
      <c r="V29" s="548"/>
      <c r="W29"/>
      <c r="AC29"/>
      <c r="AD29"/>
      <c r="AE29"/>
      <c r="AF29"/>
      <c r="AG29"/>
    </row>
    <row r="30" spans="1:33" ht="15.75" customHeight="1">
      <c r="A30" s="331">
        <v>20</v>
      </c>
      <c r="B30" s="273">
        <v>380280</v>
      </c>
      <c r="C30" s="78" t="s">
        <v>658</v>
      </c>
      <c r="D30" s="383"/>
      <c r="E30" s="383"/>
      <c r="F30" s="383"/>
      <c r="G30" s="383"/>
      <c r="H30" s="383"/>
      <c r="I30" s="548"/>
      <c r="J30" s="548"/>
      <c r="K30" s="103"/>
      <c r="L30" s="383"/>
      <c r="M30" s="548"/>
      <c r="N30" s="548"/>
      <c r="O30" s="548"/>
      <c r="P30" s="548"/>
      <c r="Q30" s="548"/>
      <c r="R30" s="548"/>
      <c r="S30" s="548"/>
      <c r="T30" s="548"/>
      <c r="U30" s="548"/>
      <c r="V30" s="548"/>
      <c r="W30"/>
      <c r="AC30"/>
      <c r="AD30"/>
      <c r="AE30"/>
      <c r="AF30"/>
      <c r="AG30"/>
    </row>
    <row r="31" spans="1:33" ht="15.75" customHeight="1">
      <c r="A31" s="369"/>
      <c r="B31" s="383"/>
      <c r="C31" s="383"/>
      <c r="D31" s="383"/>
      <c r="E31" s="383"/>
      <c r="F31" s="383"/>
      <c r="G31" s="383"/>
      <c r="H31" s="383"/>
      <c r="I31" s="548"/>
      <c r="J31" s="548"/>
      <c r="K31" s="103"/>
      <c r="L31" s="383"/>
      <c r="M31" s="548"/>
      <c r="N31" s="548"/>
      <c r="O31" s="548"/>
      <c r="P31" s="548"/>
      <c r="Q31" s="548"/>
      <c r="R31" s="548"/>
      <c r="S31" s="548"/>
      <c r="T31" s="548"/>
      <c r="U31" s="548"/>
      <c r="V31" s="548"/>
      <c r="W31"/>
      <c r="AC31"/>
      <c r="AD31"/>
      <c r="AE31"/>
      <c r="AF31"/>
      <c r="AG31"/>
    </row>
    <row r="32" spans="1:33" ht="15.75" customHeight="1">
      <c r="A32" s="369"/>
      <c r="B32" s="383"/>
      <c r="C32" s="383"/>
      <c r="D32" s="383"/>
      <c r="E32" s="383"/>
      <c r="F32" s="383"/>
      <c r="G32" s="383"/>
      <c r="H32" s="383"/>
      <c r="I32" s="548"/>
      <c r="J32" s="548"/>
      <c r="K32" s="103"/>
      <c r="L32" s="383"/>
      <c r="M32" s="548"/>
      <c r="N32" s="548"/>
      <c r="O32" s="548"/>
      <c r="P32" s="548"/>
      <c r="Q32" s="548"/>
      <c r="R32" s="548"/>
      <c r="S32" s="548"/>
      <c r="T32" s="548"/>
      <c r="U32" s="548"/>
      <c r="V32" s="548"/>
      <c r="W32"/>
      <c r="AC32"/>
      <c r="AD32"/>
      <c r="AE32"/>
      <c r="AF32"/>
      <c r="AG32"/>
    </row>
    <row r="33" spans="1:33" ht="15.75" customHeight="1">
      <c r="A33" s="369"/>
      <c r="B33" s="383"/>
      <c r="C33" s="383"/>
      <c r="D33" s="383"/>
      <c r="E33" s="383"/>
      <c r="F33" s="383"/>
      <c r="G33" s="383"/>
      <c r="H33" s="383"/>
      <c r="I33" s="548"/>
      <c r="J33" s="548"/>
      <c r="K33" s="103"/>
      <c r="L33" s="383"/>
      <c r="M33" s="548"/>
      <c r="N33" s="548"/>
      <c r="O33" s="548"/>
      <c r="P33" s="548"/>
      <c r="Q33" s="548"/>
      <c r="R33" s="548"/>
      <c r="S33" s="548"/>
      <c r="T33" s="548"/>
      <c r="U33" s="548"/>
      <c r="V33" s="548"/>
      <c r="W33"/>
      <c r="AC33"/>
      <c r="AD33"/>
      <c r="AE33"/>
      <c r="AF33"/>
      <c r="AG33"/>
    </row>
    <row r="34" spans="1:33" ht="15.75" customHeight="1">
      <c r="A34" s="369"/>
      <c r="B34" s="383"/>
      <c r="C34" s="383"/>
      <c r="D34" s="383"/>
      <c r="E34" s="383"/>
      <c r="F34" s="383"/>
      <c r="G34" s="383"/>
      <c r="H34" s="383"/>
      <c r="I34" s="548"/>
      <c r="J34" s="548"/>
      <c r="K34" s="103"/>
      <c r="L34" s="383"/>
      <c r="M34" s="548"/>
      <c r="N34" s="548"/>
      <c r="O34" s="548"/>
      <c r="P34" s="548"/>
      <c r="Q34" s="548"/>
      <c r="R34" s="548"/>
      <c r="S34" s="548"/>
      <c r="T34" s="548"/>
      <c r="U34" s="548"/>
      <c r="V34" s="548"/>
      <c r="W34"/>
      <c r="AC34"/>
      <c r="AD34"/>
      <c r="AE34"/>
      <c r="AF34"/>
      <c r="AG34"/>
    </row>
    <row r="35" spans="1:33" ht="15.75" customHeight="1">
      <c r="A35" s="369"/>
      <c r="B35" s="383"/>
      <c r="C35" s="383"/>
      <c r="D35" s="383"/>
      <c r="E35" s="383"/>
      <c r="F35" s="383"/>
      <c r="G35" s="383"/>
      <c r="H35" s="383"/>
      <c r="I35" s="548"/>
      <c r="J35" s="548"/>
      <c r="K35" s="103"/>
      <c r="L35" s="383"/>
      <c r="M35" s="548"/>
      <c r="N35" s="548"/>
      <c r="O35" s="548"/>
      <c r="P35" s="548"/>
      <c r="Q35" s="548"/>
      <c r="R35" s="548"/>
      <c r="S35" s="548"/>
      <c r="T35" s="548"/>
      <c r="U35" s="548"/>
      <c r="V35" s="548"/>
      <c r="W35"/>
      <c r="AC35"/>
      <c r="AD35"/>
      <c r="AE35"/>
      <c r="AF35"/>
      <c r="AG35"/>
    </row>
    <row r="36" spans="1:33" ht="15.75" customHeight="1">
      <c r="A36" s="369"/>
      <c r="B36" s="383"/>
      <c r="C36" s="383"/>
      <c r="D36" s="383"/>
      <c r="E36" s="383"/>
      <c r="F36" s="383"/>
      <c r="G36" s="383"/>
      <c r="H36" s="383"/>
      <c r="I36" s="548"/>
      <c r="J36" s="548"/>
      <c r="K36" s="103"/>
      <c r="L36" s="383"/>
      <c r="M36" s="548"/>
      <c r="N36" s="548"/>
      <c r="O36" s="548"/>
      <c r="P36" s="548"/>
      <c r="Q36" s="548"/>
      <c r="R36" s="548"/>
      <c r="S36" s="548"/>
      <c r="T36" s="548"/>
      <c r="U36" s="548"/>
      <c r="V36" s="548"/>
      <c r="W36"/>
      <c r="AC36"/>
      <c r="AD36"/>
      <c r="AE36"/>
      <c r="AF36"/>
      <c r="AG36"/>
    </row>
    <row r="37" spans="1:33" ht="15.75" customHeight="1">
      <c r="A37" s="369"/>
      <c r="B37" s="383"/>
      <c r="C37" s="383"/>
      <c r="D37" s="383"/>
      <c r="E37" s="383"/>
      <c r="F37" s="383"/>
      <c r="G37" s="383"/>
      <c r="H37" s="383"/>
      <c r="I37" s="548"/>
      <c r="J37" s="548"/>
      <c r="K37" s="103"/>
      <c r="L37" s="383"/>
      <c r="M37" s="548"/>
      <c r="N37" s="548"/>
      <c r="O37" s="548"/>
      <c r="P37" s="548"/>
      <c r="Q37" s="548"/>
      <c r="R37" s="548"/>
      <c r="S37" s="548"/>
      <c r="T37" s="548"/>
      <c r="U37" s="548"/>
      <c r="V37" s="548"/>
      <c r="W37"/>
      <c r="AC37"/>
      <c r="AD37"/>
      <c r="AE37"/>
      <c r="AF37"/>
      <c r="AG37"/>
    </row>
    <row r="38" spans="1:33" ht="15.75" customHeight="1">
      <c r="A38" s="369"/>
      <c r="B38" s="383"/>
      <c r="C38" s="383"/>
      <c r="D38" s="383"/>
      <c r="E38" s="383"/>
      <c r="F38" s="383"/>
      <c r="G38" s="383"/>
      <c r="H38" s="383"/>
      <c r="I38" s="548"/>
      <c r="J38" s="548"/>
      <c r="K38" s="103"/>
      <c r="L38" s="383"/>
      <c r="M38" s="548"/>
      <c r="N38" s="548"/>
      <c r="O38" s="548"/>
      <c r="P38" s="548"/>
      <c r="Q38" s="548"/>
      <c r="R38" s="548"/>
      <c r="S38" s="548"/>
      <c r="T38" s="548"/>
      <c r="U38" s="548"/>
      <c r="V38" s="548"/>
      <c r="W38"/>
      <c r="AC38"/>
      <c r="AD38"/>
      <c r="AE38"/>
      <c r="AF38"/>
      <c r="AG38"/>
    </row>
  </sheetData>
  <pageMargins left="0.7" right="0.7" top="0.75" bottom="0.75" header="0.3" footer="0.3"/>
  <legacy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6"/>
  <sheetViews>
    <sheetView topLeftCell="B6" workbookViewId="0">
      <selection activeCell="B11" sqref="B11 B11"/>
    </sheetView>
  </sheetViews>
  <sheetFormatPr defaultRowHeight="12.75"/>
  <cols>
    <col min="1" max="1" width="9.140625" style="200" customWidth="1"/>
    <col min="2" max="2" width="16" style="200" customWidth="1"/>
    <col min="3" max="3" width="18.140625" style="200" customWidth="1"/>
    <col min="4" max="4" width="17.5703125" style="200" customWidth="1"/>
    <col min="5" max="5" width="14.5703125" style="200" customWidth="1"/>
  </cols>
  <sheetData>
    <row r="1" spans="1:5" ht="15.75" customHeight="1">
      <c r="A1" s="421" t="s">
        <v>322</v>
      </c>
      <c r="B1" s="387"/>
      <c r="C1"/>
      <c r="D1"/>
      <c r="E1"/>
    </row>
    <row r="2" spans="1:5" ht="15.75" customHeight="1">
      <c r="A2" s="289" t="s">
        <v>359</v>
      </c>
      <c r="B2" s="343" t="s">
        <v>560</v>
      </c>
      <c r="C2" s="359" t="s">
        <v>659</v>
      </c>
      <c r="D2" s="424"/>
      <c r="E2" s="424"/>
    </row>
    <row r="3" spans="1:5" ht="15.75" customHeight="1">
      <c r="A3" s="289" t="s">
        <v>42</v>
      </c>
      <c r="B3" s="343" t="s">
        <v>560</v>
      </c>
      <c r="C3" s="292">
        <f>'1. New Employee Data'!D3</f>
        <v>43831</v>
      </c>
      <c r="D3" s="424"/>
      <c r="E3" s="424"/>
    </row>
    <row r="4" spans="1:5" ht="15.75" customHeight="1">
      <c r="A4" s="289" t="s">
        <v>361</v>
      </c>
      <c r="B4" s="343" t="s">
        <v>560</v>
      </c>
      <c r="C4" s="359" t="s">
        <v>362</v>
      </c>
      <c r="D4" s="424"/>
      <c r="E4" s="424"/>
    </row>
    <row r="5" spans="1:5" ht="47.25" customHeight="1">
      <c r="A5" s="487" t="s">
        <v>365</v>
      </c>
      <c r="B5" s="343" t="s">
        <v>560</v>
      </c>
      <c r="C5" s="294" t="s">
        <v>366</v>
      </c>
      <c r="D5" s="296"/>
      <c r="E5" s="378"/>
    </row>
    <row r="6" spans="1:5" ht="15.75" customHeight="1">
      <c r="A6" s="289"/>
      <c r="B6" s="387"/>
      <c r="C6"/>
      <c r="D6"/>
      <c r="E6"/>
    </row>
    <row r="7" spans="1:5" ht="15.75" customHeight="1">
      <c r="A7" s="380" t="s">
        <v>367</v>
      </c>
      <c r="B7" s="380"/>
      <c r="C7" s="380"/>
      <c r="D7" s="380"/>
      <c r="E7" s="380"/>
    </row>
    <row r="8" spans="1:5" ht="15.75" customHeight="1">
      <c r="A8" s="423"/>
      <c r="B8" s="423"/>
      <c r="C8"/>
      <c r="D8"/>
      <c r="E8"/>
    </row>
    <row r="9" spans="1:5" ht="57.75" customHeight="1">
      <c r="A9" s="306" t="s">
        <v>34</v>
      </c>
      <c r="B9" s="305" t="s">
        <v>46</v>
      </c>
      <c r="C9" s="305" t="s">
        <v>660</v>
      </c>
      <c r="D9" s="305" t="s">
        <v>661</v>
      </c>
      <c r="E9" s="306" t="s">
        <v>662</v>
      </c>
    </row>
    <row r="10" spans="1:5" ht="15.75" customHeight="1">
      <c r="A10" s="429">
        <v>1</v>
      </c>
      <c r="B10" s="429" t="s">
        <v>565</v>
      </c>
      <c r="C10" s="433">
        <v>42005</v>
      </c>
      <c r="D10" s="434">
        <v>42369</v>
      </c>
      <c r="E10" s="435" t="s">
        <v>567</v>
      </c>
    </row>
    <row r="11" spans="1:5" ht="15.75" customHeight="1">
      <c r="A11" s="184">
        <v>1</v>
      </c>
      <c r="B11" s="184">
        <v>218737292</v>
      </c>
      <c r="C11" s="189">
        <v>43466</v>
      </c>
      <c r="D11" s="191">
        <v>43830</v>
      </c>
      <c r="E11" s="187"/>
    </row>
    <row r="12" spans="1:5" ht="15.75" customHeight="1">
      <c r="A12" s="437"/>
      <c r="B12" s="437"/>
      <c r="C12" s="439"/>
      <c r="D12" s="439"/>
      <c r="E12" s="419"/>
    </row>
    <row r="13" spans="1:5" ht="15.75" customHeight="1">
      <c r="A13" s="437"/>
      <c r="B13" s="437"/>
      <c r="C13" s="439"/>
      <c r="D13" s="439"/>
      <c r="E13" s="419"/>
    </row>
    <row r="14" spans="1:5" ht="15.75" customHeight="1">
      <c r="A14" s="437"/>
      <c r="B14" s="437"/>
      <c r="C14" s="439"/>
      <c r="D14" s="439"/>
      <c r="E14" s="419"/>
    </row>
    <row r="15" spans="1:5" ht="15.75" customHeight="1">
      <c r="A15" s="437"/>
      <c r="B15" s="437"/>
      <c r="C15" s="439"/>
      <c r="D15" s="439"/>
      <c r="E15" s="419"/>
    </row>
    <row r="16" spans="1:5" ht="15.75" customHeight="1">
      <c r="A16" s="437"/>
      <c r="B16" s="437"/>
      <c r="C16" s="439"/>
      <c r="D16" s="439"/>
      <c r="E16" s="419"/>
    </row>
    <row r="17" spans="1:5" ht="15.75" customHeight="1">
      <c r="A17" s="437"/>
      <c r="B17" s="437"/>
      <c r="C17" s="439"/>
      <c r="D17" s="439"/>
      <c r="E17" s="419"/>
    </row>
    <row r="18" spans="1:5" ht="15.75" customHeight="1">
      <c r="A18" s="437"/>
      <c r="B18" s="437"/>
      <c r="C18" s="439"/>
      <c r="D18" s="439"/>
      <c r="E18" s="437"/>
    </row>
    <row r="19" spans="1:5" ht="15.75" customHeight="1">
      <c r="A19" s="437"/>
      <c r="B19" s="437"/>
      <c r="C19" s="439"/>
      <c r="D19" s="439"/>
      <c r="E19" s="437"/>
    </row>
    <row r="20" spans="1:5" ht="15.75" customHeight="1">
      <c r="A20" s="437"/>
      <c r="B20" s="437"/>
      <c r="C20" s="439"/>
      <c r="D20" s="439"/>
      <c r="E20" s="437"/>
    </row>
    <row r="21" spans="1:5" ht="15.75" customHeight="1">
      <c r="A21" s="437"/>
      <c r="B21" s="437"/>
      <c r="C21" s="439"/>
      <c r="D21" s="439"/>
      <c r="E21" s="437"/>
    </row>
    <row r="22" spans="1:5" ht="15.75" customHeight="1">
      <c r="A22"/>
      <c r="B22"/>
      <c r="C22" s="387"/>
      <c r="D22"/>
      <c r="E22"/>
    </row>
    <row r="23" spans="1:5" ht="15.75" customHeight="1">
      <c r="A23"/>
      <c r="B23"/>
      <c r="C23" s="387"/>
      <c r="D23"/>
      <c r="E23"/>
    </row>
    <row r="24" spans="1:5" ht="15.75" customHeight="1">
      <c r="A24"/>
      <c r="B24"/>
      <c r="C24" s="387"/>
      <c r="D24"/>
      <c r="E24"/>
    </row>
    <row r="25" spans="1:5" ht="15.75" customHeight="1">
      <c r="A25"/>
      <c r="B25"/>
      <c r="C25" s="387"/>
      <c r="D25"/>
      <c r="E25"/>
    </row>
    <row r="26" spans="1:5" ht="15.75" customHeight="1">
      <c r="A26"/>
      <c r="B26"/>
      <c r="C26" s="387"/>
      <c r="D26"/>
      <c r="E26"/>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40"/>
  <sheetViews>
    <sheetView topLeftCell="A7" workbookViewId="0">
      <selection activeCell="C16" sqref="C16 C16"/>
    </sheetView>
  </sheetViews>
  <sheetFormatPr defaultRowHeight="12.75"/>
  <cols>
    <col min="1" max="1" width="9.140625" style="200" customWidth="1"/>
    <col min="2" max="2" width="15.7109375" style="200" customWidth="1"/>
    <col min="3" max="3" width="18.85546875" style="200" customWidth="1"/>
    <col min="4" max="4" width="15.42578125" style="200" customWidth="1"/>
    <col min="5" max="5" width="14.7109375" style="200" customWidth="1"/>
    <col min="6" max="6" width="17.7109375" style="200" customWidth="1"/>
    <col min="7" max="7" width="16" style="200" customWidth="1"/>
    <col min="8" max="8" width="19.7109375" style="200" customWidth="1"/>
    <col min="9" max="9" width="17.140625" style="200" customWidth="1"/>
    <col min="10" max="10" width="38.28515625" style="200" customWidth="1"/>
    <col min="11" max="11" width="27" style="200" customWidth="1"/>
  </cols>
  <sheetData>
    <row r="1" spans="1:23" ht="15.75" customHeight="1">
      <c r="A1" s="288" t="s">
        <v>663</v>
      </c>
      <c r="B1" s="387"/>
      <c r="C1" s="527"/>
      <c r="D1"/>
      <c r="E1"/>
      <c r="F1" s="424"/>
      <c r="G1"/>
      <c r="H1"/>
      <c r="I1"/>
      <c r="J1"/>
      <c r="K1"/>
      <c r="O1" s="443" t="s">
        <v>664</v>
      </c>
      <c r="P1" s="443" t="s">
        <v>665</v>
      </c>
    </row>
    <row r="2" spans="1:23" ht="15.75" customHeight="1">
      <c r="A2" s="289" t="s">
        <v>359</v>
      </c>
      <c r="B2" s="343" t="s">
        <v>560</v>
      </c>
      <c r="C2" s="359" t="str">
        <f>'Flexi Form Guidelines'!B2</f>
        <v>Kantor Perwakilan Perusahaan Perdagangan Asing Williams-Sonoma Singapore Pte. Ltd</v>
      </c>
      <c r="D2"/>
      <c r="E2"/>
      <c r="F2" s="424"/>
      <c r="G2"/>
      <c r="H2"/>
      <c r="I2"/>
      <c r="J2"/>
      <c r="K2"/>
      <c r="O2" s="443" t="s">
        <v>666</v>
      </c>
      <c r="P2" s="443" t="s">
        <v>667</v>
      </c>
      <c r="U2" s="2" t="s">
        <v>668</v>
      </c>
      <c r="V2" s="2"/>
      <c r="W2" s="2"/>
    </row>
    <row r="3" spans="1:23" ht="15.75" customHeight="1">
      <c r="A3" s="289" t="s">
        <v>42</v>
      </c>
      <c r="B3" s="343" t="s">
        <v>560</v>
      </c>
      <c r="C3" s="292" t="s">
        <v>669</v>
      </c>
      <c r="D3" s="552"/>
      <c r="E3" s="552"/>
      <c r="F3" s="552"/>
      <c r="G3"/>
      <c r="H3"/>
      <c r="I3"/>
      <c r="J3"/>
      <c r="K3"/>
      <c r="O3" s="443" t="s">
        <v>670</v>
      </c>
      <c r="P3" s="443" t="s">
        <v>671</v>
      </c>
    </row>
    <row r="4" spans="1:23" ht="15.75" customHeight="1">
      <c r="A4" s="289" t="s">
        <v>361</v>
      </c>
      <c r="B4" s="343" t="s">
        <v>560</v>
      </c>
      <c r="C4" s="359" t="s">
        <v>362</v>
      </c>
      <c r="D4"/>
      <c r="E4"/>
      <c r="F4" s="424"/>
      <c r="G4"/>
      <c r="H4"/>
      <c r="I4"/>
      <c r="J4"/>
      <c r="K4"/>
      <c r="O4" s="443" t="s">
        <v>672</v>
      </c>
    </row>
    <row r="5" spans="1:23" ht="15.75" customHeight="1">
      <c r="A5" s="528" t="s">
        <v>363</v>
      </c>
      <c r="B5" s="343" t="s">
        <v>560</v>
      </c>
      <c r="C5" s="291" t="s">
        <v>530</v>
      </c>
      <c r="D5"/>
      <c r="E5"/>
      <c r="F5" s="424"/>
      <c r="G5"/>
      <c r="H5"/>
      <c r="I5"/>
      <c r="J5"/>
      <c r="K5"/>
      <c r="O5" s="443" t="s">
        <v>673</v>
      </c>
    </row>
    <row r="6" spans="1:23" ht="47.25" customHeight="1">
      <c r="A6" s="487" t="s">
        <v>365</v>
      </c>
      <c r="B6" s="343" t="s">
        <v>560</v>
      </c>
      <c r="C6" s="294" t="s">
        <v>366</v>
      </c>
      <c r="D6" s="296"/>
      <c r="E6" s="378"/>
      <c r="F6" s="344"/>
      <c r="G6" s="344"/>
      <c r="H6" s="291"/>
      <c r="I6" s="291"/>
      <c r="J6" s="291"/>
      <c r="K6" s="291"/>
      <c r="L6" s="344"/>
      <c r="M6" s="344"/>
      <c r="N6" s="344"/>
      <c r="O6" s="344"/>
      <c r="P6" s="344"/>
      <c r="Q6" s="344"/>
      <c r="R6" s="344"/>
      <c r="S6" s="344"/>
      <c r="T6" s="344"/>
      <c r="U6" s="343"/>
    </row>
    <row r="7" spans="1:23" ht="15.75" customHeight="1">
      <c r="A7" s="528"/>
      <c r="B7" s="291"/>
      <c r="C7" s="527"/>
      <c r="D7"/>
      <c r="E7"/>
      <c r="F7" s="424"/>
      <c r="G7"/>
      <c r="H7"/>
      <c r="I7"/>
      <c r="J7"/>
      <c r="K7"/>
      <c r="O7" s="443" t="s">
        <v>674</v>
      </c>
    </row>
    <row r="8" spans="1:23" ht="15.75" customHeight="1">
      <c r="A8" s="380" t="s">
        <v>675</v>
      </c>
      <c r="B8" s="380"/>
      <c r="C8" s="380"/>
      <c r="D8" s="380"/>
      <c r="E8" s="380"/>
      <c r="F8" s="380"/>
      <c r="G8" s="380"/>
      <c r="H8" s="380"/>
      <c r="I8"/>
      <c r="J8"/>
      <c r="K8"/>
      <c r="O8" s="443" t="s">
        <v>676</v>
      </c>
    </row>
    <row r="9" spans="1:23" ht="15.75" customHeight="1">
      <c r="A9" s="528"/>
      <c r="B9" s="291"/>
      <c r="C9" s="527"/>
      <c r="D9"/>
      <c r="E9"/>
      <c r="F9" s="424"/>
      <c r="G9"/>
      <c r="H9"/>
      <c r="I9"/>
      <c r="J9"/>
      <c r="K9"/>
      <c r="O9" s="443" t="s">
        <v>677</v>
      </c>
    </row>
    <row r="10" spans="1:23" ht="25.5" customHeight="1">
      <c r="A10" s="7" t="s">
        <v>34</v>
      </c>
      <c r="B10" s="6" t="s">
        <v>46</v>
      </c>
      <c r="C10" s="14" t="s">
        <v>678</v>
      </c>
      <c r="D10" s="13"/>
      <c r="E10" s="13"/>
      <c r="F10" s="13"/>
      <c r="G10" s="13"/>
      <c r="H10" s="13"/>
      <c r="I10" s="13"/>
      <c r="J10" s="13"/>
      <c r="K10" s="12"/>
      <c r="L10" s="497"/>
      <c r="O10" s="443"/>
    </row>
    <row r="11" spans="1:23" ht="99" customHeight="1">
      <c r="A11" s="7"/>
      <c r="B11" s="6"/>
      <c r="C11" s="305" t="s">
        <v>335</v>
      </c>
      <c r="D11" s="305" t="s">
        <v>338</v>
      </c>
      <c r="E11" s="305" t="s">
        <v>341</v>
      </c>
      <c r="F11" s="305" t="s">
        <v>679</v>
      </c>
      <c r="G11" s="305" t="s">
        <v>680</v>
      </c>
      <c r="H11" s="305" t="s">
        <v>350</v>
      </c>
      <c r="I11" s="488" t="s">
        <v>681</v>
      </c>
      <c r="J11" s="488" t="s">
        <v>356</v>
      </c>
      <c r="K11" s="366" t="s">
        <v>38</v>
      </c>
      <c r="O11" s="443"/>
      <c r="P11" s="443"/>
    </row>
    <row r="12" spans="1:23" ht="15.75" customHeight="1">
      <c r="A12" s="522">
        <v>1</v>
      </c>
      <c r="B12" s="354">
        <v>339218</v>
      </c>
      <c r="C12" s="549">
        <v>2584832</v>
      </c>
      <c r="D12" s="550" t="s">
        <v>670</v>
      </c>
      <c r="E12" s="524" t="s">
        <v>550</v>
      </c>
      <c r="F12" s="553">
        <v>44173</v>
      </c>
      <c r="G12" s="553">
        <v>44196</v>
      </c>
      <c r="H12" s="525">
        <v>13</v>
      </c>
      <c r="I12" s="554">
        <v>22</v>
      </c>
      <c r="J12" s="554" t="s">
        <v>667</v>
      </c>
      <c r="K12" s="522"/>
      <c r="L12" s="200"/>
      <c r="O12" s="387"/>
      <c r="P12" s="387"/>
    </row>
    <row r="13" spans="1:23" ht="15.75" customHeight="1">
      <c r="A13" s="522">
        <v>2</v>
      </c>
      <c r="B13" s="354">
        <v>339910</v>
      </c>
      <c r="C13" s="549">
        <v>3758593</v>
      </c>
      <c r="D13" s="550"/>
      <c r="E13" s="522"/>
      <c r="F13" s="522"/>
      <c r="G13" s="522"/>
      <c r="H13" s="529"/>
      <c r="I13" s="551"/>
      <c r="J13" s="551"/>
      <c r="K13" s="522"/>
    </row>
    <row r="14" spans="1:23" ht="15.75" customHeight="1">
      <c r="A14" s="522">
        <v>3</v>
      </c>
      <c r="B14" s="354">
        <v>344228</v>
      </c>
      <c r="C14" s="549">
        <v>5385932</v>
      </c>
      <c r="D14" s="550"/>
      <c r="E14" s="522"/>
      <c r="F14" s="522"/>
      <c r="G14" s="522"/>
      <c r="H14" s="529"/>
      <c r="I14" s="551"/>
      <c r="J14" s="551"/>
      <c r="K14" s="522"/>
    </row>
    <row r="15" spans="1:23" ht="15.75" customHeight="1">
      <c r="A15" s="522">
        <v>4</v>
      </c>
      <c r="B15" s="354">
        <v>344479</v>
      </c>
      <c r="C15" s="549">
        <v>1039453</v>
      </c>
      <c r="D15" s="550"/>
      <c r="E15" s="522"/>
      <c r="F15" s="522"/>
      <c r="G15" s="522"/>
      <c r="H15" s="529"/>
      <c r="I15" s="551"/>
      <c r="J15" s="551"/>
      <c r="K15" s="522"/>
    </row>
    <row r="16" spans="1:23" ht="15.75" customHeight="1">
      <c r="A16" s="522"/>
      <c r="B16" s="550"/>
      <c r="C16" s="549"/>
      <c r="D16" s="550"/>
      <c r="E16" s="522"/>
      <c r="F16" s="522"/>
      <c r="G16" s="522"/>
      <c r="H16" s="529"/>
      <c r="I16" s="551"/>
      <c r="J16" s="551"/>
      <c r="K16" s="522"/>
    </row>
    <row r="17" spans="1:11" ht="15.75" customHeight="1">
      <c r="A17" s="522"/>
      <c r="B17" s="532"/>
      <c r="C17" s="550"/>
      <c r="D17" s="550"/>
      <c r="E17" s="522"/>
      <c r="F17" s="522"/>
      <c r="G17" s="522"/>
      <c r="H17" s="529"/>
      <c r="I17" s="551"/>
      <c r="J17" s="551"/>
      <c r="K17" s="522"/>
    </row>
    <row r="18" spans="1:11" ht="15.75" customHeight="1">
      <c r="A18" s="522"/>
      <c r="B18" s="550"/>
      <c r="C18" s="550"/>
      <c r="D18" s="550"/>
      <c r="E18" s="522"/>
      <c r="F18" s="522"/>
      <c r="G18" s="522"/>
      <c r="H18" s="529"/>
      <c r="I18" s="551"/>
      <c r="J18" s="551"/>
      <c r="K18" s="522"/>
    </row>
    <row r="19" spans="1:11" ht="15.75" customHeight="1">
      <c r="A19" s="522"/>
      <c r="B19" s="550"/>
      <c r="C19" s="550"/>
      <c r="D19" s="550"/>
      <c r="E19" s="522"/>
      <c r="F19" s="522"/>
      <c r="G19" s="522"/>
      <c r="H19" s="529"/>
      <c r="I19" s="551"/>
      <c r="J19" s="551"/>
      <c r="K19" s="522"/>
    </row>
    <row r="20" spans="1:11" ht="15.75" customHeight="1">
      <c r="A20" s="522"/>
      <c r="B20" s="550"/>
      <c r="C20" s="550"/>
      <c r="D20" s="550"/>
      <c r="E20" s="522"/>
      <c r="F20" s="522"/>
      <c r="G20" s="522"/>
      <c r="H20" s="529"/>
      <c r="I20" s="551"/>
      <c r="J20" s="551"/>
      <c r="K20" s="522"/>
    </row>
    <row r="21" spans="1:11" ht="15.75" customHeight="1">
      <c r="A21" s="522"/>
      <c r="B21" s="550"/>
      <c r="C21" s="550"/>
      <c r="D21" s="550"/>
      <c r="E21" s="522"/>
      <c r="F21" s="522"/>
      <c r="G21" s="522"/>
      <c r="H21" s="529"/>
      <c r="I21" s="551"/>
      <c r="J21" s="551"/>
      <c r="K21" s="522"/>
    </row>
    <row r="22" spans="1:11" ht="15.75" customHeight="1">
      <c r="A22" s="522"/>
      <c r="B22" s="550"/>
      <c r="C22" s="550"/>
      <c r="D22" s="550"/>
      <c r="E22" s="522"/>
      <c r="F22" s="522"/>
      <c r="G22" s="522"/>
      <c r="H22" s="529"/>
      <c r="I22" s="551"/>
      <c r="J22" s="551"/>
      <c r="K22" s="522"/>
    </row>
    <row r="23" spans="1:11" ht="15.75" customHeight="1">
      <c r="A23" s="522"/>
      <c r="B23" s="550"/>
      <c r="C23" s="550"/>
      <c r="D23" s="550"/>
      <c r="E23" s="522"/>
      <c r="F23" s="522"/>
      <c r="G23" s="522"/>
      <c r="H23" s="529"/>
      <c r="I23" s="551"/>
      <c r="J23" s="551"/>
      <c r="K23" s="522"/>
    </row>
    <row r="24" spans="1:11" ht="15.75" customHeight="1">
      <c r="A24" s="522"/>
      <c r="B24" s="550"/>
      <c r="C24" s="550"/>
      <c r="D24" s="550"/>
      <c r="E24" s="522"/>
      <c r="F24" s="522"/>
      <c r="G24" s="522"/>
      <c r="H24" s="529"/>
      <c r="I24" s="551"/>
      <c r="J24" s="551"/>
      <c r="K24" s="522"/>
    </row>
    <row r="25" spans="1:11" ht="15.75" customHeight="1">
      <c r="A25" s="522"/>
      <c r="B25" s="550"/>
      <c r="C25" s="550"/>
      <c r="D25" s="550"/>
      <c r="E25" s="522"/>
      <c r="F25" s="522"/>
      <c r="G25" s="522"/>
      <c r="H25" s="529"/>
      <c r="I25" s="551"/>
      <c r="J25" s="551"/>
      <c r="K25" s="522"/>
    </row>
    <row r="26" spans="1:11" ht="15.75" customHeight="1">
      <c r="A26" s="522"/>
      <c r="B26" s="550"/>
      <c r="C26" s="550"/>
      <c r="D26" s="550"/>
      <c r="E26" s="522"/>
      <c r="F26" s="522"/>
      <c r="G26" s="522"/>
      <c r="H26" s="529"/>
      <c r="I26" s="551"/>
      <c r="J26" s="551"/>
      <c r="K26" s="522"/>
    </row>
    <row r="27" spans="1:11" ht="15.75" customHeight="1">
      <c r="A27" s="522"/>
      <c r="B27" s="550"/>
      <c r="C27" s="550"/>
      <c r="D27" s="550"/>
      <c r="E27" s="522"/>
      <c r="F27" s="522"/>
      <c r="G27" s="522"/>
      <c r="H27" s="529"/>
      <c r="I27" s="551"/>
      <c r="J27" s="551"/>
      <c r="K27" s="522"/>
    </row>
    <row r="28" spans="1:11" ht="15.75" customHeight="1">
      <c r="A28" s="522"/>
      <c r="B28" s="550"/>
      <c r="C28" s="550"/>
      <c r="D28" s="550"/>
      <c r="E28" s="522"/>
      <c r="F28" s="522"/>
      <c r="G28" s="522"/>
      <c r="H28" s="529"/>
      <c r="I28" s="551"/>
      <c r="J28" s="551"/>
      <c r="K28" s="522"/>
    </row>
    <row r="29" spans="1:11" ht="15.75" customHeight="1">
      <c r="A29" s="522"/>
      <c r="B29" s="555"/>
      <c r="C29" s="550"/>
      <c r="D29" s="550"/>
      <c r="E29" s="522"/>
      <c r="F29" s="522"/>
      <c r="G29" s="522"/>
      <c r="H29" s="529"/>
      <c r="I29" s="551"/>
      <c r="J29" s="551"/>
      <c r="K29" s="522"/>
    </row>
    <row r="30" spans="1:11" ht="15.75" customHeight="1">
      <c r="A30" s="522"/>
      <c r="B30" s="531"/>
      <c r="C30" s="550"/>
      <c r="D30" s="550"/>
      <c r="E30" s="522"/>
      <c r="F30" s="522"/>
      <c r="G30" s="522"/>
      <c r="H30" s="529"/>
      <c r="I30" s="551"/>
      <c r="J30" s="551"/>
      <c r="K30" s="522"/>
    </row>
    <row r="31" spans="1:11" ht="15.75" customHeight="1">
      <c r="A31" s="522"/>
      <c r="B31" s="531"/>
      <c r="C31" s="550"/>
      <c r="D31" s="550"/>
      <c r="E31" s="522"/>
      <c r="F31" s="522"/>
      <c r="G31" s="522"/>
      <c r="H31" s="529"/>
      <c r="I31" s="551"/>
      <c r="J31" s="551"/>
      <c r="K31" s="522"/>
    </row>
    <row r="32" spans="1:11" ht="15.75" customHeight="1">
      <c r="A32" s="522"/>
      <c r="B32" s="531"/>
      <c r="C32" s="550"/>
      <c r="D32" s="550"/>
      <c r="E32" s="522"/>
      <c r="F32" s="522"/>
      <c r="G32" s="522"/>
      <c r="H32" s="529"/>
      <c r="I32" s="551"/>
      <c r="J32" s="551"/>
      <c r="K32" s="522"/>
    </row>
    <row r="33" spans="1:11" ht="15.75" customHeight="1">
      <c r="A33" s="522"/>
      <c r="B33" s="531"/>
      <c r="C33" s="550"/>
      <c r="D33" s="550"/>
      <c r="E33" s="522"/>
      <c r="F33" s="522"/>
      <c r="G33" s="522"/>
      <c r="H33" s="529"/>
      <c r="I33" s="551"/>
      <c r="J33" s="551"/>
      <c r="K33" s="522"/>
    </row>
    <row r="34" spans="1:11" ht="15.75" customHeight="1">
      <c r="A34" s="522"/>
      <c r="B34" s="531"/>
      <c r="C34" s="550"/>
      <c r="D34" s="550"/>
      <c r="E34" s="522"/>
      <c r="F34" s="522"/>
      <c r="G34" s="522"/>
      <c r="H34" s="529"/>
      <c r="I34" s="551"/>
      <c r="J34" s="551"/>
      <c r="K34" s="522"/>
    </row>
    <row r="35" spans="1:11" ht="15.75" customHeight="1">
      <c r="A35" s="522"/>
      <c r="B35" s="532"/>
      <c r="C35" s="550"/>
      <c r="D35" s="550"/>
      <c r="E35" s="522"/>
      <c r="F35" s="522"/>
      <c r="G35" s="522"/>
      <c r="H35" s="533"/>
      <c r="I35" s="551"/>
      <c r="J35" s="551"/>
      <c r="K35" s="522"/>
    </row>
    <row r="36" spans="1:11" ht="15.75" customHeight="1">
      <c r="A36" s="522"/>
      <c r="B36" s="534"/>
      <c r="C36" s="550"/>
      <c r="D36" s="550"/>
      <c r="E36" s="522"/>
      <c r="F36" s="522"/>
      <c r="G36" s="522"/>
      <c r="H36" s="533"/>
      <c r="I36" s="551"/>
      <c r="J36" s="551"/>
      <c r="K36" s="522"/>
    </row>
    <row r="37" spans="1:11" ht="15.75" customHeight="1">
      <c r="A37" s="522"/>
      <c r="B37" s="535"/>
      <c r="C37" s="550"/>
      <c r="D37" s="550"/>
      <c r="E37" s="522"/>
      <c r="F37" s="522"/>
      <c r="G37" s="522"/>
      <c r="H37" s="533"/>
      <c r="I37" s="551"/>
      <c r="J37" s="551"/>
      <c r="K37" s="522"/>
    </row>
    <row r="38" spans="1:11" ht="15.75" customHeight="1">
      <c r="A38" s="522"/>
      <c r="B38" s="535"/>
      <c r="C38" s="550"/>
      <c r="D38" s="550"/>
      <c r="E38" s="522"/>
      <c r="F38" s="522"/>
      <c r="G38" s="522"/>
      <c r="H38" s="533"/>
      <c r="I38" s="551"/>
      <c r="J38" s="551"/>
      <c r="K38" s="522"/>
    </row>
    <row r="39" spans="1:11" ht="15.75" customHeight="1">
      <c r="A39" s="522"/>
      <c r="B39" s="535"/>
      <c r="C39" s="550"/>
      <c r="D39" s="550"/>
      <c r="E39" s="522"/>
      <c r="F39" s="522"/>
      <c r="G39" s="522"/>
      <c r="H39" s="529"/>
      <c r="I39" s="551"/>
      <c r="J39" s="551"/>
      <c r="K39" s="522"/>
    </row>
    <row r="40" spans="1:11" ht="15.75" customHeight="1">
      <c r="A40" s="522"/>
      <c r="B40" s="535"/>
      <c r="C40" s="550"/>
      <c r="D40" s="550"/>
      <c r="E40" s="522"/>
      <c r="F40" s="522"/>
      <c r="G40" s="522"/>
      <c r="H40" s="529"/>
      <c r="I40" s="551"/>
      <c r="J40" s="551"/>
      <c r="K40" s="522"/>
    </row>
  </sheetData>
  <mergeCells count="4">
    <mergeCell ref="A10:A11"/>
    <mergeCell ref="B10:B11"/>
    <mergeCell ref="C10:K10"/>
    <mergeCell ref="U2:W2"/>
  </mergeCells>
  <dataValidations count="2">
    <dataValidation type="list" allowBlank="1" showInputMessage="1" showErrorMessage="1" sqref="D12">
      <formula1>$O$2:$O$10</formula1>
    </dataValidation>
    <dataValidation type="list" allowBlank="1" showInputMessage="1" showErrorMessage="1" sqref="J12">
      <formula1>$P$2:$P$3</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64"/>
  <sheetViews>
    <sheetView topLeftCell="A107" workbookViewId="0"/>
  </sheetViews>
  <sheetFormatPr defaultRowHeight="12.75"/>
  <sheetData>
    <row r="1" spans="1:9" ht="18.75" customHeight="1">
      <c r="A1" s="211" t="s">
        <v>13</v>
      </c>
      <c r="B1" s="212" t="s">
        <v>14</v>
      </c>
      <c r="C1" s="212"/>
      <c r="D1" s="212"/>
      <c r="E1" s="212"/>
      <c r="F1" s="212"/>
    </row>
    <row r="2" spans="1:9" ht="18.75" customHeight="1">
      <c r="A2" s="211" t="s">
        <v>15</v>
      </c>
      <c r="B2" s="211" t="s">
        <v>3</v>
      </c>
      <c r="C2" s="213"/>
      <c r="D2" s="214"/>
      <c r="E2" s="214"/>
      <c r="F2" s="214"/>
    </row>
    <row r="3" spans="1:9" ht="345" customHeight="1">
      <c r="A3" s="215" t="s">
        <v>16</v>
      </c>
      <c r="B3" s="216" t="s">
        <v>17</v>
      </c>
      <c r="C3" s="216"/>
      <c r="D3" s="216"/>
      <c r="E3" s="216"/>
      <c r="F3" s="216"/>
    </row>
    <row r="4" spans="1:9" ht="15" customHeight="1">
      <c r="A4" s="217" t="s">
        <v>18</v>
      </c>
      <c r="B4" s="218" t="s">
        <v>19</v>
      </c>
    </row>
    <row r="6" spans="1:9" ht="15" customHeight="1">
      <c r="A6" s="219" t="s">
        <v>20</v>
      </c>
      <c r="B6" s="220"/>
      <c r="C6" s="220"/>
      <c r="D6" s="220"/>
      <c r="E6" s="221"/>
      <c r="F6" s="221"/>
      <c r="G6" s="221"/>
      <c r="H6" s="221"/>
      <c r="I6" s="221"/>
    </row>
    <row r="7" spans="1:9" ht="15" customHeight="1">
      <c r="A7" s="222"/>
      <c r="D7" s="223"/>
      <c r="E7" s="221"/>
      <c r="F7" s="221"/>
      <c r="G7" s="221"/>
      <c r="H7" s="221"/>
      <c r="I7" s="221"/>
    </row>
    <row r="8" spans="1:9" ht="15" customHeight="1">
      <c r="C8" s="217">
        <v>1</v>
      </c>
      <c r="D8" s="215" t="s">
        <v>21</v>
      </c>
      <c r="H8" s="221"/>
      <c r="I8" s="221"/>
    </row>
    <row r="9" spans="1:9" ht="15" customHeight="1">
      <c r="D9" s="224" t="s">
        <v>22</v>
      </c>
      <c r="H9" s="221"/>
      <c r="I9" s="221"/>
    </row>
    <row r="10" spans="1:9" ht="15" customHeight="1">
      <c r="D10" s="224" t="s">
        <v>23</v>
      </c>
      <c r="H10" s="221"/>
      <c r="I10" s="221"/>
    </row>
    <row r="11" spans="1:9" ht="15" customHeight="1">
      <c r="D11" s="224" t="s">
        <v>24</v>
      </c>
      <c r="H11" s="221"/>
      <c r="I11" s="221"/>
    </row>
    <row r="12" spans="1:9" ht="15" customHeight="1">
      <c r="D12" s="224" t="s">
        <v>25</v>
      </c>
      <c r="H12" s="221"/>
      <c r="I12" s="221"/>
    </row>
    <row r="13" spans="1:9" ht="15" customHeight="1">
      <c r="D13" s="224" t="s">
        <v>26</v>
      </c>
      <c r="H13" s="221"/>
      <c r="I13" s="221"/>
    </row>
    <row r="14" spans="1:9" ht="15" customHeight="1">
      <c r="D14" s="215" t="s">
        <v>27</v>
      </c>
      <c r="H14" s="221"/>
      <c r="I14" s="221"/>
    </row>
    <row r="15" spans="1:9">
      <c r="H15" s="221"/>
      <c r="I15" s="221"/>
    </row>
    <row r="16" spans="1:9" ht="15" customHeight="1">
      <c r="C16" s="217">
        <v>2</v>
      </c>
      <c r="D16" s="217" t="s">
        <v>28</v>
      </c>
      <c r="H16" s="221"/>
      <c r="I16" s="221"/>
    </row>
    <row r="17" spans="1:9" ht="15" customHeight="1">
      <c r="D17" s="217" t="s">
        <v>29</v>
      </c>
      <c r="H17" s="221"/>
      <c r="I17" s="221"/>
    </row>
    <row r="18" spans="1:9" ht="15" customHeight="1">
      <c r="D18" s="217" t="s">
        <v>30</v>
      </c>
      <c r="H18" s="221"/>
      <c r="I18" s="221"/>
    </row>
    <row r="19" spans="1:9">
      <c r="H19" s="221"/>
      <c r="I19" s="221"/>
    </row>
    <row r="20" spans="1:9" ht="15" customHeight="1">
      <c r="C20" s="217">
        <v>3</v>
      </c>
      <c r="D20" s="217" t="s">
        <v>31</v>
      </c>
      <c r="H20" s="221"/>
      <c r="I20" s="221"/>
    </row>
    <row r="21" spans="1:9" ht="15" customHeight="1">
      <c r="D21" s="217" t="s">
        <v>32</v>
      </c>
      <c r="H21" s="221"/>
      <c r="I21" s="221"/>
    </row>
    <row r="22" spans="1:9" ht="15" customHeight="1">
      <c r="D22" s="217" t="s">
        <v>30</v>
      </c>
      <c r="H22" s="221"/>
      <c r="I22" s="221"/>
    </row>
    <row r="23" spans="1:9" ht="15.75" customHeight="1">
      <c r="C23" s="225"/>
      <c r="D23" s="226"/>
    </row>
    <row r="24" spans="1:9" ht="15" customHeight="1">
      <c r="A24" s="227" t="s">
        <v>33</v>
      </c>
      <c r="B24" s="228"/>
      <c r="C24" s="228"/>
    </row>
    <row r="26" spans="1:9" ht="31.5" customHeight="1">
      <c r="B26" s="229" t="s">
        <v>34</v>
      </c>
      <c r="C26" s="230"/>
      <c r="D26" s="231" t="s">
        <v>35</v>
      </c>
      <c r="E26" s="231" t="s">
        <v>36</v>
      </c>
      <c r="F26" s="232" t="s">
        <v>37</v>
      </c>
      <c r="G26" s="232" t="s">
        <v>38</v>
      </c>
    </row>
    <row r="27" spans="1:9" ht="225" customHeight="1">
      <c r="B27" s="89">
        <v>1</v>
      </c>
      <c r="C27" s="89"/>
      <c r="D27" s="69" t="s">
        <v>39</v>
      </c>
      <c r="E27" s="68"/>
      <c r="F27" s="90" t="s">
        <v>40</v>
      </c>
      <c r="G27" s="91"/>
    </row>
    <row r="28" spans="1:9" ht="120" customHeight="1">
      <c r="A28" s="233"/>
      <c r="B28" s="89"/>
      <c r="C28" s="92" t="s">
        <v>41</v>
      </c>
      <c r="D28" s="234" t="s">
        <v>42</v>
      </c>
      <c r="E28" s="235"/>
      <c r="F28" s="93" t="s">
        <v>43</v>
      </c>
      <c r="G28" s="94" t="s">
        <v>44</v>
      </c>
    </row>
    <row r="29" spans="1:9" ht="409.5" customHeight="1">
      <c r="A29" s="233"/>
      <c r="B29" s="89"/>
      <c r="C29" s="92" t="s">
        <v>45</v>
      </c>
      <c r="D29" s="234" t="s">
        <v>46</v>
      </c>
      <c r="E29" s="235"/>
      <c r="F29" s="93" t="s">
        <v>47</v>
      </c>
      <c r="G29" s="94" t="s">
        <v>44</v>
      </c>
    </row>
    <row r="30" spans="1:9" ht="210" customHeight="1">
      <c r="A30" s="233"/>
      <c r="B30" s="95"/>
      <c r="C30" s="92" t="s">
        <v>48</v>
      </c>
      <c r="D30" s="75" t="s">
        <v>49</v>
      </c>
      <c r="E30" s="74"/>
      <c r="F30" s="93" t="s">
        <v>50</v>
      </c>
      <c r="G30" s="94" t="s">
        <v>44</v>
      </c>
    </row>
    <row r="31" spans="1:9" ht="270" customHeight="1">
      <c r="A31" s="233"/>
      <c r="B31" s="95"/>
      <c r="C31" s="89" t="s">
        <v>51</v>
      </c>
      <c r="D31" s="77" t="s">
        <v>52</v>
      </c>
      <c r="E31" s="76"/>
      <c r="F31" s="96" t="s">
        <v>53</v>
      </c>
      <c r="G31" s="96" t="s">
        <v>54</v>
      </c>
    </row>
    <row r="32" spans="1:9" ht="135" customHeight="1">
      <c r="A32" s="233"/>
      <c r="B32" s="95"/>
      <c r="C32" s="92" t="s">
        <v>55</v>
      </c>
      <c r="D32" s="75" t="s">
        <v>56</v>
      </c>
      <c r="E32" s="74"/>
      <c r="F32" s="93" t="s">
        <v>57</v>
      </c>
      <c r="G32" s="94" t="s">
        <v>44</v>
      </c>
    </row>
    <row r="33" spans="1:7" ht="150" customHeight="1">
      <c r="A33" s="233"/>
      <c r="B33" s="95"/>
      <c r="C33" s="89" t="s">
        <v>58</v>
      </c>
      <c r="D33" s="77" t="s">
        <v>59</v>
      </c>
      <c r="E33" s="76"/>
      <c r="F33" s="96" t="s">
        <v>60</v>
      </c>
      <c r="G33" s="97" t="s">
        <v>61</v>
      </c>
    </row>
    <row r="34" spans="1:7" ht="150" customHeight="1">
      <c r="A34" s="233"/>
      <c r="B34" s="95"/>
      <c r="C34" s="89" t="s">
        <v>62</v>
      </c>
      <c r="D34" s="77" t="s">
        <v>63</v>
      </c>
      <c r="E34" s="76"/>
      <c r="F34" s="96" t="s">
        <v>64</v>
      </c>
      <c r="G34" s="97" t="s">
        <v>61</v>
      </c>
    </row>
    <row r="35" spans="1:7" ht="135" customHeight="1">
      <c r="A35" s="233"/>
      <c r="B35" s="95"/>
      <c r="C35" s="92" t="s">
        <v>65</v>
      </c>
      <c r="D35" s="75" t="s">
        <v>66</v>
      </c>
      <c r="E35" s="74"/>
      <c r="F35" s="93" t="s">
        <v>67</v>
      </c>
      <c r="G35" s="94" t="s">
        <v>44</v>
      </c>
    </row>
    <row r="36" spans="1:7" ht="150" customHeight="1">
      <c r="A36" s="233"/>
      <c r="B36" s="95"/>
      <c r="C36" s="92" t="s">
        <v>68</v>
      </c>
      <c r="D36" s="75" t="s">
        <v>69</v>
      </c>
      <c r="E36" s="74"/>
      <c r="F36" s="93" t="s">
        <v>70</v>
      </c>
      <c r="G36" s="94" t="s">
        <v>44</v>
      </c>
    </row>
    <row r="37" spans="1:7" ht="150" customHeight="1">
      <c r="A37" s="233"/>
      <c r="B37" s="95"/>
      <c r="C37" s="92" t="s">
        <v>71</v>
      </c>
      <c r="D37" s="75" t="s">
        <v>72</v>
      </c>
      <c r="E37" s="74"/>
      <c r="F37" s="93" t="s">
        <v>73</v>
      </c>
      <c r="G37" s="94" t="s">
        <v>44</v>
      </c>
    </row>
    <row r="38" spans="1:7" ht="240" customHeight="1">
      <c r="A38" s="233"/>
      <c r="B38" s="236"/>
      <c r="C38" s="92" t="s">
        <v>74</v>
      </c>
      <c r="D38" s="234" t="s">
        <v>75</v>
      </c>
      <c r="E38" s="235"/>
      <c r="F38" s="237" t="s">
        <v>76</v>
      </c>
      <c r="G38" s="94" t="s">
        <v>44</v>
      </c>
    </row>
    <row r="39" spans="1:7" ht="240" customHeight="1">
      <c r="A39" s="233"/>
      <c r="B39" s="95"/>
      <c r="C39" s="89" t="s">
        <v>77</v>
      </c>
      <c r="D39" s="77" t="s">
        <v>78</v>
      </c>
      <c r="E39" s="76"/>
      <c r="F39" s="96" t="s">
        <v>79</v>
      </c>
      <c r="G39" s="96" t="s">
        <v>80</v>
      </c>
    </row>
    <row r="40" spans="1:7" ht="210" customHeight="1">
      <c r="A40" s="233"/>
      <c r="B40" s="95"/>
      <c r="C40" s="92" t="s">
        <v>81</v>
      </c>
      <c r="D40" s="75" t="s">
        <v>82</v>
      </c>
      <c r="E40" s="74"/>
      <c r="F40" s="93" t="s">
        <v>83</v>
      </c>
      <c r="G40" s="93" t="s">
        <v>44</v>
      </c>
    </row>
    <row r="41" spans="1:7" ht="285" customHeight="1">
      <c r="A41" s="233"/>
      <c r="B41" s="95"/>
      <c r="C41" s="89" t="s">
        <v>84</v>
      </c>
      <c r="D41" s="77" t="s">
        <v>85</v>
      </c>
      <c r="E41" s="76"/>
      <c r="F41" s="96" t="s">
        <v>86</v>
      </c>
      <c r="G41" s="96" t="s">
        <v>87</v>
      </c>
    </row>
    <row r="42" spans="1:7" ht="150" customHeight="1">
      <c r="A42" s="233"/>
      <c r="B42" s="95"/>
      <c r="C42" s="92" t="s">
        <v>88</v>
      </c>
      <c r="D42" s="75" t="s">
        <v>89</v>
      </c>
      <c r="E42" s="74"/>
      <c r="F42" s="93" t="s">
        <v>90</v>
      </c>
      <c r="G42" s="94" t="s">
        <v>44</v>
      </c>
    </row>
    <row r="43" spans="1:7" ht="135" customHeight="1">
      <c r="A43" s="233"/>
      <c r="B43" s="95"/>
      <c r="C43" s="89" t="s">
        <v>91</v>
      </c>
      <c r="D43" s="77" t="s">
        <v>92</v>
      </c>
      <c r="E43" s="76"/>
      <c r="F43" s="96" t="s">
        <v>93</v>
      </c>
      <c r="G43" s="97" t="s">
        <v>87</v>
      </c>
    </row>
    <row r="44" spans="1:7" ht="150" customHeight="1">
      <c r="A44" s="233"/>
      <c r="B44" s="95"/>
      <c r="C44" s="92" t="s">
        <v>94</v>
      </c>
      <c r="D44" s="75" t="s">
        <v>95</v>
      </c>
      <c r="E44" s="74"/>
      <c r="F44" s="93" t="s">
        <v>96</v>
      </c>
      <c r="G44" s="94" t="s">
        <v>44</v>
      </c>
    </row>
    <row r="45" spans="1:7" ht="135" customHeight="1">
      <c r="A45" s="233"/>
      <c r="B45" s="95"/>
      <c r="C45" s="92" t="s">
        <v>97</v>
      </c>
      <c r="D45" s="75" t="s">
        <v>98</v>
      </c>
      <c r="E45" s="74"/>
      <c r="F45" s="93" t="s">
        <v>99</v>
      </c>
      <c r="G45" s="94" t="s">
        <v>44</v>
      </c>
    </row>
    <row r="46" spans="1:7" ht="270" customHeight="1">
      <c r="A46" s="233"/>
      <c r="B46" s="95"/>
      <c r="C46" s="92" t="s">
        <v>100</v>
      </c>
      <c r="D46" s="75" t="s">
        <v>101</v>
      </c>
      <c r="E46" s="74"/>
      <c r="F46" s="93" t="s">
        <v>102</v>
      </c>
      <c r="G46" s="93" t="s">
        <v>103</v>
      </c>
    </row>
    <row r="47" spans="1:7" ht="195" customHeight="1">
      <c r="A47" s="233"/>
      <c r="B47" s="95"/>
      <c r="C47" s="89" t="s">
        <v>104</v>
      </c>
      <c r="D47" s="77" t="s">
        <v>105</v>
      </c>
      <c r="E47" s="76"/>
      <c r="F47" s="96" t="s">
        <v>106</v>
      </c>
      <c r="G47" s="96" t="s">
        <v>80</v>
      </c>
    </row>
    <row r="48" spans="1:7" ht="375" customHeight="1">
      <c r="A48" s="233"/>
      <c r="B48" s="95"/>
      <c r="C48" s="92" t="s">
        <v>107</v>
      </c>
      <c r="D48" s="75" t="s">
        <v>108</v>
      </c>
      <c r="E48" s="74"/>
      <c r="F48" s="93" t="s">
        <v>109</v>
      </c>
      <c r="G48" s="94" t="s">
        <v>44</v>
      </c>
    </row>
    <row r="49" spans="1:7" ht="409.5" customHeight="1">
      <c r="A49" s="233"/>
      <c r="B49" s="95"/>
      <c r="C49" s="92" t="s">
        <v>110</v>
      </c>
      <c r="D49" s="75" t="s">
        <v>111</v>
      </c>
      <c r="E49" s="74"/>
      <c r="F49" s="93" t="s">
        <v>112</v>
      </c>
      <c r="G49" s="94" t="s">
        <v>44</v>
      </c>
    </row>
    <row r="50" spans="1:7" ht="180" customHeight="1">
      <c r="A50" s="233"/>
      <c r="B50" s="236"/>
      <c r="C50" s="89" t="s">
        <v>113</v>
      </c>
      <c r="D50" s="238" t="s">
        <v>114</v>
      </c>
      <c r="E50" s="239"/>
      <c r="F50" s="240" t="s">
        <v>115</v>
      </c>
      <c r="G50" s="97" t="s">
        <v>87</v>
      </c>
    </row>
    <row r="51" spans="1:7" ht="195" customHeight="1">
      <c r="A51" s="233"/>
      <c r="B51" s="236"/>
      <c r="C51" s="89" t="s">
        <v>116</v>
      </c>
      <c r="D51" s="238" t="s">
        <v>117</v>
      </c>
      <c r="E51" s="239"/>
      <c r="F51" s="240" t="s">
        <v>118</v>
      </c>
      <c r="G51" s="97" t="s">
        <v>119</v>
      </c>
    </row>
    <row r="52" spans="1:7" ht="240" customHeight="1">
      <c r="A52" s="233"/>
      <c r="B52" s="95"/>
      <c r="C52" s="89" t="s">
        <v>120</v>
      </c>
      <c r="D52" s="77" t="s">
        <v>121</v>
      </c>
      <c r="E52" s="76"/>
      <c r="F52" s="240" t="s">
        <v>122</v>
      </c>
      <c r="G52" s="97" t="s">
        <v>87</v>
      </c>
    </row>
    <row r="53" spans="1:7" ht="195" customHeight="1">
      <c r="A53" s="233"/>
      <c r="B53" s="95"/>
      <c r="C53" s="89" t="s">
        <v>123</v>
      </c>
      <c r="D53" s="77" t="s">
        <v>124</v>
      </c>
      <c r="E53" s="76"/>
      <c r="F53" s="96" t="s">
        <v>125</v>
      </c>
      <c r="G53" s="97" t="s">
        <v>126</v>
      </c>
    </row>
    <row r="54" spans="1:7" ht="210" customHeight="1">
      <c r="A54" s="233"/>
      <c r="B54" s="95"/>
      <c r="C54" s="89" t="s">
        <v>127</v>
      </c>
      <c r="D54" s="77" t="s">
        <v>128</v>
      </c>
      <c r="E54" s="76"/>
      <c r="F54" s="240" t="s">
        <v>129</v>
      </c>
      <c r="G54" s="97" t="s">
        <v>87</v>
      </c>
    </row>
    <row r="55" spans="1:7" ht="165" customHeight="1">
      <c r="A55" s="233"/>
      <c r="B55" s="95"/>
      <c r="C55" s="89" t="s">
        <v>130</v>
      </c>
      <c r="D55" s="77" t="s">
        <v>131</v>
      </c>
      <c r="E55" s="76"/>
      <c r="F55" s="96" t="s">
        <v>132</v>
      </c>
      <c r="G55" s="97" t="s">
        <v>133</v>
      </c>
    </row>
    <row r="56" spans="1:7" ht="409.5" customHeight="1">
      <c r="A56" s="233"/>
      <c r="B56" s="236"/>
      <c r="C56" s="92" t="s">
        <v>134</v>
      </c>
      <c r="D56" s="234" t="s">
        <v>135</v>
      </c>
      <c r="E56" s="235"/>
      <c r="F56" s="237" t="s">
        <v>136</v>
      </c>
      <c r="G56" s="94" t="s">
        <v>44</v>
      </c>
    </row>
    <row r="57" spans="1:7" ht="409.5" customHeight="1">
      <c r="A57" s="233"/>
      <c r="B57" s="95"/>
      <c r="C57" s="92" t="s">
        <v>137</v>
      </c>
      <c r="D57" s="75" t="s">
        <v>138</v>
      </c>
      <c r="E57" s="74"/>
      <c r="F57" s="93" t="s">
        <v>139</v>
      </c>
      <c r="G57" s="93" t="s">
        <v>140</v>
      </c>
    </row>
    <row r="58" spans="1:7" ht="255" customHeight="1">
      <c r="A58" s="233"/>
      <c r="B58" s="95"/>
      <c r="C58" s="92" t="s">
        <v>141</v>
      </c>
      <c r="D58" s="75" t="s">
        <v>142</v>
      </c>
      <c r="E58" s="74"/>
      <c r="F58" s="93" t="s">
        <v>143</v>
      </c>
      <c r="G58" s="93" t="s">
        <v>144</v>
      </c>
    </row>
    <row r="59" spans="1:7" ht="240" customHeight="1">
      <c r="A59" s="233"/>
      <c r="B59" s="95"/>
      <c r="C59" s="92" t="s">
        <v>145</v>
      </c>
      <c r="D59" s="75" t="s">
        <v>146</v>
      </c>
      <c r="E59" s="74"/>
      <c r="F59" s="93" t="s">
        <v>147</v>
      </c>
      <c r="G59" s="94" t="s">
        <v>44</v>
      </c>
    </row>
    <row r="60" spans="1:7" ht="270" customHeight="1">
      <c r="A60" s="233"/>
      <c r="B60" s="95"/>
      <c r="C60" s="92" t="s">
        <v>148</v>
      </c>
      <c r="D60" s="75" t="s">
        <v>149</v>
      </c>
      <c r="E60" s="74"/>
      <c r="F60" s="93" t="s">
        <v>150</v>
      </c>
      <c r="G60" s="94" t="s">
        <v>44</v>
      </c>
    </row>
    <row r="61" spans="1:7" ht="15" customHeight="1">
      <c r="B61" s="241"/>
      <c r="C61" s="242"/>
      <c r="D61" s="242"/>
      <c r="E61" s="242"/>
      <c r="F61" s="243"/>
      <c r="G61" s="91"/>
    </row>
    <row r="62" spans="1:7" ht="330" customHeight="1">
      <c r="B62" s="89">
        <v>2</v>
      </c>
      <c r="C62" s="89"/>
      <c r="D62" s="66" t="s">
        <v>151</v>
      </c>
      <c r="E62" s="65"/>
      <c r="F62" s="90" t="s">
        <v>152</v>
      </c>
      <c r="G62" s="91"/>
    </row>
    <row r="63" spans="1:7" ht="270" customHeight="1">
      <c r="B63" s="89"/>
      <c r="C63" s="92" t="s">
        <v>153</v>
      </c>
      <c r="D63" s="244" t="s">
        <v>46</v>
      </c>
      <c r="E63" s="245"/>
      <c r="F63" s="98" t="s">
        <v>154</v>
      </c>
      <c r="G63" s="94" t="s">
        <v>44</v>
      </c>
    </row>
    <row r="64" spans="1:7" ht="409.5" customHeight="1">
      <c r="B64" s="95"/>
      <c r="C64" s="89" t="s">
        <v>155</v>
      </c>
      <c r="D64" s="77" t="s">
        <v>156</v>
      </c>
      <c r="E64" s="76"/>
      <c r="F64" s="90" t="s">
        <v>157</v>
      </c>
      <c r="G64" s="91"/>
    </row>
    <row r="65" spans="1:7" ht="315" customHeight="1">
      <c r="B65" s="95"/>
      <c r="C65" s="89" t="s">
        <v>158</v>
      </c>
      <c r="D65" s="77" t="s">
        <v>159</v>
      </c>
      <c r="E65" s="76"/>
      <c r="F65" s="90" t="s">
        <v>160</v>
      </c>
      <c r="G65" s="91"/>
    </row>
    <row r="66" spans="1:7" ht="15" customHeight="1">
      <c r="B66" s="241"/>
      <c r="C66" s="242"/>
      <c r="D66" s="242"/>
      <c r="E66" s="242"/>
      <c r="F66" s="243"/>
      <c r="G66" s="91"/>
    </row>
    <row r="67" spans="1:7" ht="409.5" customHeight="1">
      <c r="A67" s="246"/>
      <c r="B67" s="247">
        <v>3</v>
      </c>
      <c r="C67" s="247"/>
      <c r="D67" s="248" t="s">
        <v>161</v>
      </c>
      <c r="E67" s="249"/>
      <c r="F67" s="250" t="s">
        <v>162</v>
      </c>
      <c r="G67" s="251"/>
    </row>
    <row r="68" spans="1:7" ht="15" customHeight="1">
      <c r="A68" s="246"/>
      <c r="B68" s="252"/>
      <c r="C68" s="252"/>
      <c r="D68" s="253"/>
      <c r="E68" s="254"/>
      <c r="F68" s="255"/>
      <c r="G68" s="256"/>
    </row>
    <row r="69" spans="1:7" ht="270" customHeight="1">
      <c r="B69" s="257"/>
      <c r="C69" s="258" t="s">
        <v>163</v>
      </c>
      <c r="D69" s="244" t="s">
        <v>46</v>
      </c>
      <c r="E69" s="245"/>
      <c r="F69" s="98" t="s">
        <v>154</v>
      </c>
      <c r="G69" s="94" t="s">
        <v>44</v>
      </c>
    </row>
    <row r="70" spans="1:7" ht="210" customHeight="1">
      <c r="B70" s="257"/>
      <c r="C70" s="257" t="s">
        <v>164</v>
      </c>
      <c r="D70" s="259" t="s">
        <v>165</v>
      </c>
      <c r="E70" s="260"/>
      <c r="F70" s="90" t="s">
        <v>166</v>
      </c>
      <c r="G70" s="261"/>
    </row>
    <row r="71" spans="1:7" ht="330" customHeight="1">
      <c r="B71" s="257"/>
      <c r="C71" s="258" t="s">
        <v>164</v>
      </c>
      <c r="D71" s="262" t="s">
        <v>167</v>
      </c>
      <c r="E71" s="262"/>
      <c r="F71" s="98" t="s">
        <v>168</v>
      </c>
      <c r="G71" s="94" t="s">
        <v>44</v>
      </c>
    </row>
    <row r="72" spans="1:7" ht="15" customHeight="1">
      <c r="A72" s="246"/>
      <c r="B72" s="241"/>
      <c r="C72" s="242"/>
      <c r="D72" s="242"/>
      <c r="E72" s="242"/>
      <c r="F72" s="243"/>
      <c r="G72" s="261"/>
    </row>
    <row r="73" spans="1:7" ht="225" customHeight="1">
      <c r="B73" s="89" t="s">
        <v>169</v>
      </c>
      <c r="C73" s="89"/>
      <c r="D73" s="69" t="s">
        <v>170</v>
      </c>
      <c r="E73" s="68"/>
      <c r="F73" s="90" t="s">
        <v>171</v>
      </c>
      <c r="G73" s="91"/>
    </row>
    <row r="74" spans="1:7" ht="270" customHeight="1">
      <c r="B74" s="89"/>
      <c r="C74" s="92" t="s">
        <v>172</v>
      </c>
      <c r="D74" s="263" t="s">
        <v>46</v>
      </c>
      <c r="E74" s="264"/>
      <c r="F74" s="98" t="s">
        <v>154</v>
      </c>
      <c r="G74" s="99" t="s">
        <v>44</v>
      </c>
    </row>
    <row r="75" spans="1:7" ht="195" customHeight="1">
      <c r="B75" s="89"/>
      <c r="C75" s="100" t="s">
        <v>173</v>
      </c>
      <c r="D75" s="67" t="s">
        <v>174</v>
      </c>
      <c r="E75" s="70"/>
      <c r="F75" s="98" t="s">
        <v>175</v>
      </c>
      <c r="G75" s="99" t="s">
        <v>44</v>
      </c>
    </row>
    <row r="76" spans="1:7" ht="165" customHeight="1">
      <c r="B76" s="89"/>
      <c r="C76" s="89" t="s">
        <v>176</v>
      </c>
      <c r="D76" s="73" t="s">
        <v>177</v>
      </c>
      <c r="E76" s="72"/>
      <c r="F76" s="90" t="s">
        <v>178</v>
      </c>
      <c r="G76" s="91" t="s">
        <v>87</v>
      </c>
    </row>
    <row r="77" spans="1:7" ht="15" customHeight="1">
      <c r="A77" s="246"/>
      <c r="B77" s="241"/>
      <c r="C77" s="242"/>
      <c r="D77" s="242"/>
      <c r="E77" s="242"/>
      <c r="F77" s="243"/>
      <c r="G77" s="261"/>
    </row>
    <row r="78" spans="1:7" ht="225" customHeight="1">
      <c r="B78" s="89" t="s">
        <v>179</v>
      </c>
      <c r="C78" s="89"/>
      <c r="D78" s="69" t="s">
        <v>180</v>
      </c>
      <c r="E78" s="68"/>
      <c r="F78" s="90" t="s">
        <v>171</v>
      </c>
      <c r="G78" s="91"/>
    </row>
    <row r="79" spans="1:7" ht="270" customHeight="1">
      <c r="B79" s="89"/>
      <c r="C79" s="92" t="s">
        <v>181</v>
      </c>
      <c r="D79" s="263" t="s">
        <v>46</v>
      </c>
      <c r="E79" s="264"/>
      <c r="F79" s="98" t="s">
        <v>154</v>
      </c>
      <c r="G79" s="99" t="s">
        <v>44</v>
      </c>
    </row>
    <row r="80" spans="1:7" ht="409.5" customHeight="1">
      <c r="B80" s="89"/>
      <c r="C80" s="258" t="s">
        <v>182</v>
      </c>
      <c r="D80" s="263" t="s">
        <v>183</v>
      </c>
      <c r="E80" s="264"/>
      <c r="F80" s="265" t="s">
        <v>184</v>
      </c>
      <c r="G80" s="99" t="s">
        <v>185</v>
      </c>
    </row>
    <row r="81" spans="1:7" ht="409.5" customHeight="1">
      <c r="B81" s="89"/>
      <c r="C81" s="258" t="s">
        <v>176</v>
      </c>
      <c r="D81" s="263" t="s">
        <v>186</v>
      </c>
      <c r="E81" s="264"/>
      <c r="F81" s="265" t="s">
        <v>187</v>
      </c>
      <c r="G81" s="99" t="s">
        <v>188</v>
      </c>
    </row>
    <row r="82" spans="1:7" ht="165" customHeight="1">
      <c r="B82" s="89"/>
      <c r="C82" s="89" t="s">
        <v>189</v>
      </c>
      <c r="D82" s="73" t="s">
        <v>177</v>
      </c>
      <c r="E82" s="72"/>
      <c r="F82" s="90" t="s">
        <v>178</v>
      </c>
      <c r="G82" s="91" t="s">
        <v>87</v>
      </c>
    </row>
    <row r="83" spans="1:7" ht="60" customHeight="1">
      <c r="B83" s="89"/>
      <c r="C83" s="266" t="s">
        <v>190</v>
      </c>
      <c r="D83" s="267" t="s">
        <v>191</v>
      </c>
      <c r="E83" s="268"/>
      <c r="F83" s="269" t="s">
        <v>192</v>
      </c>
      <c r="G83" s="270" t="s">
        <v>193</v>
      </c>
    </row>
    <row r="84" spans="1:7" ht="15" customHeight="1">
      <c r="A84" s="246"/>
      <c r="B84" s="241"/>
      <c r="C84" s="242"/>
      <c r="D84" s="242"/>
      <c r="E84" s="242"/>
      <c r="F84" s="243"/>
      <c r="G84" s="261"/>
    </row>
    <row r="85" spans="1:7" ht="225" customHeight="1">
      <c r="B85" s="89" t="s">
        <v>194</v>
      </c>
      <c r="C85" s="89"/>
      <c r="D85" s="69" t="s">
        <v>195</v>
      </c>
      <c r="E85" s="68"/>
      <c r="F85" s="90" t="s">
        <v>171</v>
      </c>
      <c r="G85" s="91"/>
    </row>
    <row r="86" spans="1:7" ht="270" customHeight="1">
      <c r="B86" s="89"/>
      <c r="C86" s="92" t="s">
        <v>196</v>
      </c>
      <c r="D86" s="263" t="s">
        <v>46</v>
      </c>
      <c r="E86" s="264"/>
      <c r="F86" s="98" t="s">
        <v>154</v>
      </c>
      <c r="G86" s="99" t="s">
        <v>44</v>
      </c>
    </row>
    <row r="87" spans="1:7" ht="105" customHeight="1">
      <c r="B87" s="89"/>
      <c r="C87" s="92" t="s">
        <v>197</v>
      </c>
      <c r="D87" s="71" t="s">
        <v>198</v>
      </c>
      <c r="E87" s="70"/>
      <c r="F87" s="98" t="s">
        <v>199</v>
      </c>
      <c r="G87" s="99" t="s">
        <v>44</v>
      </c>
    </row>
    <row r="88" spans="1:7" ht="60" customHeight="1">
      <c r="B88" s="89"/>
      <c r="C88" s="266" t="s">
        <v>200</v>
      </c>
      <c r="D88" s="267" t="s">
        <v>201</v>
      </c>
      <c r="E88" s="268"/>
      <c r="F88" s="269" t="s">
        <v>202</v>
      </c>
      <c r="G88" s="270" t="s">
        <v>193</v>
      </c>
    </row>
    <row r="89" spans="1:7" ht="75" customHeight="1">
      <c r="B89" s="89"/>
      <c r="C89" s="92" t="s">
        <v>203</v>
      </c>
      <c r="D89" s="71" t="s">
        <v>204</v>
      </c>
      <c r="E89" s="70"/>
      <c r="F89" s="98" t="s">
        <v>205</v>
      </c>
      <c r="G89" s="99" t="s">
        <v>44</v>
      </c>
    </row>
    <row r="90" spans="1:7" ht="60" customHeight="1">
      <c r="B90" s="89"/>
      <c r="C90" s="92" t="s">
        <v>206</v>
      </c>
      <c r="D90" s="71" t="s">
        <v>207</v>
      </c>
      <c r="E90" s="70"/>
      <c r="F90" s="98" t="s">
        <v>208</v>
      </c>
      <c r="G90" s="99" t="s">
        <v>44</v>
      </c>
    </row>
    <row r="91" spans="1:7" ht="165" customHeight="1">
      <c r="B91" s="89"/>
      <c r="C91" s="89" t="s">
        <v>209</v>
      </c>
      <c r="D91" s="73" t="s">
        <v>210</v>
      </c>
      <c r="E91" s="72"/>
      <c r="F91" s="90" t="s">
        <v>211</v>
      </c>
      <c r="G91" s="90" t="s">
        <v>212</v>
      </c>
    </row>
    <row r="92" spans="1:7" ht="120" customHeight="1">
      <c r="B92" s="89"/>
      <c r="C92" s="266" t="s">
        <v>213</v>
      </c>
      <c r="D92" s="267" t="s">
        <v>214</v>
      </c>
      <c r="E92" s="268"/>
      <c r="F92" s="269" t="s">
        <v>215</v>
      </c>
      <c r="G92" s="270" t="s">
        <v>193</v>
      </c>
    </row>
    <row r="93" spans="1:7" ht="315" customHeight="1">
      <c r="B93" s="89"/>
      <c r="C93" s="266" t="s">
        <v>216</v>
      </c>
      <c r="D93" s="267" t="s">
        <v>217</v>
      </c>
      <c r="E93" s="268"/>
      <c r="F93" s="269" t="s">
        <v>218</v>
      </c>
      <c r="G93" s="270" t="s">
        <v>193</v>
      </c>
    </row>
    <row r="94" spans="1:7" ht="409.5" customHeight="1">
      <c r="B94" s="89"/>
      <c r="C94" s="266" t="s">
        <v>219</v>
      </c>
      <c r="D94" s="267" t="s">
        <v>183</v>
      </c>
      <c r="E94" s="268"/>
      <c r="F94" s="269" t="s">
        <v>184</v>
      </c>
      <c r="G94" s="270" t="s">
        <v>193</v>
      </c>
    </row>
    <row r="95" spans="1:7" ht="409.5" customHeight="1">
      <c r="B95" s="89"/>
      <c r="C95" s="266" t="s">
        <v>220</v>
      </c>
      <c r="D95" s="267" t="s">
        <v>186</v>
      </c>
      <c r="E95" s="268"/>
      <c r="F95" s="269" t="s">
        <v>187</v>
      </c>
      <c r="G95" s="270" t="s">
        <v>193</v>
      </c>
    </row>
    <row r="96" spans="1:7" ht="165" customHeight="1">
      <c r="B96" s="89"/>
      <c r="C96" s="89" t="s">
        <v>221</v>
      </c>
      <c r="D96" s="73" t="s">
        <v>177</v>
      </c>
      <c r="E96" s="72"/>
      <c r="F96" s="90" t="s">
        <v>178</v>
      </c>
      <c r="G96" s="91" t="s">
        <v>87</v>
      </c>
    </row>
    <row r="97" spans="2:7" ht="60" customHeight="1">
      <c r="B97" s="89"/>
      <c r="C97" s="266" t="s">
        <v>222</v>
      </c>
      <c r="D97" s="267" t="s">
        <v>191</v>
      </c>
      <c r="E97" s="268"/>
      <c r="F97" s="269" t="s">
        <v>192</v>
      </c>
      <c r="G97" s="270" t="s">
        <v>193</v>
      </c>
    </row>
    <row r="98" spans="2:7" ht="15" customHeight="1">
      <c r="B98" s="241"/>
      <c r="C98" s="242"/>
      <c r="D98" s="242"/>
      <c r="E98" s="242"/>
      <c r="F98" s="243"/>
      <c r="G98" s="91"/>
    </row>
    <row r="99" spans="2:7" ht="255" customHeight="1">
      <c r="B99" s="89">
        <v>5</v>
      </c>
      <c r="C99" s="89"/>
      <c r="D99" s="69" t="s">
        <v>223</v>
      </c>
      <c r="E99" s="68"/>
      <c r="F99" s="90" t="s">
        <v>224</v>
      </c>
      <c r="G99" s="91"/>
    </row>
    <row r="100" spans="2:7" ht="270" customHeight="1">
      <c r="B100" s="89"/>
      <c r="C100" s="92" t="s">
        <v>225</v>
      </c>
      <c r="D100" s="234" t="s">
        <v>46</v>
      </c>
      <c r="E100" s="235"/>
      <c r="F100" s="98" t="s">
        <v>154</v>
      </c>
      <c r="G100" s="99" t="s">
        <v>44</v>
      </c>
    </row>
    <row r="101" spans="2:7" ht="240" customHeight="1">
      <c r="B101" s="89"/>
      <c r="C101" s="92" t="s">
        <v>226</v>
      </c>
      <c r="D101" s="234" t="s">
        <v>227</v>
      </c>
      <c r="E101" s="235"/>
      <c r="F101" s="98" t="s">
        <v>228</v>
      </c>
      <c r="G101" s="99" t="s">
        <v>44</v>
      </c>
    </row>
    <row r="102" spans="2:7" ht="150" customHeight="1">
      <c r="B102" s="89"/>
      <c r="C102" s="92" t="s">
        <v>229</v>
      </c>
      <c r="D102" s="75" t="s">
        <v>230</v>
      </c>
      <c r="E102" s="74"/>
      <c r="F102" s="98" t="s">
        <v>231</v>
      </c>
      <c r="G102" s="99" t="s">
        <v>44</v>
      </c>
    </row>
    <row r="103" spans="2:7" ht="270" customHeight="1">
      <c r="B103" s="89"/>
      <c r="C103" s="92" t="s">
        <v>232</v>
      </c>
      <c r="D103" s="75" t="s">
        <v>233</v>
      </c>
      <c r="E103" s="74"/>
      <c r="F103" s="98" t="s">
        <v>234</v>
      </c>
      <c r="G103" s="99" t="s">
        <v>44</v>
      </c>
    </row>
    <row r="104" spans="2:7" ht="135" customHeight="1">
      <c r="B104" s="89"/>
      <c r="C104" s="266" t="s">
        <v>235</v>
      </c>
      <c r="D104" s="271" t="s">
        <v>236</v>
      </c>
      <c r="E104" s="272"/>
      <c r="F104" s="269" t="s">
        <v>237</v>
      </c>
      <c r="G104" s="270" t="s">
        <v>193</v>
      </c>
    </row>
    <row r="105" spans="2:7" ht="75" customHeight="1">
      <c r="B105" s="89"/>
      <c r="C105" s="89" t="s">
        <v>238</v>
      </c>
      <c r="D105" s="75" t="s">
        <v>239</v>
      </c>
      <c r="E105" s="74"/>
      <c r="F105" s="98" t="s">
        <v>240</v>
      </c>
      <c r="G105" s="99" t="s">
        <v>44</v>
      </c>
    </row>
    <row r="106" spans="2:7" ht="60" customHeight="1">
      <c r="B106" s="89"/>
      <c r="C106" s="89" t="s">
        <v>241</v>
      </c>
      <c r="D106" s="75" t="s">
        <v>242</v>
      </c>
      <c r="E106" s="74"/>
      <c r="F106" s="98" t="s">
        <v>243</v>
      </c>
      <c r="G106" s="99" t="s">
        <v>44</v>
      </c>
    </row>
    <row r="107" spans="2:7" ht="15" customHeight="1">
      <c r="B107" s="241"/>
      <c r="C107" s="242"/>
      <c r="D107" s="242"/>
      <c r="E107" s="242"/>
      <c r="F107" s="243"/>
      <c r="G107" s="91"/>
    </row>
    <row r="108" spans="2:7" ht="255" customHeight="1">
      <c r="B108" s="89">
        <v>6</v>
      </c>
      <c r="C108" s="89"/>
      <c r="D108" s="69" t="s">
        <v>244</v>
      </c>
      <c r="E108" s="68"/>
      <c r="F108" s="90" t="s">
        <v>245</v>
      </c>
      <c r="G108" s="91"/>
    </row>
    <row r="109" spans="2:7" ht="270" customHeight="1">
      <c r="B109" s="89"/>
      <c r="C109" s="92" t="s">
        <v>246</v>
      </c>
      <c r="D109" s="234" t="s">
        <v>46</v>
      </c>
      <c r="E109" s="235"/>
      <c r="F109" s="98" t="s">
        <v>154</v>
      </c>
      <c r="G109" s="99" t="s">
        <v>44</v>
      </c>
    </row>
    <row r="110" spans="2:7" ht="150" customHeight="1">
      <c r="B110" s="89"/>
      <c r="C110" s="92" t="s">
        <v>247</v>
      </c>
      <c r="D110" s="234" t="s">
        <v>248</v>
      </c>
      <c r="E110" s="235"/>
      <c r="F110" s="98" t="s">
        <v>249</v>
      </c>
      <c r="G110" s="99" t="s">
        <v>44</v>
      </c>
    </row>
    <row r="111" spans="2:7" ht="15" customHeight="1">
      <c r="B111" s="241"/>
      <c r="C111" s="242"/>
      <c r="D111" s="242"/>
      <c r="E111" s="242"/>
      <c r="F111" s="243"/>
      <c r="G111" s="91"/>
    </row>
    <row r="112" spans="2:7" ht="240" customHeight="1">
      <c r="B112" s="89">
        <v>7</v>
      </c>
      <c r="C112" s="89"/>
      <c r="D112" s="69" t="s">
        <v>250</v>
      </c>
      <c r="E112" s="68"/>
      <c r="F112" s="98" t="s">
        <v>251</v>
      </c>
      <c r="G112" s="91"/>
    </row>
    <row r="113" spans="2:7" ht="270" customHeight="1">
      <c r="B113" s="89"/>
      <c r="C113" s="92" t="s">
        <v>252</v>
      </c>
      <c r="D113" s="234" t="s">
        <v>46</v>
      </c>
      <c r="E113" s="235"/>
      <c r="F113" s="98" t="s">
        <v>154</v>
      </c>
      <c r="G113" s="99" t="s">
        <v>44</v>
      </c>
    </row>
    <row r="114" spans="2:7" ht="210" customHeight="1">
      <c r="B114" s="89"/>
      <c r="C114" s="92" t="s">
        <v>253</v>
      </c>
      <c r="D114" s="234" t="s">
        <v>254</v>
      </c>
      <c r="E114" s="235"/>
      <c r="F114" s="98" t="s">
        <v>255</v>
      </c>
      <c r="G114" s="99" t="s">
        <v>44</v>
      </c>
    </row>
    <row r="115" spans="2:7" ht="270" customHeight="1">
      <c r="B115" s="95"/>
      <c r="C115" s="92" t="s">
        <v>256</v>
      </c>
      <c r="D115" s="75" t="s">
        <v>146</v>
      </c>
      <c r="E115" s="74"/>
      <c r="F115" s="93" t="s">
        <v>257</v>
      </c>
      <c r="G115" s="94" t="s">
        <v>44</v>
      </c>
    </row>
    <row r="116" spans="2:7" ht="15" customHeight="1">
      <c r="B116" s="241"/>
      <c r="C116" s="242"/>
      <c r="D116" s="242"/>
      <c r="E116" s="242"/>
      <c r="F116" s="243"/>
      <c r="G116" s="91"/>
    </row>
    <row r="117" spans="2:7" ht="240" customHeight="1">
      <c r="B117" s="89">
        <v>8</v>
      </c>
      <c r="C117" s="89"/>
      <c r="D117" s="69" t="s">
        <v>258</v>
      </c>
      <c r="E117" s="68"/>
      <c r="F117" s="90" t="s">
        <v>259</v>
      </c>
      <c r="G117" s="91"/>
    </row>
    <row r="118" spans="2:7" ht="270" customHeight="1">
      <c r="B118" s="89"/>
      <c r="C118" s="92" t="s">
        <v>260</v>
      </c>
      <c r="D118" s="234" t="s">
        <v>46</v>
      </c>
      <c r="E118" s="235"/>
      <c r="F118" s="98" t="s">
        <v>154</v>
      </c>
      <c r="G118" s="94" t="s">
        <v>44</v>
      </c>
    </row>
    <row r="119" spans="2:7" ht="165" customHeight="1">
      <c r="B119" s="89"/>
      <c r="C119" s="92" t="s">
        <v>261</v>
      </c>
      <c r="D119" s="234" t="s">
        <v>254</v>
      </c>
      <c r="E119" s="235"/>
      <c r="F119" s="98" t="s">
        <v>262</v>
      </c>
      <c r="G119" s="94" t="s">
        <v>44</v>
      </c>
    </row>
    <row r="120" spans="2:7" ht="150" customHeight="1">
      <c r="B120" s="89"/>
      <c r="C120" s="92" t="s">
        <v>263</v>
      </c>
      <c r="D120" s="75" t="s">
        <v>264</v>
      </c>
      <c r="E120" s="74"/>
      <c r="F120" s="98" t="s">
        <v>265</v>
      </c>
      <c r="G120" s="94" t="s">
        <v>44</v>
      </c>
    </row>
    <row r="121" spans="2:7" ht="135" customHeight="1">
      <c r="B121" s="89"/>
      <c r="C121" s="92" t="s">
        <v>266</v>
      </c>
      <c r="D121" s="75" t="s">
        <v>267</v>
      </c>
      <c r="E121" s="74"/>
      <c r="F121" s="98" t="s">
        <v>268</v>
      </c>
      <c r="G121" s="94" t="s">
        <v>44</v>
      </c>
    </row>
    <row r="122" spans="2:7" ht="15" customHeight="1">
      <c r="B122" s="241"/>
      <c r="C122" s="242"/>
      <c r="D122" s="242"/>
      <c r="E122" s="242"/>
      <c r="F122" s="243"/>
      <c r="G122" s="91"/>
    </row>
    <row r="123" spans="2:7" ht="210" customHeight="1">
      <c r="B123" s="89">
        <v>9</v>
      </c>
      <c r="C123" s="89"/>
      <c r="D123" s="69" t="s">
        <v>269</v>
      </c>
      <c r="E123" s="68"/>
      <c r="F123" s="90" t="s">
        <v>270</v>
      </c>
      <c r="G123" s="91"/>
    </row>
    <row r="124" spans="2:7" ht="270" customHeight="1">
      <c r="B124" s="89"/>
      <c r="C124" s="92" t="s">
        <v>271</v>
      </c>
      <c r="D124" s="234" t="s">
        <v>46</v>
      </c>
      <c r="E124" s="235"/>
      <c r="F124" s="98" t="s">
        <v>154</v>
      </c>
      <c r="G124" s="94" t="s">
        <v>44</v>
      </c>
    </row>
    <row r="125" spans="2:7" ht="195" customHeight="1">
      <c r="B125" s="89"/>
      <c r="C125" s="92" t="s">
        <v>272</v>
      </c>
      <c r="D125" s="75" t="s">
        <v>254</v>
      </c>
      <c r="E125" s="74"/>
      <c r="F125" s="98" t="s">
        <v>273</v>
      </c>
      <c r="G125" s="94" t="s">
        <v>44</v>
      </c>
    </row>
    <row r="126" spans="2:7" ht="240" customHeight="1">
      <c r="B126" s="89"/>
      <c r="C126" s="92" t="s">
        <v>274</v>
      </c>
      <c r="D126" s="75" t="s">
        <v>275</v>
      </c>
      <c r="E126" s="74"/>
      <c r="F126" s="98" t="s">
        <v>276</v>
      </c>
      <c r="G126" s="94" t="s">
        <v>44</v>
      </c>
    </row>
    <row r="127" spans="2:7" ht="409.5" customHeight="1">
      <c r="B127" s="89"/>
      <c r="C127" s="92" t="s">
        <v>277</v>
      </c>
      <c r="D127" s="75" t="s">
        <v>278</v>
      </c>
      <c r="E127" s="74"/>
      <c r="F127" s="98" t="s">
        <v>279</v>
      </c>
      <c r="G127" s="94" t="s">
        <v>44</v>
      </c>
    </row>
    <row r="128" spans="2:7" ht="300" customHeight="1">
      <c r="B128" s="89"/>
      <c r="C128" s="89" t="s">
        <v>280</v>
      </c>
      <c r="D128" s="77" t="s">
        <v>281</v>
      </c>
      <c r="E128" s="76"/>
      <c r="F128" s="90" t="s">
        <v>282</v>
      </c>
      <c r="G128" s="91" t="s">
        <v>87</v>
      </c>
    </row>
    <row r="129" spans="2:7" ht="135" customHeight="1">
      <c r="B129" s="89"/>
      <c r="C129" s="89" t="s">
        <v>283</v>
      </c>
      <c r="D129" s="77" t="s">
        <v>284</v>
      </c>
      <c r="E129" s="76"/>
      <c r="F129" s="90" t="s">
        <v>285</v>
      </c>
      <c r="G129" s="91" t="s">
        <v>87</v>
      </c>
    </row>
    <row r="130" spans="2:7" ht="300" customHeight="1">
      <c r="B130" s="89"/>
      <c r="C130" s="89" t="s">
        <v>286</v>
      </c>
      <c r="D130" s="77" t="s">
        <v>287</v>
      </c>
      <c r="E130" s="76"/>
      <c r="F130" s="90" t="s">
        <v>288</v>
      </c>
      <c r="G130" s="91" t="s">
        <v>87</v>
      </c>
    </row>
    <row r="131" spans="2:7" ht="135" customHeight="1">
      <c r="B131" s="89"/>
      <c r="C131" s="89" t="s">
        <v>289</v>
      </c>
      <c r="D131" s="77" t="s">
        <v>290</v>
      </c>
      <c r="E131" s="76"/>
      <c r="F131" s="90" t="s">
        <v>291</v>
      </c>
      <c r="G131" s="91" t="s">
        <v>87</v>
      </c>
    </row>
    <row r="132" spans="2:7" ht="255" customHeight="1">
      <c r="B132" s="89"/>
      <c r="C132" s="89" t="s">
        <v>292</v>
      </c>
      <c r="D132" s="77" t="s">
        <v>293</v>
      </c>
      <c r="E132" s="76"/>
      <c r="F132" s="90" t="s">
        <v>294</v>
      </c>
      <c r="G132" s="91" t="s">
        <v>87</v>
      </c>
    </row>
    <row r="133" spans="2:7" ht="135" customHeight="1">
      <c r="B133" s="89"/>
      <c r="C133" s="89" t="s">
        <v>295</v>
      </c>
      <c r="D133" s="77" t="s">
        <v>296</v>
      </c>
      <c r="E133" s="76"/>
      <c r="F133" s="90" t="s">
        <v>297</v>
      </c>
      <c r="G133" s="91" t="s">
        <v>87</v>
      </c>
    </row>
    <row r="134" spans="2:7" ht="15" customHeight="1">
      <c r="B134" s="241"/>
      <c r="C134" s="242"/>
      <c r="D134" s="242"/>
      <c r="E134" s="242"/>
      <c r="F134" s="243"/>
      <c r="G134" s="91"/>
    </row>
    <row r="135" spans="2:7" ht="225" customHeight="1">
      <c r="B135" s="89">
        <v>10</v>
      </c>
      <c r="C135" s="89"/>
      <c r="D135" s="69" t="s">
        <v>298</v>
      </c>
      <c r="E135" s="68"/>
      <c r="F135" s="90" t="s">
        <v>299</v>
      </c>
      <c r="G135" s="94" t="s">
        <v>44</v>
      </c>
    </row>
    <row r="136" spans="2:7" ht="270" customHeight="1">
      <c r="B136" s="89"/>
      <c r="C136" s="89" t="s">
        <v>300</v>
      </c>
      <c r="D136" s="234" t="s">
        <v>46</v>
      </c>
      <c r="E136" s="235"/>
      <c r="F136" s="98" t="s">
        <v>154</v>
      </c>
      <c r="G136" s="94" t="s">
        <v>44</v>
      </c>
    </row>
    <row r="137" spans="2:7" ht="225" customHeight="1">
      <c r="B137" s="89"/>
      <c r="C137" s="89" t="s">
        <v>301</v>
      </c>
      <c r="D137" s="75" t="s">
        <v>254</v>
      </c>
      <c r="E137" s="74"/>
      <c r="F137" s="98" t="s">
        <v>302</v>
      </c>
      <c r="G137" s="94" t="s">
        <v>44</v>
      </c>
    </row>
    <row r="138" spans="2:7" ht="120" customHeight="1">
      <c r="B138" s="89"/>
      <c r="C138" s="89" t="s">
        <v>303</v>
      </c>
      <c r="D138" s="75" t="s">
        <v>304</v>
      </c>
      <c r="E138" s="74"/>
      <c r="F138" s="98" t="s">
        <v>305</v>
      </c>
      <c r="G138" s="94" t="s">
        <v>44</v>
      </c>
    </row>
    <row r="139" spans="2:7" ht="15" customHeight="1">
      <c r="B139" s="241"/>
      <c r="C139" s="242"/>
      <c r="D139" s="242"/>
      <c r="E139" s="242"/>
      <c r="F139" s="243"/>
      <c r="G139" s="91"/>
    </row>
    <row r="140" spans="2:7" ht="409.5" customHeight="1">
      <c r="B140" s="89">
        <v>11</v>
      </c>
      <c r="C140" s="89"/>
      <c r="D140" s="69" t="s">
        <v>306</v>
      </c>
      <c r="E140" s="68"/>
      <c r="F140" s="90" t="s">
        <v>307</v>
      </c>
      <c r="G140" s="91"/>
    </row>
    <row r="141" spans="2:7" ht="270" customHeight="1">
      <c r="B141" s="89"/>
      <c r="C141" s="89" t="s">
        <v>308</v>
      </c>
      <c r="D141" s="234" t="s">
        <v>46</v>
      </c>
      <c r="E141" s="235"/>
      <c r="F141" s="98" t="s">
        <v>154</v>
      </c>
      <c r="G141" s="94" t="s">
        <v>44</v>
      </c>
    </row>
    <row r="142" spans="2:7" ht="285" customHeight="1">
      <c r="B142" s="89"/>
      <c r="C142" s="89" t="s">
        <v>309</v>
      </c>
      <c r="D142" s="75" t="s">
        <v>108</v>
      </c>
      <c r="E142" s="74"/>
      <c r="F142" s="98" t="s">
        <v>310</v>
      </c>
      <c r="G142" s="94" t="s">
        <v>44</v>
      </c>
    </row>
    <row r="143" spans="2:7" ht="330" customHeight="1">
      <c r="B143" s="89"/>
      <c r="C143" s="89" t="s">
        <v>311</v>
      </c>
      <c r="D143" s="75" t="s">
        <v>312</v>
      </c>
      <c r="E143" s="74"/>
      <c r="F143" s="98" t="s">
        <v>313</v>
      </c>
      <c r="G143" s="94" t="s">
        <v>44</v>
      </c>
    </row>
    <row r="144" spans="2:7" ht="195" customHeight="1">
      <c r="B144" s="89"/>
      <c r="C144" s="89" t="s">
        <v>314</v>
      </c>
      <c r="D144" s="75" t="s">
        <v>315</v>
      </c>
      <c r="E144" s="74"/>
      <c r="F144" s="98" t="s">
        <v>316</v>
      </c>
      <c r="G144" s="94" t="s">
        <v>44</v>
      </c>
    </row>
    <row r="145" spans="2:7" ht="15" customHeight="1">
      <c r="B145" s="241"/>
      <c r="C145" s="242"/>
      <c r="D145" s="242"/>
      <c r="E145" s="242"/>
      <c r="F145" s="243"/>
      <c r="G145" s="91"/>
    </row>
    <row r="146" spans="2:7" ht="409.5" customHeight="1">
      <c r="B146" s="89">
        <v>12</v>
      </c>
      <c r="C146" s="89"/>
      <c r="D146" s="69" t="s">
        <v>317</v>
      </c>
      <c r="E146" s="68"/>
      <c r="F146" s="90" t="s">
        <v>318</v>
      </c>
      <c r="G146" s="91"/>
    </row>
    <row r="147" spans="2:7" ht="270" customHeight="1">
      <c r="B147" s="89"/>
      <c r="C147" s="89" t="s">
        <v>319</v>
      </c>
      <c r="D147" s="234" t="s">
        <v>46</v>
      </c>
      <c r="E147" s="235"/>
      <c r="F147" s="98" t="s">
        <v>154</v>
      </c>
      <c r="G147" s="94" t="s">
        <v>44</v>
      </c>
    </row>
    <row r="148" spans="2:7" ht="165" customHeight="1">
      <c r="B148" s="89"/>
      <c r="C148" s="89" t="s">
        <v>320</v>
      </c>
      <c r="D148" s="75" t="s">
        <v>254</v>
      </c>
      <c r="E148" s="74"/>
      <c r="F148" s="98" t="s">
        <v>321</v>
      </c>
      <c r="G148" s="94" t="s">
        <v>44</v>
      </c>
    </row>
    <row r="149" spans="2:7" ht="15" customHeight="1">
      <c r="B149" s="241"/>
      <c r="C149" s="242"/>
      <c r="D149" s="242"/>
      <c r="E149" s="242"/>
      <c r="F149" s="243"/>
      <c r="G149" s="91"/>
    </row>
    <row r="150" spans="2:7" ht="180" customHeight="1">
      <c r="B150" s="89">
        <v>13</v>
      </c>
      <c r="C150" s="89"/>
      <c r="D150" s="69" t="s">
        <v>322</v>
      </c>
      <c r="E150" s="68"/>
      <c r="F150" s="98" t="s">
        <v>323</v>
      </c>
      <c r="G150" s="91"/>
    </row>
    <row r="151" spans="2:7" ht="270" customHeight="1">
      <c r="B151" s="89"/>
      <c r="C151" s="89" t="s">
        <v>324</v>
      </c>
      <c r="D151" s="234" t="s">
        <v>46</v>
      </c>
      <c r="E151" s="235"/>
      <c r="F151" s="98" t="s">
        <v>154</v>
      </c>
      <c r="G151" s="94" t="s">
        <v>44</v>
      </c>
    </row>
    <row r="152" spans="2:7" ht="120" customHeight="1">
      <c r="B152" s="89"/>
      <c r="C152" s="89" t="s">
        <v>325</v>
      </c>
      <c r="D152" s="75" t="s">
        <v>326</v>
      </c>
      <c r="E152" s="74"/>
      <c r="F152" s="98" t="s">
        <v>327</v>
      </c>
      <c r="G152" s="94" t="s">
        <v>44</v>
      </c>
    </row>
    <row r="153" spans="2:7" ht="105" customHeight="1">
      <c r="B153" s="89"/>
      <c r="C153" s="89" t="s">
        <v>328</v>
      </c>
      <c r="D153" s="75" t="s">
        <v>329</v>
      </c>
      <c r="E153" s="74"/>
      <c r="F153" s="98" t="s">
        <v>330</v>
      </c>
      <c r="G153" s="94" t="s">
        <v>44</v>
      </c>
    </row>
    <row r="154" spans="2:7" ht="15" customHeight="1">
      <c r="B154" s="241"/>
      <c r="C154" s="242"/>
      <c r="D154" s="242"/>
      <c r="E154" s="242"/>
      <c r="F154" s="243"/>
      <c r="G154" s="91"/>
    </row>
    <row r="155" spans="2:7" ht="409.5" customHeight="1">
      <c r="B155" s="89">
        <v>14</v>
      </c>
      <c r="C155" s="89"/>
      <c r="D155" s="69" t="s">
        <v>331</v>
      </c>
      <c r="E155" s="68"/>
      <c r="F155" s="90" t="s">
        <v>332</v>
      </c>
      <c r="G155" s="91"/>
    </row>
    <row r="156" spans="2:7" ht="270" customHeight="1">
      <c r="B156" s="89"/>
      <c r="C156" s="89" t="s">
        <v>333</v>
      </c>
      <c r="D156" s="234" t="s">
        <v>46</v>
      </c>
      <c r="E156" s="235"/>
      <c r="F156" s="98" t="s">
        <v>154</v>
      </c>
      <c r="G156" s="94" t="s">
        <v>44</v>
      </c>
    </row>
    <row r="157" spans="2:7" ht="150" customHeight="1">
      <c r="B157" s="89"/>
      <c r="C157" s="89" t="s">
        <v>334</v>
      </c>
      <c r="D157" s="234" t="s">
        <v>335</v>
      </c>
      <c r="E157" s="235"/>
      <c r="F157" s="98" t="s">
        <v>336</v>
      </c>
      <c r="G157" s="94" t="s">
        <v>44</v>
      </c>
    </row>
    <row r="158" spans="2:7" ht="150" customHeight="1">
      <c r="B158" s="89"/>
      <c r="C158" s="89" t="s">
        <v>337</v>
      </c>
      <c r="D158" s="234" t="s">
        <v>338</v>
      </c>
      <c r="E158" s="235"/>
      <c r="F158" s="98" t="s">
        <v>339</v>
      </c>
      <c r="G158" s="94" t="s">
        <v>44</v>
      </c>
    </row>
    <row r="159" spans="2:7" ht="165" customHeight="1">
      <c r="B159" s="89"/>
      <c r="C159" s="89" t="s">
        <v>340</v>
      </c>
      <c r="D159" s="75" t="s">
        <v>341</v>
      </c>
      <c r="E159" s="74"/>
      <c r="F159" s="98" t="s">
        <v>342</v>
      </c>
      <c r="G159" s="94" t="s">
        <v>44</v>
      </c>
    </row>
    <row r="160" spans="2:7" ht="120" customHeight="1">
      <c r="B160" s="89"/>
      <c r="C160" s="89" t="s">
        <v>343</v>
      </c>
      <c r="D160" s="75" t="s">
        <v>344</v>
      </c>
      <c r="E160" s="74"/>
      <c r="F160" s="98" t="s">
        <v>345</v>
      </c>
      <c r="G160" s="94" t="s">
        <v>44</v>
      </c>
    </row>
    <row r="161" spans="2:7" ht="120" customHeight="1">
      <c r="B161" s="89"/>
      <c r="C161" s="89" t="s">
        <v>346</v>
      </c>
      <c r="D161" s="75" t="s">
        <v>347</v>
      </c>
      <c r="E161" s="74"/>
      <c r="F161" s="98" t="s">
        <v>348</v>
      </c>
      <c r="G161" s="94" t="s">
        <v>44</v>
      </c>
    </row>
    <row r="162" spans="2:7" ht="195" customHeight="1">
      <c r="B162" s="89"/>
      <c r="C162" s="89" t="s">
        <v>349</v>
      </c>
      <c r="D162" s="64" t="s">
        <v>350</v>
      </c>
      <c r="E162" s="63"/>
      <c r="F162" s="98" t="s">
        <v>351</v>
      </c>
      <c r="G162" s="94" t="s">
        <v>44</v>
      </c>
    </row>
    <row r="163" spans="2:7" ht="225" customHeight="1">
      <c r="B163" s="89"/>
      <c r="C163" s="89" t="s">
        <v>352</v>
      </c>
      <c r="D163" s="64" t="s">
        <v>353</v>
      </c>
      <c r="E163" s="63"/>
      <c r="F163" s="98" t="s">
        <v>354</v>
      </c>
      <c r="G163" s="94" t="s">
        <v>44</v>
      </c>
    </row>
    <row r="164" spans="2:7" ht="330" customHeight="1">
      <c r="B164" s="89"/>
      <c r="C164" s="89" t="s">
        <v>355</v>
      </c>
      <c r="D164" s="64" t="s">
        <v>356</v>
      </c>
      <c r="E164" s="63"/>
      <c r="F164" s="98" t="s">
        <v>357</v>
      </c>
      <c r="G164" s="94" t="s">
        <v>44</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I29"/>
  <sheetViews>
    <sheetView workbookViewId="0"/>
  </sheetViews>
  <sheetFormatPr defaultRowHeight="12.75"/>
  <sheetData>
    <row r="1" spans="1:87">
      <c r="A1" s="200" t="s">
        <v>34</v>
      </c>
      <c r="B1" s="200" t="s">
        <v>370</v>
      </c>
      <c r="C1" s="200" t="s">
        <v>49</v>
      </c>
      <c r="D1" s="200" t="s">
        <v>371</v>
      </c>
      <c r="E1" s="200" t="s">
        <v>56</v>
      </c>
      <c r="F1" s="200" t="s">
        <v>59</v>
      </c>
      <c r="G1" s="200" t="s">
        <v>63</v>
      </c>
      <c r="H1" s="200" t="s">
        <v>66</v>
      </c>
      <c r="I1" s="200" t="s">
        <v>69</v>
      </c>
      <c r="J1" s="200" t="s">
        <v>72</v>
      </c>
      <c r="K1" s="200" t="s">
        <v>372</v>
      </c>
      <c r="L1" s="200" t="s">
        <v>373</v>
      </c>
      <c r="M1" s="200" t="s">
        <v>374</v>
      </c>
      <c r="N1" s="200" t="s">
        <v>375</v>
      </c>
      <c r="O1" s="200" t="s">
        <v>78</v>
      </c>
      <c r="P1" s="200" t="s">
        <v>376</v>
      </c>
      <c r="Q1" s="200" t="s">
        <v>82</v>
      </c>
      <c r="R1" s="200" t="s">
        <v>85</v>
      </c>
      <c r="S1" s="200" t="s">
        <v>89</v>
      </c>
      <c r="T1" s="200" t="s">
        <v>92</v>
      </c>
      <c r="U1" s="200" t="s">
        <v>95</v>
      </c>
      <c r="V1" s="200" t="s">
        <v>98</v>
      </c>
      <c r="W1" s="200" t="s">
        <v>101</v>
      </c>
      <c r="X1" s="200" t="s">
        <v>377</v>
      </c>
      <c r="Y1" s="200" t="s">
        <v>108</v>
      </c>
      <c r="Z1" s="200" t="s">
        <v>111</v>
      </c>
      <c r="AA1" s="200" t="s">
        <v>117</v>
      </c>
      <c r="AB1" s="200" t="s">
        <v>682</v>
      </c>
      <c r="AC1" s="200" t="s">
        <v>379</v>
      </c>
      <c r="AD1" s="200" t="s">
        <v>380</v>
      </c>
      <c r="AE1" s="200" t="s">
        <v>381</v>
      </c>
      <c r="AF1" s="200" t="s">
        <v>382</v>
      </c>
      <c r="AG1" s="200" t="s">
        <v>383</v>
      </c>
      <c r="AH1" s="200" t="s">
        <v>384</v>
      </c>
      <c r="AI1" s="200" t="s">
        <v>385</v>
      </c>
      <c r="AJ1" s="200" t="s">
        <v>386</v>
      </c>
      <c r="AK1" s="200" t="s">
        <v>387</v>
      </c>
      <c r="AL1" s="200" t="s">
        <v>138</v>
      </c>
      <c r="AM1" s="200" t="s">
        <v>142</v>
      </c>
      <c r="AN1" s="200" t="s">
        <v>683</v>
      </c>
      <c r="AO1" s="200" t="s">
        <v>684</v>
      </c>
      <c r="AP1" s="200" t="s">
        <v>685</v>
      </c>
      <c r="AQ1" s="200" t="s">
        <v>686</v>
      </c>
      <c r="AR1" s="200" t="s">
        <v>687</v>
      </c>
      <c r="AS1" s="200" t="s">
        <v>688</v>
      </c>
      <c r="AT1" s="200" t="s">
        <v>689</v>
      </c>
      <c r="AU1" s="200" t="s">
        <v>690</v>
      </c>
      <c r="AV1" s="200" t="s">
        <v>691</v>
      </c>
      <c r="AW1" s="200" t="s">
        <v>692</v>
      </c>
      <c r="AX1" s="200" t="s">
        <v>693</v>
      </c>
      <c r="AY1" s="200" t="s">
        <v>694</v>
      </c>
      <c r="AZ1" s="200" t="s">
        <v>695</v>
      </c>
      <c r="BA1" s="200" t="s">
        <v>391</v>
      </c>
      <c r="BB1" s="200" t="s">
        <v>392</v>
      </c>
      <c r="BC1" s="200" t="s">
        <v>393</v>
      </c>
      <c r="BD1" s="200" t="s">
        <v>394</v>
      </c>
      <c r="BE1" s="200" t="s">
        <v>395</v>
      </c>
      <c r="BF1" s="200" t="s">
        <v>396</v>
      </c>
      <c r="BG1" s="200" t="s">
        <v>397</v>
      </c>
      <c r="BH1" s="200" t="s">
        <v>696</v>
      </c>
      <c r="BI1" s="200" t="s">
        <v>697</v>
      </c>
      <c r="BJ1" s="200" t="s">
        <v>698</v>
      </c>
      <c r="BK1" s="200" t="s">
        <v>699</v>
      </c>
      <c r="BL1" s="200" t="s">
        <v>700</v>
      </c>
      <c r="BM1" s="200" t="s">
        <v>701</v>
      </c>
      <c r="BN1" s="200" t="s">
        <v>702</v>
      </c>
      <c r="BO1" s="200" t="s">
        <v>703</v>
      </c>
      <c r="BP1" s="200" t="s">
        <v>704</v>
      </c>
      <c r="BQ1" s="200" t="s">
        <v>705</v>
      </c>
      <c r="BR1" s="200" t="s">
        <v>706</v>
      </c>
      <c r="BS1" s="200" t="s">
        <v>707</v>
      </c>
      <c r="BT1" s="200" t="s">
        <v>708</v>
      </c>
      <c r="BU1" s="200" t="s">
        <v>709</v>
      </c>
      <c r="BV1" s="200" t="s">
        <v>710</v>
      </c>
      <c r="BW1" s="200" t="s">
        <v>711</v>
      </c>
      <c r="BX1" s="200" t="s">
        <v>712</v>
      </c>
      <c r="BY1" s="200" t="s">
        <v>713</v>
      </c>
      <c r="BZ1" s="200" t="s">
        <v>714</v>
      </c>
      <c r="CA1" s="200" t="s">
        <v>715</v>
      </c>
      <c r="CB1" s="200" t="s">
        <v>716</v>
      </c>
      <c r="CC1" s="200" t="s">
        <v>717</v>
      </c>
      <c r="CD1" s="200" t="s">
        <v>718</v>
      </c>
      <c r="CE1" s="200" t="s">
        <v>719</v>
      </c>
      <c r="CF1" s="200" t="s">
        <v>720</v>
      </c>
      <c r="CG1" s="200" t="s">
        <v>721</v>
      </c>
      <c r="CH1" s="200" t="s">
        <v>722</v>
      </c>
      <c r="CI1" s="200" t="s">
        <v>723</v>
      </c>
    </row>
    <row r="2" spans="1:87">
      <c r="A2" s="200">
        <v>1</v>
      </c>
      <c r="B2" s="200">
        <v>339218</v>
      </c>
      <c r="E2" s="200" t="s">
        <v>424</v>
      </c>
      <c r="F2" s="200">
        <v>3070370120</v>
      </c>
      <c r="G2" s="200" t="s">
        <v>425</v>
      </c>
      <c r="H2" s="200" t="s">
        <v>426</v>
      </c>
      <c r="I2" s="200" t="s">
        <v>427</v>
      </c>
      <c r="J2" s="200" t="s">
        <v>428</v>
      </c>
      <c r="K2" s="200" t="s">
        <v>429</v>
      </c>
      <c r="L2" s="200" t="s">
        <v>430</v>
      </c>
      <c r="M2" s="200" t="s">
        <v>429</v>
      </c>
      <c r="N2" s="200" t="s">
        <v>429</v>
      </c>
      <c r="P2" s="200" t="s">
        <v>431</v>
      </c>
      <c r="Q2" s="200" t="s">
        <v>432</v>
      </c>
      <c r="S2" s="200" t="s">
        <v>433</v>
      </c>
      <c r="T2" s="200" t="s">
        <v>434</v>
      </c>
      <c r="U2" s="200" t="s">
        <v>435</v>
      </c>
      <c r="V2" s="200" t="s">
        <v>436</v>
      </c>
      <c r="W2" s="200" t="s">
        <v>437</v>
      </c>
      <c r="X2" s="200" t="s">
        <v>438</v>
      </c>
      <c r="Y2" s="200" t="s">
        <v>439</v>
      </c>
      <c r="Z2" s="200">
        <v>1</v>
      </c>
      <c r="AA2" s="200" t="s">
        <v>440</v>
      </c>
      <c r="AB2" s="200" t="s">
        <v>441</v>
      </c>
      <c r="AC2" s="200" t="s">
        <v>440</v>
      </c>
      <c r="AD2" s="200" t="s">
        <v>442</v>
      </c>
      <c r="AE2" s="200" t="s">
        <v>440</v>
      </c>
      <c r="AF2" s="200" t="s">
        <v>443</v>
      </c>
      <c r="AG2" s="200" t="s">
        <v>444</v>
      </c>
      <c r="AH2" s="200" t="s">
        <v>445</v>
      </c>
      <c r="AI2" s="200" t="s">
        <v>446</v>
      </c>
      <c r="AJ2" s="200" t="s">
        <v>434</v>
      </c>
      <c r="AK2" s="200" t="s">
        <v>447</v>
      </c>
      <c r="AL2" s="200" t="s">
        <v>448</v>
      </c>
      <c r="AM2" s="200">
        <v>123123</v>
      </c>
      <c r="AN2" s="200">
        <v>1000000</v>
      </c>
      <c r="AO2" s="200">
        <v>1000000</v>
      </c>
      <c r="AP2" s="200">
        <v>1000000</v>
      </c>
      <c r="AQ2" s="200">
        <v>1000000</v>
      </c>
      <c r="AR2" s="200">
        <v>1000000</v>
      </c>
      <c r="AS2" s="200">
        <v>0</v>
      </c>
      <c r="AT2" s="200">
        <v>0</v>
      </c>
      <c r="AU2" s="200">
        <v>0</v>
      </c>
      <c r="AV2" s="200">
        <v>0</v>
      </c>
      <c r="AW2" s="200">
        <v>100000</v>
      </c>
      <c r="AX2" s="200">
        <v>100000</v>
      </c>
      <c r="AY2" s="200">
        <v>100000</v>
      </c>
      <c r="AZ2" s="200">
        <v>100000</v>
      </c>
      <c r="BA2" s="200" t="s">
        <v>449</v>
      </c>
      <c r="BB2" s="200" t="s">
        <v>450</v>
      </c>
      <c r="BC2" s="200" t="s">
        <v>451</v>
      </c>
      <c r="BD2" s="200" t="s">
        <v>452</v>
      </c>
      <c r="BE2" s="200">
        <v>123456789</v>
      </c>
      <c r="BF2" s="200" t="s">
        <v>429</v>
      </c>
      <c r="BG2" s="200" t="s">
        <v>362</v>
      </c>
    </row>
    <row r="3" spans="1:87">
      <c r="A3" s="200">
        <v>2</v>
      </c>
      <c r="B3" s="200">
        <v>339910</v>
      </c>
      <c r="E3" s="200" t="s">
        <v>453</v>
      </c>
      <c r="F3" s="200">
        <v>3070371132</v>
      </c>
      <c r="G3" s="200" t="s">
        <v>454</v>
      </c>
      <c r="H3" s="200" t="s">
        <v>455</v>
      </c>
      <c r="I3" s="200" t="s">
        <v>456</v>
      </c>
      <c r="J3" s="200" t="s">
        <v>428</v>
      </c>
      <c r="K3" s="200" t="s">
        <v>457</v>
      </c>
      <c r="L3" s="200" t="s">
        <v>457</v>
      </c>
      <c r="M3" s="200" t="s">
        <v>457</v>
      </c>
      <c r="N3" s="200" t="s">
        <v>457</v>
      </c>
      <c r="P3" s="200" t="s">
        <v>431</v>
      </c>
      <c r="Q3" s="200" t="s">
        <v>458</v>
      </c>
      <c r="S3" s="200" t="s">
        <v>459</v>
      </c>
      <c r="T3" s="200" t="s">
        <v>460</v>
      </c>
      <c r="U3" s="200" t="s">
        <v>461</v>
      </c>
      <c r="V3" s="200" t="s">
        <v>436</v>
      </c>
      <c r="W3" s="200" t="s">
        <v>437</v>
      </c>
      <c r="X3" s="200" t="s">
        <v>438</v>
      </c>
      <c r="Y3" s="200" t="s">
        <v>439</v>
      </c>
      <c r="Z3" s="200">
        <v>3</v>
      </c>
      <c r="AA3" s="200" t="s">
        <v>440</v>
      </c>
      <c r="AB3" s="200" t="s">
        <v>462</v>
      </c>
      <c r="AC3" s="200" t="s">
        <v>440</v>
      </c>
      <c r="AD3" s="200" t="s">
        <v>463</v>
      </c>
      <c r="AE3" s="200" t="s">
        <v>440</v>
      </c>
      <c r="AF3" s="200" t="s">
        <v>464</v>
      </c>
      <c r="AG3" s="200" t="s">
        <v>465</v>
      </c>
      <c r="AH3" s="200" t="s">
        <v>466</v>
      </c>
      <c r="AI3" s="200" t="s">
        <v>467</v>
      </c>
      <c r="AJ3" s="200" t="s">
        <v>459</v>
      </c>
      <c r="AK3" s="200" t="s">
        <v>468</v>
      </c>
      <c r="AL3" s="200" t="s">
        <v>469</v>
      </c>
      <c r="AM3" s="200">
        <v>123123</v>
      </c>
      <c r="AN3" s="200">
        <v>1000000</v>
      </c>
      <c r="AO3" s="200">
        <v>1000000</v>
      </c>
      <c r="AP3" s="200">
        <v>1000000</v>
      </c>
      <c r="AQ3" s="200">
        <v>1000000</v>
      </c>
      <c r="AR3" s="200">
        <v>1000000</v>
      </c>
      <c r="AS3" s="200">
        <v>0</v>
      </c>
      <c r="AT3" s="200">
        <v>0</v>
      </c>
      <c r="AU3" s="200">
        <v>0</v>
      </c>
      <c r="AV3" s="200">
        <v>0</v>
      </c>
      <c r="AW3" s="200">
        <v>100000</v>
      </c>
      <c r="AX3" s="200">
        <v>100000</v>
      </c>
      <c r="AY3" s="200">
        <v>100000</v>
      </c>
      <c r="AZ3" s="200">
        <v>100000</v>
      </c>
      <c r="BA3" s="200" t="s">
        <v>470</v>
      </c>
      <c r="BB3" s="200" t="s">
        <v>471</v>
      </c>
      <c r="BC3" s="200" t="s">
        <v>472</v>
      </c>
      <c r="BD3" s="200" t="s">
        <v>473</v>
      </c>
      <c r="BE3" s="200" t="s">
        <v>474</v>
      </c>
      <c r="BF3" s="200" t="s">
        <v>457</v>
      </c>
      <c r="BG3" s="200" t="s">
        <v>362</v>
      </c>
    </row>
    <row r="4" spans="1:87">
      <c r="A4" s="200">
        <v>3</v>
      </c>
      <c r="B4" s="200">
        <v>344228</v>
      </c>
      <c r="E4" s="200" t="s">
        <v>475</v>
      </c>
      <c r="F4" s="200">
        <v>3070370120</v>
      </c>
      <c r="G4" s="200" t="s">
        <v>425</v>
      </c>
      <c r="H4" s="200" t="s">
        <v>426</v>
      </c>
      <c r="I4" s="200" t="s">
        <v>427</v>
      </c>
      <c r="J4" s="200" t="s">
        <v>428</v>
      </c>
      <c r="K4" s="200" t="s">
        <v>476</v>
      </c>
      <c r="L4" s="200" t="s">
        <v>476</v>
      </c>
      <c r="M4" s="200" t="s">
        <v>476</v>
      </c>
      <c r="N4" s="200" t="s">
        <v>477</v>
      </c>
      <c r="P4" s="200" t="s">
        <v>431</v>
      </c>
      <c r="Q4" s="200" t="s">
        <v>478</v>
      </c>
      <c r="S4" s="200" t="s">
        <v>433</v>
      </c>
      <c r="T4" s="200" t="s">
        <v>433</v>
      </c>
      <c r="U4" s="200" t="s">
        <v>479</v>
      </c>
      <c r="V4" s="200" t="s">
        <v>436</v>
      </c>
      <c r="W4" s="200" t="s">
        <v>437</v>
      </c>
      <c r="X4" s="200" t="s">
        <v>480</v>
      </c>
      <c r="Y4" s="200" t="s">
        <v>439</v>
      </c>
      <c r="Z4" s="200">
        <v>2</v>
      </c>
      <c r="AA4" s="200" t="s">
        <v>440</v>
      </c>
      <c r="AB4" s="200" t="s">
        <v>481</v>
      </c>
      <c r="AC4" s="200" t="s">
        <v>440</v>
      </c>
      <c r="AD4" s="200" t="s">
        <v>482</v>
      </c>
      <c r="AE4" s="200" t="s">
        <v>440</v>
      </c>
      <c r="AF4" s="200" t="s">
        <v>483</v>
      </c>
      <c r="AG4" s="200" t="s">
        <v>484</v>
      </c>
      <c r="AH4" s="200" t="s">
        <v>485</v>
      </c>
      <c r="AI4" s="200" t="s">
        <v>486</v>
      </c>
      <c r="AJ4" s="200" t="s">
        <v>487</v>
      </c>
      <c r="AK4" s="200" t="s">
        <v>488</v>
      </c>
      <c r="AL4" s="200" t="s">
        <v>489</v>
      </c>
      <c r="AM4" s="200">
        <v>123123</v>
      </c>
      <c r="AN4" s="200">
        <v>1000000</v>
      </c>
      <c r="AO4" s="200">
        <v>1000000</v>
      </c>
      <c r="AP4" s="200">
        <v>1000000</v>
      </c>
      <c r="AQ4" s="200">
        <v>1000000</v>
      </c>
      <c r="AR4" s="200">
        <v>1000000</v>
      </c>
      <c r="AS4" s="200">
        <v>0</v>
      </c>
      <c r="AT4" s="200">
        <v>0</v>
      </c>
      <c r="AU4" s="200">
        <v>0</v>
      </c>
      <c r="AV4" s="200">
        <v>0</v>
      </c>
      <c r="AW4" s="200">
        <v>100000</v>
      </c>
      <c r="AX4" s="200">
        <v>100000</v>
      </c>
      <c r="AY4" s="200">
        <v>100000</v>
      </c>
      <c r="AZ4" s="200">
        <v>100000</v>
      </c>
      <c r="BA4" s="200" t="s">
        <v>470</v>
      </c>
      <c r="BB4" s="200" t="s">
        <v>490</v>
      </c>
      <c r="BC4" s="200" t="s">
        <v>472</v>
      </c>
      <c r="BD4" s="200" t="s">
        <v>491</v>
      </c>
      <c r="BE4" s="200" t="s">
        <v>492</v>
      </c>
      <c r="BF4" s="200" t="s">
        <v>477</v>
      </c>
      <c r="BG4" s="200" t="s">
        <v>362</v>
      </c>
    </row>
    <row r="5" spans="1:87">
      <c r="A5" s="200">
        <v>4</v>
      </c>
      <c r="B5" s="200">
        <v>344479</v>
      </c>
      <c r="E5" s="200" t="s">
        <v>493</v>
      </c>
      <c r="AS5" s="200">
        <v>0</v>
      </c>
      <c r="AT5" s="200">
        <v>0</v>
      </c>
      <c r="AU5" s="200">
        <v>0</v>
      </c>
      <c r="AV5" s="200">
        <v>0</v>
      </c>
      <c r="AW5" s="200">
        <v>0</v>
      </c>
      <c r="AX5" s="200">
        <v>0</v>
      </c>
      <c r="AY5" s="200">
        <v>0</v>
      </c>
      <c r="AZ5" s="200">
        <v>0</v>
      </c>
    </row>
    <row r="6" spans="1:87">
      <c r="A6" s="200">
        <v>5</v>
      </c>
      <c r="B6" s="200">
        <v>329656</v>
      </c>
      <c r="E6" s="200" t="s">
        <v>475</v>
      </c>
      <c r="AS6" s="200">
        <v>0</v>
      </c>
      <c r="AT6" s="200">
        <v>0</v>
      </c>
      <c r="AU6" s="200">
        <v>0</v>
      </c>
      <c r="AV6" s="200">
        <v>0</v>
      </c>
      <c r="AW6" s="200">
        <v>0</v>
      </c>
      <c r="AX6" s="200">
        <v>0</v>
      </c>
      <c r="AY6" s="200">
        <v>0</v>
      </c>
      <c r="AZ6" s="200">
        <v>0</v>
      </c>
    </row>
    <row r="7" spans="1:87">
      <c r="A7" s="200">
        <v>6</v>
      </c>
      <c r="B7" s="200">
        <v>346187</v>
      </c>
      <c r="E7" s="200" t="s">
        <v>494</v>
      </c>
      <c r="AS7" s="200">
        <v>0</v>
      </c>
      <c r="AT7" s="200">
        <v>0</v>
      </c>
      <c r="AU7" s="200">
        <v>0</v>
      </c>
      <c r="AV7" s="200">
        <v>0</v>
      </c>
      <c r="AW7" s="200">
        <v>0</v>
      </c>
      <c r="AX7" s="200">
        <v>0</v>
      </c>
      <c r="AY7" s="200">
        <v>0</v>
      </c>
      <c r="AZ7" s="200">
        <v>0</v>
      </c>
    </row>
    <row r="8" spans="1:87">
      <c r="A8" s="200">
        <v>7</v>
      </c>
      <c r="B8" s="200">
        <v>346835</v>
      </c>
      <c r="E8" s="200" t="s">
        <v>493</v>
      </c>
      <c r="AS8" s="200">
        <v>0</v>
      </c>
      <c r="AT8" s="200">
        <v>0</v>
      </c>
      <c r="AU8" s="200">
        <v>0</v>
      </c>
      <c r="AV8" s="200">
        <v>0</v>
      </c>
      <c r="AW8" s="200">
        <v>0</v>
      </c>
      <c r="AX8" s="200">
        <v>0</v>
      </c>
      <c r="AY8" s="200">
        <v>0</v>
      </c>
      <c r="AZ8" s="200">
        <v>0</v>
      </c>
    </row>
    <row r="9" spans="1:87">
      <c r="A9" s="200">
        <v>8</v>
      </c>
      <c r="B9" s="200">
        <v>346836</v>
      </c>
      <c r="E9" s="200" t="s">
        <v>495</v>
      </c>
      <c r="AS9" s="200">
        <v>0</v>
      </c>
      <c r="AT9" s="200">
        <v>0</v>
      </c>
      <c r="AU9" s="200">
        <v>0</v>
      </c>
      <c r="AV9" s="200">
        <v>0</v>
      </c>
      <c r="AW9" s="200">
        <v>0</v>
      </c>
      <c r="AX9" s="200">
        <v>0</v>
      </c>
      <c r="AY9" s="200">
        <v>0</v>
      </c>
      <c r="AZ9" s="200">
        <v>0</v>
      </c>
    </row>
    <row r="10" spans="1:87">
      <c r="A10" s="200">
        <v>9</v>
      </c>
      <c r="B10" s="200">
        <v>347148</v>
      </c>
      <c r="E10" s="200" t="s">
        <v>496</v>
      </c>
      <c r="AS10" s="200">
        <v>0</v>
      </c>
      <c r="AT10" s="200">
        <v>0</v>
      </c>
      <c r="AU10" s="200">
        <v>0</v>
      </c>
      <c r="AV10" s="200">
        <v>0</v>
      </c>
      <c r="AW10" s="200">
        <v>0</v>
      </c>
      <c r="AX10" s="200">
        <v>0</v>
      </c>
      <c r="AY10" s="200">
        <v>0</v>
      </c>
      <c r="AZ10" s="200">
        <v>0</v>
      </c>
    </row>
    <row r="11" spans="1:87">
      <c r="A11" s="200">
        <v>10</v>
      </c>
      <c r="B11" s="200">
        <v>351993</v>
      </c>
      <c r="E11" s="200" t="s">
        <v>497</v>
      </c>
      <c r="AS11" s="200">
        <v>0</v>
      </c>
      <c r="AT11" s="200">
        <v>0</v>
      </c>
      <c r="AU11" s="200">
        <v>0</v>
      </c>
      <c r="AV11" s="200">
        <v>0</v>
      </c>
      <c r="AW11" s="200">
        <v>0</v>
      </c>
      <c r="AX11" s="200">
        <v>0</v>
      </c>
      <c r="AY11" s="200">
        <v>0</v>
      </c>
      <c r="AZ11" s="200">
        <v>0</v>
      </c>
    </row>
    <row r="12" spans="1:87">
      <c r="A12" s="200">
        <v>11</v>
      </c>
      <c r="B12" s="200">
        <v>351994</v>
      </c>
      <c r="E12" s="200" t="s">
        <v>498</v>
      </c>
      <c r="AS12" s="200">
        <v>0</v>
      </c>
      <c r="AT12" s="200">
        <v>0</v>
      </c>
      <c r="AU12" s="200">
        <v>0</v>
      </c>
      <c r="AV12" s="200">
        <v>0</v>
      </c>
      <c r="AW12" s="200">
        <v>0</v>
      </c>
      <c r="AX12" s="200">
        <v>0</v>
      </c>
      <c r="AY12" s="200">
        <v>0</v>
      </c>
      <c r="AZ12" s="200">
        <v>0</v>
      </c>
    </row>
    <row r="13" spans="1:87">
      <c r="A13" s="200">
        <v>12</v>
      </c>
      <c r="B13" s="200">
        <v>355028</v>
      </c>
      <c r="E13" s="200" t="s">
        <v>494</v>
      </c>
      <c r="AS13" s="200">
        <v>0</v>
      </c>
      <c r="AT13" s="200">
        <v>0</v>
      </c>
      <c r="AU13" s="200">
        <v>0</v>
      </c>
      <c r="AV13" s="200">
        <v>0</v>
      </c>
      <c r="AW13" s="200">
        <v>0</v>
      </c>
      <c r="AX13" s="200">
        <v>0</v>
      </c>
      <c r="AY13" s="200">
        <v>0</v>
      </c>
      <c r="AZ13" s="200">
        <v>0</v>
      </c>
    </row>
    <row r="14" spans="1:87">
      <c r="A14" s="200">
        <v>13</v>
      </c>
      <c r="B14" s="200">
        <v>359255</v>
      </c>
      <c r="E14" s="200" t="s">
        <v>499</v>
      </c>
      <c r="AS14" s="200">
        <v>0</v>
      </c>
      <c r="AT14" s="200">
        <v>0</v>
      </c>
      <c r="AU14" s="200">
        <v>0</v>
      </c>
      <c r="AV14" s="200">
        <v>0</v>
      </c>
      <c r="AW14" s="200">
        <v>0</v>
      </c>
      <c r="AX14" s="200">
        <v>0</v>
      </c>
      <c r="AY14" s="200">
        <v>0</v>
      </c>
      <c r="AZ14" s="200">
        <v>0</v>
      </c>
    </row>
    <row r="15" spans="1:87">
      <c r="A15" s="200">
        <v>14</v>
      </c>
      <c r="B15" s="200">
        <v>364040</v>
      </c>
      <c r="E15" s="200" t="s">
        <v>500</v>
      </c>
      <c r="AS15" s="200">
        <v>0</v>
      </c>
      <c r="AT15" s="200">
        <v>0</v>
      </c>
      <c r="AU15" s="200">
        <v>0</v>
      </c>
      <c r="AV15" s="200">
        <v>0</v>
      </c>
      <c r="AW15" s="200">
        <v>0</v>
      </c>
      <c r="AX15" s="200">
        <v>0</v>
      </c>
      <c r="AY15" s="200">
        <v>0</v>
      </c>
      <c r="AZ15" s="200">
        <v>0</v>
      </c>
    </row>
    <row r="16" spans="1:87">
      <c r="A16" s="200">
        <v>15</v>
      </c>
      <c r="B16" s="200">
        <v>372175</v>
      </c>
      <c r="E16" s="200" t="s">
        <v>501</v>
      </c>
      <c r="AS16" s="200">
        <v>0</v>
      </c>
      <c r="AT16" s="200">
        <v>0</v>
      </c>
      <c r="AU16" s="200">
        <v>0</v>
      </c>
      <c r="AV16" s="200">
        <v>0</v>
      </c>
      <c r="AW16" s="200">
        <v>0</v>
      </c>
      <c r="AX16" s="200">
        <v>0</v>
      </c>
      <c r="AY16" s="200">
        <v>0</v>
      </c>
      <c r="AZ16" s="200">
        <v>0</v>
      </c>
    </row>
    <row r="17" spans="1:52">
      <c r="A17" s="200">
        <v>16</v>
      </c>
      <c r="B17" s="200">
        <v>372176</v>
      </c>
      <c r="E17" s="200" t="s">
        <v>501</v>
      </c>
      <c r="AS17" s="200">
        <v>0</v>
      </c>
      <c r="AT17" s="200">
        <v>0</v>
      </c>
      <c r="AU17" s="200">
        <v>0</v>
      </c>
      <c r="AV17" s="200">
        <v>0</v>
      </c>
      <c r="AW17" s="200">
        <v>0</v>
      </c>
      <c r="AX17" s="200">
        <v>0</v>
      </c>
      <c r="AY17" s="200">
        <v>0</v>
      </c>
      <c r="AZ17" s="200">
        <v>0</v>
      </c>
    </row>
    <row r="18" spans="1:52">
      <c r="A18" s="200">
        <v>17</v>
      </c>
      <c r="B18" s="200">
        <v>374566</v>
      </c>
      <c r="E18" s="200" t="s">
        <v>475</v>
      </c>
      <c r="AS18" s="200">
        <v>0</v>
      </c>
      <c r="AT18" s="200">
        <v>0</v>
      </c>
      <c r="AU18" s="200">
        <v>0</v>
      </c>
      <c r="AV18" s="200">
        <v>0</v>
      </c>
      <c r="AW18" s="200">
        <v>0</v>
      </c>
      <c r="AX18" s="200">
        <v>0</v>
      </c>
      <c r="AY18" s="200">
        <v>0</v>
      </c>
      <c r="AZ18" s="200">
        <v>0</v>
      </c>
    </row>
    <row r="19" spans="1:52">
      <c r="A19" s="200">
        <v>18</v>
      </c>
      <c r="B19" s="200">
        <v>374567</v>
      </c>
      <c r="E19" s="200" t="s">
        <v>494</v>
      </c>
      <c r="AS19" s="200">
        <v>0</v>
      </c>
      <c r="AT19" s="200">
        <v>0</v>
      </c>
      <c r="AU19" s="200">
        <v>0</v>
      </c>
      <c r="AV19" s="200">
        <v>0</v>
      </c>
      <c r="AW19" s="200">
        <v>0</v>
      </c>
      <c r="AX19" s="200">
        <v>0</v>
      </c>
      <c r="AY19" s="200">
        <v>0</v>
      </c>
      <c r="AZ19" s="200">
        <v>0</v>
      </c>
    </row>
    <row r="20" spans="1:52">
      <c r="A20" s="200">
        <v>19</v>
      </c>
      <c r="B20" s="200">
        <v>380278</v>
      </c>
      <c r="E20" s="200" t="s">
        <v>502</v>
      </c>
      <c r="AS20" s="200">
        <v>0</v>
      </c>
      <c r="AT20" s="200">
        <v>0</v>
      </c>
      <c r="AU20" s="200">
        <v>0</v>
      </c>
      <c r="AV20" s="200">
        <v>0</v>
      </c>
      <c r="AW20" s="200">
        <v>0</v>
      </c>
      <c r="AX20" s="200">
        <v>0</v>
      </c>
      <c r="AY20" s="200">
        <v>0</v>
      </c>
      <c r="AZ20" s="200">
        <v>0</v>
      </c>
    </row>
    <row r="21" spans="1:52">
      <c r="A21" s="200">
        <v>20</v>
      </c>
      <c r="B21" s="200">
        <v>380280</v>
      </c>
      <c r="E21" s="200" t="s">
        <v>475</v>
      </c>
      <c r="AS21" s="200">
        <v>0</v>
      </c>
      <c r="AT21" s="200">
        <v>0</v>
      </c>
      <c r="AU21" s="200">
        <v>0</v>
      </c>
      <c r="AV21" s="200">
        <v>0</v>
      </c>
      <c r="AW21" s="200">
        <v>0</v>
      </c>
      <c r="AX21" s="200">
        <v>0</v>
      </c>
      <c r="AY21" s="200">
        <v>0</v>
      </c>
      <c r="AZ21" s="200">
        <v>0</v>
      </c>
    </row>
    <row r="22" spans="1:52">
      <c r="AS22" s="200">
        <v>0</v>
      </c>
      <c r="AT22" s="200">
        <v>0</v>
      </c>
      <c r="AU22" s="200">
        <v>0</v>
      </c>
      <c r="AV22" s="200">
        <v>0</v>
      </c>
      <c r="AW22" s="200">
        <v>0</v>
      </c>
      <c r="AX22" s="200">
        <v>0</v>
      </c>
      <c r="AY22" s="200">
        <v>0</v>
      </c>
      <c r="AZ22" s="200">
        <v>0</v>
      </c>
    </row>
    <row r="23" spans="1:52">
      <c r="AS23" s="200">
        <v>0</v>
      </c>
      <c r="AT23" s="200">
        <v>0</v>
      </c>
      <c r="AU23" s="200">
        <v>0</v>
      </c>
      <c r="AV23" s="200">
        <v>0</v>
      </c>
      <c r="AW23" s="200">
        <v>0</v>
      </c>
      <c r="AX23" s="200">
        <v>0</v>
      </c>
      <c r="AY23" s="200">
        <v>0</v>
      </c>
      <c r="AZ23" s="200">
        <v>0</v>
      </c>
    </row>
    <row r="24" spans="1:52">
      <c r="AS24" s="200">
        <v>0</v>
      </c>
      <c r="AT24" s="200">
        <v>0</v>
      </c>
      <c r="AU24" s="200">
        <v>0</v>
      </c>
      <c r="AV24" s="200">
        <v>0</v>
      </c>
      <c r="AW24" s="200">
        <v>0</v>
      </c>
      <c r="AX24" s="200">
        <v>0</v>
      </c>
      <c r="AY24" s="200">
        <v>0</v>
      </c>
      <c r="AZ24" s="200">
        <v>0</v>
      </c>
    </row>
    <row r="25" spans="1:52">
      <c r="AS25" s="200">
        <v>0</v>
      </c>
      <c r="AT25" s="200">
        <v>0</v>
      </c>
      <c r="AU25" s="200">
        <v>0</v>
      </c>
      <c r="AV25" s="200">
        <v>0</v>
      </c>
      <c r="AW25" s="200">
        <v>0</v>
      </c>
      <c r="AX25" s="200">
        <v>0</v>
      </c>
      <c r="AY25" s="200">
        <v>0</v>
      </c>
      <c r="AZ25" s="200">
        <v>0</v>
      </c>
    </row>
    <row r="26" spans="1:52">
      <c r="AS26" s="200">
        <v>0</v>
      </c>
      <c r="AT26" s="200">
        <v>0</v>
      </c>
      <c r="AU26" s="200">
        <v>0</v>
      </c>
      <c r="AV26" s="200">
        <v>0</v>
      </c>
      <c r="AW26" s="200">
        <v>0</v>
      </c>
      <c r="AX26" s="200">
        <v>0</v>
      </c>
      <c r="AY26" s="200">
        <v>0</v>
      </c>
      <c r="AZ26" s="200">
        <v>0</v>
      </c>
    </row>
    <row r="27" spans="1:52">
      <c r="AS27" s="200">
        <v>0</v>
      </c>
      <c r="AT27" s="200">
        <v>0</v>
      </c>
      <c r="AU27" s="200">
        <v>0</v>
      </c>
      <c r="AV27" s="200">
        <v>0</v>
      </c>
      <c r="AW27" s="200">
        <v>0</v>
      </c>
      <c r="AX27" s="200">
        <v>0</v>
      </c>
      <c r="AY27" s="200">
        <v>0</v>
      </c>
      <c r="AZ27" s="200">
        <v>0</v>
      </c>
    </row>
    <row r="28" spans="1:52">
      <c r="AS28" s="200">
        <v>0</v>
      </c>
      <c r="AT28" s="200">
        <v>0</v>
      </c>
      <c r="AU28" s="200">
        <v>0</v>
      </c>
      <c r="AV28" s="200">
        <v>0</v>
      </c>
      <c r="AW28" s="200">
        <v>0</v>
      </c>
      <c r="AX28" s="200">
        <v>0</v>
      </c>
      <c r="AY28" s="200">
        <v>0</v>
      </c>
      <c r="AZ28" s="200">
        <v>0</v>
      </c>
    </row>
    <row r="29" spans="1:52">
      <c r="AS29" s="200">
        <v>0</v>
      </c>
      <c r="AT29" s="200">
        <v>0</v>
      </c>
      <c r="AU29" s="200">
        <v>0</v>
      </c>
      <c r="AV29" s="200">
        <v>0</v>
      </c>
      <c r="AW29" s="200">
        <v>0</v>
      </c>
      <c r="AX29" s="200">
        <v>0</v>
      </c>
      <c r="AY29" s="200">
        <v>0</v>
      </c>
      <c r="AZ29" s="200">
        <v>0</v>
      </c>
    </row>
  </sheetData>
  <pageMargins left="0.75" right="0.75" top="0.75" bottom="0.5" header="0.5" footer="0.7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20"/>
  <sheetViews>
    <sheetView workbookViewId="0"/>
  </sheetViews>
  <sheetFormatPr defaultRowHeight="12.75"/>
  <sheetData>
    <row r="1" spans="1:31">
      <c r="A1" s="200" t="s">
        <v>34</v>
      </c>
      <c r="B1" s="200" t="s">
        <v>46</v>
      </c>
      <c r="C1" s="200" t="s">
        <v>724</v>
      </c>
      <c r="D1" s="200" t="s">
        <v>725</v>
      </c>
      <c r="E1" s="200" t="s">
        <v>726</v>
      </c>
      <c r="F1" s="200" t="s">
        <v>696</v>
      </c>
      <c r="G1" s="200" t="s">
        <v>697</v>
      </c>
      <c r="H1" s="200" t="s">
        <v>698</v>
      </c>
      <c r="I1" s="200" t="s">
        <v>699</v>
      </c>
      <c r="J1" s="200" t="s">
        <v>700</v>
      </c>
      <c r="K1" s="200" t="s">
        <v>701</v>
      </c>
      <c r="L1" s="200" t="s">
        <v>702</v>
      </c>
      <c r="M1" s="200" t="s">
        <v>703</v>
      </c>
      <c r="N1" s="200" t="s">
        <v>704</v>
      </c>
      <c r="O1" s="200" t="s">
        <v>705</v>
      </c>
      <c r="P1" s="200" t="s">
        <v>706</v>
      </c>
      <c r="Q1" s="200" t="s">
        <v>707</v>
      </c>
      <c r="R1" s="200" t="s">
        <v>708</v>
      </c>
      <c r="S1" s="200" t="s">
        <v>709</v>
      </c>
      <c r="T1" s="200" t="s">
        <v>710</v>
      </c>
      <c r="U1" s="200" t="s">
        <v>711</v>
      </c>
      <c r="V1" s="200" t="s">
        <v>712</v>
      </c>
      <c r="W1" s="200" t="s">
        <v>713</v>
      </c>
      <c r="X1" s="200" t="s">
        <v>714</v>
      </c>
      <c r="Y1" s="200" t="s">
        <v>715</v>
      </c>
      <c r="Z1" s="200" t="s">
        <v>716</v>
      </c>
      <c r="AA1" s="200" t="s">
        <v>717</v>
      </c>
      <c r="AB1" s="200" t="s">
        <v>718</v>
      </c>
      <c r="AC1" s="200" t="s">
        <v>719</v>
      </c>
      <c r="AD1" s="200" t="s">
        <v>720</v>
      </c>
      <c r="AE1" s="200" t="s">
        <v>549</v>
      </c>
    </row>
    <row r="2" spans="1:31" ht="15" customHeight="1">
      <c r="A2" s="200">
        <v>2</v>
      </c>
      <c r="B2" s="200">
        <v>339910</v>
      </c>
      <c r="C2" s="200" t="s">
        <v>439</v>
      </c>
      <c r="D2" s="200">
        <v>1</v>
      </c>
      <c r="E2" s="556">
        <v>43171</v>
      </c>
      <c r="AE2" s="200" t="s">
        <v>569</v>
      </c>
    </row>
    <row r="3" spans="1:31">
      <c r="A3" s="200">
        <v>3</v>
      </c>
      <c r="B3" s="200">
        <v>344228</v>
      </c>
      <c r="C3" s="200" t="s">
        <v>626</v>
      </c>
      <c r="D3" s="200">
        <v>2</v>
      </c>
      <c r="AE3" s="200" t="s">
        <v>569</v>
      </c>
    </row>
    <row r="4" spans="1:31">
      <c r="A4" s="200">
        <v>4</v>
      </c>
      <c r="B4" s="200">
        <v>344479</v>
      </c>
      <c r="AE4" s="200" t="s">
        <v>569</v>
      </c>
    </row>
    <row r="5" spans="1:31">
      <c r="A5" s="200">
        <v>5</v>
      </c>
      <c r="B5" s="200">
        <v>329656</v>
      </c>
      <c r="AE5" s="200" t="s">
        <v>569</v>
      </c>
    </row>
    <row r="6" spans="1:31">
      <c r="A6" s="200">
        <v>6</v>
      </c>
      <c r="B6" s="200">
        <v>346187</v>
      </c>
      <c r="AE6" s="200" t="s">
        <v>569</v>
      </c>
    </row>
    <row r="7" spans="1:31">
      <c r="A7" s="200">
        <v>7</v>
      </c>
      <c r="B7" s="200">
        <v>346835</v>
      </c>
      <c r="AE7" s="200" t="s">
        <v>569</v>
      </c>
    </row>
    <row r="8" spans="1:31">
      <c r="A8" s="200">
        <v>8</v>
      </c>
      <c r="B8" s="200">
        <v>346836</v>
      </c>
      <c r="AE8" s="200" t="s">
        <v>569</v>
      </c>
    </row>
    <row r="9" spans="1:31">
      <c r="A9" s="200">
        <v>9</v>
      </c>
      <c r="B9" s="200">
        <v>347148</v>
      </c>
      <c r="AE9" s="200" t="s">
        <v>569</v>
      </c>
    </row>
    <row r="10" spans="1:31">
      <c r="A10" s="200">
        <v>10</v>
      </c>
      <c r="B10" s="200">
        <v>351993</v>
      </c>
      <c r="AE10" s="200" t="s">
        <v>569</v>
      </c>
    </row>
    <row r="11" spans="1:31">
      <c r="A11" s="200">
        <v>11</v>
      </c>
      <c r="B11" s="200">
        <v>351994</v>
      </c>
      <c r="AE11" s="200" t="s">
        <v>569</v>
      </c>
    </row>
    <row r="12" spans="1:31">
      <c r="A12" s="200">
        <v>12</v>
      </c>
      <c r="B12" s="200">
        <v>355028</v>
      </c>
      <c r="AE12" s="200" t="s">
        <v>569</v>
      </c>
    </row>
    <row r="13" spans="1:31">
      <c r="A13" s="200">
        <v>13</v>
      </c>
      <c r="B13" s="200">
        <v>359255</v>
      </c>
      <c r="AE13" s="200" t="s">
        <v>569</v>
      </c>
    </row>
    <row r="14" spans="1:31">
      <c r="A14" s="200">
        <v>14</v>
      </c>
      <c r="B14" s="200">
        <v>364040</v>
      </c>
      <c r="AE14" s="200" t="s">
        <v>569</v>
      </c>
    </row>
    <row r="15" spans="1:31">
      <c r="A15" s="200">
        <v>15</v>
      </c>
      <c r="B15" s="200">
        <v>372175</v>
      </c>
      <c r="AE15" s="200" t="s">
        <v>569</v>
      </c>
    </row>
    <row r="16" spans="1:31">
      <c r="A16" s="200">
        <v>16</v>
      </c>
      <c r="B16" s="200">
        <v>372176</v>
      </c>
      <c r="AE16" s="200" t="s">
        <v>569</v>
      </c>
    </row>
    <row r="17" spans="1:31">
      <c r="A17" s="200">
        <v>17</v>
      </c>
      <c r="B17" s="200">
        <v>374566</v>
      </c>
      <c r="AE17" s="200" t="s">
        <v>569</v>
      </c>
    </row>
    <row r="18" spans="1:31">
      <c r="A18" s="200">
        <v>18</v>
      </c>
      <c r="B18" s="200">
        <v>374567</v>
      </c>
      <c r="AE18" s="200" t="s">
        <v>569</v>
      </c>
    </row>
    <row r="19" spans="1:31">
      <c r="A19" s="200">
        <v>19</v>
      </c>
      <c r="B19" s="200">
        <v>380278</v>
      </c>
      <c r="AE19" s="200" t="s">
        <v>569</v>
      </c>
    </row>
    <row r="20" spans="1:31">
      <c r="A20" s="200">
        <v>20</v>
      </c>
      <c r="B20" s="200">
        <v>380280</v>
      </c>
      <c r="AE20" s="200" t="s">
        <v>569</v>
      </c>
    </row>
  </sheetData>
  <pageMargins left="0.75" right="0.75" top="0.75" bottom="0.5" header="0.5" footer="0.7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I50"/>
  <sheetViews>
    <sheetView topLeftCell="BH12" zoomScale="73" zoomScaleNormal="73" workbookViewId="0">
      <selection activeCell="B14" sqref="B14 B14 B14:B17"/>
    </sheetView>
  </sheetViews>
  <sheetFormatPr defaultRowHeight="12.75"/>
  <cols>
    <col min="1" max="1" width="9.140625" style="200" customWidth="1"/>
    <col min="2" max="2" width="18.7109375" style="200" customWidth="1"/>
    <col min="3" max="3" width="24.42578125" style="200" customWidth="1"/>
    <col min="4" max="4" width="20.7109375" style="200" customWidth="1"/>
    <col min="5" max="5" width="61.42578125" style="200" customWidth="1"/>
    <col min="6" max="6" width="22.42578125" style="200" customWidth="1"/>
    <col min="7" max="7" width="32.7109375" style="200" customWidth="1"/>
    <col min="8" max="8" width="20.85546875" style="200" customWidth="1"/>
    <col min="9" max="9" width="22.7109375" style="200" customWidth="1"/>
    <col min="10" max="10" width="30.42578125" style="200" customWidth="1"/>
    <col min="11" max="11" width="17.42578125" style="200" customWidth="1"/>
    <col min="12" max="12" width="21.140625" style="200" customWidth="1"/>
    <col min="13" max="13" width="23.85546875" style="200" customWidth="1"/>
    <col min="14" max="14" width="33.140625" style="200" customWidth="1"/>
    <col min="15" max="15" width="18.7109375" style="200" customWidth="1"/>
    <col min="16" max="16" width="21.85546875" style="200" customWidth="1"/>
    <col min="17" max="17" width="42.85546875" style="200" customWidth="1"/>
    <col min="18" max="18" width="9.140625" style="200" customWidth="1"/>
    <col min="19" max="19" width="21.7109375" style="200" customWidth="1"/>
    <col min="20" max="20" width="21.28515625" style="200" customWidth="1"/>
    <col min="21" max="21" width="18.140625" style="200" customWidth="1"/>
    <col min="22" max="22" width="9.140625" style="200" customWidth="1"/>
    <col min="23" max="23" width="19.7109375" style="200" customWidth="1"/>
    <col min="24" max="24" width="9.140625" style="200" customWidth="1"/>
    <col min="25" max="25" width="12.42578125" style="200" customWidth="1"/>
    <col min="26" max="26" width="14.28515625" style="200" customWidth="1"/>
    <col min="27" max="27" width="13.7109375" style="200" customWidth="1"/>
    <col min="28" max="28" width="24" style="200" customWidth="1"/>
    <col min="29" max="29" width="9.140625" style="200" customWidth="1"/>
    <col min="30" max="30" width="15.85546875" style="200" customWidth="1"/>
    <col min="31" max="31" width="9.140625" style="200" customWidth="1"/>
    <col min="32" max="32" width="20.28515625" style="200" customWidth="1"/>
    <col min="33" max="33" width="38" style="200" customWidth="1"/>
    <col min="34" max="34" width="27.5703125" style="200" customWidth="1"/>
    <col min="35" max="35" width="26.42578125" style="200" customWidth="1"/>
    <col min="36" max="36" width="32.28515625" style="200" customWidth="1"/>
    <col min="37" max="37" width="21.85546875" style="200" customWidth="1"/>
    <col min="38" max="38" width="30.42578125" style="200" customWidth="1"/>
    <col min="39" max="40" width="9.140625" style="200" customWidth="1"/>
    <col min="41" max="41" width="28.28515625" style="200" customWidth="1"/>
    <col min="42" max="42" width="25.5703125" style="200" customWidth="1"/>
    <col min="43" max="44" width="23" style="200" customWidth="1"/>
    <col min="45" max="45" width="18" style="200" customWidth="1"/>
    <col min="46" max="46" width="17.5703125" style="200" customWidth="1"/>
    <col min="47" max="47" width="16" style="200" customWidth="1"/>
    <col min="48" max="48" width="18.85546875" style="200" customWidth="1"/>
    <col min="49" max="49" width="21.7109375" style="200" customWidth="1"/>
    <col min="50" max="50" width="19.85546875" style="200" customWidth="1"/>
    <col min="51" max="51" width="17.140625" style="200" customWidth="1"/>
    <col min="52" max="52" width="16.5703125" style="200" customWidth="1"/>
    <col min="53" max="53" width="37.85546875" style="200" customWidth="1"/>
    <col min="54" max="54" width="30.7109375" style="200" customWidth="1"/>
    <col min="55" max="55" width="18" style="200" customWidth="1"/>
    <col min="56" max="56" width="24.85546875" style="200" customWidth="1"/>
    <col min="57" max="57" width="22.28515625" style="200" customWidth="1"/>
    <col min="58" max="58" width="45.5703125" style="200" customWidth="1"/>
  </cols>
  <sheetData>
    <row r="1" spans="1:87" ht="15.75" customHeight="1">
      <c r="A1" s="288" t="s">
        <v>358</v>
      </c>
      <c r="B1"/>
      <c r="C1"/>
      <c r="D1"/>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row>
    <row r="2" spans="1:87" ht="15.75" customHeight="1">
      <c r="A2" s="289" t="s">
        <v>359</v>
      </c>
      <c r="B2"/>
      <c r="C2" s="290" t="s">
        <v>360</v>
      </c>
      <c r="D2" s="291" t="str">
        <f>'Flexi Form Guidelines'!B2</f>
        <v>Kantor Perwakilan Perusahaan Perdagangan Asing Williams-Sonoma Singapore Pte. Ltd</v>
      </c>
      <c r="E2"/>
      <c r="F2" s="289"/>
      <c r="G2" s="289"/>
      <c r="H2" s="289"/>
      <c r="I2" s="289"/>
      <c r="J2" s="289"/>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row>
    <row r="3" spans="1:87" ht="15.75" customHeight="1">
      <c r="A3" s="289" t="s">
        <v>42</v>
      </c>
      <c r="B3"/>
      <c r="C3" s="290" t="s">
        <v>360</v>
      </c>
      <c r="D3" s="292">
        <v>43831</v>
      </c>
      <c r="E3"/>
      <c r="F3" s="293"/>
      <c r="G3" s="293"/>
      <c r="H3" s="293"/>
      <c r="I3" s="29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row>
    <row r="4" spans="1:87" ht="15.75" customHeight="1">
      <c r="A4" s="289" t="s">
        <v>361</v>
      </c>
      <c r="B4"/>
      <c r="C4" s="290" t="s">
        <v>360</v>
      </c>
      <c r="D4" s="291" t="s">
        <v>362</v>
      </c>
      <c r="E4"/>
      <c r="F4"/>
      <c r="G4"/>
      <c r="H4"/>
      <c r="I4"/>
      <c r="J4"/>
      <c r="K4"/>
      <c r="L4"/>
      <c r="M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row>
    <row r="5" spans="1:87" ht="15.75" customHeight="1">
      <c r="A5" s="289" t="s">
        <v>363</v>
      </c>
      <c r="B5"/>
      <c r="C5" s="290" t="s">
        <v>360</v>
      </c>
      <c r="D5" s="291" t="s">
        <v>364</v>
      </c>
      <c r="E5"/>
      <c r="F5"/>
      <c r="G5"/>
      <c r="H5"/>
      <c r="I5"/>
      <c r="J5"/>
      <c r="K5"/>
      <c r="L5"/>
      <c r="M5"/>
      <c r="N5"/>
      <c r="O5"/>
      <c r="P5"/>
      <c r="Q5"/>
      <c r="R5"/>
      <c r="S5"/>
      <c r="T5"/>
      <c r="U5"/>
      <c r="V5"/>
      <c r="W5"/>
      <c r="X5"/>
      <c r="Y5"/>
      <c r="Z5"/>
      <c r="AA5"/>
      <c r="AB5"/>
      <c r="AC5"/>
      <c r="AD5"/>
      <c r="AE5"/>
      <c r="AF5"/>
      <c r="AG5"/>
      <c r="AH5"/>
      <c r="AI5"/>
      <c r="AJ5"/>
      <c r="AK5"/>
      <c r="AL5"/>
      <c r="AM5"/>
      <c r="AN5"/>
      <c r="AO5"/>
      <c r="AP5"/>
      <c r="AQ5"/>
      <c r="AR5"/>
      <c r="AS5"/>
      <c r="AT5"/>
      <c r="AU5"/>
      <c r="AV5"/>
      <c r="AW5"/>
      <c r="AX5"/>
      <c r="AY5"/>
      <c r="AZ5"/>
      <c r="BA5"/>
      <c r="BB5"/>
      <c r="BC5"/>
      <c r="BD5"/>
      <c r="BE5"/>
      <c r="BF5"/>
    </row>
    <row r="6" spans="1:87" ht="15.75" customHeight="1">
      <c r="A6" s="289" t="s">
        <v>365</v>
      </c>
      <c r="B6"/>
      <c r="C6" s="290" t="s">
        <v>360</v>
      </c>
      <c r="D6" s="294" t="s">
        <v>366</v>
      </c>
      <c r="E6" s="295"/>
      <c r="F6" s="296"/>
      <c r="G6"/>
      <c r="H6"/>
      <c r="I6"/>
      <c r="J6"/>
      <c r="K6"/>
      <c r="L6"/>
      <c r="M6"/>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row>
    <row r="7" spans="1:87" ht="15.75" customHeight="1">
      <c r="A7"/>
      <c r="B7"/>
      <c r="C7"/>
      <c r="D7"/>
      <c r="E7"/>
      <c r="F7"/>
      <c r="G7"/>
      <c r="H7"/>
      <c r="I7"/>
      <c r="J7"/>
      <c r="K7"/>
      <c r="L7"/>
      <c r="M7"/>
      <c r="N7"/>
      <c r="O7"/>
      <c r="P7"/>
      <c r="Q7"/>
      <c r="R7"/>
      <c r="S7"/>
      <c r="T7"/>
      <c r="U7"/>
      <c r="V7"/>
      <c r="W7"/>
      <c r="X7"/>
      <c r="Y7"/>
      <c r="Z7"/>
      <c r="AA7"/>
      <c r="AB7"/>
      <c r="AC7"/>
      <c r="AD7"/>
      <c r="AE7"/>
      <c r="AF7"/>
      <c r="AG7"/>
      <c r="AH7"/>
      <c r="AI7"/>
      <c r="AJ7"/>
      <c r="AK7"/>
      <c r="AL7"/>
      <c r="AM7"/>
      <c r="AN7"/>
      <c r="AO7"/>
      <c r="AP7"/>
      <c r="AQ7"/>
      <c r="AR7"/>
      <c r="AS7" s="297"/>
      <c r="AT7" s="297"/>
      <c r="AU7" s="297"/>
      <c r="AV7" s="297"/>
      <c r="AW7" s="297"/>
      <c r="AX7" s="297"/>
      <c r="AY7" s="297"/>
      <c r="AZ7" s="297"/>
      <c r="BA7"/>
      <c r="BB7"/>
      <c r="BC7"/>
      <c r="BD7"/>
      <c r="BE7"/>
      <c r="BF7"/>
    </row>
    <row r="8" spans="1:87" ht="15.75" customHeight="1" thickBot="1">
      <c r="A8" s="298" t="s">
        <v>367</v>
      </c>
      <c r="B8" s="298"/>
      <c r="C8" s="298"/>
      <c r="D8" s="298"/>
      <c r="E8" s="298"/>
      <c r="F8" s="298"/>
      <c r="G8" s="298"/>
      <c r="H8" s="298"/>
      <c r="I8" s="298"/>
      <c r="J8" s="298"/>
      <c r="K8" s="298"/>
      <c r="L8" s="298"/>
      <c r="M8"/>
      <c r="N8"/>
      <c r="O8"/>
      <c r="P8"/>
      <c r="Q8"/>
      <c r="R8"/>
      <c r="S8"/>
      <c r="T8"/>
      <c r="U8"/>
      <c r="V8"/>
      <c r="W8"/>
      <c r="X8"/>
      <c r="Y8"/>
      <c r="Z8"/>
      <c r="AA8"/>
      <c r="AB8"/>
      <c r="AC8"/>
      <c r="AD8"/>
      <c r="AE8"/>
      <c r="AF8"/>
      <c r="AG8"/>
      <c r="AH8"/>
      <c r="AI8"/>
      <c r="AJ8"/>
      <c r="AK8"/>
      <c r="AL8"/>
      <c r="AM8"/>
      <c r="AN8"/>
      <c r="AO8"/>
      <c r="AP8"/>
      <c r="AQ8"/>
      <c r="AR8"/>
      <c r="AS8" s="297"/>
      <c r="AT8" s="297"/>
      <c r="AU8" s="297"/>
      <c r="AV8" s="297"/>
      <c r="AW8" s="297"/>
      <c r="AX8" s="297"/>
      <c r="AY8" s="297"/>
      <c r="AZ8" s="297"/>
      <c r="BA8"/>
      <c r="BB8"/>
      <c r="BC8"/>
      <c r="BD8"/>
      <c r="BE8"/>
      <c r="BF8"/>
    </row>
    <row r="9" spans="1:87" ht="25.5" customHeight="1" thickBot="1">
      <c r="A9"/>
      <c r="B9"/>
      <c r="C9"/>
      <c r="D9"/>
      <c r="E9"/>
      <c r="F9"/>
      <c r="G9"/>
      <c r="H9"/>
      <c r="I9"/>
      <c r="J9"/>
      <c r="K9"/>
      <c r="L9"/>
      <c r="M9"/>
      <c r="N9"/>
      <c r="O9"/>
      <c r="P9"/>
      <c r="Q9"/>
      <c r="R9"/>
      <c r="S9"/>
      <c r="T9"/>
      <c r="U9"/>
      <c r="V9"/>
      <c r="W9"/>
      <c r="X9"/>
      <c r="Y9"/>
      <c r="Z9"/>
      <c r="AA9"/>
      <c r="AB9"/>
      <c r="AC9"/>
      <c r="AD9"/>
      <c r="AE9"/>
      <c r="AF9"/>
      <c r="AG9"/>
      <c r="AH9"/>
      <c r="AI9"/>
      <c r="AJ9"/>
      <c r="AK9"/>
      <c r="AL9"/>
      <c r="AM9"/>
      <c r="AN9" s="60" t="s">
        <v>368</v>
      </c>
      <c r="AO9" s="59"/>
      <c r="AP9" s="59"/>
      <c r="AQ9" s="59"/>
      <c r="AR9" s="299"/>
      <c r="AS9" s="58" t="s">
        <v>369</v>
      </c>
      <c r="AT9" s="57"/>
      <c r="AU9" s="57"/>
      <c r="AV9" s="57"/>
      <c r="AW9" s="57"/>
      <c r="AX9" s="57"/>
      <c r="AY9" s="56"/>
      <c r="AZ9" s="300"/>
      <c r="BA9"/>
      <c r="BB9"/>
      <c r="BC9"/>
      <c r="BD9"/>
      <c r="BE9"/>
      <c r="BF9"/>
    </row>
    <row r="10" spans="1:87" ht="49.5" customHeight="1">
      <c r="A10" s="47" t="s">
        <v>34</v>
      </c>
      <c r="B10" s="62" t="s">
        <v>370</v>
      </c>
      <c r="C10" s="43" t="s">
        <v>49</v>
      </c>
      <c r="D10" s="301" t="s">
        <v>371</v>
      </c>
      <c r="E10" s="62" t="s">
        <v>56</v>
      </c>
      <c r="F10" s="47" t="s">
        <v>59</v>
      </c>
      <c r="G10" s="47" t="s">
        <v>63</v>
      </c>
      <c r="H10" s="62" t="s">
        <v>66</v>
      </c>
      <c r="I10" s="62" t="s">
        <v>69</v>
      </c>
      <c r="J10" s="62" t="s">
        <v>72</v>
      </c>
      <c r="K10" s="62" t="s">
        <v>372</v>
      </c>
      <c r="L10" s="62" t="s">
        <v>373</v>
      </c>
      <c r="M10" s="62" t="s">
        <v>374</v>
      </c>
      <c r="N10" s="62" t="s">
        <v>375</v>
      </c>
      <c r="O10" s="47" t="s">
        <v>78</v>
      </c>
      <c r="P10" s="62" t="s">
        <v>376</v>
      </c>
      <c r="Q10" s="62" t="s">
        <v>82</v>
      </c>
      <c r="R10" s="47" t="s">
        <v>85</v>
      </c>
      <c r="S10" s="62" t="s">
        <v>89</v>
      </c>
      <c r="T10" s="47" t="s">
        <v>92</v>
      </c>
      <c r="U10" s="43" t="s">
        <v>95</v>
      </c>
      <c r="V10" s="62" t="s">
        <v>98</v>
      </c>
      <c r="W10" s="62" t="s">
        <v>101</v>
      </c>
      <c r="X10" s="41" t="s">
        <v>377</v>
      </c>
      <c r="Y10" s="62" t="s">
        <v>108</v>
      </c>
      <c r="Z10" s="62" t="s">
        <v>111</v>
      </c>
      <c r="AA10" s="47" t="s">
        <v>117</v>
      </c>
      <c r="AB10" s="47" t="s">
        <v>378</v>
      </c>
      <c r="AC10" s="45" t="s">
        <v>379</v>
      </c>
      <c r="AD10" s="45" t="s">
        <v>380</v>
      </c>
      <c r="AE10" s="45" t="s">
        <v>381</v>
      </c>
      <c r="AF10" s="45" t="s">
        <v>382</v>
      </c>
      <c r="AG10" s="62" t="s">
        <v>383</v>
      </c>
      <c r="AH10" s="62" t="s">
        <v>384</v>
      </c>
      <c r="AI10" s="62" t="s">
        <v>385</v>
      </c>
      <c r="AJ10" s="62" t="s">
        <v>386</v>
      </c>
      <c r="AK10" s="62" t="s">
        <v>387</v>
      </c>
      <c r="AL10" s="62" t="s">
        <v>138</v>
      </c>
      <c r="AM10" s="62" t="s">
        <v>142</v>
      </c>
      <c r="AN10" s="49" t="s">
        <v>388</v>
      </c>
      <c r="AO10" s="48"/>
      <c r="AP10" s="48"/>
      <c r="AQ10" s="48"/>
      <c r="AR10" s="302"/>
      <c r="AS10" s="55" t="s">
        <v>389</v>
      </c>
      <c r="AT10" s="54"/>
      <c r="AU10" s="54"/>
      <c r="AV10" s="53"/>
      <c r="AW10" s="52" t="s">
        <v>390</v>
      </c>
      <c r="AX10" s="51"/>
      <c r="AY10" s="51"/>
      <c r="AZ10" s="50"/>
      <c r="BA10" s="62" t="s">
        <v>391</v>
      </c>
      <c r="BB10" s="62" t="s">
        <v>392</v>
      </c>
      <c r="BC10" s="62" t="s">
        <v>393</v>
      </c>
      <c r="BD10" s="62" t="s">
        <v>394</v>
      </c>
      <c r="BE10" s="62" t="s">
        <v>395</v>
      </c>
      <c r="BF10" s="62" t="s">
        <v>396</v>
      </c>
      <c r="BG10" s="62" t="s">
        <v>397</v>
      </c>
    </row>
    <row r="11" spans="1:87" ht="27.75" customHeight="1">
      <c r="A11" s="46"/>
      <c r="B11" s="61"/>
      <c r="C11" s="42"/>
      <c r="D11" s="303"/>
      <c r="E11" s="61"/>
      <c r="F11" s="46"/>
      <c r="G11" s="46"/>
      <c r="H11" s="61"/>
      <c r="I11" s="61"/>
      <c r="J11" s="61"/>
      <c r="K11" s="61"/>
      <c r="L11" s="61"/>
      <c r="M11" s="61"/>
      <c r="N11" s="61"/>
      <c r="O11" s="46"/>
      <c r="P11" s="61"/>
      <c r="Q11" s="61"/>
      <c r="R11" s="46"/>
      <c r="S11" s="61"/>
      <c r="T11" s="46"/>
      <c r="U11" s="42"/>
      <c r="V11" s="61"/>
      <c r="W11" s="61"/>
      <c r="X11" s="40"/>
      <c r="Y11" s="61"/>
      <c r="Z11" s="61"/>
      <c r="AA11" s="46"/>
      <c r="AB11" s="46"/>
      <c r="AC11" s="44"/>
      <c r="AD11" s="44"/>
      <c r="AE11" s="44"/>
      <c r="AF11" s="44"/>
      <c r="AG11" s="61"/>
      <c r="AH11" s="61"/>
      <c r="AI11" s="61"/>
      <c r="AJ11" s="61"/>
      <c r="AK11" s="61"/>
      <c r="AL11" s="61"/>
      <c r="AM11" s="61"/>
      <c r="AN11" s="305" t="s">
        <v>398</v>
      </c>
      <c r="AO11" s="305" t="s">
        <v>361</v>
      </c>
      <c r="AP11" s="305" t="s">
        <v>399</v>
      </c>
      <c r="AQ11" s="305" t="s">
        <v>400</v>
      </c>
      <c r="AR11" s="305" t="s">
        <v>401</v>
      </c>
      <c r="AS11" s="306" t="s">
        <v>398</v>
      </c>
      <c r="AT11" s="306" t="s">
        <v>399</v>
      </c>
      <c r="AU11" s="306" t="s">
        <v>400</v>
      </c>
      <c r="AV11" s="306" t="s">
        <v>402</v>
      </c>
      <c r="AW11" s="306" t="s">
        <v>398</v>
      </c>
      <c r="AX11" s="306" t="s">
        <v>399</v>
      </c>
      <c r="AY11" s="306" t="s">
        <v>400</v>
      </c>
      <c r="AZ11" s="306" t="s">
        <v>402</v>
      </c>
      <c r="BA11" s="61"/>
      <c r="BB11" s="61"/>
      <c r="BC11" s="61"/>
      <c r="BD11" s="61"/>
      <c r="BE11" s="61"/>
      <c r="BF11" s="61"/>
      <c r="BG11" s="61"/>
    </row>
    <row r="12" spans="1:87" ht="71.25" customHeight="1">
      <c r="A12" s="307"/>
      <c r="B12" s="307" t="s">
        <v>403</v>
      </c>
      <c r="C12" s="308" t="s">
        <v>404</v>
      </c>
      <c r="D12" s="308" t="s">
        <v>405</v>
      </c>
      <c r="E12" s="307"/>
      <c r="F12" s="307" t="s">
        <v>406</v>
      </c>
      <c r="G12" s="307" t="s">
        <v>406</v>
      </c>
      <c r="H12" s="307"/>
      <c r="I12" s="307"/>
      <c r="J12" s="309" t="s">
        <v>407</v>
      </c>
      <c r="K12" s="307"/>
      <c r="L12" s="307"/>
      <c r="M12" s="307"/>
      <c r="N12" s="307"/>
      <c r="O12" s="307" t="s">
        <v>408</v>
      </c>
      <c r="P12" s="307"/>
      <c r="Q12" s="307" t="s">
        <v>409</v>
      </c>
      <c r="R12" s="307"/>
      <c r="S12" s="307" t="s">
        <v>410</v>
      </c>
      <c r="T12" s="307"/>
      <c r="U12" s="308" t="s">
        <v>404</v>
      </c>
      <c r="V12" s="307" t="s">
        <v>411</v>
      </c>
      <c r="W12" s="307" t="s">
        <v>412</v>
      </c>
      <c r="X12" s="309" t="s">
        <v>413</v>
      </c>
      <c r="Y12" s="307" t="s">
        <v>414</v>
      </c>
      <c r="Z12" s="307" t="s">
        <v>415</v>
      </c>
      <c r="AA12" s="307" t="s">
        <v>416</v>
      </c>
      <c r="AB12" s="307" t="s">
        <v>417</v>
      </c>
      <c r="AC12" s="307" t="s">
        <v>416</v>
      </c>
      <c r="AD12" s="307"/>
      <c r="AE12" s="307" t="s">
        <v>416</v>
      </c>
      <c r="AF12" s="307"/>
      <c r="AG12" s="307" t="s">
        <v>418</v>
      </c>
      <c r="AH12" s="307" t="s">
        <v>418</v>
      </c>
      <c r="AI12" s="307" t="s">
        <v>418</v>
      </c>
      <c r="AJ12" s="307"/>
      <c r="AK12" s="307"/>
      <c r="AL12" s="307" t="s">
        <v>419</v>
      </c>
      <c r="AM12" s="307" t="s">
        <v>420</v>
      </c>
      <c r="AN12" s="307"/>
      <c r="AO12" s="307" t="s">
        <v>421</v>
      </c>
      <c r="AP12" s="307"/>
      <c r="AQ12" s="307"/>
      <c r="AR12" s="307"/>
      <c r="AS12" s="310"/>
      <c r="AT12" s="310"/>
      <c r="AU12" s="310"/>
      <c r="AV12" s="310"/>
      <c r="AW12" s="310"/>
      <c r="AX12" s="310"/>
      <c r="AY12" s="310"/>
      <c r="AZ12" s="310"/>
      <c r="BA12" s="307"/>
      <c r="BB12" s="307"/>
      <c r="BC12" s="307"/>
      <c r="BD12" s="307"/>
      <c r="BE12" s="311"/>
      <c r="BF12" s="307"/>
      <c r="BG12" s="307"/>
    </row>
    <row r="13" spans="1:87" ht="15.75" customHeight="1">
      <c r="A13" s="312">
        <v>1</v>
      </c>
      <c r="B13" s="313" t="s">
        <v>422</v>
      </c>
      <c r="C13" s="314">
        <v>42604</v>
      </c>
      <c r="D13" s="314">
        <v>42969</v>
      </c>
      <c r="E13" s="315" t="s">
        <v>423</v>
      </c>
      <c r="F13" s="315">
        <v>100001</v>
      </c>
      <c r="G13" s="315"/>
      <c r="H13" s="315"/>
      <c r="I13" s="315"/>
      <c r="J13" s="316"/>
      <c r="K13" s="315"/>
      <c r="L13" s="317"/>
      <c r="M13" s="318"/>
      <c r="N13" s="319"/>
      <c r="O13" s="319"/>
      <c r="P13" s="319"/>
      <c r="Q13" s="319"/>
      <c r="R13" s="320"/>
      <c r="S13" s="315"/>
      <c r="T13" s="319"/>
      <c r="U13" s="321"/>
      <c r="V13" s="315"/>
      <c r="W13" s="315"/>
      <c r="X13" s="315"/>
      <c r="Y13" s="315"/>
      <c r="Z13" s="315"/>
      <c r="AA13" s="322"/>
      <c r="AB13" s="323"/>
      <c r="AC13" s="324"/>
      <c r="AD13" s="315"/>
      <c r="AE13" s="324"/>
      <c r="AF13" s="319"/>
      <c r="AG13" s="319"/>
      <c r="AH13" s="318"/>
      <c r="AI13" s="325"/>
      <c r="AJ13" s="318"/>
      <c r="AK13" s="319"/>
      <c r="AL13" s="325"/>
      <c r="AM13" s="325"/>
      <c r="AN13" s="326"/>
      <c r="AO13" s="326"/>
      <c r="AP13" s="326"/>
      <c r="AQ13" s="326"/>
      <c r="AR13" s="326"/>
      <c r="AS13" s="326"/>
      <c r="AT13" s="326"/>
      <c r="AU13" s="326"/>
      <c r="AV13" s="317"/>
      <c r="AW13" s="317">
        <v>0</v>
      </c>
      <c r="AX13" s="317"/>
      <c r="AY13" s="317"/>
      <c r="AZ13" s="317"/>
      <c r="BA13" s="317"/>
      <c r="BB13" s="317"/>
      <c r="BC13" s="317"/>
      <c r="BD13" s="319"/>
      <c r="BE13" s="315"/>
      <c r="BF13" s="319"/>
      <c r="BG13" s="319"/>
    </row>
    <row r="14" spans="1:87" ht="15.75" customHeight="1">
      <c r="A14" s="114">
        <v>1</v>
      </c>
      <c r="B14" s="273">
        <v>339218</v>
      </c>
      <c r="C14" s="104"/>
      <c r="D14" s="104"/>
      <c r="E14" s="274" t="s">
        <v>424</v>
      </c>
      <c r="F14" s="275">
        <v>3070370120</v>
      </c>
      <c r="G14" s="275" t="s">
        <v>425</v>
      </c>
      <c r="H14" s="276" t="s">
        <v>426</v>
      </c>
      <c r="I14" s="275" t="s">
        <v>427</v>
      </c>
      <c r="J14" s="275" t="s">
        <v>428</v>
      </c>
      <c r="K14" s="115" t="s">
        <v>429</v>
      </c>
      <c r="L14" s="115" t="s">
        <v>430</v>
      </c>
      <c r="M14" s="115" t="s">
        <v>429</v>
      </c>
      <c r="N14" s="115" t="s">
        <v>429</v>
      </c>
      <c r="O14" s="275"/>
      <c r="P14" s="275" t="s">
        <v>431</v>
      </c>
      <c r="Q14" s="277" t="s">
        <v>432</v>
      </c>
      <c r="R14" s="116"/>
      <c r="S14" s="275" t="s">
        <v>433</v>
      </c>
      <c r="T14" s="275" t="s">
        <v>434</v>
      </c>
      <c r="U14" s="104" t="s">
        <v>435</v>
      </c>
      <c r="V14" s="278" t="s">
        <v>436</v>
      </c>
      <c r="W14" s="105" t="s">
        <v>437</v>
      </c>
      <c r="X14" s="275" t="s">
        <v>438</v>
      </c>
      <c r="Y14" s="275" t="s">
        <v>439</v>
      </c>
      <c r="Z14" s="105">
        <v>1</v>
      </c>
      <c r="AA14" s="109" t="s">
        <v>440</v>
      </c>
      <c r="AB14" s="117" t="s">
        <v>441</v>
      </c>
      <c r="AC14" s="279" t="s">
        <v>440</v>
      </c>
      <c r="AD14" s="275" t="s">
        <v>442</v>
      </c>
      <c r="AE14" s="280" t="s">
        <v>440</v>
      </c>
      <c r="AF14" s="275" t="s">
        <v>443</v>
      </c>
      <c r="AG14" s="281" t="s">
        <v>444</v>
      </c>
      <c r="AH14" s="281" t="s">
        <v>445</v>
      </c>
      <c r="AI14" s="281" t="s">
        <v>446</v>
      </c>
      <c r="AJ14" s="281" t="s">
        <v>434</v>
      </c>
      <c r="AK14" s="281" t="s">
        <v>447</v>
      </c>
      <c r="AL14" s="282" t="s">
        <v>448</v>
      </c>
      <c r="AM14" s="106">
        <v>123123</v>
      </c>
      <c r="AN14" s="283">
        <v>1000000</v>
      </c>
      <c r="AO14" s="283">
        <v>1000000</v>
      </c>
      <c r="AP14" s="283">
        <v>1000000</v>
      </c>
      <c r="AQ14" s="283">
        <v>1000000</v>
      </c>
      <c r="AR14" s="283">
        <v>1000000</v>
      </c>
      <c r="AS14" s="284">
        <v>0</v>
      </c>
      <c r="AT14" s="284">
        <v>0</v>
      </c>
      <c r="AU14" s="284">
        <v>0</v>
      </c>
      <c r="AV14" s="284">
        <v>0</v>
      </c>
      <c r="AW14" s="283">
        <v>100000</v>
      </c>
      <c r="AX14" s="283">
        <v>100000</v>
      </c>
      <c r="AY14" s="283">
        <v>100000</v>
      </c>
      <c r="AZ14" s="283">
        <v>100000</v>
      </c>
      <c r="BA14" s="275" t="s">
        <v>449</v>
      </c>
      <c r="BB14" s="285" t="s">
        <v>450</v>
      </c>
      <c r="BC14" s="286" t="s">
        <v>451</v>
      </c>
      <c r="BD14" s="118" t="s">
        <v>452</v>
      </c>
      <c r="BE14" s="287">
        <v>123456789</v>
      </c>
      <c r="BF14" s="275" t="s">
        <v>429</v>
      </c>
      <c r="BG14" s="275" t="s">
        <v>362</v>
      </c>
      <c r="BK14" s="200"/>
      <c r="BL14" s="200"/>
      <c r="BM14" s="200"/>
      <c r="BN14" s="200"/>
      <c r="BO14" s="200"/>
      <c r="BP14" s="200"/>
      <c r="BQ14" s="200"/>
      <c r="BR14" s="200"/>
      <c r="BS14" s="200"/>
      <c r="BT14" s="200"/>
      <c r="BU14" s="200"/>
      <c r="BV14" s="200"/>
      <c r="BW14" s="200"/>
      <c r="BX14" s="200"/>
      <c r="BY14" s="200"/>
      <c r="BZ14" s="200"/>
      <c r="CA14" s="200"/>
      <c r="CB14" s="200"/>
      <c r="CC14" s="200"/>
      <c r="CD14" s="200"/>
      <c r="CE14" s="200"/>
      <c r="CF14" s="200"/>
      <c r="CG14" s="200"/>
      <c r="CH14" s="200"/>
      <c r="CI14" s="200"/>
    </row>
    <row r="15" spans="1:87" ht="15.75" customHeight="1">
      <c r="A15" s="114">
        <v>2</v>
      </c>
      <c r="B15" s="273">
        <v>339910</v>
      </c>
      <c r="C15" s="104"/>
      <c r="D15" s="104"/>
      <c r="E15" s="274" t="s">
        <v>453</v>
      </c>
      <c r="F15" s="275">
        <v>3070371132</v>
      </c>
      <c r="G15" s="275" t="s">
        <v>454</v>
      </c>
      <c r="H15" s="275" t="s">
        <v>455</v>
      </c>
      <c r="I15" s="275" t="s">
        <v>456</v>
      </c>
      <c r="J15" s="275" t="s">
        <v>428</v>
      </c>
      <c r="K15" s="118" t="s">
        <v>457</v>
      </c>
      <c r="L15" s="118" t="s">
        <v>457</v>
      </c>
      <c r="M15" s="118" t="s">
        <v>457</v>
      </c>
      <c r="N15" s="118" t="s">
        <v>457</v>
      </c>
      <c r="O15" s="275"/>
      <c r="P15" s="275" t="s">
        <v>431</v>
      </c>
      <c r="Q15" s="275" t="s">
        <v>458</v>
      </c>
      <c r="R15" s="116"/>
      <c r="S15" s="275" t="s">
        <v>459</v>
      </c>
      <c r="T15" s="275" t="s">
        <v>460</v>
      </c>
      <c r="U15" s="104" t="s">
        <v>461</v>
      </c>
      <c r="V15" s="278" t="s">
        <v>436</v>
      </c>
      <c r="W15" s="275" t="s">
        <v>437</v>
      </c>
      <c r="X15" s="275" t="s">
        <v>438</v>
      </c>
      <c r="Y15" s="275" t="s">
        <v>439</v>
      </c>
      <c r="Z15" s="105">
        <v>3</v>
      </c>
      <c r="AA15" s="109" t="s">
        <v>440</v>
      </c>
      <c r="AB15" s="117" t="s">
        <v>462</v>
      </c>
      <c r="AC15" s="279" t="s">
        <v>440</v>
      </c>
      <c r="AD15" s="275" t="s">
        <v>463</v>
      </c>
      <c r="AE15" s="280" t="s">
        <v>440</v>
      </c>
      <c r="AF15" s="275" t="s">
        <v>464</v>
      </c>
      <c r="AG15" s="281" t="s">
        <v>465</v>
      </c>
      <c r="AH15" s="281" t="s">
        <v>466</v>
      </c>
      <c r="AI15" s="281" t="s">
        <v>467</v>
      </c>
      <c r="AJ15" s="281" t="s">
        <v>459</v>
      </c>
      <c r="AK15" s="118" t="s">
        <v>468</v>
      </c>
      <c r="AL15" s="327" t="s">
        <v>469</v>
      </c>
      <c r="AM15" s="106">
        <v>123123</v>
      </c>
      <c r="AN15" s="283">
        <v>1000000</v>
      </c>
      <c r="AO15" s="283">
        <v>1000000</v>
      </c>
      <c r="AP15" s="283">
        <v>1000000</v>
      </c>
      <c r="AQ15" s="283">
        <v>1000000</v>
      </c>
      <c r="AR15" s="283">
        <v>1000000</v>
      </c>
      <c r="AS15" s="284">
        <v>0</v>
      </c>
      <c r="AT15" s="284">
        <v>0</v>
      </c>
      <c r="AU15" s="284">
        <v>0</v>
      </c>
      <c r="AV15" s="284">
        <v>0</v>
      </c>
      <c r="AW15" s="283">
        <v>100000</v>
      </c>
      <c r="AX15" s="283">
        <v>100000</v>
      </c>
      <c r="AY15" s="283">
        <v>100000</v>
      </c>
      <c r="AZ15" s="283">
        <v>100000</v>
      </c>
      <c r="BA15" s="275" t="s">
        <v>470</v>
      </c>
      <c r="BB15" s="117" t="s">
        <v>471</v>
      </c>
      <c r="BC15" s="79" t="s">
        <v>472</v>
      </c>
      <c r="BD15" s="118" t="s">
        <v>473</v>
      </c>
      <c r="BE15" s="287" t="s">
        <v>474</v>
      </c>
      <c r="BF15" s="275" t="s">
        <v>457</v>
      </c>
      <c r="BG15" s="275" t="s">
        <v>362</v>
      </c>
      <c r="BK15" s="200"/>
      <c r="BL15" s="200"/>
      <c r="BM15" s="200"/>
      <c r="BN15" s="200"/>
      <c r="BO15" s="200"/>
      <c r="BP15" s="200"/>
      <c r="BQ15" s="200"/>
      <c r="BR15" s="200"/>
      <c r="BS15" s="200"/>
      <c r="BT15" s="200"/>
      <c r="BU15" s="200"/>
      <c r="BV15" s="200"/>
      <c r="BW15" s="200"/>
      <c r="BX15" s="200"/>
      <c r="BY15" s="200"/>
      <c r="BZ15" s="200"/>
      <c r="CA15" s="200"/>
      <c r="CB15" s="200"/>
      <c r="CC15" s="200"/>
      <c r="CD15" s="200"/>
      <c r="CE15" s="200"/>
      <c r="CF15" s="200"/>
      <c r="CG15" s="200"/>
      <c r="CH15" s="200"/>
      <c r="CI15" s="200"/>
    </row>
    <row r="16" spans="1:87" ht="15.75" customHeight="1">
      <c r="A16" s="114">
        <v>3</v>
      </c>
      <c r="B16" s="273">
        <v>344228</v>
      </c>
      <c r="C16" s="104"/>
      <c r="D16" s="104"/>
      <c r="E16" s="274" t="s">
        <v>475</v>
      </c>
      <c r="F16" s="275">
        <v>3070370120</v>
      </c>
      <c r="G16" s="275" t="s">
        <v>425</v>
      </c>
      <c r="H16" s="276" t="s">
        <v>426</v>
      </c>
      <c r="I16" s="275" t="s">
        <v>427</v>
      </c>
      <c r="J16" s="275" t="s">
        <v>428</v>
      </c>
      <c r="K16" s="105" t="s">
        <v>476</v>
      </c>
      <c r="L16" s="105" t="s">
        <v>476</v>
      </c>
      <c r="M16" s="105" t="s">
        <v>476</v>
      </c>
      <c r="N16" s="105" t="s">
        <v>477</v>
      </c>
      <c r="O16" s="275"/>
      <c r="P16" s="275" t="s">
        <v>431</v>
      </c>
      <c r="Q16" s="275" t="s">
        <v>478</v>
      </c>
      <c r="R16" s="116"/>
      <c r="S16" s="275" t="s">
        <v>433</v>
      </c>
      <c r="T16" s="275" t="s">
        <v>433</v>
      </c>
      <c r="U16" s="104" t="s">
        <v>479</v>
      </c>
      <c r="V16" s="278" t="s">
        <v>436</v>
      </c>
      <c r="W16" s="275" t="s">
        <v>437</v>
      </c>
      <c r="X16" s="275" t="s">
        <v>480</v>
      </c>
      <c r="Y16" s="275" t="s">
        <v>439</v>
      </c>
      <c r="Z16" s="105">
        <v>2</v>
      </c>
      <c r="AA16" s="109" t="s">
        <v>440</v>
      </c>
      <c r="AB16" s="117" t="s">
        <v>481</v>
      </c>
      <c r="AC16" s="279" t="s">
        <v>440</v>
      </c>
      <c r="AD16" s="275" t="s">
        <v>482</v>
      </c>
      <c r="AE16" s="280" t="s">
        <v>440</v>
      </c>
      <c r="AF16" s="275" t="s">
        <v>483</v>
      </c>
      <c r="AG16" s="281" t="s">
        <v>484</v>
      </c>
      <c r="AH16" s="281" t="s">
        <v>485</v>
      </c>
      <c r="AI16" s="281" t="s">
        <v>486</v>
      </c>
      <c r="AJ16" s="281" t="s">
        <v>487</v>
      </c>
      <c r="AK16" s="281" t="s">
        <v>488</v>
      </c>
      <c r="AL16" s="327" t="s">
        <v>489</v>
      </c>
      <c r="AM16" s="106">
        <v>123123</v>
      </c>
      <c r="AN16" s="283">
        <v>1000000</v>
      </c>
      <c r="AO16" s="283">
        <v>1000000</v>
      </c>
      <c r="AP16" s="283">
        <v>1000000</v>
      </c>
      <c r="AQ16" s="283">
        <v>1000000</v>
      </c>
      <c r="AR16" s="283">
        <v>1000000</v>
      </c>
      <c r="AS16" s="284">
        <v>0</v>
      </c>
      <c r="AT16" s="284">
        <v>0</v>
      </c>
      <c r="AU16" s="284">
        <v>0</v>
      </c>
      <c r="AV16" s="284">
        <v>0</v>
      </c>
      <c r="AW16" s="283">
        <v>100000</v>
      </c>
      <c r="AX16" s="283">
        <v>100000</v>
      </c>
      <c r="AY16" s="283">
        <v>100000</v>
      </c>
      <c r="AZ16" s="283">
        <v>100000</v>
      </c>
      <c r="BA16" s="275" t="s">
        <v>470</v>
      </c>
      <c r="BB16" s="117" t="s">
        <v>490</v>
      </c>
      <c r="BC16" s="79" t="s">
        <v>472</v>
      </c>
      <c r="BD16" s="281" t="s">
        <v>491</v>
      </c>
      <c r="BE16" s="287" t="s">
        <v>492</v>
      </c>
      <c r="BF16" s="275" t="s">
        <v>477</v>
      </c>
      <c r="BG16" s="275" t="s">
        <v>362</v>
      </c>
      <c r="BK16" s="200"/>
      <c r="BL16" s="200"/>
      <c r="BM16" s="200"/>
      <c r="BN16" s="200"/>
      <c r="BO16" s="200"/>
      <c r="BP16" s="200"/>
      <c r="BQ16" s="200"/>
      <c r="BR16" s="200"/>
      <c r="BS16" s="200"/>
      <c r="BT16" s="200"/>
      <c r="BU16" s="200"/>
      <c r="BV16" s="200"/>
      <c r="BW16" s="200"/>
      <c r="BX16" s="200"/>
      <c r="BY16" s="200"/>
      <c r="BZ16" s="200"/>
      <c r="CA16" s="200"/>
      <c r="CB16" s="200"/>
      <c r="CC16" s="200"/>
      <c r="CD16" s="200"/>
      <c r="CE16" s="200"/>
      <c r="CF16" s="200"/>
      <c r="CG16" s="200"/>
      <c r="CH16" s="200"/>
      <c r="CI16" s="200"/>
    </row>
    <row r="17" spans="1:59" ht="15.75" customHeight="1">
      <c r="A17" s="102">
        <v>4</v>
      </c>
      <c r="B17" s="273">
        <v>344479</v>
      </c>
      <c r="C17" s="104"/>
      <c r="D17" s="104"/>
      <c r="E17" s="274" t="s">
        <v>493</v>
      </c>
      <c r="F17" s="275"/>
      <c r="G17" s="103"/>
      <c r="H17" s="103"/>
      <c r="I17" s="103"/>
      <c r="J17" s="105"/>
      <c r="K17" s="106"/>
      <c r="L17" s="106"/>
      <c r="M17" s="106"/>
      <c r="N17" s="106"/>
      <c r="O17" s="103"/>
      <c r="P17" s="106"/>
      <c r="Q17" s="105"/>
      <c r="R17" s="107"/>
      <c r="S17" s="103"/>
      <c r="T17" s="108"/>
      <c r="U17" s="104"/>
      <c r="V17" s="103"/>
      <c r="W17" s="103"/>
      <c r="X17" s="103"/>
      <c r="Y17" s="103"/>
      <c r="Z17" s="103"/>
      <c r="AA17" s="109"/>
      <c r="AB17" s="106"/>
      <c r="AC17" s="110"/>
      <c r="AD17" s="328"/>
      <c r="AE17" s="110"/>
      <c r="AF17" s="329"/>
      <c r="AG17" s="106"/>
      <c r="AH17" s="106"/>
      <c r="AI17" s="111"/>
      <c r="AJ17" s="106"/>
      <c r="AK17" s="106"/>
      <c r="AL17" s="106"/>
      <c r="AM17" s="106"/>
      <c r="AN17" s="101"/>
      <c r="AO17" s="101"/>
      <c r="AP17" s="101"/>
      <c r="AQ17" s="101"/>
      <c r="AR17" s="101"/>
      <c r="AS17" s="284">
        <v>0</v>
      </c>
      <c r="AT17" s="284">
        <f t="shared" ref="AT17:AT41" si="0">ROUNDUP(IF(MONTH($C17)&lt;MONTH($D$3),(EOMONTH($C17,0)-$C17+1)/(EOMONTH($C17,0)-DATE(YEAR($C17),MONTH($C17),1)+1)*AO17,0)+IF(MONTH($D$3)-MONTH($C17)&gt;1,AO17*(MONTH($D$3)-MONTH($C17)-1),0),0)</f>
        <v>0</v>
      </c>
      <c r="AU17" s="284">
        <f t="shared" ref="AU17:AU41" si="1">ROUNDUP(IF(MONTH($C17)&lt;MONTH($D$3),(EOMONTH($C17,0)-$C17+1)/(EOMONTH($C17,0)-DATE(YEAR($C17),MONTH($C17),1)+1)*AP17,0)+IF(MONTH($D$3)-MONTH($C17)&gt;1,AP17*(MONTH($D$3)-MONTH($C17)-1),0),0)</f>
        <v>0</v>
      </c>
      <c r="AV17" s="284">
        <f t="shared" ref="AV17:AV41" si="2">ROUNDUP(IF(MONTH($C17)&lt;MONTH($D$3),(EOMONTH($C17,0)-$C17+1)/(EOMONTH($C17,0)-DATE(YEAR($C17),MONTH($C17),1)+1)*AQ17,0)+IF(MONTH($D$3)-MONTH($C17)&gt;1,AQ17*(MONTH($D$3)-MONTH($C17)-1),0),0)</f>
        <v>0</v>
      </c>
      <c r="AW17" s="330">
        <f t="shared" ref="AW17:AW41" si="3">ROUNDUP(IF(MONTH($C17)&lt;MONTH($D$3),0,(EOMONTH($C17,0)-$C17+1)/(EOMONTH($C17,0)-DATE(YEAR($C17),MONTH($C17),1)+1)*AN17),0)</f>
        <v>0</v>
      </c>
      <c r="AX17" s="330">
        <f t="shared" ref="AX17:AX41" si="4">ROUNDUP(IF(MONTH($C17)&lt;MONTH($D$3),0,(EOMONTH($C17,0)-$C17+1)/(EOMONTH($C17,0)-DATE(YEAR($C17),MONTH($C17),1)+1)*AO17),0)</f>
        <v>0</v>
      </c>
      <c r="AY17" s="330">
        <f t="shared" ref="AY17:AY41" si="5">ROUNDUP(IF(MONTH($C17)&lt;MONTH($D$3),0,(EOMONTH($C17,0)-$C17+1)/(EOMONTH($C17,0)-DATE(YEAR($C17),MONTH($C17),1)+1)*AP17),0)</f>
        <v>0</v>
      </c>
      <c r="AZ17" s="330">
        <f t="shared" ref="AZ17:AZ41" si="6">ROUNDUP(IF(MONTH($C17)&lt;MONTH($D$3),0,(EOMONTH($C17,0)-$C17+1)/(EOMONTH($C17,0)-DATE(YEAR($C17),MONTH($C17),1)+1)*AQ17),0)</f>
        <v>0</v>
      </c>
      <c r="BA17" s="106"/>
      <c r="BB17" s="112"/>
      <c r="BC17" s="113"/>
      <c r="BD17" s="106"/>
      <c r="BE17" s="106"/>
      <c r="BF17" s="106"/>
      <c r="BG17" s="106"/>
    </row>
    <row r="18" spans="1:59" ht="15.75" customHeight="1">
      <c r="A18" s="102">
        <v>5</v>
      </c>
      <c r="B18" s="273">
        <v>329656</v>
      </c>
      <c r="C18" s="104"/>
      <c r="D18" s="104"/>
      <c r="E18" s="274" t="s">
        <v>475</v>
      </c>
      <c r="F18" s="275"/>
      <c r="G18" s="103"/>
      <c r="H18" s="103"/>
      <c r="I18" s="103"/>
      <c r="J18" s="105"/>
      <c r="K18" s="106"/>
      <c r="L18" s="106"/>
      <c r="M18" s="106"/>
      <c r="N18" s="106"/>
      <c r="O18" s="103"/>
      <c r="P18" s="106"/>
      <c r="Q18" s="103"/>
      <c r="R18" s="107"/>
      <c r="S18" s="103"/>
      <c r="T18" s="108"/>
      <c r="U18" s="104"/>
      <c r="V18" s="103"/>
      <c r="W18" s="103"/>
      <c r="X18" s="103"/>
      <c r="Y18" s="103"/>
      <c r="Z18" s="103"/>
      <c r="AA18" s="109"/>
      <c r="AB18" s="106"/>
      <c r="AC18" s="110"/>
      <c r="AD18" s="328"/>
      <c r="AE18" s="110"/>
      <c r="AF18" s="329"/>
      <c r="AG18" s="106"/>
      <c r="AH18" s="106"/>
      <c r="AI18" s="111"/>
      <c r="AJ18" s="106"/>
      <c r="AK18" s="106"/>
      <c r="AL18" s="106"/>
      <c r="AM18" s="106"/>
      <c r="AN18" s="101"/>
      <c r="AO18" s="101"/>
      <c r="AP18" s="101"/>
      <c r="AQ18" s="101"/>
      <c r="AR18" s="101"/>
      <c r="AS18" s="284">
        <f t="shared" ref="AS18:AS41" si="7">ROUNDUP(IF(MONTH($C18)&lt;MONTH($D$3),(EOMONTH($C18,0)-$C18+1)/(EOMONTH($C18,0)-DATE(YEAR($C18),MONTH($C18),1)+1)*AN18,0)+IF(MONTH($D$3)-MONTH($C18)&gt;1,AN18*(MONTH($D$3)-MONTH($C18)-1),0),0)</f>
        <v>0</v>
      </c>
      <c r="AT18" s="284">
        <f t="shared" si="0"/>
        <v>0</v>
      </c>
      <c r="AU18" s="284">
        <f t="shared" si="1"/>
        <v>0</v>
      </c>
      <c r="AV18" s="284">
        <f t="shared" si="2"/>
        <v>0</v>
      </c>
      <c r="AW18" s="330">
        <f t="shared" si="3"/>
        <v>0</v>
      </c>
      <c r="AX18" s="330">
        <f t="shared" si="4"/>
        <v>0</v>
      </c>
      <c r="AY18" s="330">
        <f t="shared" si="5"/>
        <v>0</v>
      </c>
      <c r="AZ18" s="330">
        <f t="shared" si="6"/>
        <v>0</v>
      </c>
      <c r="BA18" s="106"/>
      <c r="BB18" s="112"/>
      <c r="BC18" s="113"/>
      <c r="BD18" s="106"/>
      <c r="BE18" s="106"/>
      <c r="BF18" s="106"/>
      <c r="BG18" s="106"/>
    </row>
    <row r="19" spans="1:59" ht="15.75" customHeight="1">
      <c r="A19" s="102">
        <v>6</v>
      </c>
      <c r="B19" s="273">
        <v>346187</v>
      </c>
      <c r="C19" s="104"/>
      <c r="D19" s="104"/>
      <c r="E19" s="274" t="s">
        <v>494</v>
      </c>
      <c r="F19" s="275"/>
      <c r="G19" s="103"/>
      <c r="H19" s="103"/>
      <c r="I19" s="103"/>
      <c r="J19" s="105"/>
      <c r="K19" s="106"/>
      <c r="L19" s="106"/>
      <c r="M19" s="106"/>
      <c r="N19" s="106"/>
      <c r="O19" s="103"/>
      <c r="P19" s="106"/>
      <c r="Q19" s="103"/>
      <c r="R19" s="107"/>
      <c r="S19" s="103"/>
      <c r="T19" s="108"/>
      <c r="U19" s="104"/>
      <c r="V19" s="103"/>
      <c r="W19" s="103"/>
      <c r="X19" s="103"/>
      <c r="Y19" s="103"/>
      <c r="Z19" s="103"/>
      <c r="AA19" s="109"/>
      <c r="AB19" s="106"/>
      <c r="AC19" s="110"/>
      <c r="AD19" s="328"/>
      <c r="AE19" s="110"/>
      <c r="AF19" s="329"/>
      <c r="AG19" s="106"/>
      <c r="AH19" s="106"/>
      <c r="AI19" s="111"/>
      <c r="AJ19" s="106"/>
      <c r="AK19" s="106"/>
      <c r="AL19" s="119"/>
      <c r="AM19" s="119"/>
      <c r="AN19" s="101"/>
      <c r="AO19" s="101"/>
      <c r="AP19" s="101"/>
      <c r="AQ19" s="101"/>
      <c r="AR19" s="101"/>
      <c r="AS19" s="284">
        <f t="shared" si="7"/>
        <v>0</v>
      </c>
      <c r="AT19" s="284">
        <f t="shared" si="0"/>
        <v>0</v>
      </c>
      <c r="AU19" s="284">
        <f t="shared" si="1"/>
        <v>0</v>
      </c>
      <c r="AV19" s="284">
        <f t="shared" si="2"/>
        <v>0</v>
      </c>
      <c r="AW19" s="330">
        <f t="shared" si="3"/>
        <v>0</v>
      </c>
      <c r="AX19" s="330">
        <f t="shared" si="4"/>
        <v>0</v>
      </c>
      <c r="AY19" s="330">
        <f t="shared" si="5"/>
        <v>0</v>
      </c>
      <c r="AZ19" s="330">
        <f t="shared" si="6"/>
        <v>0</v>
      </c>
      <c r="BA19" s="106"/>
      <c r="BB19" s="112"/>
      <c r="BC19" s="113"/>
      <c r="BD19" s="106"/>
      <c r="BE19" s="106"/>
      <c r="BF19" s="106"/>
      <c r="BG19" s="106"/>
    </row>
    <row r="20" spans="1:59" ht="15.75" customHeight="1">
      <c r="A20" s="102">
        <v>7</v>
      </c>
      <c r="B20" s="273">
        <v>346835</v>
      </c>
      <c r="C20" s="104"/>
      <c r="D20" s="104"/>
      <c r="E20" s="274" t="s">
        <v>493</v>
      </c>
      <c r="F20" s="275"/>
      <c r="G20" s="103"/>
      <c r="H20" s="103"/>
      <c r="I20" s="103"/>
      <c r="J20" s="105"/>
      <c r="K20" s="106"/>
      <c r="L20" s="106"/>
      <c r="M20" s="106"/>
      <c r="N20" s="106"/>
      <c r="O20" s="103"/>
      <c r="P20" s="106"/>
      <c r="Q20" s="103"/>
      <c r="R20" s="107"/>
      <c r="S20" s="103"/>
      <c r="T20" s="108"/>
      <c r="U20" s="104"/>
      <c r="V20" s="103"/>
      <c r="W20" s="103"/>
      <c r="X20" s="103"/>
      <c r="Y20" s="103"/>
      <c r="Z20" s="103"/>
      <c r="AA20" s="109"/>
      <c r="AB20" s="106"/>
      <c r="AC20" s="110"/>
      <c r="AD20" s="328"/>
      <c r="AE20" s="110"/>
      <c r="AF20" s="329"/>
      <c r="AG20" s="106"/>
      <c r="AH20" s="106"/>
      <c r="AI20" s="111"/>
      <c r="AJ20" s="106"/>
      <c r="AK20" s="106"/>
      <c r="AL20" s="119"/>
      <c r="AM20" s="119"/>
      <c r="AN20" s="101"/>
      <c r="AO20" s="101"/>
      <c r="AP20" s="101"/>
      <c r="AQ20" s="101"/>
      <c r="AR20" s="101"/>
      <c r="AS20" s="284">
        <f t="shared" si="7"/>
        <v>0</v>
      </c>
      <c r="AT20" s="284">
        <f t="shared" si="0"/>
        <v>0</v>
      </c>
      <c r="AU20" s="284">
        <f t="shared" si="1"/>
        <v>0</v>
      </c>
      <c r="AV20" s="284">
        <f t="shared" si="2"/>
        <v>0</v>
      </c>
      <c r="AW20" s="330">
        <f t="shared" si="3"/>
        <v>0</v>
      </c>
      <c r="AX20" s="330">
        <f t="shared" si="4"/>
        <v>0</v>
      </c>
      <c r="AY20" s="330">
        <f t="shared" si="5"/>
        <v>0</v>
      </c>
      <c r="AZ20" s="330">
        <f t="shared" si="6"/>
        <v>0</v>
      </c>
      <c r="BA20" s="113"/>
      <c r="BB20" s="120"/>
      <c r="BC20" s="113"/>
      <c r="BD20" s="106"/>
      <c r="BE20" s="106"/>
      <c r="BF20" s="106"/>
      <c r="BG20" s="106"/>
    </row>
    <row r="21" spans="1:59" ht="15.75" customHeight="1">
      <c r="A21" s="102">
        <v>8</v>
      </c>
      <c r="B21" s="273">
        <v>346836</v>
      </c>
      <c r="C21" s="104"/>
      <c r="D21" s="104"/>
      <c r="E21" s="274" t="s">
        <v>495</v>
      </c>
      <c r="F21" s="275"/>
      <c r="G21" s="103"/>
      <c r="H21" s="103"/>
      <c r="I21" s="103"/>
      <c r="J21" s="105"/>
      <c r="K21" s="106"/>
      <c r="L21" s="106"/>
      <c r="M21" s="106"/>
      <c r="N21" s="106"/>
      <c r="O21" s="103"/>
      <c r="P21" s="106"/>
      <c r="Q21" s="103"/>
      <c r="R21" s="107"/>
      <c r="S21" s="103"/>
      <c r="T21" s="121"/>
      <c r="U21" s="104"/>
      <c r="V21" s="103"/>
      <c r="W21" s="103"/>
      <c r="X21" s="103"/>
      <c r="Y21" s="103"/>
      <c r="Z21" s="103"/>
      <c r="AA21" s="109"/>
      <c r="AB21" s="106"/>
      <c r="AC21" s="110"/>
      <c r="AD21" s="328"/>
      <c r="AE21" s="122"/>
      <c r="AF21" s="329"/>
      <c r="AG21" s="106"/>
      <c r="AH21" s="106"/>
      <c r="AI21" s="111"/>
      <c r="AJ21" s="106"/>
      <c r="AK21" s="106"/>
      <c r="AL21" s="119"/>
      <c r="AM21" s="119"/>
      <c r="AN21" s="101"/>
      <c r="AO21" s="101"/>
      <c r="AP21" s="101"/>
      <c r="AQ21" s="101"/>
      <c r="AR21" s="101"/>
      <c r="AS21" s="284">
        <f t="shared" si="7"/>
        <v>0</v>
      </c>
      <c r="AT21" s="284">
        <f t="shared" si="0"/>
        <v>0</v>
      </c>
      <c r="AU21" s="284">
        <f t="shared" si="1"/>
        <v>0</v>
      </c>
      <c r="AV21" s="284">
        <f t="shared" si="2"/>
        <v>0</v>
      </c>
      <c r="AW21" s="330">
        <f t="shared" si="3"/>
        <v>0</v>
      </c>
      <c r="AX21" s="330">
        <f t="shared" si="4"/>
        <v>0</v>
      </c>
      <c r="AY21" s="330">
        <f t="shared" si="5"/>
        <v>0</v>
      </c>
      <c r="AZ21" s="330">
        <f t="shared" si="6"/>
        <v>0</v>
      </c>
      <c r="BA21" s="123"/>
      <c r="BB21" s="112"/>
      <c r="BC21" s="123"/>
      <c r="BD21" s="106"/>
      <c r="BE21" s="106"/>
      <c r="BF21" s="106"/>
      <c r="BG21" s="106"/>
    </row>
    <row r="22" spans="1:59" ht="15.75" customHeight="1">
      <c r="A22" s="102">
        <v>9</v>
      </c>
      <c r="B22" s="273">
        <v>347148</v>
      </c>
      <c r="C22" s="104"/>
      <c r="D22" s="104"/>
      <c r="E22" s="274" t="s">
        <v>496</v>
      </c>
      <c r="F22" s="275"/>
      <c r="G22" s="124"/>
      <c r="H22" s="124"/>
      <c r="I22" s="124"/>
      <c r="J22" s="105"/>
      <c r="K22" s="126"/>
      <c r="L22" s="126"/>
      <c r="M22" s="126"/>
      <c r="N22" s="126"/>
      <c r="O22" s="124"/>
      <c r="P22" s="106"/>
      <c r="Q22" s="124"/>
      <c r="R22" s="127"/>
      <c r="S22" s="103"/>
      <c r="T22" s="128"/>
      <c r="U22" s="104"/>
      <c r="V22" s="129"/>
      <c r="W22" s="129"/>
      <c r="X22" s="103"/>
      <c r="Y22" s="124"/>
      <c r="Z22" s="103"/>
      <c r="AA22" s="109"/>
      <c r="AB22" s="126"/>
      <c r="AC22" s="122"/>
      <c r="AD22" s="331"/>
      <c r="AE22" s="110"/>
      <c r="AF22" s="332"/>
      <c r="AG22" s="126"/>
      <c r="AH22" s="126"/>
      <c r="AI22" s="111"/>
      <c r="AJ22" s="126"/>
      <c r="AK22" s="126"/>
      <c r="AL22" s="126"/>
      <c r="AM22" s="126"/>
      <c r="AN22" s="101"/>
      <c r="AO22" s="101"/>
      <c r="AP22" s="101"/>
      <c r="AQ22" s="101"/>
      <c r="AR22" s="101"/>
      <c r="AS22" s="284">
        <f t="shared" si="7"/>
        <v>0</v>
      </c>
      <c r="AT22" s="284">
        <f t="shared" si="0"/>
        <v>0</v>
      </c>
      <c r="AU22" s="284">
        <f t="shared" si="1"/>
        <v>0</v>
      </c>
      <c r="AV22" s="284">
        <f t="shared" si="2"/>
        <v>0</v>
      </c>
      <c r="AW22" s="330">
        <f t="shared" si="3"/>
        <v>0</v>
      </c>
      <c r="AX22" s="330">
        <f t="shared" si="4"/>
        <v>0</v>
      </c>
      <c r="AY22" s="330">
        <f t="shared" si="5"/>
        <v>0</v>
      </c>
      <c r="AZ22" s="330">
        <f t="shared" si="6"/>
        <v>0</v>
      </c>
      <c r="BA22" s="123"/>
      <c r="BB22" s="130"/>
      <c r="BC22" s="131"/>
      <c r="BD22" s="126"/>
      <c r="BE22" s="106"/>
      <c r="BF22" s="126"/>
      <c r="BG22" s="126"/>
    </row>
    <row r="23" spans="1:59" ht="15.75" customHeight="1">
      <c r="A23" s="102">
        <v>10</v>
      </c>
      <c r="B23" s="273">
        <v>351993</v>
      </c>
      <c r="C23" s="104"/>
      <c r="D23" s="104"/>
      <c r="E23" s="274" t="s">
        <v>497</v>
      </c>
      <c r="F23" s="275"/>
      <c r="G23" s="124"/>
      <c r="H23" s="124"/>
      <c r="I23" s="124"/>
      <c r="J23" s="105"/>
      <c r="K23" s="126"/>
      <c r="L23" s="126"/>
      <c r="M23" s="126"/>
      <c r="N23" s="126"/>
      <c r="O23" s="124"/>
      <c r="P23" s="106"/>
      <c r="Q23" s="124"/>
      <c r="R23" s="127"/>
      <c r="S23" s="103"/>
      <c r="T23" s="128"/>
      <c r="U23" s="104"/>
      <c r="V23" s="129"/>
      <c r="W23" s="129"/>
      <c r="X23" s="103"/>
      <c r="Y23" s="124"/>
      <c r="Z23" s="103"/>
      <c r="AA23" s="109"/>
      <c r="AB23" s="126"/>
      <c r="AC23" s="110"/>
      <c r="AD23" s="331"/>
      <c r="AE23" s="110"/>
      <c r="AF23" s="332"/>
      <c r="AG23" s="126"/>
      <c r="AH23" s="126"/>
      <c r="AI23" s="126"/>
      <c r="AJ23" s="106"/>
      <c r="AK23" s="126"/>
      <c r="AL23" s="126"/>
      <c r="AM23" s="126"/>
      <c r="AN23" s="101"/>
      <c r="AO23" s="101"/>
      <c r="AP23" s="101"/>
      <c r="AQ23" s="101"/>
      <c r="AR23" s="101"/>
      <c r="AS23" s="284">
        <f t="shared" si="7"/>
        <v>0</v>
      </c>
      <c r="AT23" s="284">
        <f t="shared" si="0"/>
        <v>0</v>
      </c>
      <c r="AU23" s="284">
        <f t="shared" si="1"/>
        <v>0</v>
      </c>
      <c r="AV23" s="284">
        <f t="shared" si="2"/>
        <v>0</v>
      </c>
      <c r="AW23" s="330">
        <f t="shared" si="3"/>
        <v>0</v>
      </c>
      <c r="AX23" s="330">
        <f t="shared" si="4"/>
        <v>0</v>
      </c>
      <c r="AY23" s="330">
        <f t="shared" si="5"/>
        <v>0</v>
      </c>
      <c r="AZ23" s="330">
        <f t="shared" si="6"/>
        <v>0</v>
      </c>
      <c r="BA23" s="123"/>
      <c r="BB23" s="132"/>
      <c r="BC23" s="133"/>
      <c r="BD23" s="126"/>
      <c r="BE23" s="106"/>
      <c r="BF23" s="126"/>
      <c r="BG23" s="126"/>
    </row>
    <row r="24" spans="1:59" ht="15.75" customHeight="1">
      <c r="A24" s="102">
        <v>11</v>
      </c>
      <c r="B24" s="273">
        <v>351994</v>
      </c>
      <c r="C24" s="104"/>
      <c r="D24" s="104"/>
      <c r="E24" s="274" t="s">
        <v>498</v>
      </c>
      <c r="F24" s="275"/>
      <c r="G24" s="124"/>
      <c r="H24" s="124"/>
      <c r="I24" s="124"/>
      <c r="J24" s="105"/>
      <c r="K24" s="126"/>
      <c r="L24" s="126"/>
      <c r="M24" s="126"/>
      <c r="N24" s="126"/>
      <c r="O24" s="124"/>
      <c r="P24" s="106"/>
      <c r="Q24" s="124"/>
      <c r="R24" s="127"/>
      <c r="S24" s="103"/>
      <c r="T24" s="128"/>
      <c r="U24" s="104"/>
      <c r="V24" s="129"/>
      <c r="W24" s="129"/>
      <c r="X24" s="103"/>
      <c r="Y24" s="103"/>
      <c r="Z24" s="129"/>
      <c r="AA24" s="134"/>
      <c r="AB24" s="126"/>
      <c r="AC24" s="122"/>
      <c r="AD24" s="331"/>
      <c r="AE24" s="333"/>
      <c r="AF24" s="332"/>
      <c r="AG24" s="126"/>
      <c r="AH24" s="126"/>
      <c r="AI24" s="126"/>
      <c r="AJ24" s="126"/>
      <c r="AK24" s="126"/>
      <c r="AL24" s="126"/>
      <c r="AM24" s="126"/>
      <c r="AN24" s="135"/>
      <c r="AO24" s="135"/>
      <c r="AP24" s="135"/>
      <c r="AQ24" s="135"/>
      <c r="AR24" s="135"/>
      <c r="AS24" s="284">
        <f t="shared" si="7"/>
        <v>0</v>
      </c>
      <c r="AT24" s="284">
        <f t="shared" si="0"/>
        <v>0</v>
      </c>
      <c r="AU24" s="284">
        <f t="shared" si="1"/>
        <v>0</v>
      </c>
      <c r="AV24" s="284">
        <f t="shared" si="2"/>
        <v>0</v>
      </c>
      <c r="AW24" s="330">
        <f t="shared" si="3"/>
        <v>0</v>
      </c>
      <c r="AX24" s="330">
        <f t="shared" si="4"/>
        <v>0</v>
      </c>
      <c r="AY24" s="330">
        <f t="shared" si="5"/>
        <v>0</v>
      </c>
      <c r="AZ24" s="330">
        <f t="shared" si="6"/>
        <v>0</v>
      </c>
      <c r="BA24" s="131"/>
      <c r="BB24" s="130"/>
      <c r="BC24" s="131"/>
      <c r="BD24" s="126"/>
      <c r="BE24" s="126"/>
      <c r="BF24" s="131"/>
      <c r="BG24" s="131"/>
    </row>
    <row r="25" spans="1:59" ht="15.75" customHeight="1">
      <c r="A25" s="102">
        <v>12</v>
      </c>
      <c r="B25" s="273">
        <v>355028</v>
      </c>
      <c r="C25" s="104"/>
      <c r="D25" s="104"/>
      <c r="E25" s="274" t="s">
        <v>494</v>
      </c>
      <c r="F25" s="275"/>
      <c r="G25" s="103"/>
      <c r="H25" s="103"/>
      <c r="I25" s="103"/>
      <c r="J25" s="105"/>
      <c r="K25" s="126"/>
      <c r="L25" s="126"/>
      <c r="M25" s="126"/>
      <c r="N25" s="126"/>
      <c r="O25" s="126"/>
      <c r="P25" s="106"/>
      <c r="Q25" s="126"/>
      <c r="R25" s="137"/>
      <c r="S25" s="103"/>
      <c r="T25" s="128"/>
      <c r="U25" s="104"/>
      <c r="V25" s="129"/>
      <c r="W25" s="129"/>
      <c r="X25" s="103"/>
      <c r="Y25" s="124"/>
      <c r="Z25" s="103"/>
      <c r="AA25" s="134"/>
      <c r="AB25" s="126"/>
      <c r="AC25" s="122"/>
      <c r="AD25" s="331"/>
      <c r="AE25" s="333"/>
      <c r="AF25" s="332"/>
      <c r="AG25" s="126"/>
      <c r="AH25" s="126"/>
      <c r="AI25" s="126"/>
      <c r="AJ25" s="126"/>
      <c r="AK25" s="126"/>
      <c r="AL25" s="126"/>
      <c r="AM25" s="126"/>
      <c r="AN25" s="135"/>
      <c r="AO25" s="135"/>
      <c r="AP25" s="135"/>
      <c r="AQ25" s="135"/>
      <c r="AR25" s="135"/>
      <c r="AS25" s="284">
        <f t="shared" si="7"/>
        <v>0</v>
      </c>
      <c r="AT25" s="284">
        <f t="shared" si="0"/>
        <v>0</v>
      </c>
      <c r="AU25" s="284">
        <f t="shared" si="1"/>
        <v>0</v>
      </c>
      <c r="AV25" s="284">
        <f t="shared" si="2"/>
        <v>0</v>
      </c>
      <c r="AW25" s="330">
        <f t="shared" si="3"/>
        <v>0</v>
      </c>
      <c r="AX25" s="330">
        <f t="shared" si="4"/>
        <v>0</v>
      </c>
      <c r="AY25" s="330">
        <f t="shared" si="5"/>
        <v>0</v>
      </c>
      <c r="AZ25" s="330">
        <f t="shared" si="6"/>
        <v>0</v>
      </c>
      <c r="BA25" s="131"/>
      <c r="BB25" s="130"/>
      <c r="BC25" s="131"/>
      <c r="BD25" s="126"/>
      <c r="BE25" s="106"/>
      <c r="BF25" s="126"/>
      <c r="BG25" s="126"/>
    </row>
    <row r="26" spans="1:59" ht="15.75" customHeight="1">
      <c r="A26" s="102">
        <v>13</v>
      </c>
      <c r="B26" s="273">
        <v>359255</v>
      </c>
      <c r="C26" s="104"/>
      <c r="D26" s="104"/>
      <c r="E26" s="274" t="s">
        <v>499</v>
      </c>
      <c r="F26" s="275"/>
      <c r="G26" s="136"/>
      <c r="H26" s="136"/>
      <c r="I26" s="136"/>
      <c r="J26" s="138"/>
      <c r="K26" s="126"/>
      <c r="L26" s="126"/>
      <c r="M26" s="126"/>
      <c r="N26" s="126"/>
      <c r="O26" s="126"/>
      <c r="P26" s="126"/>
      <c r="Q26" s="126"/>
      <c r="R26" s="137"/>
      <c r="S26" s="126"/>
      <c r="T26" s="128"/>
      <c r="U26" s="104"/>
      <c r="V26" s="129"/>
      <c r="W26" s="129"/>
      <c r="X26" s="103"/>
      <c r="Y26" s="124"/>
      <c r="Z26" s="129"/>
      <c r="AA26" s="134"/>
      <c r="AB26" s="126"/>
      <c r="AC26" s="122"/>
      <c r="AD26" s="332"/>
      <c r="AE26" s="332"/>
      <c r="AF26" s="332"/>
      <c r="AG26" s="126"/>
      <c r="AH26" s="126"/>
      <c r="AI26" s="126"/>
      <c r="AJ26" s="126"/>
      <c r="AK26" s="126"/>
      <c r="AL26" s="126"/>
      <c r="AM26" s="126"/>
      <c r="AN26" s="126"/>
      <c r="AO26" s="126"/>
      <c r="AP26" s="126"/>
      <c r="AQ26" s="126"/>
      <c r="AR26" s="126"/>
      <c r="AS26" s="284">
        <f t="shared" si="7"/>
        <v>0</v>
      </c>
      <c r="AT26" s="284">
        <f t="shared" si="0"/>
        <v>0</v>
      </c>
      <c r="AU26" s="284">
        <f t="shared" si="1"/>
        <v>0</v>
      </c>
      <c r="AV26" s="284">
        <f t="shared" si="2"/>
        <v>0</v>
      </c>
      <c r="AW26" s="330">
        <f t="shared" si="3"/>
        <v>0</v>
      </c>
      <c r="AX26" s="330">
        <f t="shared" si="4"/>
        <v>0</v>
      </c>
      <c r="AY26" s="330">
        <f t="shared" si="5"/>
        <v>0</v>
      </c>
      <c r="AZ26" s="330">
        <f t="shared" si="6"/>
        <v>0</v>
      </c>
      <c r="BA26" s="131"/>
      <c r="BB26" s="130"/>
      <c r="BC26" s="131"/>
      <c r="BD26" s="126"/>
      <c r="BE26" s="139"/>
      <c r="BF26" s="126"/>
      <c r="BG26" s="126"/>
    </row>
    <row r="27" spans="1:59" ht="15.75" customHeight="1">
      <c r="A27" s="102">
        <v>14</v>
      </c>
      <c r="B27" s="273">
        <v>364040</v>
      </c>
      <c r="C27" s="104"/>
      <c r="D27" s="104"/>
      <c r="E27" s="274" t="s">
        <v>500</v>
      </c>
      <c r="F27" s="275"/>
      <c r="G27" s="136"/>
      <c r="H27" s="136"/>
      <c r="I27" s="136"/>
      <c r="J27" s="138"/>
      <c r="K27" s="126"/>
      <c r="L27" s="126"/>
      <c r="M27" s="126"/>
      <c r="N27" s="126"/>
      <c r="O27" s="126"/>
      <c r="P27" s="126"/>
      <c r="Q27" s="126"/>
      <c r="R27" s="137"/>
      <c r="S27" s="126"/>
      <c r="T27" s="128"/>
      <c r="U27" s="104"/>
      <c r="V27" s="129"/>
      <c r="W27" s="129"/>
      <c r="X27" s="103"/>
      <c r="Y27" s="124"/>
      <c r="Z27" s="129"/>
      <c r="AA27" s="134"/>
      <c r="AB27" s="126"/>
      <c r="AC27" s="122"/>
      <c r="AD27" s="332"/>
      <c r="AE27" s="332"/>
      <c r="AF27" s="332"/>
      <c r="AG27" s="126"/>
      <c r="AH27" s="126"/>
      <c r="AI27" s="126"/>
      <c r="AJ27" s="126"/>
      <c r="AK27" s="126"/>
      <c r="AL27" s="126"/>
      <c r="AM27" s="126"/>
      <c r="AN27" s="126"/>
      <c r="AO27" s="126"/>
      <c r="AP27" s="126"/>
      <c r="AQ27" s="126"/>
      <c r="AR27" s="126"/>
      <c r="AS27" s="284">
        <f t="shared" si="7"/>
        <v>0</v>
      </c>
      <c r="AT27" s="284">
        <f t="shared" si="0"/>
        <v>0</v>
      </c>
      <c r="AU27" s="284">
        <f t="shared" si="1"/>
        <v>0</v>
      </c>
      <c r="AV27" s="284">
        <f t="shared" si="2"/>
        <v>0</v>
      </c>
      <c r="AW27" s="330">
        <f t="shared" si="3"/>
        <v>0</v>
      </c>
      <c r="AX27" s="330">
        <f t="shared" si="4"/>
        <v>0</v>
      </c>
      <c r="AY27" s="330">
        <f t="shared" si="5"/>
        <v>0</v>
      </c>
      <c r="AZ27" s="330">
        <f t="shared" si="6"/>
        <v>0</v>
      </c>
      <c r="BA27" s="131"/>
      <c r="BB27" s="130"/>
      <c r="BC27" s="131"/>
      <c r="BD27" s="126"/>
      <c r="BE27" s="139"/>
      <c r="BF27" s="126"/>
      <c r="BG27" s="126"/>
    </row>
    <row r="28" spans="1:59" ht="15.75" customHeight="1">
      <c r="A28" s="102">
        <v>15</v>
      </c>
      <c r="B28" s="273">
        <v>372175</v>
      </c>
      <c r="C28" s="104"/>
      <c r="D28" s="104"/>
      <c r="E28" s="274" t="s">
        <v>501</v>
      </c>
      <c r="F28" s="275"/>
      <c r="G28" s="136"/>
      <c r="H28" s="136"/>
      <c r="I28" s="136"/>
      <c r="J28" s="138"/>
      <c r="K28" s="126"/>
      <c r="L28" s="126"/>
      <c r="M28" s="126"/>
      <c r="N28" s="126"/>
      <c r="O28" s="126"/>
      <c r="P28" s="126"/>
      <c r="Q28" s="126"/>
      <c r="R28" s="137"/>
      <c r="S28" s="126"/>
      <c r="T28" s="128"/>
      <c r="U28" s="104"/>
      <c r="V28" s="129"/>
      <c r="W28" s="129"/>
      <c r="X28" s="103"/>
      <c r="Y28" s="124"/>
      <c r="Z28" s="129"/>
      <c r="AA28" s="134"/>
      <c r="AB28" s="126"/>
      <c r="AC28" s="122"/>
      <c r="AD28" s="332"/>
      <c r="AE28" s="332"/>
      <c r="AF28" s="332"/>
      <c r="AG28" s="126"/>
      <c r="AH28" s="126"/>
      <c r="AI28" s="126"/>
      <c r="AJ28" s="126"/>
      <c r="AK28" s="126"/>
      <c r="AL28" s="126"/>
      <c r="AM28" s="126"/>
      <c r="AN28" s="126"/>
      <c r="AO28" s="126"/>
      <c r="AP28" s="126"/>
      <c r="AQ28" s="126"/>
      <c r="AR28" s="126"/>
      <c r="AS28" s="284">
        <f t="shared" si="7"/>
        <v>0</v>
      </c>
      <c r="AT28" s="284">
        <f t="shared" si="0"/>
        <v>0</v>
      </c>
      <c r="AU28" s="284">
        <f t="shared" si="1"/>
        <v>0</v>
      </c>
      <c r="AV28" s="284">
        <f t="shared" si="2"/>
        <v>0</v>
      </c>
      <c r="AW28" s="330">
        <f t="shared" si="3"/>
        <v>0</v>
      </c>
      <c r="AX28" s="330">
        <f t="shared" si="4"/>
        <v>0</v>
      </c>
      <c r="AY28" s="330">
        <f t="shared" si="5"/>
        <v>0</v>
      </c>
      <c r="AZ28" s="330">
        <f t="shared" si="6"/>
        <v>0</v>
      </c>
      <c r="BA28" s="131"/>
      <c r="BB28" s="130"/>
      <c r="BC28" s="131"/>
      <c r="BD28" s="126"/>
      <c r="BE28" s="139"/>
      <c r="BF28" s="126"/>
      <c r="BG28" s="126"/>
    </row>
    <row r="29" spans="1:59" ht="15.75" customHeight="1">
      <c r="A29" s="102">
        <v>16</v>
      </c>
      <c r="B29" s="273">
        <v>372176</v>
      </c>
      <c r="C29" s="104"/>
      <c r="D29" s="104"/>
      <c r="E29" s="274" t="s">
        <v>501</v>
      </c>
      <c r="F29" s="275"/>
      <c r="G29" s="136"/>
      <c r="H29" s="136"/>
      <c r="I29" s="136"/>
      <c r="J29" s="138"/>
      <c r="K29" s="126"/>
      <c r="L29" s="126"/>
      <c r="M29" s="126"/>
      <c r="N29" s="126"/>
      <c r="O29" s="126"/>
      <c r="P29" s="126"/>
      <c r="Q29" s="126"/>
      <c r="R29" s="137"/>
      <c r="S29" s="126"/>
      <c r="T29" s="128"/>
      <c r="U29" s="104"/>
      <c r="V29" s="129"/>
      <c r="W29" s="129"/>
      <c r="X29" s="103"/>
      <c r="Y29" s="124"/>
      <c r="Z29" s="129"/>
      <c r="AA29" s="134"/>
      <c r="AB29" s="126"/>
      <c r="AC29" s="122"/>
      <c r="AD29" s="332"/>
      <c r="AE29" s="332"/>
      <c r="AF29" s="332"/>
      <c r="AG29" s="126"/>
      <c r="AH29" s="126"/>
      <c r="AI29" s="126"/>
      <c r="AJ29" s="126"/>
      <c r="AK29" s="126"/>
      <c r="AL29" s="126"/>
      <c r="AM29" s="126"/>
      <c r="AN29" s="126"/>
      <c r="AO29" s="126"/>
      <c r="AP29" s="126"/>
      <c r="AQ29" s="126"/>
      <c r="AR29" s="126"/>
      <c r="AS29" s="284">
        <f t="shared" si="7"/>
        <v>0</v>
      </c>
      <c r="AT29" s="284">
        <f t="shared" si="0"/>
        <v>0</v>
      </c>
      <c r="AU29" s="284">
        <f t="shared" si="1"/>
        <v>0</v>
      </c>
      <c r="AV29" s="284">
        <f t="shared" si="2"/>
        <v>0</v>
      </c>
      <c r="AW29" s="330">
        <f t="shared" si="3"/>
        <v>0</v>
      </c>
      <c r="AX29" s="330">
        <f t="shared" si="4"/>
        <v>0</v>
      </c>
      <c r="AY29" s="330">
        <f t="shared" si="5"/>
        <v>0</v>
      </c>
      <c r="AZ29" s="330">
        <f t="shared" si="6"/>
        <v>0</v>
      </c>
      <c r="BA29" s="131"/>
      <c r="BB29" s="130"/>
      <c r="BC29" s="131"/>
      <c r="BD29" s="126"/>
      <c r="BE29" s="139"/>
      <c r="BF29" s="126"/>
      <c r="BG29" s="126"/>
    </row>
    <row r="30" spans="1:59" ht="15.75" customHeight="1">
      <c r="A30" s="102">
        <v>17</v>
      </c>
      <c r="B30" s="273">
        <v>374566</v>
      </c>
      <c r="C30" s="104"/>
      <c r="D30" s="104"/>
      <c r="E30" s="274" t="s">
        <v>475</v>
      </c>
      <c r="F30" s="275"/>
      <c r="G30" s="136"/>
      <c r="H30" s="136"/>
      <c r="I30" s="136"/>
      <c r="J30" s="138"/>
      <c r="K30" s="126"/>
      <c r="L30" s="126"/>
      <c r="M30" s="126"/>
      <c r="N30" s="126"/>
      <c r="O30" s="126"/>
      <c r="P30" s="126"/>
      <c r="Q30" s="126"/>
      <c r="R30" s="137"/>
      <c r="S30" s="126"/>
      <c r="T30" s="128"/>
      <c r="U30" s="104"/>
      <c r="V30" s="129"/>
      <c r="W30" s="129"/>
      <c r="X30" s="103"/>
      <c r="Y30" s="124"/>
      <c r="Z30" s="129"/>
      <c r="AA30" s="134"/>
      <c r="AB30" s="126"/>
      <c r="AC30" s="122"/>
      <c r="AD30" s="332"/>
      <c r="AE30" s="332"/>
      <c r="AF30" s="332"/>
      <c r="AG30" s="126"/>
      <c r="AH30" s="126"/>
      <c r="AI30" s="126"/>
      <c r="AJ30" s="126"/>
      <c r="AK30" s="126"/>
      <c r="AL30" s="126"/>
      <c r="AM30" s="126"/>
      <c r="AN30" s="126"/>
      <c r="AO30" s="126"/>
      <c r="AP30" s="126"/>
      <c r="AQ30" s="126"/>
      <c r="AR30" s="126"/>
      <c r="AS30" s="284">
        <f t="shared" si="7"/>
        <v>0</v>
      </c>
      <c r="AT30" s="284">
        <f t="shared" si="0"/>
        <v>0</v>
      </c>
      <c r="AU30" s="284">
        <f t="shared" si="1"/>
        <v>0</v>
      </c>
      <c r="AV30" s="284">
        <f t="shared" si="2"/>
        <v>0</v>
      </c>
      <c r="AW30" s="330">
        <f t="shared" si="3"/>
        <v>0</v>
      </c>
      <c r="AX30" s="330">
        <f t="shared" si="4"/>
        <v>0</v>
      </c>
      <c r="AY30" s="330">
        <f t="shared" si="5"/>
        <v>0</v>
      </c>
      <c r="AZ30" s="330">
        <f t="shared" si="6"/>
        <v>0</v>
      </c>
      <c r="BA30" s="131"/>
      <c r="BB30" s="130"/>
      <c r="BC30" s="131"/>
      <c r="BD30" s="126"/>
      <c r="BE30" s="139"/>
      <c r="BF30" s="126"/>
      <c r="BG30" s="126"/>
    </row>
    <row r="31" spans="1:59" ht="15.75" customHeight="1">
      <c r="A31" s="102">
        <v>18</v>
      </c>
      <c r="B31" s="273">
        <v>374567</v>
      </c>
      <c r="C31" s="104"/>
      <c r="D31" s="104"/>
      <c r="E31" s="274" t="s">
        <v>494</v>
      </c>
      <c r="F31" s="275"/>
      <c r="G31" s="136"/>
      <c r="H31" s="136"/>
      <c r="I31" s="136"/>
      <c r="J31" s="138"/>
      <c r="K31" s="126"/>
      <c r="L31" s="126"/>
      <c r="M31" s="126"/>
      <c r="N31" s="126"/>
      <c r="O31" s="126"/>
      <c r="P31" s="126"/>
      <c r="Q31" s="126"/>
      <c r="R31" s="137"/>
      <c r="S31" s="126"/>
      <c r="T31" s="128"/>
      <c r="U31" s="104"/>
      <c r="V31" s="129"/>
      <c r="W31" s="129"/>
      <c r="X31" s="103"/>
      <c r="Y31" s="124"/>
      <c r="Z31" s="129"/>
      <c r="AA31" s="134"/>
      <c r="AB31" s="126"/>
      <c r="AC31" s="122"/>
      <c r="AD31" s="332"/>
      <c r="AE31" s="332"/>
      <c r="AF31" s="332"/>
      <c r="AG31" s="126"/>
      <c r="AH31" s="126"/>
      <c r="AI31" s="126"/>
      <c r="AJ31" s="126"/>
      <c r="AK31" s="126"/>
      <c r="AL31" s="126"/>
      <c r="AM31" s="126"/>
      <c r="AN31" s="126"/>
      <c r="AO31" s="126"/>
      <c r="AP31" s="126"/>
      <c r="AQ31" s="126"/>
      <c r="AR31" s="126"/>
      <c r="AS31" s="284">
        <f t="shared" si="7"/>
        <v>0</v>
      </c>
      <c r="AT31" s="284">
        <f t="shared" si="0"/>
        <v>0</v>
      </c>
      <c r="AU31" s="284">
        <f t="shared" si="1"/>
        <v>0</v>
      </c>
      <c r="AV31" s="284">
        <f t="shared" si="2"/>
        <v>0</v>
      </c>
      <c r="AW31" s="330">
        <f t="shared" si="3"/>
        <v>0</v>
      </c>
      <c r="AX31" s="330">
        <f t="shared" si="4"/>
        <v>0</v>
      </c>
      <c r="AY31" s="330">
        <f t="shared" si="5"/>
        <v>0</v>
      </c>
      <c r="AZ31" s="330">
        <f t="shared" si="6"/>
        <v>0</v>
      </c>
      <c r="BA31" s="131"/>
      <c r="BB31" s="130"/>
      <c r="BC31" s="131"/>
      <c r="BD31" s="126"/>
      <c r="BE31" s="139"/>
      <c r="BF31" s="126"/>
      <c r="BG31" s="126"/>
    </row>
    <row r="32" spans="1:59" ht="15.75" customHeight="1">
      <c r="A32" s="102">
        <v>19</v>
      </c>
      <c r="B32" s="273">
        <v>380278</v>
      </c>
      <c r="C32" s="104"/>
      <c r="D32" s="104"/>
      <c r="E32" s="274" t="s">
        <v>502</v>
      </c>
      <c r="F32" s="275"/>
      <c r="G32" s="136"/>
      <c r="H32" s="136"/>
      <c r="I32" s="136"/>
      <c r="J32" s="138"/>
      <c r="K32" s="126"/>
      <c r="L32" s="126"/>
      <c r="M32" s="126"/>
      <c r="N32" s="126"/>
      <c r="O32" s="126"/>
      <c r="P32" s="126"/>
      <c r="Q32" s="126"/>
      <c r="R32" s="137"/>
      <c r="S32" s="126"/>
      <c r="T32" s="128"/>
      <c r="U32" s="104"/>
      <c r="V32" s="129"/>
      <c r="W32" s="129"/>
      <c r="X32" s="103"/>
      <c r="Y32" s="124"/>
      <c r="Z32" s="129"/>
      <c r="AA32" s="134"/>
      <c r="AB32" s="126"/>
      <c r="AC32" s="122"/>
      <c r="AD32" s="332"/>
      <c r="AE32" s="332"/>
      <c r="AF32" s="332"/>
      <c r="AG32" s="126"/>
      <c r="AH32" s="126"/>
      <c r="AI32" s="126"/>
      <c r="AJ32" s="126"/>
      <c r="AK32" s="126"/>
      <c r="AL32" s="126"/>
      <c r="AM32" s="126"/>
      <c r="AN32" s="126"/>
      <c r="AO32" s="126"/>
      <c r="AP32" s="126"/>
      <c r="AQ32" s="126"/>
      <c r="AR32" s="126"/>
      <c r="AS32" s="284">
        <f t="shared" si="7"/>
        <v>0</v>
      </c>
      <c r="AT32" s="284">
        <f t="shared" si="0"/>
        <v>0</v>
      </c>
      <c r="AU32" s="284">
        <f t="shared" si="1"/>
        <v>0</v>
      </c>
      <c r="AV32" s="284">
        <f t="shared" si="2"/>
        <v>0</v>
      </c>
      <c r="AW32" s="330">
        <f t="shared" si="3"/>
        <v>0</v>
      </c>
      <c r="AX32" s="330">
        <f t="shared" si="4"/>
        <v>0</v>
      </c>
      <c r="AY32" s="330">
        <f t="shared" si="5"/>
        <v>0</v>
      </c>
      <c r="AZ32" s="330">
        <f t="shared" si="6"/>
        <v>0</v>
      </c>
      <c r="BA32" s="131"/>
      <c r="BB32" s="130"/>
      <c r="BC32" s="131"/>
      <c r="BD32" s="126"/>
      <c r="BE32" s="139"/>
      <c r="BF32" s="126"/>
      <c r="BG32" s="126"/>
    </row>
    <row r="33" spans="1:59" ht="15.75" customHeight="1">
      <c r="A33" s="102">
        <v>20</v>
      </c>
      <c r="B33" s="273">
        <v>380280</v>
      </c>
      <c r="C33" s="104"/>
      <c r="D33" s="104"/>
      <c r="E33" s="274" t="s">
        <v>475</v>
      </c>
      <c r="F33" s="275"/>
      <c r="G33" s="136"/>
      <c r="H33" s="136"/>
      <c r="I33" s="136"/>
      <c r="J33" s="138"/>
      <c r="K33" s="126"/>
      <c r="L33" s="126"/>
      <c r="M33" s="126"/>
      <c r="N33" s="126"/>
      <c r="O33" s="126"/>
      <c r="P33" s="126"/>
      <c r="Q33" s="126"/>
      <c r="R33" s="137"/>
      <c r="S33" s="126"/>
      <c r="T33" s="128"/>
      <c r="U33" s="104"/>
      <c r="V33" s="129"/>
      <c r="W33" s="129"/>
      <c r="X33" s="103"/>
      <c r="Y33" s="124"/>
      <c r="Z33" s="129"/>
      <c r="AA33" s="134"/>
      <c r="AB33" s="126"/>
      <c r="AC33" s="122"/>
      <c r="AD33" s="332"/>
      <c r="AE33" s="332"/>
      <c r="AF33" s="332"/>
      <c r="AG33" s="126"/>
      <c r="AH33" s="126"/>
      <c r="AI33" s="126"/>
      <c r="AJ33" s="126"/>
      <c r="AK33" s="126"/>
      <c r="AL33" s="126"/>
      <c r="AM33" s="126"/>
      <c r="AN33" s="126"/>
      <c r="AO33" s="126"/>
      <c r="AP33" s="126"/>
      <c r="AQ33" s="126"/>
      <c r="AR33" s="126"/>
      <c r="AS33" s="284">
        <f t="shared" si="7"/>
        <v>0</v>
      </c>
      <c r="AT33" s="284">
        <f t="shared" si="0"/>
        <v>0</v>
      </c>
      <c r="AU33" s="284">
        <f t="shared" si="1"/>
        <v>0</v>
      </c>
      <c r="AV33" s="284">
        <f t="shared" si="2"/>
        <v>0</v>
      </c>
      <c r="AW33" s="330">
        <f t="shared" si="3"/>
        <v>0</v>
      </c>
      <c r="AX33" s="330">
        <f t="shared" si="4"/>
        <v>0</v>
      </c>
      <c r="AY33" s="330">
        <f t="shared" si="5"/>
        <v>0</v>
      </c>
      <c r="AZ33" s="330">
        <f t="shared" si="6"/>
        <v>0</v>
      </c>
      <c r="BA33" s="131"/>
      <c r="BB33" s="141"/>
      <c r="BC33" s="131"/>
      <c r="BD33" s="126"/>
      <c r="BE33" s="139"/>
      <c r="BF33" s="126"/>
      <c r="BG33" s="126"/>
    </row>
    <row r="34" spans="1:59" ht="15.75" customHeight="1">
      <c r="A34" s="102"/>
      <c r="B34" s="273"/>
      <c r="C34" s="104"/>
      <c r="D34" s="104"/>
      <c r="E34" s="274"/>
      <c r="F34" s="275"/>
      <c r="G34" s="136"/>
      <c r="H34" s="136"/>
      <c r="I34" s="136"/>
      <c r="J34" s="138"/>
      <c r="K34" s="126"/>
      <c r="L34" s="126"/>
      <c r="M34" s="126"/>
      <c r="N34" s="126"/>
      <c r="O34" s="126"/>
      <c r="P34" s="126"/>
      <c r="Q34" s="126"/>
      <c r="R34" s="137"/>
      <c r="S34" s="126"/>
      <c r="T34" s="128"/>
      <c r="U34" s="104"/>
      <c r="V34" s="129"/>
      <c r="W34" s="129"/>
      <c r="X34" s="103"/>
      <c r="Y34" s="124"/>
      <c r="Z34" s="129"/>
      <c r="AA34" s="134"/>
      <c r="AB34" s="126"/>
      <c r="AC34" s="122"/>
      <c r="AD34" s="332"/>
      <c r="AE34" s="332"/>
      <c r="AF34" s="332"/>
      <c r="AG34" s="126"/>
      <c r="AH34" s="126"/>
      <c r="AI34" s="126"/>
      <c r="AJ34" s="126"/>
      <c r="AK34" s="126"/>
      <c r="AL34" s="126"/>
      <c r="AM34" s="126"/>
      <c r="AN34" s="126"/>
      <c r="AO34" s="126"/>
      <c r="AP34" s="126"/>
      <c r="AQ34" s="126"/>
      <c r="AR34" s="126"/>
      <c r="AS34" s="284">
        <f t="shared" si="7"/>
        <v>0</v>
      </c>
      <c r="AT34" s="284">
        <f t="shared" si="0"/>
        <v>0</v>
      </c>
      <c r="AU34" s="284">
        <f t="shared" si="1"/>
        <v>0</v>
      </c>
      <c r="AV34" s="284">
        <f t="shared" si="2"/>
        <v>0</v>
      </c>
      <c r="AW34" s="330">
        <f t="shared" si="3"/>
        <v>0</v>
      </c>
      <c r="AX34" s="330">
        <f t="shared" si="4"/>
        <v>0</v>
      </c>
      <c r="AY34" s="330">
        <f t="shared" si="5"/>
        <v>0</v>
      </c>
      <c r="AZ34" s="330">
        <f t="shared" si="6"/>
        <v>0</v>
      </c>
      <c r="BA34" s="131"/>
      <c r="BB34" s="141"/>
      <c r="BC34" s="131"/>
      <c r="BD34" s="126"/>
      <c r="BE34" s="139"/>
      <c r="BF34" s="126"/>
      <c r="BG34" s="126"/>
    </row>
    <row r="35" spans="1:59" ht="15.75" customHeight="1">
      <c r="A35" s="102"/>
      <c r="B35" s="273"/>
      <c r="C35" s="104"/>
      <c r="D35" s="104"/>
      <c r="E35" s="274"/>
      <c r="F35" s="275"/>
      <c r="G35" s="136"/>
      <c r="H35" s="136"/>
      <c r="I35" s="136"/>
      <c r="J35" s="138"/>
      <c r="K35" s="126"/>
      <c r="L35" s="126"/>
      <c r="M35" s="126"/>
      <c r="N35" s="126"/>
      <c r="O35" s="126"/>
      <c r="P35" s="126"/>
      <c r="Q35" s="126"/>
      <c r="R35" s="137"/>
      <c r="S35" s="126"/>
      <c r="T35" s="128"/>
      <c r="U35" s="104"/>
      <c r="V35" s="129"/>
      <c r="W35" s="129"/>
      <c r="X35" s="103"/>
      <c r="Y35" s="124"/>
      <c r="Z35" s="129"/>
      <c r="AA35" s="134"/>
      <c r="AB35" s="126"/>
      <c r="AC35" s="122"/>
      <c r="AD35" s="332"/>
      <c r="AE35" s="332"/>
      <c r="AF35" s="332"/>
      <c r="AG35" s="126"/>
      <c r="AH35" s="126"/>
      <c r="AI35" s="126"/>
      <c r="AJ35" s="126"/>
      <c r="AK35" s="126"/>
      <c r="AL35" s="126"/>
      <c r="AM35" s="126"/>
      <c r="AN35" s="126"/>
      <c r="AO35" s="126"/>
      <c r="AP35" s="126"/>
      <c r="AQ35" s="126"/>
      <c r="AR35" s="126"/>
      <c r="AS35" s="284">
        <f t="shared" si="7"/>
        <v>0</v>
      </c>
      <c r="AT35" s="284">
        <f t="shared" si="0"/>
        <v>0</v>
      </c>
      <c r="AU35" s="284">
        <f t="shared" si="1"/>
        <v>0</v>
      </c>
      <c r="AV35" s="284">
        <f t="shared" si="2"/>
        <v>0</v>
      </c>
      <c r="AW35" s="330">
        <f t="shared" si="3"/>
        <v>0</v>
      </c>
      <c r="AX35" s="330">
        <f t="shared" si="4"/>
        <v>0</v>
      </c>
      <c r="AY35" s="330">
        <f t="shared" si="5"/>
        <v>0</v>
      </c>
      <c r="AZ35" s="330">
        <f t="shared" si="6"/>
        <v>0</v>
      </c>
      <c r="BA35" s="131"/>
      <c r="BB35" s="141"/>
      <c r="BC35" s="131"/>
      <c r="BD35" s="126"/>
      <c r="BE35" s="139"/>
      <c r="BF35" s="126"/>
      <c r="BG35" s="126"/>
    </row>
    <row r="36" spans="1:59" ht="15.75" customHeight="1">
      <c r="A36" s="102"/>
      <c r="B36" s="273"/>
      <c r="C36" s="104"/>
      <c r="D36" s="104"/>
      <c r="E36" s="274"/>
      <c r="F36" s="275"/>
      <c r="G36" s="136"/>
      <c r="H36" s="136"/>
      <c r="I36" s="136"/>
      <c r="J36" s="138"/>
      <c r="K36" s="126"/>
      <c r="L36" s="126"/>
      <c r="M36" s="126"/>
      <c r="N36" s="126"/>
      <c r="O36" s="126"/>
      <c r="P36" s="126"/>
      <c r="Q36" s="126"/>
      <c r="R36" s="137"/>
      <c r="S36" s="126"/>
      <c r="T36" s="128"/>
      <c r="U36" s="104"/>
      <c r="V36" s="129"/>
      <c r="W36" s="129"/>
      <c r="X36" s="103"/>
      <c r="Y36" s="124"/>
      <c r="Z36" s="129"/>
      <c r="AA36" s="134"/>
      <c r="AB36" s="126"/>
      <c r="AC36" s="122"/>
      <c r="AD36" s="332"/>
      <c r="AE36" s="332"/>
      <c r="AF36" s="332"/>
      <c r="AG36" s="126"/>
      <c r="AH36" s="126"/>
      <c r="AI36" s="126"/>
      <c r="AJ36" s="126"/>
      <c r="AK36" s="126"/>
      <c r="AL36" s="126"/>
      <c r="AM36" s="126"/>
      <c r="AN36" s="126"/>
      <c r="AO36" s="126"/>
      <c r="AP36" s="126"/>
      <c r="AQ36" s="126"/>
      <c r="AR36" s="126"/>
      <c r="AS36" s="284">
        <f t="shared" si="7"/>
        <v>0</v>
      </c>
      <c r="AT36" s="284">
        <f t="shared" si="0"/>
        <v>0</v>
      </c>
      <c r="AU36" s="284">
        <f t="shared" si="1"/>
        <v>0</v>
      </c>
      <c r="AV36" s="284">
        <f t="shared" si="2"/>
        <v>0</v>
      </c>
      <c r="AW36" s="330">
        <f t="shared" si="3"/>
        <v>0</v>
      </c>
      <c r="AX36" s="330">
        <f t="shared" si="4"/>
        <v>0</v>
      </c>
      <c r="AY36" s="330">
        <f t="shared" si="5"/>
        <v>0</v>
      </c>
      <c r="AZ36" s="330">
        <f t="shared" si="6"/>
        <v>0</v>
      </c>
      <c r="BA36" s="131"/>
      <c r="BB36" s="141"/>
      <c r="BC36" s="131"/>
      <c r="BD36" s="126"/>
      <c r="BE36" s="139"/>
      <c r="BF36" s="126"/>
      <c r="BG36" s="126"/>
    </row>
    <row r="37" spans="1:59" ht="15.75" customHeight="1">
      <c r="A37" s="102"/>
      <c r="B37" s="273"/>
      <c r="C37" s="104"/>
      <c r="D37" s="104"/>
      <c r="E37" s="274"/>
      <c r="F37" s="275"/>
      <c r="G37" s="136"/>
      <c r="H37" s="136"/>
      <c r="I37" s="136"/>
      <c r="J37" s="138"/>
      <c r="K37" s="126"/>
      <c r="L37" s="126"/>
      <c r="M37" s="126"/>
      <c r="N37" s="126"/>
      <c r="O37" s="126"/>
      <c r="P37" s="126"/>
      <c r="Q37" s="126"/>
      <c r="R37" s="137"/>
      <c r="S37" s="126"/>
      <c r="T37" s="128"/>
      <c r="U37" s="104"/>
      <c r="V37" s="129"/>
      <c r="W37" s="129"/>
      <c r="X37" s="103"/>
      <c r="Y37" s="124"/>
      <c r="Z37" s="129"/>
      <c r="AA37" s="134"/>
      <c r="AB37" s="126"/>
      <c r="AC37" s="122"/>
      <c r="AD37" s="332"/>
      <c r="AE37" s="332"/>
      <c r="AF37" s="332"/>
      <c r="AG37" s="126"/>
      <c r="AH37" s="126"/>
      <c r="AI37" s="126"/>
      <c r="AJ37" s="126"/>
      <c r="AK37" s="126"/>
      <c r="AL37" s="126"/>
      <c r="AM37" s="126"/>
      <c r="AN37" s="126"/>
      <c r="AO37" s="126"/>
      <c r="AP37" s="126"/>
      <c r="AQ37" s="126"/>
      <c r="AR37" s="126"/>
      <c r="AS37" s="284">
        <f t="shared" si="7"/>
        <v>0</v>
      </c>
      <c r="AT37" s="284">
        <f t="shared" si="0"/>
        <v>0</v>
      </c>
      <c r="AU37" s="284">
        <f t="shared" si="1"/>
        <v>0</v>
      </c>
      <c r="AV37" s="284">
        <f t="shared" si="2"/>
        <v>0</v>
      </c>
      <c r="AW37" s="330">
        <f t="shared" si="3"/>
        <v>0</v>
      </c>
      <c r="AX37" s="330">
        <f t="shared" si="4"/>
        <v>0</v>
      </c>
      <c r="AY37" s="330">
        <f t="shared" si="5"/>
        <v>0</v>
      </c>
      <c r="AZ37" s="330">
        <f t="shared" si="6"/>
        <v>0</v>
      </c>
      <c r="BA37" s="131"/>
      <c r="BB37" s="141"/>
      <c r="BC37" s="131"/>
      <c r="BD37" s="126"/>
      <c r="BE37" s="139"/>
      <c r="BF37" s="126"/>
      <c r="BG37" s="126"/>
    </row>
    <row r="38" spans="1:59" ht="15.75" customHeight="1">
      <c r="A38" s="102"/>
      <c r="B38" s="140"/>
      <c r="C38" s="125"/>
      <c r="D38" s="125"/>
      <c r="E38" s="274"/>
      <c r="F38" s="136"/>
      <c r="G38" s="136"/>
      <c r="H38" s="136"/>
      <c r="I38" s="136"/>
      <c r="J38" s="138"/>
      <c r="K38" s="126"/>
      <c r="L38" s="126"/>
      <c r="M38" s="126"/>
      <c r="N38" s="126"/>
      <c r="O38" s="126"/>
      <c r="P38" s="126"/>
      <c r="Q38" s="126"/>
      <c r="R38" s="137"/>
      <c r="S38" s="126"/>
      <c r="T38" s="128"/>
      <c r="U38" s="125"/>
      <c r="V38" s="129"/>
      <c r="W38" s="129"/>
      <c r="X38" s="103"/>
      <c r="Y38" s="124"/>
      <c r="Z38" s="129"/>
      <c r="AA38" s="134"/>
      <c r="AB38" s="126"/>
      <c r="AC38" s="122"/>
      <c r="AD38" s="332"/>
      <c r="AE38" s="332"/>
      <c r="AF38" s="332"/>
      <c r="AG38" s="126"/>
      <c r="AH38" s="126"/>
      <c r="AI38" s="126"/>
      <c r="AJ38" s="126"/>
      <c r="AK38" s="126"/>
      <c r="AL38" s="126"/>
      <c r="AM38" s="126"/>
      <c r="AN38" s="126"/>
      <c r="AO38" s="126"/>
      <c r="AP38" s="126"/>
      <c r="AQ38" s="126"/>
      <c r="AR38" s="126"/>
      <c r="AS38" s="284">
        <f t="shared" si="7"/>
        <v>0</v>
      </c>
      <c r="AT38" s="284">
        <f t="shared" si="0"/>
        <v>0</v>
      </c>
      <c r="AU38" s="284">
        <f t="shared" si="1"/>
        <v>0</v>
      </c>
      <c r="AV38" s="284">
        <f t="shared" si="2"/>
        <v>0</v>
      </c>
      <c r="AW38" s="330">
        <f t="shared" si="3"/>
        <v>0</v>
      </c>
      <c r="AX38" s="330">
        <f t="shared" si="4"/>
        <v>0</v>
      </c>
      <c r="AY38" s="330">
        <f t="shared" si="5"/>
        <v>0</v>
      </c>
      <c r="AZ38" s="330">
        <f t="shared" si="6"/>
        <v>0</v>
      </c>
      <c r="BA38" s="131"/>
      <c r="BB38" s="141"/>
      <c r="BC38" s="131"/>
      <c r="BD38" s="126"/>
      <c r="BE38" s="139"/>
      <c r="BF38" s="126"/>
      <c r="BG38" s="126"/>
    </row>
    <row r="39" spans="1:59" ht="15.75" customHeight="1">
      <c r="A39" s="102"/>
      <c r="B39" s="140"/>
      <c r="C39" s="125"/>
      <c r="D39" s="125"/>
      <c r="E39" s="274"/>
      <c r="F39" s="136"/>
      <c r="G39" s="136"/>
      <c r="H39" s="136"/>
      <c r="I39" s="136"/>
      <c r="J39" s="138"/>
      <c r="K39" s="126"/>
      <c r="L39" s="126"/>
      <c r="M39" s="126"/>
      <c r="N39" s="126"/>
      <c r="O39" s="126"/>
      <c r="P39" s="126"/>
      <c r="Q39" s="126"/>
      <c r="R39" s="137"/>
      <c r="S39" s="126"/>
      <c r="T39" s="128"/>
      <c r="U39" s="125"/>
      <c r="V39" s="129"/>
      <c r="W39" s="129"/>
      <c r="X39" s="103"/>
      <c r="Y39" s="124"/>
      <c r="Z39" s="129"/>
      <c r="AA39" s="134"/>
      <c r="AB39" s="126"/>
      <c r="AC39" s="122"/>
      <c r="AD39" s="332"/>
      <c r="AE39" s="332"/>
      <c r="AF39" s="332"/>
      <c r="AG39" s="126"/>
      <c r="AH39" s="126"/>
      <c r="AI39" s="126"/>
      <c r="AJ39" s="126"/>
      <c r="AK39" s="126"/>
      <c r="AL39" s="126"/>
      <c r="AM39" s="126"/>
      <c r="AN39" s="126"/>
      <c r="AO39" s="126"/>
      <c r="AP39" s="126"/>
      <c r="AQ39" s="126"/>
      <c r="AR39" s="126"/>
      <c r="AS39" s="284">
        <f t="shared" si="7"/>
        <v>0</v>
      </c>
      <c r="AT39" s="284">
        <f t="shared" si="0"/>
        <v>0</v>
      </c>
      <c r="AU39" s="284">
        <f t="shared" si="1"/>
        <v>0</v>
      </c>
      <c r="AV39" s="284">
        <f t="shared" si="2"/>
        <v>0</v>
      </c>
      <c r="AW39" s="330">
        <f t="shared" si="3"/>
        <v>0</v>
      </c>
      <c r="AX39" s="330">
        <f t="shared" si="4"/>
        <v>0</v>
      </c>
      <c r="AY39" s="330">
        <f t="shared" si="5"/>
        <v>0</v>
      </c>
      <c r="AZ39" s="330">
        <f t="shared" si="6"/>
        <v>0</v>
      </c>
      <c r="BA39" s="131"/>
      <c r="BB39" s="141"/>
      <c r="BC39" s="131"/>
      <c r="BD39" s="126"/>
      <c r="BE39" s="139"/>
      <c r="BF39" s="126"/>
      <c r="BG39" s="126"/>
    </row>
    <row r="40" spans="1:59" ht="15.75" customHeight="1">
      <c r="A40" s="102"/>
      <c r="B40" s="140"/>
      <c r="C40" s="125"/>
      <c r="D40" s="125"/>
      <c r="E40" s="274"/>
      <c r="F40" s="136"/>
      <c r="G40" s="136"/>
      <c r="H40" s="136"/>
      <c r="I40" s="136"/>
      <c r="J40" s="138"/>
      <c r="K40" s="126"/>
      <c r="L40" s="126"/>
      <c r="M40" s="126"/>
      <c r="N40" s="126"/>
      <c r="O40" s="126"/>
      <c r="P40" s="126"/>
      <c r="Q40" s="126"/>
      <c r="R40" s="137"/>
      <c r="S40" s="126"/>
      <c r="T40" s="128"/>
      <c r="U40" s="125"/>
      <c r="V40" s="129"/>
      <c r="W40" s="129"/>
      <c r="X40" s="103"/>
      <c r="Y40" s="124"/>
      <c r="Z40" s="129"/>
      <c r="AA40" s="134"/>
      <c r="AB40" s="126"/>
      <c r="AC40" s="122"/>
      <c r="AD40" s="332"/>
      <c r="AE40" s="332"/>
      <c r="AF40" s="332"/>
      <c r="AG40" s="126"/>
      <c r="AH40" s="126"/>
      <c r="AI40" s="126"/>
      <c r="AJ40" s="126"/>
      <c r="AK40" s="126"/>
      <c r="AL40" s="126"/>
      <c r="AM40" s="126"/>
      <c r="AN40" s="126"/>
      <c r="AO40" s="126"/>
      <c r="AP40" s="126"/>
      <c r="AQ40" s="126"/>
      <c r="AR40" s="126"/>
      <c r="AS40" s="284">
        <f t="shared" si="7"/>
        <v>0</v>
      </c>
      <c r="AT40" s="284">
        <f t="shared" si="0"/>
        <v>0</v>
      </c>
      <c r="AU40" s="284">
        <f t="shared" si="1"/>
        <v>0</v>
      </c>
      <c r="AV40" s="284">
        <f t="shared" si="2"/>
        <v>0</v>
      </c>
      <c r="AW40" s="330">
        <f t="shared" si="3"/>
        <v>0</v>
      </c>
      <c r="AX40" s="330">
        <f t="shared" si="4"/>
        <v>0</v>
      </c>
      <c r="AY40" s="330">
        <f t="shared" si="5"/>
        <v>0</v>
      </c>
      <c r="AZ40" s="330">
        <f t="shared" si="6"/>
        <v>0</v>
      </c>
      <c r="BA40" s="131"/>
      <c r="BB40" s="141"/>
      <c r="BC40" s="131"/>
      <c r="BD40" s="126"/>
      <c r="BE40" s="139"/>
      <c r="BF40" s="126"/>
      <c r="BG40" s="126"/>
    </row>
    <row r="41" spans="1:59" ht="15.75" customHeight="1">
      <c r="A41" s="102"/>
      <c r="B41" s="140"/>
      <c r="C41" s="125"/>
      <c r="D41" s="125"/>
      <c r="E41" s="274"/>
      <c r="F41" s="136"/>
      <c r="G41" s="136"/>
      <c r="H41" s="136"/>
      <c r="I41" s="136"/>
      <c r="J41" s="138"/>
      <c r="K41" s="126"/>
      <c r="L41" s="126"/>
      <c r="M41" s="126"/>
      <c r="N41" s="126"/>
      <c r="O41" s="126"/>
      <c r="P41" s="126"/>
      <c r="Q41" s="126"/>
      <c r="R41" s="137"/>
      <c r="S41" s="126"/>
      <c r="T41" s="128"/>
      <c r="U41" s="125"/>
      <c r="V41" s="129"/>
      <c r="W41" s="129"/>
      <c r="X41" s="103"/>
      <c r="Y41" s="124"/>
      <c r="Z41" s="129"/>
      <c r="AA41" s="134"/>
      <c r="AB41" s="126"/>
      <c r="AC41" s="122"/>
      <c r="AD41" s="332"/>
      <c r="AE41" s="332"/>
      <c r="AF41" s="332"/>
      <c r="AG41" s="126"/>
      <c r="AH41" s="126"/>
      <c r="AI41" s="126"/>
      <c r="AJ41" s="126"/>
      <c r="AK41" s="126"/>
      <c r="AL41" s="126"/>
      <c r="AM41" s="126"/>
      <c r="AN41" s="126"/>
      <c r="AO41" s="126"/>
      <c r="AP41" s="126"/>
      <c r="AQ41" s="126"/>
      <c r="AR41" s="126"/>
      <c r="AS41" s="284">
        <f t="shared" si="7"/>
        <v>0</v>
      </c>
      <c r="AT41" s="284">
        <f t="shared" si="0"/>
        <v>0</v>
      </c>
      <c r="AU41" s="284">
        <f t="shared" si="1"/>
        <v>0</v>
      </c>
      <c r="AV41" s="284">
        <f t="shared" si="2"/>
        <v>0</v>
      </c>
      <c r="AW41" s="330">
        <f t="shared" si="3"/>
        <v>0</v>
      </c>
      <c r="AX41" s="330">
        <f t="shared" si="4"/>
        <v>0</v>
      </c>
      <c r="AY41" s="330">
        <f t="shared" si="5"/>
        <v>0</v>
      </c>
      <c r="AZ41" s="330">
        <f t="shared" si="6"/>
        <v>0</v>
      </c>
      <c r="BA41" s="131"/>
      <c r="BB41" s="141"/>
      <c r="BC41" s="131"/>
      <c r="BD41" s="126"/>
      <c r="BE41" s="139"/>
      <c r="BF41" s="126"/>
      <c r="BG41" s="126"/>
    </row>
    <row r="42" spans="1:59">
      <c r="E42" s="274"/>
    </row>
    <row r="43" spans="1:59" ht="15.75" customHeight="1">
      <c r="A43"/>
      <c r="B43" s="334"/>
      <c r="C43"/>
      <c r="D43"/>
      <c r="E43" s="274"/>
      <c r="F43"/>
      <c r="G43"/>
      <c r="H43"/>
      <c r="I43"/>
      <c r="J43"/>
      <c r="K43"/>
      <c r="L43"/>
      <c r="M43"/>
      <c r="N43"/>
      <c r="O43"/>
      <c r="P43"/>
      <c r="Q43"/>
      <c r="R43"/>
      <c r="S43"/>
      <c r="T43"/>
      <c r="U43"/>
      <c r="V43"/>
      <c r="W43"/>
      <c r="X43"/>
      <c r="Y43"/>
      <c r="Z43"/>
      <c r="AA43"/>
      <c r="AB43"/>
      <c r="AC43"/>
      <c r="AD43"/>
      <c r="AE43"/>
      <c r="AF43"/>
      <c r="AG43"/>
      <c r="AH43"/>
      <c r="AI43"/>
      <c r="AJ43"/>
      <c r="AK43"/>
      <c r="AL43"/>
      <c r="AM43"/>
      <c r="AN43"/>
      <c r="AO43"/>
      <c r="AP43"/>
      <c r="AQ43"/>
      <c r="AR43"/>
      <c r="AS43"/>
      <c r="AT43"/>
      <c r="AU43"/>
      <c r="AV43"/>
      <c r="AW43"/>
      <c r="AX43"/>
      <c r="AY43"/>
      <c r="AZ43"/>
      <c r="BA43"/>
      <c r="BB43"/>
      <c r="BC43"/>
      <c r="BD43"/>
      <c r="BE43"/>
      <c r="BF43"/>
    </row>
    <row r="44" spans="1:59" ht="15.75" customHeight="1">
      <c r="A44"/>
      <c r="B44" s="334"/>
      <c r="C44"/>
      <c r="D44"/>
      <c r="E44" s="274"/>
      <c r="F44"/>
      <c r="G44"/>
      <c r="H44"/>
      <c r="I44"/>
      <c r="J44"/>
      <c r="K44"/>
      <c r="L44"/>
      <c r="M44"/>
      <c r="N44"/>
      <c r="O44"/>
      <c r="P44"/>
      <c r="Q44"/>
      <c r="R44"/>
      <c r="S44"/>
      <c r="T44"/>
      <c r="U44"/>
      <c r="V44"/>
      <c r="W44"/>
      <c r="X44"/>
      <c r="Y44"/>
      <c r="Z44"/>
      <c r="AA44"/>
      <c r="AB44"/>
      <c r="AC44"/>
      <c r="AD44"/>
      <c r="AE44"/>
      <c r="AF44"/>
      <c r="AG44"/>
      <c r="AH44"/>
      <c r="AI44"/>
      <c r="AJ44"/>
      <c r="AK44"/>
      <c r="AL44"/>
      <c r="AM44"/>
      <c r="AN44"/>
      <c r="AO44"/>
      <c r="AP44"/>
      <c r="AQ44"/>
      <c r="AR44"/>
      <c r="AS44"/>
      <c r="AT44"/>
      <c r="AU44"/>
      <c r="AV44"/>
      <c r="AW44"/>
      <c r="AX44"/>
      <c r="AY44"/>
      <c r="AZ44"/>
      <c r="BA44"/>
      <c r="BB44"/>
      <c r="BC44"/>
      <c r="BD44"/>
      <c r="BE44"/>
      <c r="BF44"/>
    </row>
    <row r="45" spans="1:59" ht="15.75" customHeight="1">
      <c r="A45"/>
      <c r="B45" s="334"/>
      <c r="C45"/>
      <c r="D45"/>
      <c r="E45" s="274"/>
      <c r="F45"/>
      <c r="G45"/>
      <c r="H45"/>
      <c r="I45"/>
      <c r="J45"/>
      <c r="K45"/>
      <c r="L45"/>
      <c r="M45"/>
      <c r="N45"/>
      <c r="O45"/>
      <c r="P45"/>
      <c r="Q45"/>
      <c r="R45"/>
      <c r="S45"/>
      <c r="T45"/>
      <c r="U45"/>
      <c r="V45"/>
      <c r="W45"/>
      <c r="X45"/>
      <c r="Y45"/>
      <c r="Z45"/>
      <c r="AA45"/>
      <c r="AB45"/>
      <c r="AC45"/>
      <c r="AD45"/>
      <c r="AE45"/>
      <c r="AF45"/>
      <c r="AG45"/>
      <c r="AH45"/>
      <c r="AI45"/>
      <c r="AJ45"/>
      <c r="AK45"/>
      <c r="AL45"/>
      <c r="AM45"/>
      <c r="AN45"/>
      <c r="AO45"/>
      <c r="AP45"/>
      <c r="AQ45"/>
      <c r="AR45"/>
      <c r="AS45"/>
      <c r="AT45"/>
      <c r="AU45"/>
      <c r="AV45"/>
      <c r="AW45"/>
      <c r="AX45"/>
      <c r="AY45"/>
      <c r="AZ45"/>
      <c r="BA45"/>
      <c r="BB45"/>
      <c r="BC45"/>
      <c r="BD45"/>
      <c r="BE45"/>
      <c r="BF45"/>
    </row>
    <row r="46" spans="1:59">
      <c r="E46" s="274"/>
    </row>
    <row r="47" spans="1:59">
      <c r="E47" s="274"/>
    </row>
    <row r="48" spans="1:59">
      <c r="E48" s="274"/>
    </row>
    <row r="49" spans="5:5">
      <c r="E49" s="274"/>
    </row>
    <row r="50" spans="5:5">
      <c r="E50" s="274"/>
    </row>
  </sheetData>
  <mergeCells count="50">
    <mergeCell ref="M10:M11"/>
    <mergeCell ref="A10:A11"/>
    <mergeCell ref="B10:B11"/>
    <mergeCell ref="C10:C11"/>
    <mergeCell ref="E10:E11"/>
    <mergeCell ref="G10:G11"/>
    <mergeCell ref="F10:F11"/>
    <mergeCell ref="H10:H11"/>
    <mergeCell ref="I10:I11"/>
    <mergeCell ref="J10:J11"/>
    <mergeCell ref="K10:K11"/>
    <mergeCell ref="L10:L11"/>
    <mergeCell ref="Y10:Y11"/>
    <mergeCell ref="N10:N11"/>
    <mergeCell ref="O10:O11"/>
    <mergeCell ref="P10:P11"/>
    <mergeCell ref="Q10:Q11"/>
    <mergeCell ref="R10:R11"/>
    <mergeCell ref="S10:S11"/>
    <mergeCell ref="T10:T11"/>
    <mergeCell ref="U10:U11"/>
    <mergeCell ref="V10:V11"/>
    <mergeCell ref="W10:W11"/>
    <mergeCell ref="X10:X11"/>
    <mergeCell ref="AH10:AH11"/>
    <mergeCell ref="Z10:Z11"/>
    <mergeCell ref="AA10:AA11"/>
    <mergeCell ref="AC10:AC11"/>
    <mergeCell ref="AB10:AB11"/>
    <mergeCell ref="AG10:AG11"/>
    <mergeCell ref="AF10:AF11"/>
    <mergeCell ref="AE10:AE11"/>
    <mergeCell ref="AD10:AD11"/>
    <mergeCell ref="AM10:AM11"/>
    <mergeCell ref="AL10:AL11"/>
    <mergeCell ref="AK10:AK11"/>
    <mergeCell ref="AJ10:AJ11"/>
    <mergeCell ref="AI10:AI11"/>
    <mergeCell ref="AN9:AQ9"/>
    <mergeCell ref="AS9:AY9"/>
    <mergeCell ref="AS10:AV10"/>
    <mergeCell ref="AW10:AZ10"/>
    <mergeCell ref="AN10:AQ10"/>
    <mergeCell ref="BG10:BG11"/>
    <mergeCell ref="BA10:BA11"/>
    <mergeCell ref="BB10:BB11"/>
    <mergeCell ref="BC10:BC11"/>
    <mergeCell ref="BD10:BD11"/>
    <mergeCell ref="BE10:BE11"/>
    <mergeCell ref="BF10:BF1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W71"/>
  <sheetViews>
    <sheetView tabSelected="1" topLeftCell="AX6" zoomScale="80" zoomScaleNormal="80" workbookViewId="0">
      <selection activeCell="BV11" sqref="BV11 BV11"/>
    </sheetView>
  </sheetViews>
  <sheetFormatPr defaultRowHeight="12.75"/>
  <cols>
    <col min="1" max="1" width="9.140625" style="358" customWidth="1"/>
    <col min="2" max="2" width="26.28515625" style="200" customWidth="1"/>
    <col min="3" max="3" width="21.5703125" style="200" customWidth="1"/>
    <col min="4" max="4" width="17.7109375" style="200" customWidth="1"/>
    <col min="5" max="5" width="22.85546875" style="200" customWidth="1"/>
    <col min="6" max="6" width="25.5703125" style="200" customWidth="1"/>
    <col min="7" max="7" width="27" style="200" customWidth="1"/>
    <col min="8" max="8" width="21.85546875" style="200" customWidth="1"/>
    <col min="9" max="9" width="21" style="200" customWidth="1"/>
    <col min="10" max="10" width="22.7109375" style="200" customWidth="1"/>
    <col min="11" max="11" width="14.140625" style="200" customWidth="1"/>
    <col min="12" max="12" width="19.7109375" style="200" customWidth="1"/>
    <col min="13" max="13" width="22.28515625" style="200" customWidth="1"/>
    <col min="14" max="14" width="26.140625" style="200" customWidth="1"/>
    <col min="15" max="15" width="28.85546875" style="200" customWidth="1"/>
    <col min="16" max="16" width="20.140625" style="200" customWidth="1"/>
    <col min="17" max="17" width="18.140625" style="200" customWidth="1"/>
    <col min="18" max="18" width="25.85546875" style="200" customWidth="1"/>
    <col min="19" max="19" width="41.28515625" style="200" customWidth="1"/>
    <col min="20" max="20" width="28.28515625" style="200" customWidth="1"/>
    <col min="21" max="21" width="10.85546875" style="200" customWidth="1"/>
    <col min="22" max="22" width="23.140625" style="200" customWidth="1"/>
    <col min="23" max="23" width="21" style="200" customWidth="1"/>
  </cols>
  <sheetData>
    <row r="1" spans="1:75" ht="15.75" customHeight="1">
      <c r="A1" s="342" t="s">
        <v>503</v>
      </c>
      <c r="B1" s="343"/>
      <c r="C1" s="344"/>
      <c r="D1" s="344"/>
      <c r="E1" s="344"/>
      <c r="F1" s="344"/>
      <c r="G1" s="344"/>
      <c r="H1" s="344"/>
      <c r="I1" s="344"/>
      <c r="J1" s="344"/>
      <c r="K1" s="344"/>
      <c r="L1" s="344"/>
      <c r="M1" s="344"/>
      <c r="N1" s="344"/>
      <c r="O1" s="344"/>
      <c r="P1" s="344"/>
      <c r="Q1" s="344"/>
      <c r="R1" s="344"/>
      <c r="S1" s="344"/>
      <c r="T1" s="344"/>
      <c r="U1" s="344"/>
      <c r="V1" s="344"/>
      <c r="W1" s="344"/>
      <c r="X1" s="343"/>
    </row>
    <row r="2" spans="1:75" ht="15.75" customHeight="1">
      <c r="A2" s="345" t="s">
        <v>359</v>
      </c>
      <c r="B2" s="290" t="s">
        <v>360</v>
      </c>
      <c r="C2" s="344"/>
      <c r="D2" s="344"/>
      <c r="E2" s="344"/>
      <c r="F2" s="344"/>
      <c r="G2" s="344"/>
      <c r="H2" s="344"/>
      <c r="I2" s="344"/>
      <c r="J2" s="344"/>
      <c r="K2" s="344"/>
      <c r="L2" s="344"/>
      <c r="M2" s="344"/>
      <c r="N2" s="344"/>
      <c r="O2" s="344"/>
      <c r="P2" s="344"/>
      <c r="Q2" s="344"/>
      <c r="R2" s="344"/>
      <c r="S2" s="344"/>
      <c r="T2" s="344"/>
      <c r="U2" s="344"/>
      <c r="V2" s="344"/>
      <c r="W2" s="344"/>
      <c r="X2" s="343"/>
    </row>
    <row r="3" spans="1:75" ht="15.75" customHeight="1">
      <c r="A3" s="345" t="s">
        <v>42</v>
      </c>
      <c r="B3" s="290" t="s">
        <v>360</v>
      </c>
      <c r="C3" s="344"/>
      <c r="D3" s="344"/>
      <c r="E3" s="344"/>
      <c r="F3" s="344"/>
      <c r="G3" s="344"/>
      <c r="H3" s="344"/>
      <c r="I3" s="344"/>
      <c r="J3" s="344"/>
      <c r="K3" s="344"/>
      <c r="L3" s="344"/>
      <c r="M3" s="344"/>
      <c r="N3" s="344"/>
      <c r="O3" s="344"/>
      <c r="P3" s="344"/>
      <c r="Q3" s="344"/>
      <c r="R3" s="344"/>
      <c r="S3" s="344"/>
      <c r="T3" s="344"/>
      <c r="U3" s="344"/>
      <c r="V3" s="344"/>
      <c r="W3" s="344"/>
      <c r="X3" s="343"/>
    </row>
    <row r="4" spans="1:75" ht="15.75" customHeight="1">
      <c r="A4" s="345" t="s">
        <v>361</v>
      </c>
      <c r="B4" s="290" t="s">
        <v>360</v>
      </c>
      <c r="C4" s="344"/>
      <c r="D4" s="344"/>
      <c r="E4" s="344"/>
      <c r="F4" s="344"/>
      <c r="G4" s="344"/>
      <c r="H4" s="344"/>
      <c r="I4" s="344"/>
      <c r="J4" s="344"/>
      <c r="K4" s="344"/>
      <c r="L4" s="344"/>
      <c r="M4" s="344"/>
      <c r="N4" s="344"/>
      <c r="O4" s="344"/>
      <c r="P4" s="344"/>
      <c r="Q4" s="344"/>
      <c r="R4" s="344"/>
      <c r="S4" s="344"/>
      <c r="T4" s="344"/>
      <c r="U4" s="344"/>
      <c r="V4" s="344"/>
      <c r="W4" s="344"/>
      <c r="X4" s="343"/>
    </row>
    <row r="5" spans="1:75" ht="15.75" customHeight="1">
      <c r="A5" s="345" t="s">
        <v>363</v>
      </c>
      <c r="B5" s="290" t="s">
        <v>360</v>
      </c>
      <c r="C5" s="344"/>
      <c r="D5" s="344"/>
      <c r="E5" s="344"/>
      <c r="F5" s="344"/>
      <c r="G5" s="344"/>
      <c r="H5" s="344"/>
      <c r="I5" s="344"/>
      <c r="J5" s="344"/>
      <c r="K5" s="344"/>
      <c r="L5" s="344"/>
      <c r="M5" s="344"/>
      <c r="N5" s="344"/>
      <c r="O5" s="344"/>
      <c r="P5" s="344"/>
      <c r="Q5" s="344"/>
      <c r="R5" s="344"/>
      <c r="S5" s="344"/>
      <c r="T5" s="344"/>
      <c r="U5" s="344"/>
      <c r="V5" s="344"/>
      <c r="W5" s="344"/>
      <c r="X5" s="343"/>
    </row>
    <row r="6" spans="1:75" ht="15.75" customHeight="1">
      <c r="A6" s="346" t="s">
        <v>365</v>
      </c>
      <c r="B6" s="290" t="s">
        <v>360</v>
      </c>
      <c r="C6" s="344"/>
      <c r="D6" s="344"/>
      <c r="E6" s="344"/>
      <c r="F6" s="344"/>
      <c r="G6" s="344"/>
      <c r="H6" s="344"/>
      <c r="I6" s="344"/>
      <c r="J6" s="344"/>
      <c r="K6" s="344"/>
      <c r="L6" s="344"/>
      <c r="M6" s="344"/>
      <c r="N6" s="344"/>
      <c r="O6" s="344"/>
      <c r="P6" s="344"/>
      <c r="Q6" s="344"/>
      <c r="R6" s="344"/>
      <c r="S6" s="344"/>
      <c r="T6" s="344"/>
      <c r="U6" s="344"/>
      <c r="V6" s="344"/>
      <c r="W6" s="344"/>
      <c r="X6" s="343"/>
    </row>
    <row r="7" spans="1:75" ht="15.75" customHeight="1">
      <c r="A7" s="298" t="s">
        <v>367</v>
      </c>
      <c r="B7" s="298"/>
      <c r="C7" s="298"/>
      <c r="D7" s="298"/>
      <c r="E7" s="298"/>
      <c r="F7" s="298"/>
      <c r="G7" s="298"/>
      <c r="H7" s="298"/>
      <c r="I7" s="298"/>
      <c r="J7" s="298"/>
      <c r="K7" s="298"/>
      <c r="L7" s="298"/>
      <c r="M7" s="298"/>
      <c r="N7" s="298"/>
      <c r="O7" s="298"/>
      <c r="P7" s="298"/>
      <c r="Q7" s="298"/>
      <c r="R7" s="298"/>
      <c r="S7" s="298"/>
      <c r="T7" s="298"/>
      <c r="U7" s="298"/>
      <c r="V7" s="298"/>
      <c r="W7" s="298"/>
      <c r="X7" s="298"/>
    </row>
    <row r="8" spans="1:75" ht="15.75" customHeight="1">
      <c r="A8" s="347"/>
      <c r="B8" s="348"/>
      <c r="C8" s="349"/>
      <c r="D8" s="349"/>
      <c r="E8" s="349"/>
      <c r="F8" s="349"/>
      <c r="G8" s="349"/>
      <c r="H8" s="349"/>
      <c r="I8" s="349"/>
      <c r="J8" s="349"/>
      <c r="K8" s="349"/>
      <c r="L8" s="349"/>
      <c r="M8" s="349"/>
      <c r="N8" s="349"/>
      <c r="O8" s="349"/>
      <c r="P8" s="349"/>
      <c r="Q8" s="349"/>
      <c r="R8" s="349"/>
      <c r="S8" s="349"/>
      <c r="T8" s="349"/>
      <c r="U8" s="349"/>
      <c r="V8" s="349"/>
      <c r="W8" s="349"/>
      <c r="X8" s="350"/>
    </row>
    <row r="9" spans="1:75" ht="0.75" customHeight="1">
      <c r="A9" s="351"/>
      <c r="B9" s="343"/>
      <c r="C9" s="352"/>
      <c r="D9" s="352"/>
      <c r="E9" s="352"/>
      <c r="F9" s="352"/>
      <c r="G9" s="352"/>
      <c r="H9" s="352"/>
      <c r="I9" s="352"/>
      <c r="J9" s="352"/>
      <c r="K9" s="352"/>
      <c r="L9" s="352"/>
      <c r="M9" s="352"/>
      <c r="N9" s="352"/>
      <c r="O9" s="352"/>
      <c r="P9" s="352"/>
      <c r="Q9" s="352"/>
      <c r="R9" s="352"/>
      <c r="S9" s="352"/>
      <c r="T9" s="352"/>
      <c r="U9" s="352"/>
      <c r="V9" s="352"/>
      <c r="W9" s="352"/>
      <c r="X9" s="352"/>
    </row>
    <row r="10" spans="1:75" ht="15.75" customHeight="1">
      <c r="A10" s="351"/>
      <c r="B10" s="343"/>
      <c r="C10" s="39" t="s">
        <v>156</v>
      </c>
      <c r="D10" s="39"/>
      <c r="E10" s="39"/>
      <c r="F10" s="39"/>
      <c r="G10" s="39"/>
      <c r="H10" s="39"/>
      <c r="I10" s="39"/>
      <c r="J10" s="39"/>
      <c r="K10" s="39"/>
      <c r="L10" s="39"/>
      <c r="M10" s="39"/>
      <c r="N10" s="39"/>
      <c r="O10" s="39"/>
      <c r="P10" s="39"/>
      <c r="Q10" s="39"/>
      <c r="R10" s="39"/>
      <c r="S10" s="39"/>
      <c r="T10" s="38" t="s">
        <v>159</v>
      </c>
      <c r="U10" s="38"/>
      <c r="V10" s="38"/>
      <c r="W10" s="38"/>
      <c r="X10" s="353"/>
    </row>
    <row r="11" spans="1:75" ht="47.25" customHeight="1">
      <c r="A11" s="335" t="s">
        <v>504</v>
      </c>
      <c r="B11" s="336" t="s">
        <v>46</v>
      </c>
      <c r="C11" s="337" t="s">
        <v>505</v>
      </c>
      <c r="D11" s="337" t="s">
        <v>506</v>
      </c>
      <c r="E11" s="338" t="s">
        <v>507</v>
      </c>
      <c r="F11" s="338" t="s">
        <v>508</v>
      </c>
      <c r="G11" s="338" t="s">
        <v>509</v>
      </c>
      <c r="H11" s="338" t="s">
        <v>510</v>
      </c>
      <c r="I11" s="338" t="s">
        <v>511</v>
      </c>
      <c r="J11" s="338" t="s">
        <v>512</v>
      </c>
      <c r="K11" s="338" t="s">
        <v>513</v>
      </c>
      <c r="L11" s="338" t="s">
        <v>514</v>
      </c>
      <c r="M11" s="338" t="s">
        <v>515</v>
      </c>
      <c r="N11" s="338" t="s">
        <v>516</v>
      </c>
      <c r="O11" s="338" t="s">
        <v>517</v>
      </c>
      <c r="P11" s="338" t="s">
        <v>518</v>
      </c>
      <c r="Q11" s="338" t="s">
        <v>519</v>
      </c>
      <c r="R11" s="338" t="s">
        <v>520</v>
      </c>
      <c r="S11" s="338" t="s">
        <v>521</v>
      </c>
      <c r="T11" s="339" t="s">
        <v>522</v>
      </c>
      <c r="U11" s="339" t="s">
        <v>523</v>
      </c>
      <c r="V11" s="339" t="s">
        <v>524</v>
      </c>
      <c r="W11" s="339" t="s">
        <v>525</v>
      </c>
      <c r="X11" s="340" t="s">
        <v>526</v>
      </c>
      <c r="Y11" s="341"/>
      <c r="AB11" s="341"/>
      <c r="AC11" s="200"/>
      <c r="AD11" s="200"/>
      <c r="AE11" s="200"/>
      <c r="AF11" s="200"/>
      <c r="AG11" s="200"/>
      <c r="AH11" s="200"/>
      <c r="AI11" s="200"/>
      <c r="AJ11" s="200"/>
      <c r="AK11" s="200"/>
      <c r="AL11" s="200"/>
      <c r="AM11" s="200"/>
      <c r="AN11" s="200"/>
      <c r="AO11" s="200"/>
      <c r="AP11" s="200"/>
      <c r="AQ11" s="200"/>
      <c r="AR11" s="200"/>
      <c r="AX11" s="200"/>
      <c r="AY11" s="200"/>
      <c r="BA11" s="200"/>
      <c r="BB11" s="200"/>
      <c r="BC11" s="200"/>
      <c r="BD11" s="200"/>
      <c r="BE11" s="200"/>
      <c r="BF11" s="200"/>
      <c r="BG11" s="200"/>
      <c r="BH11" s="200"/>
      <c r="BI11" s="200"/>
      <c r="BJ11" s="200"/>
      <c r="BK11" s="200"/>
      <c r="BL11" s="200"/>
      <c r="BM11" s="200"/>
      <c r="BN11" s="200"/>
      <c r="BO11" s="200"/>
      <c r="BP11" s="200"/>
      <c r="BQ11" s="200"/>
      <c r="BR11" s="200"/>
      <c r="BS11" s="200"/>
      <c r="BT11" s="200"/>
      <c r="BU11" s="200"/>
      <c r="BV11" s="200"/>
      <c r="BW11" t="s">
        <v>549</v>
      </c>
    </row>
    <row r="12" spans="1:75" ht="27" customHeight="1">
      <c r="A12" s="122">
        <v>1</v>
      </c>
      <c r="B12" s="354">
        <v>339218</v>
      </c>
      <c r="C12" s="108">
        <v>2250000</v>
      </c>
      <c r="D12" s="108">
        <v>2250000</v>
      </c>
      <c r="E12" s="192"/>
      <c r="F12" s="192"/>
      <c r="G12" s="108">
        <v>2250000</v>
      </c>
      <c r="H12" s="192"/>
      <c r="I12" s="192"/>
      <c r="J12" s="192"/>
      <c r="K12" s="192"/>
      <c r="L12" s="192"/>
      <c r="M12" s="192"/>
      <c r="N12" s="192"/>
      <c r="O12" s="192"/>
      <c r="P12" s="192"/>
      <c r="Q12" s="192"/>
      <c r="R12" s="192"/>
      <c r="S12" s="192"/>
      <c r="T12" s="108">
        <v>2250000</v>
      </c>
      <c r="U12" s="192"/>
      <c r="V12" s="192"/>
      <c r="W12" s="108">
        <v>2250000</v>
      </c>
      <c r="X12" s="193"/>
      <c r="Y12" s="355" t="s">
        <v>527</v>
      </c>
      <c r="Z12" s="355" t="s">
        <v>527</v>
      </c>
      <c r="AA12" s="355" t="s">
        <v>527</v>
      </c>
      <c r="AB12" s="355" t="s">
        <v>527</v>
      </c>
      <c r="AC12" s="356" t="s">
        <v>527</v>
      </c>
      <c r="AD12" s="356" t="s">
        <v>527</v>
      </c>
      <c r="AE12" s="356" t="s">
        <v>527</v>
      </c>
      <c r="AF12" s="356" t="s">
        <v>527</v>
      </c>
      <c r="AG12" s="356" t="s">
        <v>527</v>
      </c>
      <c r="AH12" s="356" t="s">
        <v>527</v>
      </c>
      <c r="AI12" s="356" t="s">
        <v>527</v>
      </c>
      <c r="AJ12" s="356" t="s">
        <v>527</v>
      </c>
      <c r="AK12" s="356" t="s">
        <v>527</v>
      </c>
      <c r="AL12" s="356" t="s">
        <v>527</v>
      </c>
      <c r="AM12" s="356" t="s">
        <v>527</v>
      </c>
      <c r="AN12" s="356" t="s">
        <v>527</v>
      </c>
      <c r="AO12" s="356" t="s">
        <v>527</v>
      </c>
      <c r="AP12" s="356" t="s">
        <v>527</v>
      </c>
      <c r="AQ12" s="356" t="s">
        <v>527</v>
      </c>
      <c r="AR12" s="356" t="s">
        <v>527</v>
      </c>
      <c r="AS12" s="356" t="s">
        <v>527</v>
      </c>
      <c r="AT12" s="356" t="s">
        <v>527</v>
      </c>
      <c r="AU12" s="356" t="s">
        <v>527</v>
      </c>
      <c r="AV12" s="356" t="s">
        <v>527</v>
      </c>
      <c r="AW12" s="356" t="s">
        <v>527</v>
      </c>
      <c r="AX12" s="356" t="s">
        <v>527</v>
      </c>
      <c r="AY12" s="356" t="s">
        <v>527</v>
      </c>
      <c r="AZ12" s="356" t="s">
        <v>527</v>
      </c>
      <c r="BA12" s="356" t="s">
        <v>527</v>
      </c>
      <c r="BB12" s="356" t="s">
        <v>527</v>
      </c>
      <c r="BC12" s="356" t="s">
        <v>527</v>
      </c>
      <c r="BD12" s="356" t="s">
        <v>527</v>
      </c>
      <c r="BE12" s="356" t="s">
        <v>527</v>
      </c>
      <c r="BF12" s="356" t="s">
        <v>527</v>
      </c>
      <c r="BG12" s="356"/>
      <c r="BH12" s="356"/>
      <c r="BI12" s="356" t="s">
        <v>527</v>
      </c>
      <c r="BJ12" s="356" t="s">
        <v>527</v>
      </c>
      <c r="BK12" s="356" t="s">
        <v>527</v>
      </c>
      <c r="BL12" s="356" t="s">
        <v>527</v>
      </c>
      <c r="BM12" s="356" t="s">
        <v>527</v>
      </c>
      <c r="BN12" s="356" t="s">
        <v>527</v>
      </c>
      <c r="BO12" s="356" t="s">
        <v>527</v>
      </c>
      <c r="BP12" s="356" t="s">
        <v>527</v>
      </c>
      <c r="BQ12" s="356" t="s">
        <v>527</v>
      </c>
      <c r="BR12" s="356" t="s">
        <v>527</v>
      </c>
      <c r="BS12" s="356" t="s">
        <v>527</v>
      </c>
      <c r="BT12" s="356" t="s">
        <v>527</v>
      </c>
      <c r="BU12" s="356" t="s">
        <v>527</v>
      </c>
      <c r="BV12" s="356" t="s">
        <v>527</v>
      </c>
      <c r="BW12" s="1" t="s">
        <v>727</v>
      </c>
    </row>
    <row r="13" spans="1:75" ht="15.75" customHeight="1">
      <c r="A13" s="122">
        <v>2</v>
      </c>
      <c r="B13" s="354">
        <v>339910</v>
      </c>
      <c r="C13" s="108">
        <v>2250000</v>
      </c>
      <c r="D13" s="108">
        <v>2250000</v>
      </c>
      <c r="E13" s="108"/>
      <c r="F13" s="108"/>
      <c r="G13" s="108">
        <v>2250000</v>
      </c>
      <c r="H13" s="108"/>
      <c r="I13" s="108"/>
      <c r="J13" s="108"/>
      <c r="K13" s="108"/>
      <c r="L13" s="108"/>
      <c r="M13" s="108"/>
      <c r="N13" s="108"/>
      <c r="O13" s="108"/>
      <c r="P13" s="108"/>
      <c r="Q13" s="108"/>
      <c r="R13" s="108"/>
      <c r="S13" s="108"/>
      <c r="T13" s="108">
        <v>2250000</v>
      </c>
      <c r="U13" s="108"/>
      <c r="V13" s="108"/>
      <c r="W13" s="108">
        <v>2250000</v>
      </c>
      <c r="X13" s="126"/>
      <c r="AH13" s="356" t="s">
        <v>527</v>
      </c>
      <c r="AI13" s="356" t="s">
        <v>527</v>
      </c>
      <c r="AJ13" s="356" t="s">
        <v>527</v>
      </c>
      <c r="AK13" s="356" t="s">
        <v>527</v>
      </c>
      <c r="AL13" s="356" t="s">
        <v>527</v>
      </c>
      <c r="AM13" s="356" t="s">
        <v>527</v>
      </c>
      <c r="AN13" s="356" t="s">
        <v>527</v>
      </c>
      <c r="AO13" s="356" t="s">
        <v>527</v>
      </c>
      <c r="AP13" s="356" t="s">
        <v>527</v>
      </c>
      <c r="AQ13" s="356" t="s">
        <v>527</v>
      </c>
      <c r="AR13" s="356" t="s">
        <v>527</v>
      </c>
      <c r="AS13" s="356" t="s">
        <v>527</v>
      </c>
      <c r="AT13" s="356" t="s">
        <v>527</v>
      </c>
      <c r="AU13" s="356" t="s">
        <v>527</v>
      </c>
      <c r="AV13" s="356" t="s">
        <v>527</v>
      </c>
      <c r="AW13" s="356" t="s">
        <v>527</v>
      </c>
      <c r="AX13" s="356" t="s">
        <v>527</v>
      </c>
      <c r="AY13" s="356" t="s">
        <v>527</v>
      </c>
      <c r="AZ13" s="356" t="s">
        <v>527</v>
      </c>
      <c r="BA13" s="356" t="s">
        <v>527</v>
      </c>
      <c r="BB13" s="356" t="s">
        <v>527</v>
      </c>
      <c r="BC13" s="356" t="s">
        <v>527</v>
      </c>
      <c r="BD13" s="356" t="s">
        <v>527</v>
      </c>
      <c r="BE13" s="356" t="s">
        <v>527</v>
      </c>
      <c r="BF13" s="356" t="s">
        <v>527</v>
      </c>
      <c r="BG13" s="356" t="s">
        <v>527</v>
      </c>
      <c r="BH13" s="356" t="s">
        <v>527</v>
      </c>
      <c r="BI13" s="356" t="s">
        <v>527</v>
      </c>
      <c r="BJ13" s="356" t="s">
        <v>527</v>
      </c>
      <c r="BK13" s="356" t="s">
        <v>527</v>
      </c>
      <c r="BL13" s="356" t="s">
        <v>527</v>
      </c>
      <c r="BM13" s="356" t="s">
        <v>527</v>
      </c>
      <c r="BN13" s="356" t="s">
        <v>527</v>
      </c>
      <c r="BO13" s="356" t="s">
        <v>527</v>
      </c>
      <c r="BP13" s="356" t="s">
        <v>527</v>
      </c>
      <c r="BQ13" s="356" t="s">
        <v>527</v>
      </c>
      <c r="BR13" s="356" t="s">
        <v>527</v>
      </c>
      <c r="BS13" s="356" t="s">
        <v>527</v>
      </c>
      <c r="BT13" s="356" t="s">
        <v>527</v>
      </c>
      <c r="BU13" s="356" t="s">
        <v>527</v>
      </c>
      <c r="BV13" s="356" t="s">
        <v>527</v>
      </c>
      <c r="BW13" s="1" t="s">
        <v>727</v>
      </c>
    </row>
    <row r="14" spans="1:75" ht="15.75" customHeight="1">
      <c r="A14" s="122">
        <v>3</v>
      </c>
      <c r="B14" s="354">
        <v>344228</v>
      </c>
      <c r="C14" s="108">
        <v>2250000</v>
      </c>
      <c r="D14" s="108">
        <v>2250000</v>
      </c>
      <c r="E14" s="108"/>
      <c r="F14" s="108"/>
      <c r="G14" s="108">
        <v>2250000</v>
      </c>
      <c r="H14" s="108"/>
      <c r="I14" s="108"/>
      <c r="J14" s="108"/>
      <c r="K14" s="108"/>
      <c r="L14" s="108"/>
      <c r="M14" s="108"/>
      <c r="N14" s="108"/>
      <c r="O14" s="108"/>
      <c r="P14" s="108"/>
      <c r="Q14" s="108"/>
      <c r="R14" s="108"/>
      <c r="S14" s="108"/>
      <c r="T14" s="108">
        <v>3000000</v>
      </c>
      <c r="U14" s="108"/>
      <c r="V14" s="108"/>
      <c r="W14" s="108">
        <v>3000000</v>
      </c>
      <c r="X14" s="126"/>
      <c r="AY14" s="356" t="s">
        <v>527</v>
      </c>
      <c r="BJ14" s="356" t="s">
        <v>527</v>
      </c>
      <c r="BK14" s="356" t="s">
        <v>527</v>
      </c>
      <c r="BL14" s="356" t="s">
        <v>527</v>
      </c>
      <c r="BM14" s="356" t="s">
        <v>527</v>
      </c>
      <c r="BN14" s="356" t="s">
        <v>527</v>
      </c>
      <c r="BO14" s="356" t="s">
        <v>527</v>
      </c>
      <c r="BP14" s="356" t="s">
        <v>527</v>
      </c>
      <c r="BQ14" s="356" t="s">
        <v>527</v>
      </c>
      <c r="BR14" s="356" t="s">
        <v>527</v>
      </c>
      <c r="BS14" s="356" t="s">
        <v>527</v>
      </c>
      <c r="BT14" s="356" t="s">
        <v>527</v>
      </c>
      <c r="BU14" s="356" t="s">
        <v>527</v>
      </c>
      <c r="BV14" s="356" t="s">
        <v>527</v>
      </c>
      <c r="BW14" s="1" t="s">
        <v>727</v>
      </c>
    </row>
    <row r="15" spans="1:75" ht="15.75" customHeight="1">
      <c r="A15" s="115">
        <v>4</v>
      </c>
      <c r="B15" s="354">
        <v>344479</v>
      </c>
      <c r="C15" s="108">
        <v>2250000</v>
      </c>
      <c r="D15" s="108">
        <v>2250000</v>
      </c>
      <c r="E15" s="108"/>
      <c r="F15" s="108"/>
      <c r="G15" s="108">
        <v>2250000</v>
      </c>
      <c r="H15" s="108"/>
      <c r="I15" s="108"/>
      <c r="J15" s="108"/>
      <c r="K15" s="108"/>
      <c r="L15" s="108"/>
      <c r="M15" s="108"/>
      <c r="N15" s="108"/>
      <c r="O15" s="108"/>
      <c r="P15" s="108"/>
      <c r="Q15" s="108"/>
      <c r="R15" s="108"/>
      <c r="S15" s="108"/>
      <c r="T15" s="108">
        <v>3500000</v>
      </c>
      <c r="U15" s="108"/>
      <c r="V15" s="108"/>
      <c r="W15" s="108">
        <v>3500000</v>
      </c>
      <c r="X15" s="126"/>
      <c r="BW15" s="1" t="s">
        <v>727</v>
      </c>
    </row>
    <row r="16" spans="1:75" ht="15.75" customHeight="1">
      <c r="A16" s="115">
        <v>5</v>
      </c>
      <c r="B16" s="354">
        <v>329656</v>
      </c>
      <c r="C16" s="108">
        <v>2250000</v>
      </c>
      <c r="D16" s="108">
        <v>3000000</v>
      </c>
      <c r="E16" s="108"/>
      <c r="F16" s="108"/>
      <c r="G16" s="108">
        <v>2250000</v>
      </c>
      <c r="H16" s="108"/>
      <c r="I16" s="108"/>
      <c r="J16" s="108"/>
      <c r="K16" s="108"/>
      <c r="L16" s="108"/>
      <c r="M16" s="108"/>
      <c r="N16" s="108"/>
      <c r="O16" s="108"/>
      <c r="P16" s="108"/>
      <c r="Q16" s="108"/>
      <c r="R16" s="108"/>
      <c r="S16" s="108"/>
      <c r="T16" s="108">
        <v>2750000</v>
      </c>
      <c r="U16" s="108"/>
      <c r="V16" s="108"/>
      <c r="W16" s="108">
        <v>2750000</v>
      </c>
      <c r="X16" s="126"/>
      <c r="BW16" s="1" t="s">
        <v>727</v>
      </c>
    </row>
    <row r="17" spans="1:75" ht="15.75" customHeight="1">
      <c r="A17" s="115">
        <v>6</v>
      </c>
      <c r="B17" s="354">
        <v>346187</v>
      </c>
      <c r="C17" s="108">
        <v>3000000</v>
      </c>
      <c r="D17" s="108">
        <v>3500000</v>
      </c>
      <c r="E17" s="108"/>
      <c r="F17" s="108"/>
      <c r="G17" s="108">
        <v>2250000</v>
      </c>
      <c r="H17" s="108"/>
      <c r="I17" s="108"/>
      <c r="J17" s="108"/>
      <c r="K17" s="108"/>
      <c r="L17" s="108"/>
      <c r="M17" s="108"/>
      <c r="N17" s="108"/>
      <c r="O17" s="108"/>
      <c r="P17" s="108"/>
      <c r="Q17" s="108"/>
      <c r="R17" s="108"/>
      <c r="S17" s="108"/>
      <c r="T17" s="108">
        <v>4000000</v>
      </c>
      <c r="U17" s="108"/>
      <c r="V17" s="108"/>
      <c r="W17" s="108">
        <v>4000000</v>
      </c>
      <c r="X17" s="126"/>
      <c r="BW17" s="1" t="s">
        <v>727</v>
      </c>
    </row>
    <row r="18" spans="1:75" ht="15.75" customHeight="1">
      <c r="A18" s="115">
        <v>7</v>
      </c>
      <c r="B18" s="354">
        <v>346835</v>
      </c>
      <c r="C18" s="108">
        <v>3500000</v>
      </c>
      <c r="D18" s="108">
        <v>2250000</v>
      </c>
      <c r="E18" s="108"/>
      <c r="F18" s="108"/>
      <c r="G18" s="108">
        <v>2250000</v>
      </c>
      <c r="H18" s="108"/>
      <c r="I18" s="108"/>
      <c r="J18" s="108"/>
      <c r="K18" s="108"/>
      <c r="L18" s="108"/>
      <c r="M18" s="108"/>
      <c r="N18" s="108"/>
      <c r="O18" s="108"/>
      <c r="P18" s="108"/>
      <c r="Q18" s="108"/>
      <c r="R18" s="108"/>
      <c r="S18" s="108"/>
      <c r="T18" s="108">
        <v>2250000</v>
      </c>
      <c r="U18" s="108"/>
      <c r="V18" s="108"/>
      <c r="W18" s="108">
        <v>2250000</v>
      </c>
      <c r="X18" s="126"/>
      <c r="BW18" s="1" t="s">
        <v>727</v>
      </c>
    </row>
    <row r="19" spans="1:75" ht="15.75" customHeight="1">
      <c r="A19" s="115">
        <v>8</v>
      </c>
      <c r="B19" s="354">
        <v>346836</v>
      </c>
      <c r="C19" s="108">
        <v>2750000</v>
      </c>
      <c r="D19" s="108">
        <v>2250000</v>
      </c>
      <c r="E19" s="108"/>
      <c r="F19" s="108"/>
      <c r="G19" s="108">
        <v>2250000</v>
      </c>
      <c r="H19" s="108"/>
      <c r="I19" s="108"/>
      <c r="J19" s="108"/>
      <c r="K19" s="108"/>
      <c r="L19" s="108"/>
      <c r="M19" s="108"/>
      <c r="N19" s="108"/>
      <c r="O19" s="108"/>
      <c r="P19" s="108"/>
      <c r="Q19" s="108"/>
      <c r="R19" s="108"/>
      <c r="S19" s="108"/>
      <c r="T19" s="108">
        <v>2250000</v>
      </c>
      <c r="U19" s="108"/>
      <c r="V19" s="108"/>
      <c r="W19" s="108">
        <v>2250000</v>
      </c>
      <c r="X19" s="126"/>
      <c r="BW19" s="1" t="s">
        <v>727</v>
      </c>
    </row>
    <row r="20" spans="1:75" ht="15.75" customHeight="1">
      <c r="A20" s="115">
        <v>9</v>
      </c>
      <c r="B20" s="354">
        <v>347148</v>
      </c>
      <c r="C20" s="108">
        <v>4000000</v>
      </c>
      <c r="D20" s="108">
        <v>2250000</v>
      </c>
      <c r="E20" s="108"/>
      <c r="F20" s="108"/>
      <c r="G20" s="108">
        <v>2250000</v>
      </c>
      <c r="H20" s="108"/>
      <c r="I20" s="108"/>
      <c r="J20" s="108"/>
      <c r="K20" s="108"/>
      <c r="L20" s="108"/>
      <c r="M20" s="108"/>
      <c r="N20" s="108"/>
      <c r="O20" s="108"/>
      <c r="P20" s="108"/>
      <c r="Q20" s="108"/>
      <c r="R20" s="108"/>
      <c r="S20" s="108"/>
      <c r="T20" s="108">
        <v>3000000</v>
      </c>
      <c r="U20" s="108"/>
      <c r="V20" s="108"/>
      <c r="W20" s="108">
        <v>3000000</v>
      </c>
      <c r="X20" s="126"/>
      <c r="BW20" s="1" t="s">
        <v>727</v>
      </c>
    </row>
    <row r="21" spans="1:75" ht="15.75" customHeight="1">
      <c r="A21" s="115">
        <v>10</v>
      </c>
      <c r="B21" s="354">
        <v>351993</v>
      </c>
      <c r="C21" s="108">
        <v>2250000</v>
      </c>
      <c r="D21" s="108">
        <v>2250000</v>
      </c>
      <c r="E21" s="108"/>
      <c r="F21" s="108"/>
      <c r="G21" s="108">
        <v>2250000</v>
      </c>
      <c r="H21" s="108"/>
      <c r="I21" s="108"/>
      <c r="J21" s="108"/>
      <c r="K21" s="108"/>
      <c r="L21" s="108"/>
      <c r="M21" s="108"/>
      <c r="N21" s="108"/>
      <c r="O21" s="108"/>
      <c r="P21" s="108"/>
      <c r="Q21" s="108"/>
      <c r="R21" s="108"/>
      <c r="S21" s="108"/>
      <c r="T21" s="108">
        <v>3500000</v>
      </c>
      <c r="U21" s="108"/>
      <c r="V21" s="108"/>
      <c r="W21" s="108">
        <v>3500000</v>
      </c>
      <c r="X21" s="126"/>
      <c r="BW21" s="1" t="s">
        <v>727</v>
      </c>
    </row>
    <row r="22" spans="1:75" ht="15.75" customHeight="1">
      <c r="A22" s="115">
        <v>11</v>
      </c>
      <c r="B22" s="354">
        <v>351994</v>
      </c>
      <c r="C22" s="108">
        <v>2250000</v>
      </c>
      <c r="D22" s="108">
        <v>3000000</v>
      </c>
      <c r="E22" s="108"/>
      <c r="F22" s="108"/>
      <c r="G22" s="108">
        <v>2250000</v>
      </c>
      <c r="H22" s="108"/>
      <c r="I22" s="108"/>
      <c r="J22" s="108"/>
      <c r="K22" s="108"/>
      <c r="L22" s="108"/>
      <c r="M22" s="108"/>
      <c r="N22" s="108"/>
      <c r="O22" s="108"/>
      <c r="P22" s="108"/>
      <c r="Q22" s="108"/>
      <c r="R22" s="108"/>
      <c r="S22" s="108"/>
      <c r="T22" s="108">
        <v>2250000</v>
      </c>
      <c r="U22" s="108"/>
      <c r="V22" s="108"/>
      <c r="W22" s="108">
        <v>2250000</v>
      </c>
      <c r="X22" s="126"/>
      <c r="BW22" s="1" t="s">
        <v>727</v>
      </c>
    </row>
    <row r="23" spans="1:75" ht="15.75" customHeight="1">
      <c r="A23" s="115">
        <v>12</v>
      </c>
      <c r="B23" s="354">
        <v>355028</v>
      </c>
      <c r="C23" s="108">
        <v>3000000</v>
      </c>
      <c r="D23" s="108">
        <v>3500000</v>
      </c>
      <c r="E23" s="108"/>
      <c r="F23" s="108"/>
      <c r="G23" s="108">
        <v>2250000</v>
      </c>
      <c r="H23" s="108"/>
      <c r="I23" s="108"/>
      <c r="J23" s="108"/>
      <c r="K23" s="108"/>
      <c r="L23" s="108"/>
      <c r="M23" s="108"/>
      <c r="N23" s="108"/>
      <c r="O23" s="108"/>
      <c r="P23" s="108"/>
      <c r="Q23" s="108"/>
      <c r="R23" s="108"/>
      <c r="S23" s="108"/>
      <c r="T23" s="108">
        <v>2250000</v>
      </c>
      <c r="U23" s="108"/>
      <c r="V23" s="108"/>
      <c r="W23" s="108">
        <v>2250000</v>
      </c>
      <c r="X23" s="126"/>
      <c r="BW23" s="1" t="s">
        <v>727</v>
      </c>
    </row>
    <row r="24" spans="1:75" ht="15.75" customHeight="1">
      <c r="A24" s="115">
        <v>13</v>
      </c>
      <c r="B24" s="354">
        <v>359255</v>
      </c>
      <c r="C24" s="108">
        <v>3500000</v>
      </c>
      <c r="D24" s="108">
        <v>2250000</v>
      </c>
      <c r="E24" s="108"/>
      <c r="F24" s="108"/>
      <c r="G24" s="108">
        <v>2250000</v>
      </c>
      <c r="H24" s="108"/>
      <c r="I24" s="108"/>
      <c r="J24" s="108"/>
      <c r="K24" s="108"/>
      <c r="L24" s="108"/>
      <c r="M24" s="108"/>
      <c r="N24" s="108"/>
      <c r="O24" s="108"/>
      <c r="P24" s="108"/>
      <c r="Q24" s="108"/>
      <c r="R24" s="108"/>
      <c r="S24" s="108"/>
      <c r="T24" s="108">
        <v>3000000</v>
      </c>
      <c r="U24" s="108"/>
      <c r="V24" s="108"/>
      <c r="W24" s="108">
        <v>3000000</v>
      </c>
      <c r="X24" s="126"/>
      <c r="BW24" s="1" t="s">
        <v>727</v>
      </c>
    </row>
    <row r="25" spans="1:75" ht="15.75" customHeight="1">
      <c r="A25" s="115">
        <v>14</v>
      </c>
      <c r="B25" s="354">
        <v>364040</v>
      </c>
      <c r="C25" s="108">
        <v>2750000</v>
      </c>
      <c r="D25" s="108">
        <v>2250000</v>
      </c>
      <c r="E25" s="108"/>
      <c r="F25" s="108"/>
      <c r="G25" s="108">
        <v>2250000</v>
      </c>
      <c r="H25" s="108"/>
      <c r="I25" s="108"/>
      <c r="J25" s="108"/>
      <c r="K25" s="108"/>
      <c r="L25" s="108"/>
      <c r="M25" s="108"/>
      <c r="N25" s="108"/>
      <c r="O25" s="108"/>
      <c r="P25" s="108"/>
      <c r="Q25" s="108"/>
      <c r="R25" s="108"/>
      <c r="S25" s="108"/>
      <c r="T25" s="108">
        <v>3500000</v>
      </c>
      <c r="U25" s="108"/>
      <c r="V25" s="108"/>
      <c r="W25" s="108">
        <v>3500000</v>
      </c>
      <c r="X25" s="126"/>
      <c r="BW25" s="1" t="s">
        <v>727</v>
      </c>
    </row>
    <row r="26" spans="1:75" ht="15.75" customHeight="1">
      <c r="A26" s="115">
        <v>15</v>
      </c>
      <c r="B26" s="354">
        <v>372175</v>
      </c>
      <c r="C26" s="108">
        <v>4000000</v>
      </c>
      <c r="D26" s="108">
        <v>2250000</v>
      </c>
      <c r="E26" s="108"/>
      <c r="F26" s="108"/>
      <c r="G26" s="108">
        <v>2250000</v>
      </c>
      <c r="H26" s="108"/>
      <c r="I26" s="108"/>
      <c r="J26" s="108"/>
      <c r="K26" s="108"/>
      <c r="L26" s="108"/>
      <c r="M26" s="108"/>
      <c r="N26" s="108"/>
      <c r="O26" s="108"/>
      <c r="P26" s="108"/>
      <c r="Q26" s="108"/>
      <c r="R26" s="108"/>
      <c r="S26" s="108"/>
      <c r="T26" s="108">
        <v>2750000</v>
      </c>
      <c r="U26" s="108"/>
      <c r="V26" s="108"/>
      <c r="W26" s="108">
        <v>2750000</v>
      </c>
      <c r="X26" s="126"/>
      <c r="BW26" s="1" t="s">
        <v>727</v>
      </c>
    </row>
    <row r="27" spans="1:75" ht="15.75" customHeight="1">
      <c r="A27" s="115">
        <v>16</v>
      </c>
      <c r="B27" s="354">
        <v>372176</v>
      </c>
      <c r="C27" s="108">
        <v>2250000</v>
      </c>
      <c r="D27" s="108">
        <v>2250000</v>
      </c>
      <c r="E27" s="108"/>
      <c r="F27" s="108"/>
      <c r="G27" s="108">
        <v>2250000</v>
      </c>
      <c r="H27" s="108"/>
      <c r="I27" s="108"/>
      <c r="J27" s="108"/>
      <c r="K27" s="108"/>
      <c r="L27" s="108"/>
      <c r="M27" s="108"/>
      <c r="N27" s="108"/>
      <c r="O27" s="108"/>
      <c r="P27" s="108"/>
      <c r="Q27" s="108"/>
      <c r="R27" s="108"/>
      <c r="S27" s="108"/>
      <c r="T27" s="108">
        <v>4000000</v>
      </c>
      <c r="U27" s="108"/>
      <c r="V27" s="108"/>
      <c r="W27" s="108">
        <v>4000000</v>
      </c>
      <c r="X27" s="126"/>
      <c r="BW27" s="1" t="s">
        <v>727</v>
      </c>
    </row>
    <row r="28" spans="1:75" ht="15.75" customHeight="1">
      <c r="A28" s="115">
        <v>17</v>
      </c>
      <c r="B28" s="354">
        <v>374566</v>
      </c>
      <c r="C28" s="108">
        <v>2250000</v>
      </c>
      <c r="D28" s="108">
        <v>3000000</v>
      </c>
      <c r="E28" s="108"/>
      <c r="F28" s="108"/>
      <c r="G28" s="108">
        <v>2250000</v>
      </c>
      <c r="H28" s="108"/>
      <c r="I28" s="108"/>
      <c r="J28" s="108"/>
      <c r="K28" s="108"/>
      <c r="L28" s="108"/>
      <c r="M28" s="108"/>
      <c r="N28" s="108"/>
      <c r="O28" s="108"/>
      <c r="P28" s="108"/>
      <c r="Q28" s="108"/>
      <c r="R28" s="108"/>
      <c r="S28" s="108"/>
      <c r="T28" s="108">
        <v>2250000</v>
      </c>
      <c r="U28" s="108"/>
      <c r="V28" s="108"/>
      <c r="W28" s="108">
        <v>2250000</v>
      </c>
      <c r="X28" s="126"/>
      <c r="BW28" s="1" t="s">
        <v>727</v>
      </c>
    </row>
    <row r="29" spans="1:75" ht="15.75" customHeight="1">
      <c r="A29" s="115">
        <v>18</v>
      </c>
      <c r="B29" s="354">
        <v>374567</v>
      </c>
      <c r="C29" s="108">
        <v>3000000</v>
      </c>
      <c r="D29" s="108">
        <v>3500000</v>
      </c>
      <c r="E29" s="108"/>
      <c r="F29" s="108"/>
      <c r="G29" s="108">
        <v>2250000</v>
      </c>
      <c r="H29" s="108"/>
      <c r="I29" s="108"/>
      <c r="J29" s="108"/>
      <c r="K29" s="108"/>
      <c r="L29" s="108"/>
      <c r="M29" s="108"/>
      <c r="N29" s="108"/>
      <c r="O29" s="108"/>
      <c r="P29" s="108"/>
      <c r="Q29" s="108"/>
      <c r="R29" s="108"/>
      <c r="S29" s="108"/>
      <c r="T29" s="108">
        <v>2250000</v>
      </c>
      <c r="U29" s="108"/>
      <c r="V29" s="108"/>
      <c r="W29" s="108">
        <v>2250000</v>
      </c>
      <c r="X29" s="126"/>
      <c r="BW29" s="1" t="s">
        <v>727</v>
      </c>
    </row>
    <row r="30" spans="1:75" ht="15.75" customHeight="1">
      <c r="A30" s="115">
        <v>19</v>
      </c>
      <c r="B30" s="354">
        <v>380278</v>
      </c>
      <c r="C30" s="108">
        <v>3500000</v>
      </c>
      <c r="D30" s="108">
        <v>3500000</v>
      </c>
      <c r="E30" s="108"/>
      <c r="F30" s="108"/>
      <c r="G30" s="108">
        <v>2250000</v>
      </c>
      <c r="H30" s="108"/>
      <c r="I30" s="108"/>
      <c r="J30" s="108"/>
      <c r="K30" s="108"/>
      <c r="L30" s="108"/>
      <c r="M30" s="108"/>
      <c r="N30" s="108"/>
      <c r="O30" s="108"/>
      <c r="P30" s="108"/>
      <c r="Q30" s="108"/>
      <c r="R30" s="108"/>
      <c r="S30" s="108"/>
      <c r="T30" s="108">
        <v>3000000</v>
      </c>
      <c r="U30" s="108"/>
      <c r="V30" s="108"/>
      <c r="W30" s="108">
        <v>3000000</v>
      </c>
      <c r="X30" s="126"/>
      <c r="BW30" s="1" t="s">
        <v>727</v>
      </c>
    </row>
    <row r="31" spans="1:75" ht="15.75" customHeight="1">
      <c r="A31" s="115">
        <v>20</v>
      </c>
      <c r="B31" s="354">
        <v>380280</v>
      </c>
      <c r="C31" s="108">
        <v>3500000</v>
      </c>
      <c r="D31" s="108">
        <v>3500000</v>
      </c>
      <c r="E31" s="108"/>
      <c r="F31" s="108"/>
      <c r="G31" s="108">
        <v>2250000</v>
      </c>
      <c r="H31" s="108"/>
      <c r="I31" s="108"/>
      <c r="J31" s="108"/>
      <c r="K31" s="108"/>
      <c r="L31" s="108"/>
      <c r="M31" s="108"/>
      <c r="N31" s="108"/>
      <c r="O31" s="108"/>
      <c r="P31" s="108"/>
      <c r="Q31" s="108"/>
      <c r="R31" s="108"/>
      <c r="S31" s="108"/>
      <c r="T31" s="108"/>
      <c r="U31" s="108"/>
      <c r="V31" s="108"/>
      <c r="W31" s="108"/>
      <c r="X31" s="126"/>
      <c r="BW31" s="1" t="s">
        <v>727</v>
      </c>
    </row>
    <row r="32" spans="1:75" ht="15.75" customHeight="1">
      <c r="A32" s="115"/>
      <c r="B32" s="273"/>
      <c r="C32" s="108"/>
      <c r="D32" s="108"/>
      <c r="E32" s="108"/>
      <c r="F32" s="108"/>
      <c r="G32" s="108"/>
      <c r="H32" s="108"/>
      <c r="I32" s="108"/>
      <c r="J32" s="108"/>
      <c r="K32" s="108"/>
      <c r="L32" s="108"/>
      <c r="M32" s="108"/>
      <c r="N32" s="108"/>
      <c r="O32" s="108"/>
      <c r="P32" s="108"/>
      <c r="Q32" s="108"/>
      <c r="R32" s="108"/>
      <c r="S32" s="108"/>
      <c r="T32" s="108"/>
      <c r="U32" s="108"/>
      <c r="V32" s="108"/>
      <c r="W32" s="108"/>
      <c r="X32" s="126"/>
    </row>
    <row r="33" spans="1:24" ht="15.75" customHeight="1">
      <c r="A33" s="115"/>
      <c r="B33" s="273"/>
      <c r="C33" s="108"/>
      <c r="D33" s="108"/>
      <c r="E33" s="108"/>
      <c r="F33" s="108"/>
      <c r="G33" s="108"/>
      <c r="H33" s="108"/>
      <c r="I33" s="108"/>
      <c r="J33" s="108"/>
      <c r="K33" s="108"/>
      <c r="L33" s="108"/>
      <c r="M33" s="108"/>
      <c r="N33" s="108"/>
      <c r="O33" s="108"/>
      <c r="P33" s="108"/>
      <c r="Q33" s="108"/>
      <c r="R33" s="108"/>
      <c r="S33" s="108"/>
      <c r="T33" s="108"/>
      <c r="U33" s="108"/>
      <c r="V33" s="108"/>
      <c r="W33" s="108"/>
      <c r="X33" s="126"/>
    </row>
    <row r="34" spans="1:24" ht="15.75" customHeight="1">
      <c r="A34" s="115"/>
      <c r="B34" s="273"/>
      <c r="C34" s="108"/>
      <c r="D34" s="108"/>
      <c r="E34" s="108"/>
      <c r="F34" s="108"/>
      <c r="G34" s="108"/>
      <c r="H34" s="108"/>
      <c r="I34" s="108"/>
      <c r="J34" s="108"/>
      <c r="K34" s="108"/>
      <c r="L34" s="108"/>
      <c r="M34" s="108"/>
      <c r="N34" s="108"/>
      <c r="O34" s="108"/>
      <c r="P34" s="108"/>
      <c r="Q34" s="108"/>
      <c r="R34" s="108"/>
      <c r="S34" s="108"/>
      <c r="T34" s="108"/>
      <c r="U34" s="108"/>
      <c r="V34" s="108"/>
      <c r="W34" s="108"/>
      <c r="X34" s="126"/>
    </row>
    <row r="35" spans="1:24" ht="15.75" customHeight="1">
      <c r="A35" s="115"/>
      <c r="B35" s="273"/>
      <c r="C35" s="108"/>
      <c r="D35" s="108"/>
      <c r="E35" s="108"/>
      <c r="F35" s="108"/>
      <c r="G35" s="108"/>
      <c r="H35" s="108"/>
      <c r="I35" s="108"/>
      <c r="J35" s="108"/>
      <c r="K35" s="108"/>
      <c r="L35" s="108"/>
      <c r="M35" s="108"/>
      <c r="N35" s="108"/>
      <c r="O35" s="108"/>
      <c r="P35" s="108"/>
      <c r="Q35" s="108"/>
      <c r="R35" s="108"/>
      <c r="S35" s="108"/>
      <c r="T35" s="108"/>
      <c r="U35" s="108"/>
      <c r="V35" s="108"/>
      <c r="W35" s="108"/>
      <c r="X35" s="126"/>
    </row>
    <row r="36" spans="1:24" ht="15.75" customHeight="1">
      <c r="A36" s="105"/>
      <c r="B36" s="142"/>
      <c r="C36" s="108"/>
      <c r="D36" s="108"/>
      <c r="E36" s="108"/>
      <c r="F36" s="108"/>
      <c r="G36" s="108"/>
      <c r="H36" s="108"/>
      <c r="I36" s="108"/>
      <c r="J36" s="108"/>
      <c r="K36" s="108"/>
      <c r="L36" s="108"/>
      <c r="M36" s="108"/>
      <c r="N36" s="108"/>
      <c r="O36" s="108"/>
      <c r="P36" s="108"/>
      <c r="Q36" s="108"/>
      <c r="R36" s="108"/>
      <c r="S36" s="108"/>
      <c r="T36" s="108"/>
      <c r="U36" s="108"/>
      <c r="V36" s="108"/>
      <c r="W36" s="108"/>
      <c r="X36" s="126"/>
    </row>
    <row r="37" spans="1:24" ht="15.75" customHeight="1">
      <c r="A37" s="105"/>
      <c r="B37" s="142"/>
      <c r="C37" s="108"/>
      <c r="D37" s="108"/>
      <c r="E37" s="108"/>
      <c r="F37" s="108"/>
      <c r="G37" s="108"/>
      <c r="H37" s="108"/>
      <c r="I37" s="108"/>
      <c r="J37" s="108"/>
      <c r="K37" s="108"/>
      <c r="L37" s="108"/>
      <c r="M37" s="108"/>
      <c r="N37" s="108"/>
      <c r="O37" s="108"/>
      <c r="P37" s="108"/>
      <c r="Q37" s="108"/>
      <c r="R37" s="108"/>
      <c r="S37" s="108"/>
      <c r="T37" s="108"/>
      <c r="U37" s="108"/>
      <c r="V37" s="108"/>
      <c r="W37" s="108"/>
      <c r="X37" s="126"/>
    </row>
    <row r="38" spans="1:24" ht="15.75" customHeight="1">
      <c r="A38" s="105"/>
      <c r="B38" s="142"/>
      <c r="C38" s="108"/>
      <c r="D38" s="108"/>
      <c r="E38" s="108"/>
      <c r="F38" s="108"/>
      <c r="G38" s="108"/>
      <c r="H38" s="108"/>
      <c r="I38" s="108"/>
      <c r="J38" s="108"/>
      <c r="K38" s="108"/>
      <c r="L38" s="108"/>
      <c r="M38" s="108"/>
      <c r="N38" s="108"/>
      <c r="O38" s="108"/>
      <c r="P38" s="108"/>
      <c r="Q38" s="108"/>
      <c r="R38" s="108"/>
      <c r="S38" s="108"/>
      <c r="T38" s="108"/>
      <c r="U38" s="108"/>
      <c r="V38" s="108"/>
      <c r="W38" s="108"/>
      <c r="X38" s="126"/>
    </row>
    <row r="39" spans="1:24" ht="15.75" customHeight="1">
      <c r="A39" s="105"/>
      <c r="B39" s="142"/>
      <c r="C39" s="108"/>
      <c r="D39" s="108"/>
      <c r="E39" s="108"/>
      <c r="F39" s="108"/>
      <c r="G39" s="108"/>
      <c r="H39" s="108"/>
      <c r="I39" s="108"/>
      <c r="J39" s="108"/>
      <c r="K39" s="108"/>
      <c r="L39" s="108"/>
      <c r="M39" s="108"/>
      <c r="N39" s="108"/>
      <c r="O39" s="108"/>
      <c r="P39" s="108"/>
      <c r="Q39" s="108"/>
      <c r="R39" s="108"/>
      <c r="S39" s="108"/>
      <c r="T39" s="108"/>
      <c r="U39" s="108"/>
      <c r="V39" s="108"/>
      <c r="W39" s="108"/>
      <c r="X39" s="126"/>
    </row>
    <row r="40" spans="1:24" ht="15.75" customHeight="1">
      <c r="A40" s="105"/>
      <c r="B40" s="142"/>
      <c r="C40" s="108"/>
      <c r="D40" s="108"/>
      <c r="E40" s="108"/>
      <c r="F40" s="108"/>
      <c r="G40" s="108"/>
      <c r="H40" s="108"/>
      <c r="I40" s="108"/>
      <c r="J40" s="108"/>
      <c r="K40" s="108"/>
      <c r="L40" s="108"/>
      <c r="M40" s="108"/>
      <c r="N40" s="108"/>
      <c r="O40" s="108"/>
      <c r="P40" s="108"/>
      <c r="Q40" s="108"/>
      <c r="R40" s="108"/>
      <c r="S40" s="108"/>
      <c r="T40" s="108"/>
      <c r="U40" s="108"/>
      <c r="V40" s="108"/>
      <c r="W40" s="108"/>
      <c r="X40" s="126"/>
    </row>
    <row r="41" spans="1:24" ht="15.75" customHeight="1">
      <c r="A41" s="105"/>
      <c r="B41" s="142"/>
      <c r="C41" s="108"/>
      <c r="D41" s="108"/>
      <c r="E41" s="108"/>
      <c r="F41" s="108"/>
      <c r="G41" s="108"/>
      <c r="H41" s="108"/>
      <c r="I41" s="108"/>
      <c r="J41" s="108"/>
      <c r="K41" s="108"/>
      <c r="L41" s="108"/>
      <c r="M41" s="108"/>
      <c r="N41" s="108"/>
      <c r="O41" s="108"/>
      <c r="P41" s="108"/>
      <c r="Q41" s="108"/>
      <c r="R41" s="108"/>
      <c r="S41" s="108"/>
      <c r="T41" s="108"/>
      <c r="U41" s="108"/>
      <c r="V41" s="108"/>
      <c r="W41" s="108"/>
      <c r="X41" s="126"/>
    </row>
    <row r="42" spans="1:24" ht="15.75" customHeight="1">
      <c r="A42" s="105"/>
      <c r="B42" s="142"/>
      <c r="C42" s="108"/>
      <c r="D42" s="108"/>
      <c r="E42" s="108"/>
      <c r="F42" s="108"/>
      <c r="G42" s="108"/>
      <c r="H42" s="108"/>
      <c r="I42" s="108"/>
      <c r="J42" s="108"/>
      <c r="K42" s="108"/>
      <c r="L42" s="108"/>
      <c r="M42" s="108"/>
      <c r="N42" s="108"/>
      <c r="O42" s="108"/>
      <c r="P42" s="108"/>
      <c r="Q42" s="108"/>
      <c r="R42" s="108"/>
      <c r="S42" s="108"/>
      <c r="T42" s="108"/>
      <c r="U42" s="108"/>
      <c r="V42" s="108"/>
      <c r="W42" s="108"/>
      <c r="X42" s="126"/>
    </row>
    <row r="43" spans="1:24" ht="15.75" customHeight="1">
      <c r="A43" s="105"/>
      <c r="B43" s="142"/>
      <c r="C43" s="108"/>
      <c r="D43" s="108"/>
      <c r="E43" s="108"/>
      <c r="F43" s="108"/>
      <c r="G43" s="108"/>
      <c r="H43" s="108"/>
      <c r="I43" s="108"/>
      <c r="J43" s="108"/>
      <c r="K43" s="108"/>
      <c r="L43" s="108"/>
      <c r="M43" s="108"/>
      <c r="N43" s="108"/>
      <c r="O43" s="108"/>
      <c r="P43" s="108"/>
      <c r="Q43" s="108"/>
      <c r="R43" s="108"/>
      <c r="S43" s="108"/>
      <c r="T43" s="108"/>
      <c r="U43" s="108"/>
      <c r="V43" s="108"/>
      <c r="W43" s="108"/>
      <c r="X43" s="126"/>
    </row>
    <row r="44" spans="1:24" ht="15.75" customHeight="1">
      <c r="A44" s="105"/>
      <c r="B44" s="142"/>
      <c r="C44" s="108"/>
      <c r="D44" s="108"/>
      <c r="E44" s="108"/>
      <c r="F44" s="108"/>
      <c r="G44" s="108"/>
      <c r="H44" s="108"/>
      <c r="I44" s="108"/>
      <c r="J44" s="108"/>
      <c r="K44" s="108"/>
      <c r="L44" s="108"/>
      <c r="M44" s="108"/>
      <c r="N44" s="108"/>
      <c r="O44" s="108"/>
      <c r="P44" s="108"/>
      <c r="Q44" s="108"/>
      <c r="R44" s="108"/>
      <c r="S44" s="108"/>
      <c r="T44" s="108"/>
      <c r="U44" s="108"/>
      <c r="V44" s="108"/>
      <c r="W44" s="108"/>
      <c r="X44" s="126"/>
    </row>
    <row r="45" spans="1:24" ht="15.75" customHeight="1">
      <c r="A45" s="105"/>
      <c r="B45" s="142"/>
      <c r="C45" s="108"/>
      <c r="D45" s="108"/>
      <c r="E45" s="108"/>
      <c r="F45" s="108"/>
      <c r="G45" s="108"/>
      <c r="H45" s="108"/>
      <c r="I45" s="108"/>
      <c r="J45" s="108"/>
      <c r="K45" s="108"/>
      <c r="L45" s="108"/>
      <c r="M45" s="108"/>
      <c r="N45" s="108"/>
      <c r="O45" s="108"/>
      <c r="P45" s="108"/>
      <c r="Q45" s="108"/>
      <c r="R45" s="108"/>
      <c r="S45" s="108"/>
      <c r="T45" s="108"/>
      <c r="U45" s="108"/>
      <c r="V45" s="108"/>
      <c r="W45" s="108"/>
      <c r="X45" s="126"/>
    </row>
    <row r="46" spans="1:24" ht="15.75" customHeight="1">
      <c r="A46" s="105"/>
      <c r="B46" s="142"/>
      <c r="C46" s="108"/>
      <c r="D46" s="108"/>
      <c r="E46" s="108"/>
      <c r="F46" s="108"/>
      <c r="G46" s="108"/>
      <c r="H46" s="108"/>
      <c r="I46" s="108"/>
      <c r="J46" s="108"/>
      <c r="K46" s="108"/>
      <c r="L46" s="108"/>
      <c r="M46" s="108"/>
      <c r="N46" s="108"/>
      <c r="O46" s="108"/>
      <c r="P46" s="108"/>
      <c r="Q46" s="108"/>
      <c r="R46" s="108"/>
      <c r="S46" s="108"/>
      <c r="T46" s="108"/>
      <c r="U46" s="108"/>
      <c r="V46" s="108"/>
      <c r="W46" s="108"/>
      <c r="X46" s="126"/>
    </row>
    <row r="47" spans="1:24" ht="15.75" customHeight="1">
      <c r="A47" s="105"/>
      <c r="B47" s="142"/>
      <c r="C47" s="108"/>
      <c r="D47" s="108"/>
      <c r="E47" s="108"/>
      <c r="F47" s="108"/>
      <c r="G47" s="108"/>
      <c r="H47" s="108"/>
      <c r="I47" s="108"/>
      <c r="J47" s="108"/>
      <c r="K47" s="108"/>
      <c r="L47" s="108"/>
      <c r="M47" s="108"/>
      <c r="N47" s="108"/>
      <c r="O47" s="108"/>
      <c r="P47" s="108"/>
      <c r="Q47" s="108"/>
      <c r="R47" s="108"/>
      <c r="S47" s="108"/>
      <c r="T47" s="108"/>
      <c r="U47" s="108"/>
      <c r="V47" s="108"/>
      <c r="W47" s="108"/>
      <c r="X47" s="126"/>
    </row>
    <row r="48" spans="1:24" ht="15.75" customHeight="1">
      <c r="A48" s="105"/>
      <c r="B48" s="142"/>
      <c r="C48" s="108"/>
      <c r="D48" s="108"/>
      <c r="E48" s="108"/>
      <c r="F48" s="108"/>
      <c r="G48" s="108"/>
      <c r="H48" s="108"/>
      <c r="I48" s="108"/>
      <c r="J48" s="108"/>
      <c r="K48" s="108"/>
      <c r="L48" s="108"/>
      <c r="M48" s="108"/>
      <c r="N48" s="108"/>
      <c r="O48" s="108"/>
      <c r="P48" s="108"/>
      <c r="Q48" s="108"/>
      <c r="R48" s="108"/>
      <c r="S48" s="108"/>
      <c r="T48" s="108"/>
      <c r="U48" s="108"/>
      <c r="V48" s="108"/>
      <c r="W48" s="108"/>
      <c r="X48" s="126"/>
    </row>
    <row r="49" spans="1:24" ht="15.75" customHeight="1">
      <c r="A49" s="105"/>
      <c r="B49" s="142"/>
      <c r="C49" s="108"/>
      <c r="D49" s="108"/>
      <c r="E49" s="108"/>
      <c r="F49" s="108"/>
      <c r="G49" s="108"/>
      <c r="H49" s="108"/>
      <c r="I49" s="108"/>
      <c r="J49" s="108"/>
      <c r="K49" s="108"/>
      <c r="L49" s="108"/>
      <c r="M49" s="108"/>
      <c r="N49" s="108"/>
      <c r="O49" s="108"/>
      <c r="P49" s="108"/>
      <c r="Q49" s="108"/>
      <c r="R49" s="108"/>
      <c r="S49" s="108"/>
      <c r="T49" s="108"/>
      <c r="U49" s="108"/>
      <c r="V49" s="108"/>
      <c r="W49" s="108"/>
      <c r="X49" s="126"/>
    </row>
    <row r="50" spans="1:24" ht="15.75" customHeight="1">
      <c r="A50" s="105"/>
      <c r="B50" s="142"/>
      <c r="C50" s="108"/>
      <c r="D50" s="108"/>
      <c r="E50" s="108"/>
      <c r="F50" s="108"/>
      <c r="G50" s="108"/>
      <c r="H50" s="108"/>
      <c r="I50" s="108"/>
      <c r="J50" s="108"/>
      <c r="K50" s="108"/>
      <c r="L50" s="108"/>
      <c r="M50" s="108"/>
      <c r="N50" s="108"/>
      <c r="O50" s="108"/>
      <c r="P50" s="108"/>
      <c r="Q50" s="108"/>
      <c r="R50" s="108"/>
      <c r="S50" s="108"/>
      <c r="T50" s="108"/>
      <c r="U50" s="108"/>
      <c r="V50" s="108"/>
      <c r="W50" s="108"/>
      <c r="X50" s="126"/>
    </row>
    <row r="51" spans="1:24" ht="15.75" customHeight="1">
      <c r="A51" s="105"/>
      <c r="B51" s="142"/>
      <c r="C51" s="108"/>
      <c r="D51" s="108"/>
      <c r="E51" s="108"/>
      <c r="F51" s="108"/>
      <c r="G51" s="108"/>
      <c r="H51" s="108"/>
      <c r="I51" s="108"/>
      <c r="J51" s="108"/>
      <c r="K51" s="108"/>
      <c r="L51" s="108"/>
      <c r="M51" s="108"/>
      <c r="N51" s="108"/>
      <c r="O51" s="108"/>
      <c r="P51" s="108"/>
      <c r="Q51" s="108"/>
      <c r="R51" s="108"/>
      <c r="S51" s="108"/>
      <c r="T51" s="108"/>
      <c r="U51" s="108"/>
      <c r="V51" s="108"/>
      <c r="W51" s="108"/>
      <c r="X51" s="126"/>
    </row>
    <row r="52" spans="1:24" ht="15.75" customHeight="1">
      <c r="A52" s="105"/>
      <c r="B52" s="142"/>
      <c r="C52" s="108"/>
      <c r="D52" s="108"/>
      <c r="E52" s="108"/>
      <c r="F52" s="108"/>
      <c r="G52" s="108"/>
      <c r="H52" s="108"/>
      <c r="I52" s="108"/>
      <c r="J52" s="108"/>
      <c r="K52" s="108"/>
      <c r="L52" s="108"/>
      <c r="M52" s="108"/>
      <c r="N52" s="108"/>
      <c r="O52" s="108"/>
      <c r="P52" s="108"/>
      <c r="Q52" s="108"/>
      <c r="R52" s="108"/>
      <c r="S52" s="108"/>
      <c r="T52" s="108"/>
      <c r="U52" s="108"/>
      <c r="V52" s="108"/>
      <c r="W52" s="108"/>
      <c r="X52" s="126"/>
    </row>
    <row r="53" spans="1:24" ht="15.75" customHeight="1">
      <c r="A53" s="105"/>
      <c r="B53" s="142"/>
      <c r="C53" s="108"/>
      <c r="D53" s="108"/>
      <c r="E53" s="108"/>
      <c r="F53" s="108"/>
      <c r="G53" s="108"/>
      <c r="H53" s="108"/>
      <c r="I53" s="108"/>
      <c r="J53" s="108"/>
      <c r="K53" s="108"/>
      <c r="L53" s="108"/>
      <c r="M53" s="108"/>
      <c r="N53" s="108"/>
      <c r="O53" s="108"/>
      <c r="P53" s="108"/>
      <c r="Q53" s="108"/>
      <c r="R53" s="108"/>
      <c r="S53" s="108"/>
      <c r="T53" s="108"/>
      <c r="U53" s="108"/>
      <c r="V53" s="108"/>
      <c r="W53" s="108"/>
      <c r="X53" s="126"/>
    </row>
    <row r="54" spans="1:24" ht="15.75" customHeight="1">
      <c r="A54" s="105"/>
      <c r="B54" s="142"/>
      <c r="C54" s="108"/>
      <c r="D54" s="108"/>
      <c r="E54" s="108"/>
      <c r="F54" s="108"/>
      <c r="G54" s="108"/>
      <c r="H54" s="108"/>
      <c r="I54" s="108"/>
      <c r="J54" s="108"/>
      <c r="K54" s="108"/>
      <c r="L54" s="108"/>
      <c r="M54" s="108"/>
      <c r="N54" s="108"/>
      <c r="O54" s="108"/>
      <c r="P54" s="108"/>
      <c r="Q54" s="108"/>
      <c r="R54" s="108"/>
      <c r="S54" s="108"/>
      <c r="T54" s="108"/>
      <c r="U54" s="108"/>
      <c r="V54" s="108"/>
      <c r="W54" s="108"/>
      <c r="X54" s="126"/>
    </row>
    <row r="55" spans="1:24" ht="15.75" customHeight="1">
      <c r="A55" s="105"/>
      <c r="B55" s="142"/>
      <c r="C55" s="108"/>
      <c r="D55" s="108"/>
      <c r="E55" s="108"/>
      <c r="F55" s="108"/>
      <c r="G55" s="108"/>
      <c r="H55" s="108"/>
      <c r="I55" s="108"/>
      <c r="J55" s="108"/>
      <c r="K55" s="108"/>
      <c r="L55" s="108"/>
      <c r="M55" s="108"/>
      <c r="N55" s="108"/>
      <c r="O55" s="108"/>
      <c r="P55" s="108"/>
      <c r="Q55" s="108"/>
      <c r="R55" s="108"/>
      <c r="S55" s="108"/>
      <c r="T55" s="108"/>
      <c r="U55" s="108"/>
      <c r="V55" s="108"/>
      <c r="W55" s="108"/>
      <c r="X55" s="126"/>
    </row>
    <row r="56" spans="1:24" ht="15.75" customHeight="1">
      <c r="A56" s="105"/>
      <c r="B56" s="124"/>
      <c r="C56" s="357"/>
      <c r="D56" s="357"/>
      <c r="E56" s="357"/>
      <c r="F56" s="357"/>
      <c r="G56" s="357"/>
      <c r="H56" s="357"/>
      <c r="I56" s="357"/>
      <c r="J56" s="357"/>
      <c r="K56" s="357"/>
      <c r="L56" s="357"/>
      <c r="M56" s="357"/>
      <c r="N56" s="357"/>
      <c r="O56" s="357"/>
      <c r="P56" s="357"/>
      <c r="Q56" s="357"/>
      <c r="R56" s="357"/>
      <c r="S56" s="357"/>
      <c r="T56" s="332"/>
      <c r="U56" s="332"/>
      <c r="V56" s="332"/>
      <c r="W56" s="332"/>
      <c r="X56" s="332"/>
    </row>
    <row r="57" spans="1:24" ht="15.75" customHeight="1">
      <c r="A57" s="105"/>
      <c r="B57" s="124"/>
      <c r="C57" s="357"/>
      <c r="D57" s="357"/>
      <c r="E57" s="357"/>
      <c r="F57" s="357"/>
      <c r="G57" s="357"/>
      <c r="H57" s="357"/>
      <c r="I57" s="357"/>
      <c r="J57" s="357"/>
      <c r="K57" s="357"/>
      <c r="L57" s="357"/>
      <c r="M57" s="357"/>
      <c r="N57" s="357"/>
      <c r="O57" s="357"/>
      <c r="P57" s="357"/>
      <c r="Q57" s="357"/>
      <c r="R57" s="357"/>
      <c r="S57" s="357"/>
      <c r="T57" s="332"/>
      <c r="U57" s="332"/>
      <c r="V57" s="332"/>
      <c r="W57" s="332"/>
      <c r="X57" s="332"/>
    </row>
    <row r="58" spans="1:24" ht="15.75" customHeight="1">
      <c r="A58" s="105"/>
      <c r="B58" s="331"/>
      <c r="C58" s="357"/>
      <c r="D58" s="357"/>
      <c r="E58" s="357"/>
      <c r="F58" s="357"/>
      <c r="G58" s="357"/>
      <c r="H58" s="357"/>
      <c r="I58" s="357"/>
      <c r="J58" s="357"/>
      <c r="K58" s="357"/>
      <c r="L58" s="357"/>
      <c r="M58" s="357"/>
      <c r="N58" s="357"/>
      <c r="O58" s="357"/>
      <c r="P58" s="357"/>
      <c r="Q58" s="357"/>
      <c r="R58" s="357"/>
      <c r="S58" s="357"/>
      <c r="T58" s="332"/>
      <c r="U58" s="332"/>
      <c r="V58" s="332"/>
      <c r="W58" s="332"/>
      <c r="X58" s="332"/>
    </row>
    <row r="59" spans="1:24" ht="15.75" customHeight="1">
      <c r="A59" s="105"/>
      <c r="B59" s="331"/>
      <c r="C59" s="357"/>
      <c r="D59" s="357"/>
      <c r="E59" s="357"/>
      <c r="F59" s="357"/>
      <c r="G59" s="357"/>
      <c r="H59" s="357"/>
      <c r="I59" s="357"/>
      <c r="J59" s="357"/>
      <c r="K59" s="357"/>
      <c r="L59" s="357"/>
      <c r="M59" s="357"/>
      <c r="N59" s="357"/>
      <c r="O59" s="357"/>
      <c r="P59" s="357"/>
      <c r="Q59" s="357"/>
      <c r="R59" s="357"/>
      <c r="S59" s="357"/>
      <c r="T59" s="332"/>
      <c r="U59" s="332"/>
      <c r="V59" s="332"/>
      <c r="W59" s="332"/>
      <c r="X59" s="332"/>
    </row>
    <row r="60" spans="1:24" ht="15.75" customHeight="1">
      <c r="A60" s="105"/>
      <c r="B60" s="331"/>
      <c r="C60" s="357"/>
      <c r="D60" s="357"/>
      <c r="E60" s="357"/>
      <c r="F60" s="357"/>
      <c r="G60" s="357"/>
      <c r="H60" s="357"/>
      <c r="I60" s="357"/>
      <c r="J60" s="357"/>
      <c r="K60" s="357"/>
      <c r="L60" s="357"/>
      <c r="M60" s="357"/>
      <c r="N60" s="357"/>
      <c r="O60" s="357"/>
      <c r="P60" s="357"/>
      <c r="Q60" s="357"/>
      <c r="R60" s="357"/>
      <c r="S60" s="357"/>
      <c r="T60" s="332"/>
      <c r="U60" s="332"/>
      <c r="V60" s="332"/>
      <c r="W60" s="332"/>
      <c r="X60" s="332"/>
    </row>
    <row r="61" spans="1:24" ht="15.75" customHeight="1">
      <c r="A61" s="105"/>
      <c r="B61" s="331"/>
      <c r="C61" s="357"/>
      <c r="D61" s="357"/>
      <c r="E61" s="357"/>
      <c r="F61" s="357"/>
      <c r="G61" s="357"/>
      <c r="H61" s="357"/>
      <c r="I61" s="357"/>
      <c r="J61" s="357"/>
      <c r="K61" s="357"/>
      <c r="L61" s="357"/>
      <c r="M61" s="357"/>
      <c r="N61" s="357"/>
      <c r="O61" s="357"/>
      <c r="P61" s="357"/>
      <c r="Q61" s="357"/>
      <c r="R61" s="357"/>
      <c r="S61" s="357"/>
      <c r="T61" s="332"/>
      <c r="U61" s="332"/>
      <c r="V61" s="332"/>
      <c r="W61" s="332"/>
      <c r="X61" s="332"/>
    </row>
    <row r="62" spans="1:24" ht="15.75" customHeight="1">
      <c r="A62" s="105"/>
      <c r="B62" s="331"/>
      <c r="C62" s="357"/>
      <c r="D62" s="357"/>
      <c r="E62" s="357"/>
      <c r="F62" s="357"/>
      <c r="G62" s="357"/>
      <c r="H62" s="357"/>
      <c r="I62" s="357"/>
      <c r="J62" s="357"/>
      <c r="K62" s="357"/>
      <c r="L62" s="357"/>
      <c r="M62" s="357"/>
      <c r="N62" s="357"/>
      <c r="O62" s="357"/>
      <c r="P62" s="357"/>
      <c r="Q62" s="357"/>
      <c r="R62" s="357"/>
      <c r="S62" s="357"/>
      <c r="T62" s="332"/>
      <c r="U62" s="332"/>
      <c r="V62" s="332"/>
      <c r="W62" s="332"/>
      <c r="X62" s="332"/>
    </row>
    <row r="63" spans="1:24" ht="15.75" customHeight="1">
      <c r="A63" s="105"/>
      <c r="B63" s="331"/>
      <c r="C63" s="357"/>
      <c r="D63" s="357"/>
      <c r="E63" s="357"/>
      <c r="F63" s="357"/>
      <c r="G63" s="357"/>
      <c r="H63" s="357"/>
      <c r="I63" s="357"/>
      <c r="J63" s="357"/>
      <c r="K63" s="357"/>
      <c r="L63" s="357"/>
      <c r="M63" s="357"/>
      <c r="N63" s="357"/>
      <c r="O63" s="357"/>
      <c r="P63" s="357"/>
      <c r="Q63" s="357"/>
      <c r="R63" s="357"/>
      <c r="S63" s="357"/>
      <c r="T63" s="332"/>
      <c r="U63" s="332"/>
      <c r="V63" s="332"/>
      <c r="W63" s="332"/>
      <c r="X63" s="332"/>
    </row>
    <row r="64" spans="1:24" ht="15.75" customHeight="1">
      <c r="A64" s="105"/>
      <c r="B64" s="331"/>
      <c r="C64" s="357"/>
      <c r="D64" s="357"/>
      <c r="E64" s="357"/>
      <c r="F64" s="357"/>
      <c r="G64" s="357"/>
      <c r="H64" s="357"/>
      <c r="I64" s="357"/>
      <c r="J64" s="357"/>
      <c r="K64" s="357"/>
      <c r="L64" s="357"/>
      <c r="M64" s="357"/>
      <c r="N64" s="357"/>
      <c r="O64" s="357"/>
      <c r="P64" s="357"/>
      <c r="Q64" s="357"/>
      <c r="R64" s="357"/>
      <c r="S64" s="357"/>
      <c r="T64" s="332"/>
      <c r="U64" s="332"/>
      <c r="V64" s="332"/>
      <c r="W64" s="332"/>
      <c r="X64" s="332"/>
    </row>
    <row r="65" spans="1:24" ht="15.75" customHeight="1">
      <c r="A65" s="105"/>
      <c r="B65" s="331"/>
      <c r="C65" s="357"/>
      <c r="D65" s="357"/>
      <c r="E65" s="357"/>
      <c r="F65" s="357"/>
      <c r="G65" s="357"/>
      <c r="H65" s="357"/>
      <c r="I65" s="357"/>
      <c r="J65" s="357"/>
      <c r="K65" s="357"/>
      <c r="L65" s="357"/>
      <c r="M65" s="357"/>
      <c r="N65" s="357"/>
      <c r="O65" s="357"/>
      <c r="P65" s="357"/>
      <c r="Q65" s="357"/>
      <c r="R65" s="357"/>
      <c r="S65" s="357"/>
      <c r="T65" s="332"/>
      <c r="U65" s="332"/>
      <c r="V65" s="332"/>
      <c r="W65" s="332"/>
      <c r="X65" s="332"/>
    </row>
    <row r="66" spans="1:24" ht="15.75" customHeight="1">
      <c r="A66" s="105"/>
      <c r="B66" s="331"/>
      <c r="C66" s="357"/>
      <c r="D66" s="357"/>
      <c r="E66" s="357"/>
      <c r="F66" s="357"/>
      <c r="G66" s="357"/>
      <c r="H66" s="357"/>
      <c r="I66" s="357"/>
      <c r="J66" s="357"/>
      <c r="K66" s="357"/>
      <c r="L66" s="357"/>
      <c r="M66" s="357"/>
      <c r="N66" s="357"/>
      <c r="O66" s="357"/>
      <c r="P66" s="357"/>
      <c r="Q66" s="357"/>
      <c r="R66" s="357"/>
      <c r="S66" s="357"/>
      <c r="T66" s="332"/>
      <c r="U66" s="332"/>
      <c r="V66" s="332"/>
      <c r="W66" s="332"/>
      <c r="X66" s="332"/>
    </row>
    <row r="67" spans="1:24" ht="15.75" customHeight="1">
      <c r="A67" s="105"/>
      <c r="B67" s="331"/>
      <c r="C67" s="357"/>
      <c r="D67" s="357"/>
      <c r="E67" s="357"/>
      <c r="F67" s="357"/>
      <c r="G67" s="357"/>
      <c r="H67" s="357"/>
      <c r="I67" s="357"/>
      <c r="J67" s="357"/>
      <c r="K67" s="357"/>
      <c r="L67" s="357"/>
      <c r="M67" s="357"/>
      <c r="N67" s="357"/>
      <c r="O67" s="357"/>
      <c r="P67" s="357"/>
      <c r="Q67" s="357"/>
      <c r="R67" s="357"/>
      <c r="S67" s="357"/>
      <c r="T67" s="332"/>
      <c r="U67" s="332"/>
      <c r="V67" s="332"/>
      <c r="W67" s="332"/>
      <c r="X67" s="332"/>
    </row>
    <row r="68" spans="1:24" ht="15.75" customHeight="1">
      <c r="A68" s="105"/>
      <c r="B68" s="331"/>
      <c r="C68" s="357"/>
      <c r="D68" s="357"/>
      <c r="E68" s="357"/>
      <c r="F68" s="357"/>
      <c r="G68" s="357"/>
      <c r="H68" s="357"/>
      <c r="I68" s="357"/>
      <c r="J68" s="357"/>
      <c r="K68" s="357"/>
      <c r="L68" s="357"/>
      <c r="M68" s="357"/>
      <c r="N68" s="357"/>
      <c r="O68" s="357"/>
      <c r="P68" s="357"/>
      <c r="Q68" s="357"/>
      <c r="R68" s="357"/>
      <c r="S68" s="357"/>
      <c r="T68" s="332"/>
      <c r="U68" s="332"/>
      <c r="V68" s="332"/>
      <c r="W68" s="332"/>
      <c r="X68" s="332"/>
    </row>
    <row r="69" spans="1:24" ht="15.75" customHeight="1">
      <c r="A69" s="105"/>
      <c r="B69" s="331"/>
      <c r="C69" s="357"/>
      <c r="D69" s="357"/>
      <c r="E69" s="357"/>
      <c r="F69" s="357"/>
      <c r="G69" s="357"/>
      <c r="H69" s="357"/>
      <c r="I69" s="357"/>
      <c r="J69" s="357"/>
      <c r="K69" s="357"/>
      <c r="L69" s="357"/>
      <c r="M69" s="357"/>
      <c r="N69" s="357"/>
      <c r="O69" s="357"/>
      <c r="P69" s="357"/>
      <c r="Q69" s="357"/>
      <c r="R69" s="357"/>
      <c r="S69" s="357"/>
      <c r="T69" s="332"/>
      <c r="U69" s="332"/>
      <c r="V69" s="332"/>
      <c r="W69" s="332"/>
      <c r="X69" s="332"/>
    </row>
    <row r="70" spans="1:24" ht="15.75" customHeight="1">
      <c r="A70" s="105"/>
      <c r="B70" s="331"/>
      <c r="C70" s="357"/>
      <c r="D70" s="357"/>
      <c r="E70" s="357"/>
      <c r="F70" s="357"/>
      <c r="G70" s="357"/>
      <c r="H70" s="357"/>
      <c r="I70" s="357"/>
      <c r="J70" s="357"/>
      <c r="K70" s="357"/>
      <c r="L70" s="357"/>
      <c r="M70" s="357"/>
      <c r="N70" s="357"/>
      <c r="O70" s="357"/>
      <c r="P70" s="357"/>
      <c r="Q70" s="357"/>
      <c r="R70" s="357"/>
      <c r="S70" s="357"/>
      <c r="T70" s="332"/>
      <c r="U70" s="332"/>
      <c r="V70" s="332"/>
      <c r="W70" s="332"/>
      <c r="X70" s="332"/>
    </row>
    <row r="71" spans="1:24" ht="15.75" customHeight="1">
      <c r="A71" s="105"/>
      <c r="B71" s="331"/>
      <c r="C71" s="357"/>
      <c r="D71" s="357"/>
      <c r="E71" s="357"/>
      <c r="F71" s="357"/>
      <c r="G71" s="357"/>
      <c r="H71" s="357"/>
      <c r="I71" s="357"/>
      <c r="J71" s="357"/>
      <c r="K71" s="357"/>
      <c r="L71" s="357"/>
      <c r="M71" s="357"/>
      <c r="N71" s="357"/>
      <c r="O71" s="357"/>
      <c r="P71" s="357"/>
      <c r="Q71" s="357"/>
      <c r="R71" s="357"/>
      <c r="S71" s="357"/>
      <c r="T71" s="332"/>
      <c r="U71" s="332"/>
      <c r="V71" s="332"/>
      <c r="W71" s="332"/>
      <c r="X71" s="332"/>
    </row>
  </sheetData>
  <mergeCells count="2">
    <mergeCell ref="C10:S10"/>
    <mergeCell ref="T10:W10"/>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35"/>
  <sheetViews>
    <sheetView workbookViewId="0"/>
  </sheetViews>
  <sheetFormatPr defaultRowHeight="12.75"/>
  <sheetData>
    <row r="1" spans="1:24" ht="15.75" customHeight="1">
      <c r="A1" s="288" t="s">
        <v>528</v>
      </c>
    </row>
    <row r="2" spans="1:24" ht="15.75" customHeight="1">
      <c r="A2" s="289" t="s">
        <v>359</v>
      </c>
      <c r="B2" s="290" t="s">
        <v>360</v>
      </c>
      <c r="C2" s="359" t="str">
        <f>'1. New Employee Data'!D2</f>
        <v>Kantor Perwakilan Perusahaan Perdagangan Asing Williams-Sonoma Singapore Pte. Ltd</v>
      </c>
      <c r="D2" s="359"/>
      <c r="E2" s="359"/>
      <c r="F2" s="291"/>
      <c r="G2" s="291"/>
      <c r="H2" s="291"/>
    </row>
    <row r="3" spans="1:24" ht="15.75" customHeight="1">
      <c r="A3" s="289" t="s">
        <v>42</v>
      </c>
      <c r="B3" s="290" t="s">
        <v>360</v>
      </c>
      <c r="C3" s="292">
        <f>'1. New Employee Data'!D3</f>
        <v>43831</v>
      </c>
      <c r="D3" s="292"/>
      <c r="E3" s="292"/>
      <c r="F3" s="360"/>
      <c r="G3" s="360"/>
      <c r="H3" s="360"/>
      <c r="I3" s="360"/>
    </row>
    <row r="4" spans="1:24" ht="15.75" customHeight="1">
      <c r="A4" s="289" t="s">
        <v>361</v>
      </c>
      <c r="B4" s="290" t="s">
        <v>360</v>
      </c>
      <c r="C4" s="359" t="s">
        <v>529</v>
      </c>
      <c r="D4" s="359"/>
      <c r="E4" s="359"/>
      <c r="F4" s="291"/>
      <c r="G4" s="291"/>
      <c r="H4" s="291"/>
    </row>
    <row r="5" spans="1:24" ht="15.75" customHeight="1">
      <c r="A5" s="289" t="s">
        <v>363</v>
      </c>
      <c r="B5" s="290" t="s">
        <v>360</v>
      </c>
      <c r="C5" s="291" t="s">
        <v>530</v>
      </c>
      <c r="D5" s="291"/>
      <c r="E5" s="291"/>
      <c r="F5" s="291"/>
      <c r="G5" s="291"/>
      <c r="H5" s="291"/>
    </row>
    <row r="6" spans="1:24" ht="15.75" customHeight="1">
      <c r="A6" s="289" t="s">
        <v>365</v>
      </c>
      <c r="B6" s="290" t="s">
        <v>360</v>
      </c>
      <c r="C6" s="294" t="s">
        <v>366</v>
      </c>
      <c r="D6" s="294"/>
      <c r="E6" s="294"/>
      <c r="F6" s="295"/>
      <c r="G6" s="295"/>
      <c r="H6" s="361"/>
      <c r="I6" s="361"/>
      <c r="J6" s="344"/>
      <c r="K6" s="344"/>
      <c r="L6" s="344"/>
      <c r="M6" s="344"/>
      <c r="N6" s="344"/>
      <c r="O6" s="344"/>
      <c r="P6" s="344"/>
      <c r="Q6" s="344"/>
      <c r="R6" s="344"/>
      <c r="S6" s="344"/>
      <c r="T6" s="344"/>
      <c r="U6" s="344"/>
      <c r="V6" s="344"/>
      <c r="W6" s="344"/>
      <c r="X6" s="343"/>
    </row>
    <row r="7" spans="1:24" ht="15.75" customHeight="1">
      <c r="A7" s="298" t="s">
        <v>367</v>
      </c>
      <c r="B7" s="298"/>
      <c r="C7" s="298"/>
      <c r="D7" s="298"/>
      <c r="E7" s="298"/>
      <c r="F7" s="298"/>
      <c r="G7" s="298"/>
      <c r="H7" s="298"/>
      <c r="I7" s="298"/>
    </row>
    <row r="8" spans="1:24" ht="15.75" customHeight="1">
      <c r="B8" s="295"/>
      <c r="C8" s="362"/>
      <c r="D8" s="362"/>
      <c r="E8" s="362"/>
      <c r="F8" s="349" t="s">
        <v>531</v>
      </c>
      <c r="G8" s="349"/>
      <c r="H8" s="363"/>
      <c r="I8" s="296"/>
    </row>
    <row r="9" spans="1:24" ht="15.75" customHeight="1">
      <c r="C9" s="364" t="s">
        <v>532</v>
      </c>
      <c r="D9" s="364"/>
      <c r="E9" s="364"/>
      <c r="F9" s="364"/>
      <c r="G9" s="365"/>
      <c r="H9" s="365"/>
      <c r="I9" s="297"/>
      <c r="R9" s="273"/>
    </row>
    <row r="10" spans="1:24" ht="78.75" customHeight="1">
      <c r="A10" s="366" t="s">
        <v>504</v>
      </c>
      <c r="B10" s="367" t="s">
        <v>46</v>
      </c>
      <c r="C10" s="306" t="s">
        <v>533</v>
      </c>
      <c r="D10" s="306" t="s">
        <v>534</v>
      </c>
      <c r="E10" s="306" t="s">
        <v>535</v>
      </c>
      <c r="F10" s="306" t="s">
        <v>536</v>
      </c>
      <c r="G10" s="306" t="s">
        <v>520</v>
      </c>
      <c r="H10" s="368" t="s">
        <v>526</v>
      </c>
    </row>
    <row r="11" spans="1:24" ht="15.75" customHeight="1">
      <c r="A11" s="126">
        <v>1</v>
      </c>
      <c r="B11" s="143"/>
      <c r="C11" s="144"/>
      <c r="D11" s="144"/>
      <c r="E11" s="144"/>
      <c r="F11" s="144"/>
      <c r="G11" s="144"/>
      <c r="H11" s="145"/>
    </row>
    <row r="12" spans="1:24" ht="15.75" customHeight="1">
      <c r="A12" s="126">
        <v>2</v>
      </c>
      <c r="B12" s="143"/>
      <c r="C12" s="145"/>
      <c r="D12" s="145"/>
      <c r="E12" s="145"/>
      <c r="F12" s="145"/>
      <c r="G12" s="145"/>
      <c r="H12" s="145"/>
    </row>
    <row r="13" spans="1:24" ht="15.75" customHeight="1">
      <c r="A13" s="126">
        <v>3</v>
      </c>
      <c r="B13" s="143"/>
      <c r="C13" s="145"/>
      <c r="D13" s="145"/>
      <c r="E13" s="145"/>
      <c r="F13" s="145"/>
      <c r="G13" s="145"/>
      <c r="H13" s="145"/>
    </row>
    <row r="14" spans="1:24" ht="15.75" customHeight="1">
      <c r="A14" s="126">
        <v>4</v>
      </c>
      <c r="B14" s="146"/>
      <c r="C14" s="145"/>
      <c r="D14" s="145"/>
      <c r="E14" s="145"/>
      <c r="F14" s="145"/>
      <c r="G14" s="145"/>
      <c r="H14" s="145"/>
    </row>
    <row r="15" spans="1:24" ht="15.75" customHeight="1">
      <c r="A15" s="126">
        <v>5</v>
      </c>
      <c r="B15" s="143"/>
      <c r="C15" s="145"/>
      <c r="D15" s="145"/>
      <c r="E15" s="145"/>
      <c r="F15" s="145"/>
      <c r="G15" s="145"/>
      <c r="H15" s="145"/>
    </row>
    <row r="16" spans="1:24" ht="15.75" customHeight="1">
      <c r="A16" s="126">
        <v>6</v>
      </c>
      <c r="B16" s="143"/>
      <c r="C16" s="145"/>
      <c r="D16" s="145"/>
      <c r="E16" s="145"/>
      <c r="F16" s="145"/>
      <c r="G16" s="145"/>
      <c r="H16" s="145"/>
    </row>
    <row r="17" spans="1:8" ht="15.75" customHeight="1">
      <c r="A17" s="126">
        <v>7</v>
      </c>
      <c r="B17" s="143"/>
      <c r="C17" s="145"/>
      <c r="D17" s="145"/>
      <c r="E17" s="145"/>
      <c r="F17" s="145"/>
      <c r="G17" s="145"/>
      <c r="H17" s="145"/>
    </row>
    <row r="18" spans="1:8" ht="15.75" customHeight="1">
      <c r="A18" s="126">
        <v>8</v>
      </c>
      <c r="B18" s="143"/>
      <c r="C18" s="145"/>
      <c r="D18" s="145"/>
      <c r="E18" s="145"/>
      <c r="F18" s="145"/>
      <c r="G18" s="145"/>
      <c r="H18" s="145"/>
    </row>
    <row r="19" spans="1:8" ht="15.75" customHeight="1">
      <c r="A19" s="126">
        <v>9</v>
      </c>
      <c r="B19" s="146"/>
      <c r="C19" s="145"/>
      <c r="D19" s="145"/>
      <c r="E19" s="145"/>
      <c r="F19" s="145"/>
      <c r="G19" s="145"/>
      <c r="H19" s="145"/>
    </row>
    <row r="20" spans="1:8" ht="15.75" customHeight="1">
      <c r="A20" s="126">
        <v>10</v>
      </c>
      <c r="B20" s="143"/>
      <c r="C20" s="145"/>
      <c r="D20" s="145"/>
      <c r="E20" s="145"/>
      <c r="F20" s="145"/>
      <c r="G20" s="145"/>
      <c r="H20" s="145"/>
    </row>
    <row r="21" spans="1:8" ht="15.75" customHeight="1">
      <c r="A21" s="126">
        <v>11</v>
      </c>
      <c r="B21" s="143"/>
      <c r="C21" s="145"/>
      <c r="D21" s="145"/>
      <c r="E21" s="145"/>
      <c r="F21" s="145"/>
      <c r="G21" s="145"/>
      <c r="H21" s="145"/>
    </row>
    <row r="22" spans="1:8" ht="15.75" customHeight="1">
      <c r="A22" s="126">
        <v>12</v>
      </c>
      <c r="B22" s="143"/>
      <c r="C22" s="145"/>
      <c r="D22" s="145"/>
      <c r="E22" s="145"/>
      <c r="F22" s="145"/>
      <c r="G22" s="145"/>
      <c r="H22" s="145"/>
    </row>
    <row r="23" spans="1:8" ht="15.75" customHeight="1">
      <c r="A23" s="126">
        <v>13</v>
      </c>
      <c r="B23" s="143"/>
      <c r="C23" s="145"/>
      <c r="D23" s="145"/>
      <c r="E23" s="145"/>
      <c r="F23" s="145"/>
      <c r="G23" s="145"/>
      <c r="H23" s="145"/>
    </row>
    <row r="24" spans="1:8" ht="15.75" customHeight="1">
      <c r="A24" s="126">
        <v>14</v>
      </c>
      <c r="B24" s="146"/>
      <c r="C24" s="145"/>
      <c r="D24" s="145"/>
      <c r="E24" s="145"/>
      <c r="F24" s="145"/>
      <c r="G24" s="145"/>
      <c r="H24" s="145"/>
    </row>
    <row r="25" spans="1:8" ht="15.75" customHeight="1">
      <c r="A25" s="126">
        <v>15</v>
      </c>
      <c r="B25" s="143"/>
      <c r="C25" s="145"/>
      <c r="D25" s="145"/>
      <c r="E25" s="145"/>
      <c r="F25" s="145"/>
      <c r="G25" s="145"/>
      <c r="H25" s="145"/>
    </row>
    <row r="26" spans="1:8" ht="15.75" customHeight="1">
      <c r="A26" s="126">
        <v>16</v>
      </c>
      <c r="B26" s="143"/>
      <c r="C26" s="145"/>
      <c r="D26" s="145"/>
      <c r="E26" s="145"/>
      <c r="F26" s="145"/>
      <c r="G26" s="145"/>
      <c r="H26" s="145"/>
    </row>
    <row r="27" spans="1:8" ht="15.75" customHeight="1">
      <c r="A27" s="126">
        <v>17</v>
      </c>
      <c r="B27" s="143"/>
      <c r="C27" s="145"/>
      <c r="D27" s="145"/>
      <c r="E27" s="145"/>
      <c r="F27" s="145"/>
      <c r="G27" s="145"/>
      <c r="H27" s="145"/>
    </row>
    <row r="28" spans="1:8" ht="15.75" customHeight="1">
      <c r="A28" s="126">
        <v>18</v>
      </c>
      <c r="B28" s="143"/>
      <c r="C28" s="145"/>
      <c r="D28" s="145"/>
      <c r="E28" s="145"/>
      <c r="F28" s="145"/>
      <c r="G28" s="145"/>
      <c r="H28" s="145"/>
    </row>
    <row r="29" spans="1:8" ht="15.75" customHeight="1">
      <c r="A29" s="126">
        <v>19</v>
      </c>
      <c r="B29" s="146"/>
      <c r="C29" s="145"/>
      <c r="D29" s="145"/>
      <c r="E29" s="145"/>
      <c r="F29" s="145"/>
      <c r="G29" s="145"/>
      <c r="H29" s="145"/>
    </row>
    <row r="30" spans="1:8" ht="15.75" customHeight="1">
      <c r="A30" s="126">
        <v>20</v>
      </c>
      <c r="B30" s="143"/>
      <c r="C30" s="145"/>
      <c r="D30" s="145"/>
      <c r="E30" s="145"/>
      <c r="F30" s="145"/>
      <c r="G30" s="145"/>
      <c r="H30" s="145"/>
    </row>
    <row r="31" spans="1:8" ht="15.75" customHeight="1">
      <c r="A31" s="126">
        <v>21</v>
      </c>
      <c r="B31" s="143"/>
      <c r="C31" s="145"/>
      <c r="D31" s="145"/>
      <c r="E31" s="145"/>
      <c r="F31" s="145"/>
      <c r="G31" s="145"/>
      <c r="H31" s="145"/>
    </row>
    <row r="32" spans="1:8" ht="15.75" customHeight="1">
      <c r="A32" s="126">
        <v>22</v>
      </c>
      <c r="B32" s="143"/>
      <c r="C32" s="145"/>
      <c r="D32" s="145"/>
      <c r="E32" s="145"/>
      <c r="F32" s="145"/>
      <c r="G32" s="145"/>
      <c r="H32" s="145"/>
    </row>
    <row r="33" spans="1:8" ht="15.75" customHeight="1">
      <c r="A33" s="126">
        <v>23</v>
      </c>
      <c r="B33" s="143"/>
      <c r="C33" s="145"/>
      <c r="D33" s="145"/>
      <c r="E33" s="145"/>
      <c r="F33" s="145"/>
      <c r="G33" s="145"/>
      <c r="H33" s="145"/>
    </row>
    <row r="34" spans="1:8" ht="15.75" customHeight="1">
      <c r="A34" s="126">
        <v>24</v>
      </c>
      <c r="B34" s="146"/>
      <c r="C34" s="145"/>
      <c r="D34" s="145"/>
      <c r="E34" s="145"/>
      <c r="F34" s="145"/>
      <c r="G34" s="145"/>
      <c r="H34" s="145"/>
    </row>
    <row r="35" spans="1:8" ht="15.75" customHeight="1">
      <c r="A35" s="126">
        <v>25</v>
      </c>
      <c r="B35" s="143"/>
      <c r="C35" s="145"/>
      <c r="D35" s="145"/>
      <c r="E35" s="145"/>
      <c r="F35" s="145"/>
      <c r="G35" s="145"/>
      <c r="H35" s="145"/>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J38"/>
  <sheetViews>
    <sheetView topLeftCell="A2" workbookViewId="0">
      <selection activeCell="B9" sqref="B9 B9 B9:B11"/>
    </sheetView>
  </sheetViews>
  <sheetFormatPr defaultRowHeight="12.75"/>
  <cols>
    <col min="1" max="1" width="9.140625" style="200" customWidth="1"/>
    <col min="2" max="2" width="39" style="200" customWidth="1"/>
    <col min="3" max="3" width="23.7109375" style="200" customWidth="1"/>
    <col min="4" max="4" width="42" style="200" customWidth="1"/>
    <col min="5" max="5" width="25.85546875" style="200" customWidth="1"/>
    <col min="6" max="6" width="31.28515625" style="200" customWidth="1"/>
  </cols>
  <sheetData>
    <row r="1" spans="1:114" ht="15" customHeight="1">
      <c r="A1" s="373" t="s">
        <v>537</v>
      </c>
      <c r="E1" s="374"/>
      <c r="F1" s="246"/>
    </row>
    <row r="2" spans="1:114" ht="15" customHeight="1">
      <c r="A2" s="375" t="s">
        <v>359</v>
      </c>
      <c r="B2" s="376" t="str">
        <f>'Flexi Form Guidelines'!B2</f>
        <v>Kantor Perwakilan Perusahaan Perdagangan Asing Williams-Sonoma Singapore Pte. Ltd</v>
      </c>
      <c r="C2" s="246"/>
      <c r="D2" s="246"/>
      <c r="E2" s="246"/>
      <c r="F2" s="246"/>
    </row>
    <row r="3" spans="1:114" ht="15.75" customHeight="1">
      <c r="A3" s="375" t="s">
        <v>42</v>
      </c>
      <c r="B3" s="292">
        <f>'1. New Employee Data'!D3</f>
        <v>43831</v>
      </c>
      <c r="C3" s="360"/>
      <c r="D3" s="360"/>
      <c r="E3" s="360"/>
      <c r="F3" s="246"/>
      <c r="H3" s="377"/>
      <c r="I3" s="377"/>
      <c r="J3" s="377"/>
      <c r="K3" s="377"/>
      <c r="L3" s="246"/>
      <c r="M3" s="246"/>
    </row>
    <row r="4" spans="1:114" ht="15.75" customHeight="1">
      <c r="A4" s="375" t="s">
        <v>365</v>
      </c>
      <c r="B4" s="294" t="s">
        <v>366</v>
      </c>
      <c r="C4" s="296"/>
      <c r="D4" s="296"/>
      <c r="E4" s="378"/>
      <c r="F4" s="379"/>
      <c r="G4" s="344"/>
      <c r="H4" s="377"/>
      <c r="I4" s="377"/>
      <c r="J4" s="377"/>
      <c r="K4" s="377"/>
      <c r="L4" s="344"/>
      <c r="M4" s="344"/>
      <c r="N4" s="344"/>
      <c r="O4" s="344"/>
      <c r="P4" s="344"/>
      <c r="Q4" s="344"/>
      <c r="R4" s="344"/>
      <c r="S4" s="344"/>
      <c r="T4" s="344"/>
      <c r="U4" s="343"/>
    </row>
    <row r="5" spans="1:114" ht="15" customHeight="1">
      <c r="A5" s="375"/>
      <c r="B5" s="376"/>
      <c r="E5" s="374"/>
      <c r="F5" s="374"/>
      <c r="H5" s="377"/>
      <c r="I5" s="377"/>
      <c r="J5" s="377"/>
      <c r="K5" s="377"/>
      <c r="L5" s="246"/>
      <c r="M5" s="246"/>
    </row>
    <row r="6" spans="1:114" ht="15.75" customHeight="1">
      <c r="A6" s="37" t="s">
        <v>367</v>
      </c>
      <c r="B6" s="37"/>
      <c r="C6" s="37"/>
      <c r="D6" s="37"/>
      <c r="E6" s="37"/>
      <c r="F6" s="37"/>
      <c r="G6" s="37"/>
      <c r="H6" s="377"/>
      <c r="I6" s="377"/>
      <c r="J6" s="377"/>
      <c r="K6" s="377"/>
      <c r="L6" s="246"/>
      <c r="M6" s="246"/>
    </row>
    <row r="7" spans="1:114" ht="15" customHeight="1">
      <c r="E7" s="374"/>
      <c r="F7" s="374"/>
      <c r="H7" s="377"/>
      <c r="I7" s="377"/>
      <c r="J7" s="377"/>
      <c r="K7" s="377"/>
      <c r="L7" s="246"/>
      <c r="M7" s="246"/>
    </row>
    <row r="8" spans="1:114" ht="115.5" customHeight="1">
      <c r="A8" s="381" t="s">
        <v>34</v>
      </c>
      <c r="B8" s="367" t="s">
        <v>538</v>
      </c>
      <c r="C8" s="366" t="s">
        <v>165</v>
      </c>
      <c r="D8" s="305" t="s">
        <v>539</v>
      </c>
      <c r="E8" s="306" t="s">
        <v>540</v>
      </c>
      <c r="F8" s="306" t="s">
        <v>541</v>
      </c>
      <c r="BC8" s="382"/>
      <c r="BR8" s="382"/>
      <c r="BS8" s="382"/>
      <c r="BT8" s="200"/>
      <c r="BU8" s="200"/>
      <c r="BV8" s="200"/>
      <c r="BW8" s="200"/>
      <c r="BX8" s="200"/>
      <c r="BY8" s="200"/>
      <c r="BZ8" s="200"/>
      <c r="CA8" s="200"/>
      <c r="CB8" s="200"/>
      <c r="CC8" s="200"/>
      <c r="CD8" s="200"/>
      <c r="CE8" s="200"/>
      <c r="CF8" s="200"/>
      <c r="CG8" s="200"/>
      <c r="CL8" s="200"/>
      <c r="CM8" s="200"/>
      <c r="CO8" s="200"/>
      <c r="CP8" s="200"/>
      <c r="CQ8" s="200"/>
      <c r="CR8" s="200"/>
      <c r="CS8" s="200"/>
      <c r="CT8" s="200"/>
      <c r="CU8" s="200"/>
      <c r="CV8" s="200"/>
      <c r="CW8" s="200"/>
      <c r="CX8" s="200"/>
      <c r="CY8" s="200"/>
      <c r="CZ8" s="200"/>
      <c r="DA8" s="200"/>
      <c r="DB8" s="200"/>
      <c r="DC8" s="200"/>
      <c r="DD8" s="200"/>
      <c r="DE8" s="200"/>
      <c r="DF8" s="200"/>
      <c r="DG8" s="200"/>
      <c r="DH8" s="200"/>
      <c r="DI8" s="200"/>
      <c r="DJ8" s="200"/>
    </row>
    <row r="9" spans="1:114" ht="25.5" customHeight="1">
      <c r="A9" s="369">
        <v>1</v>
      </c>
      <c r="B9" s="354">
        <v>339218</v>
      </c>
      <c r="C9" s="147" t="s">
        <v>542</v>
      </c>
      <c r="D9" s="370">
        <v>4000000</v>
      </c>
      <c r="E9" s="148">
        <f t="shared" ref="E9:E38" si="0">D9/5%*4%</f>
        <v>3200000</v>
      </c>
      <c r="F9" s="148">
        <f t="shared" ref="F9:F38" si="1">D9/5%*1%</f>
        <v>800000</v>
      </c>
      <c r="G9" s="371"/>
      <c r="V9" s="372" t="s">
        <v>527</v>
      </c>
      <c r="W9" s="372" t="s">
        <v>527</v>
      </c>
      <c r="X9" s="372" t="s">
        <v>527</v>
      </c>
      <c r="Y9" s="372" t="s">
        <v>527</v>
      </c>
      <c r="Z9" s="372" t="s">
        <v>527</v>
      </c>
      <c r="AA9" s="372" t="s">
        <v>527</v>
      </c>
      <c r="AB9" s="372" t="s">
        <v>527</v>
      </c>
      <c r="AC9" s="372" t="s">
        <v>527</v>
      </c>
      <c r="AD9" s="372" t="s">
        <v>527</v>
      </c>
      <c r="AE9" s="372" t="s">
        <v>527</v>
      </c>
      <c r="AF9" s="372" t="s">
        <v>527</v>
      </c>
      <c r="AG9" s="372" t="s">
        <v>527</v>
      </c>
      <c r="AH9" s="372" t="s">
        <v>527</v>
      </c>
      <c r="AI9" s="372" t="s">
        <v>527</v>
      </c>
      <c r="AJ9" s="372" t="s">
        <v>527</v>
      </c>
      <c r="AK9" s="372" t="s">
        <v>527</v>
      </c>
      <c r="AL9" s="372" t="s">
        <v>527</v>
      </c>
      <c r="AM9" s="372" t="s">
        <v>527</v>
      </c>
      <c r="AN9" s="372" t="s">
        <v>527</v>
      </c>
      <c r="AO9" s="372" t="s">
        <v>527</v>
      </c>
      <c r="AP9" s="372" t="s">
        <v>527</v>
      </c>
      <c r="AQ9" s="372" t="s">
        <v>527</v>
      </c>
      <c r="AR9" s="372" t="s">
        <v>527</v>
      </c>
      <c r="AS9" s="372" t="s">
        <v>527</v>
      </c>
      <c r="AT9" s="372" t="s">
        <v>527</v>
      </c>
      <c r="AU9" s="372" t="s">
        <v>527</v>
      </c>
      <c r="AV9" s="372" t="s">
        <v>527</v>
      </c>
      <c r="AW9" s="372" t="s">
        <v>527</v>
      </c>
      <c r="AX9" s="372" t="s">
        <v>527</v>
      </c>
      <c r="AY9" s="372" t="s">
        <v>527</v>
      </c>
      <c r="AZ9" s="372" t="s">
        <v>527</v>
      </c>
      <c r="BA9" s="372" t="s">
        <v>527</v>
      </c>
      <c r="BB9" s="372" t="s">
        <v>527</v>
      </c>
      <c r="BC9" s="372" t="s">
        <v>527</v>
      </c>
      <c r="BD9" s="372" t="s">
        <v>527</v>
      </c>
      <c r="BE9" s="372" t="s">
        <v>527</v>
      </c>
      <c r="BF9" s="372" t="s">
        <v>527</v>
      </c>
      <c r="BG9" s="372" t="s">
        <v>527</v>
      </c>
      <c r="BH9" s="372" t="s">
        <v>527</v>
      </c>
      <c r="BI9" s="372" t="s">
        <v>527</v>
      </c>
      <c r="BJ9" s="372" t="s">
        <v>527</v>
      </c>
      <c r="BK9" s="372" t="s">
        <v>527</v>
      </c>
      <c r="BL9" s="372" t="s">
        <v>527</v>
      </c>
      <c r="BM9" s="372" t="s">
        <v>527</v>
      </c>
      <c r="BN9" s="372" t="s">
        <v>527</v>
      </c>
      <c r="BO9" s="372" t="s">
        <v>527</v>
      </c>
      <c r="BP9" s="372" t="s">
        <v>527</v>
      </c>
      <c r="BQ9" s="372" t="s">
        <v>527</v>
      </c>
      <c r="BR9" s="372" t="s">
        <v>527</v>
      </c>
      <c r="BS9" s="372" t="s">
        <v>527</v>
      </c>
      <c r="BT9" s="356" t="s">
        <v>527</v>
      </c>
      <c r="BU9" s="356" t="s">
        <v>527</v>
      </c>
      <c r="BV9" s="356" t="s">
        <v>527</v>
      </c>
      <c r="BW9" s="356" t="s">
        <v>527</v>
      </c>
      <c r="BX9" s="356" t="s">
        <v>527</v>
      </c>
      <c r="BY9" s="356" t="s">
        <v>527</v>
      </c>
      <c r="BZ9" s="356" t="s">
        <v>527</v>
      </c>
      <c r="CA9" s="356" t="s">
        <v>527</v>
      </c>
      <c r="CB9" s="356" t="s">
        <v>527</v>
      </c>
      <c r="CC9" s="356" t="s">
        <v>527</v>
      </c>
      <c r="CD9" s="356" t="s">
        <v>527</v>
      </c>
      <c r="CE9" s="356" t="s">
        <v>527</v>
      </c>
      <c r="CF9" s="356" t="s">
        <v>527</v>
      </c>
      <c r="CG9" s="356" t="s">
        <v>527</v>
      </c>
      <c r="CH9" s="356" t="s">
        <v>527</v>
      </c>
      <c r="CI9" s="356" t="s">
        <v>527</v>
      </c>
      <c r="CJ9" s="356" t="s">
        <v>527</v>
      </c>
      <c r="CK9" s="356" t="s">
        <v>527</v>
      </c>
      <c r="CL9" s="356" t="s">
        <v>527</v>
      </c>
      <c r="CM9" s="356" t="s">
        <v>527</v>
      </c>
      <c r="CN9" s="356" t="s">
        <v>527</v>
      </c>
      <c r="CO9" s="356" t="s">
        <v>527</v>
      </c>
      <c r="CP9" s="356" t="s">
        <v>527</v>
      </c>
      <c r="CQ9" s="356" t="s">
        <v>527</v>
      </c>
      <c r="CR9" s="356" t="s">
        <v>527</v>
      </c>
      <c r="CS9" s="356" t="s">
        <v>527</v>
      </c>
      <c r="CT9" s="356" t="s">
        <v>527</v>
      </c>
      <c r="CU9" s="356" t="s">
        <v>527</v>
      </c>
      <c r="CV9" s="356" t="s">
        <v>527</v>
      </c>
      <c r="CW9" s="356" t="s">
        <v>527</v>
      </c>
      <c r="CX9" s="356" t="s">
        <v>527</v>
      </c>
      <c r="CY9" s="356" t="s">
        <v>527</v>
      </c>
      <c r="CZ9" s="356" t="s">
        <v>527</v>
      </c>
      <c r="DA9" s="356" t="s">
        <v>527</v>
      </c>
      <c r="DB9" s="356" t="s">
        <v>527</v>
      </c>
      <c r="DC9" s="356" t="s">
        <v>527</v>
      </c>
      <c r="DD9" s="356" t="s">
        <v>527</v>
      </c>
      <c r="DE9" s="356" t="s">
        <v>527</v>
      </c>
      <c r="DF9" s="356" t="s">
        <v>527</v>
      </c>
      <c r="DG9" s="356" t="s">
        <v>527</v>
      </c>
      <c r="DH9" s="356" t="s">
        <v>527</v>
      </c>
      <c r="DI9" s="356" t="s">
        <v>527</v>
      </c>
      <c r="DJ9" s="356" t="s">
        <v>527</v>
      </c>
    </row>
    <row r="10" spans="1:114" ht="25.5" customHeight="1">
      <c r="A10" s="369">
        <f t="shared" ref="A10:A38" si="2">A9+1</f>
        <v>2</v>
      </c>
      <c r="B10" s="354">
        <v>339910</v>
      </c>
      <c r="C10" s="150" t="s">
        <v>543</v>
      </c>
      <c r="D10" s="370">
        <v>4000000</v>
      </c>
      <c r="E10" s="148">
        <f t="shared" si="0"/>
        <v>3200000</v>
      </c>
      <c r="F10" s="148">
        <f t="shared" si="1"/>
        <v>800000</v>
      </c>
      <c r="W10" s="372" t="s">
        <v>527</v>
      </c>
      <c r="X10" s="372" t="s">
        <v>527</v>
      </c>
      <c r="Y10" s="372" t="s">
        <v>527</v>
      </c>
      <c r="Z10" s="372" t="s">
        <v>527</v>
      </c>
      <c r="AA10" s="372" t="s">
        <v>527</v>
      </c>
      <c r="AB10" s="372" t="s">
        <v>527</v>
      </c>
      <c r="AC10" s="372" t="s">
        <v>527</v>
      </c>
      <c r="AD10" s="372" t="s">
        <v>527</v>
      </c>
      <c r="AE10" s="372" t="s">
        <v>527</v>
      </c>
      <c r="AF10" s="372" t="s">
        <v>527</v>
      </c>
      <c r="AG10" s="372" t="s">
        <v>527</v>
      </c>
      <c r="AH10" s="372" t="s">
        <v>527</v>
      </c>
      <c r="AI10" s="372" t="s">
        <v>527</v>
      </c>
      <c r="AJ10" s="372" t="s">
        <v>527</v>
      </c>
      <c r="AK10" s="372" t="s">
        <v>527</v>
      </c>
      <c r="AL10" s="372" t="s">
        <v>527</v>
      </c>
      <c r="AM10" s="372" t="s">
        <v>527</v>
      </c>
      <c r="AN10" s="372" t="s">
        <v>527</v>
      </c>
      <c r="AO10" s="372" t="s">
        <v>527</v>
      </c>
      <c r="AP10" s="372" t="s">
        <v>527</v>
      </c>
      <c r="AQ10" s="372" t="s">
        <v>527</v>
      </c>
      <c r="AR10" s="372" t="s">
        <v>527</v>
      </c>
      <c r="AS10" s="372" t="s">
        <v>527</v>
      </c>
      <c r="AT10" s="372" t="s">
        <v>527</v>
      </c>
      <c r="AU10" s="372" t="s">
        <v>527</v>
      </c>
      <c r="AV10" s="372" t="s">
        <v>527</v>
      </c>
      <c r="AW10" s="372" t="s">
        <v>527</v>
      </c>
      <c r="AX10" s="372" t="s">
        <v>527</v>
      </c>
      <c r="AY10" s="372" t="s">
        <v>527</v>
      </c>
      <c r="AZ10" s="372" t="s">
        <v>527</v>
      </c>
      <c r="BA10" s="372" t="s">
        <v>527</v>
      </c>
      <c r="BB10" s="372" t="s">
        <v>527</v>
      </c>
      <c r="BC10" s="372" t="s">
        <v>527</v>
      </c>
      <c r="BD10" s="372" t="s">
        <v>527</v>
      </c>
      <c r="BE10" s="372" t="s">
        <v>527</v>
      </c>
      <c r="BF10" s="372" t="s">
        <v>527</v>
      </c>
      <c r="BG10" s="372" t="s">
        <v>527</v>
      </c>
      <c r="BH10" s="372" t="s">
        <v>527</v>
      </c>
      <c r="BI10" s="372" t="s">
        <v>527</v>
      </c>
      <c r="BJ10" s="372" t="s">
        <v>527</v>
      </c>
      <c r="BK10" s="372" t="s">
        <v>527</v>
      </c>
      <c r="BL10" s="372" t="s">
        <v>527</v>
      </c>
      <c r="BM10" s="372" t="s">
        <v>527</v>
      </c>
      <c r="BN10" s="372" t="s">
        <v>527</v>
      </c>
      <c r="BO10" s="372" t="s">
        <v>527</v>
      </c>
      <c r="BP10" s="372" t="s">
        <v>527</v>
      </c>
      <c r="BQ10" s="372" t="s">
        <v>527</v>
      </c>
      <c r="BR10" s="372" t="s">
        <v>527</v>
      </c>
      <c r="BS10" s="372" t="s">
        <v>527</v>
      </c>
      <c r="BT10" s="356" t="s">
        <v>527</v>
      </c>
      <c r="BU10" s="356" t="s">
        <v>527</v>
      </c>
      <c r="BV10" s="356" t="s">
        <v>527</v>
      </c>
      <c r="BW10" s="356" t="s">
        <v>527</v>
      </c>
      <c r="BX10" s="356" t="s">
        <v>527</v>
      </c>
      <c r="BY10" s="356" t="s">
        <v>527</v>
      </c>
      <c r="BZ10" s="356" t="s">
        <v>527</v>
      </c>
      <c r="CA10" s="356" t="s">
        <v>527</v>
      </c>
      <c r="CB10" s="356" t="s">
        <v>527</v>
      </c>
      <c r="CC10" s="356" t="s">
        <v>527</v>
      </c>
      <c r="CD10" s="356" t="s">
        <v>527</v>
      </c>
      <c r="CE10" s="356" t="s">
        <v>527</v>
      </c>
      <c r="CF10" s="356" t="s">
        <v>527</v>
      </c>
      <c r="CG10" s="356" t="s">
        <v>527</v>
      </c>
      <c r="CH10" s="356" t="s">
        <v>527</v>
      </c>
      <c r="CI10" s="356" t="s">
        <v>527</v>
      </c>
      <c r="CJ10" s="356" t="s">
        <v>527</v>
      </c>
      <c r="CK10" s="356" t="s">
        <v>527</v>
      </c>
      <c r="CL10" s="356" t="s">
        <v>527</v>
      </c>
      <c r="CM10" s="356" t="s">
        <v>527</v>
      </c>
      <c r="CN10" s="356" t="s">
        <v>527</v>
      </c>
      <c r="CO10" s="356" t="s">
        <v>527</v>
      </c>
      <c r="CP10" s="356" t="s">
        <v>527</v>
      </c>
      <c r="CQ10" s="356" t="s">
        <v>527</v>
      </c>
      <c r="CR10" s="356" t="s">
        <v>527</v>
      </c>
      <c r="CS10" s="356" t="s">
        <v>527</v>
      </c>
      <c r="CT10" s="356" t="s">
        <v>527</v>
      </c>
      <c r="CU10" s="356" t="s">
        <v>527</v>
      </c>
      <c r="CV10" s="356" t="s">
        <v>527</v>
      </c>
      <c r="CW10" s="356" t="s">
        <v>527</v>
      </c>
      <c r="CX10" s="356" t="s">
        <v>527</v>
      </c>
      <c r="CY10" s="356" t="s">
        <v>527</v>
      </c>
      <c r="CZ10" s="356" t="s">
        <v>527</v>
      </c>
      <c r="DA10" s="356" t="s">
        <v>527</v>
      </c>
      <c r="DB10" s="356" t="s">
        <v>527</v>
      </c>
      <c r="DC10" s="356" t="s">
        <v>527</v>
      </c>
      <c r="DD10" s="356" t="s">
        <v>527</v>
      </c>
      <c r="DE10" s="356" t="s">
        <v>527</v>
      </c>
      <c r="DF10" s="356" t="s">
        <v>527</v>
      </c>
      <c r="DG10" s="356" t="s">
        <v>527</v>
      </c>
      <c r="DH10" s="356" t="s">
        <v>527</v>
      </c>
      <c r="DI10" s="356" t="s">
        <v>527</v>
      </c>
      <c r="DJ10" s="356" t="s">
        <v>527</v>
      </c>
    </row>
    <row r="11" spans="1:114" ht="25.5" customHeight="1">
      <c r="A11" s="369">
        <f t="shared" si="2"/>
        <v>3</v>
      </c>
      <c r="B11" s="354">
        <v>344228</v>
      </c>
      <c r="C11" s="150" t="s">
        <v>544</v>
      </c>
      <c r="D11" s="370">
        <v>5000000</v>
      </c>
      <c r="E11" s="148">
        <f t="shared" si="0"/>
        <v>4000000</v>
      </c>
      <c r="F11" s="148">
        <f t="shared" si="1"/>
        <v>1000000</v>
      </c>
      <c r="AF11" s="372" t="s">
        <v>527</v>
      </c>
      <c r="AG11" s="372" t="s">
        <v>527</v>
      </c>
      <c r="AH11" s="372" t="s">
        <v>527</v>
      </c>
      <c r="AI11" s="372" t="s">
        <v>527</v>
      </c>
      <c r="AJ11" s="372" t="s">
        <v>527</v>
      </c>
      <c r="AK11" s="372" t="s">
        <v>527</v>
      </c>
      <c r="AL11" s="372" t="s">
        <v>527</v>
      </c>
      <c r="AM11" s="372" t="s">
        <v>527</v>
      </c>
      <c r="AN11" s="372" t="s">
        <v>527</v>
      </c>
      <c r="AO11" s="372" t="s">
        <v>527</v>
      </c>
      <c r="AP11" s="372" t="s">
        <v>527</v>
      </c>
      <c r="AQ11" s="372" t="s">
        <v>527</v>
      </c>
      <c r="AR11" s="372" t="s">
        <v>527</v>
      </c>
      <c r="AS11" s="372" t="s">
        <v>527</v>
      </c>
      <c r="AT11" s="372" t="s">
        <v>527</v>
      </c>
      <c r="AU11" s="372" t="s">
        <v>527</v>
      </c>
      <c r="AV11" s="372" t="s">
        <v>527</v>
      </c>
      <c r="AW11" s="372" t="s">
        <v>527</v>
      </c>
      <c r="AX11" s="372" t="s">
        <v>527</v>
      </c>
      <c r="AY11" s="372" t="s">
        <v>527</v>
      </c>
      <c r="AZ11" s="372" t="s">
        <v>527</v>
      </c>
      <c r="BA11" s="372" t="s">
        <v>527</v>
      </c>
      <c r="BB11" s="372" t="s">
        <v>527</v>
      </c>
      <c r="BC11" s="372" t="s">
        <v>527</v>
      </c>
      <c r="BD11" s="372" t="s">
        <v>527</v>
      </c>
      <c r="BE11" s="372" t="s">
        <v>527</v>
      </c>
      <c r="BF11" s="372" t="s">
        <v>527</v>
      </c>
      <c r="BG11" s="372" t="s">
        <v>527</v>
      </c>
      <c r="BH11" s="372" t="s">
        <v>527</v>
      </c>
      <c r="BI11" s="372" t="s">
        <v>527</v>
      </c>
      <c r="BJ11" s="372" t="s">
        <v>527</v>
      </c>
      <c r="BK11" s="372" t="s">
        <v>527</v>
      </c>
      <c r="BL11" s="372" t="s">
        <v>527</v>
      </c>
      <c r="BM11" s="372" t="s">
        <v>527</v>
      </c>
      <c r="BN11" s="372" t="s">
        <v>527</v>
      </c>
      <c r="BO11" s="372" t="s">
        <v>527</v>
      </c>
      <c r="BZ11" s="356" t="s">
        <v>527</v>
      </c>
      <c r="CA11" s="356" t="s">
        <v>527</v>
      </c>
      <c r="CB11" s="356" t="s">
        <v>527</v>
      </c>
      <c r="CC11" s="356" t="s">
        <v>527</v>
      </c>
      <c r="CD11" s="356" t="s">
        <v>527</v>
      </c>
      <c r="CE11" s="356" t="s">
        <v>527</v>
      </c>
      <c r="CF11" s="356" t="s">
        <v>527</v>
      </c>
      <c r="CG11" s="356" t="s">
        <v>527</v>
      </c>
      <c r="CH11" s="356" t="s">
        <v>527</v>
      </c>
      <c r="CI11" s="356" t="s">
        <v>527</v>
      </c>
      <c r="CJ11" s="356" t="s">
        <v>527</v>
      </c>
      <c r="CK11" s="356" t="s">
        <v>527</v>
      </c>
    </row>
    <row r="12" spans="1:114" ht="15" customHeight="1">
      <c r="A12" s="369">
        <f t="shared" si="2"/>
        <v>4</v>
      </c>
      <c r="B12" s="149"/>
      <c r="C12" s="150"/>
      <c r="D12" s="370"/>
      <c r="E12" s="148">
        <f t="shared" si="0"/>
        <v>0</v>
      </c>
      <c r="F12" s="148">
        <f t="shared" si="1"/>
        <v>0</v>
      </c>
    </row>
    <row r="13" spans="1:114" ht="15" customHeight="1">
      <c r="A13" s="369">
        <f t="shared" si="2"/>
        <v>5</v>
      </c>
      <c r="B13" s="149"/>
      <c r="C13" s="150"/>
      <c r="D13" s="370"/>
      <c r="E13" s="148">
        <f t="shared" si="0"/>
        <v>0</v>
      </c>
      <c r="F13" s="148">
        <f t="shared" si="1"/>
        <v>0</v>
      </c>
    </row>
    <row r="14" spans="1:114" ht="15" customHeight="1">
      <c r="A14" s="369">
        <f t="shared" si="2"/>
        <v>6</v>
      </c>
      <c r="B14" s="149"/>
      <c r="C14" s="150"/>
      <c r="D14" s="370"/>
      <c r="E14" s="148">
        <f t="shared" si="0"/>
        <v>0</v>
      </c>
      <c r="F14" s="148">
        <f t="shared" si="1"/>
        <v>0</v>
      </c>
    </row>
    <row r="15" spans="1:114" ht="15" customHeight="1">
      <c r="A15" s="369">
        <f t="shared" si="2"/>
        <v>7</v>
      </c>
      <c r="B15" s="149"/>
      <c r="C15" s="150"/>
      <c r="D15" s="370"/>
      <c r="E15" s="148">
        <f t="shared" si="0"/>
        <v>0</v>
      </c>
      <c r="F15" s="148">
        <f t="shared" si="1"/>
        <v>0</v>
      </c>
    </row>
    <row r="16" spans="1:114" ht="15" customHeight="1">
      <c r="A16" s="369">
        <f t="shared" si="2"/>
        <v>8</v>
      </c>
      <c r="B16" s="149"/>
      <c r="C16" s="150"/>
      <c r="D16" s="370"/>
      <c r="E16" s="148">
        <f t="shared" si="0"/>
        <v>0</v>
      </c>
      <c r="F16" s="148">
        <f t="shared" si="1"/>
        <v>0</v>
      </c>
    </row>
    <row r="17" spans="1:6" ht="15" customHeight="1">
      <c r="A17" s="369">
        <f t="shared" si="2"/>
        <v>9</v>
      </c>
      <c r="B17" s="383"/>
      <c r="C17" s="384"/>
      <c r="D17" s="370"/>
      <c r="E17" s="148">
        <f t="shared" si="0"/>
        <v>0</v>
      </c>
      <c r="F17" s="148">
        <f t="shared" si="1"/>
        <v>0</v>
      </c>
    </row>
    <row r="18" spans="1:6" ht="15" customHeight="1">
      <c r="A18" s="369">
        <f t="shared" si="2"/>
        <v>10</v>
      </c>
      <c r="B18" s="383"/>
      <c r="C18" s="384"/>
      <c r="D18" s="370"/>
      <c r="E18" s="148">
        <f t="shared" si="0"/>
        <v>0</v>
      </c>
      <c r="F18" s="148">
        <f t="shared" si="1"/>
        <v>0</v>
      </c>
    </row>
    <row r="19" spans="1:6" ht="15" customHeight="1">
      <c r="A19" s="369">
        <f t="shared" si="2"/>
        <v>11</v>
      </c>
      <c r="B19" s="383"/>
      <c r="C19" s="384"/>
      <c r="D19" s="370"/>
      <c r="E19" s="148">
        <f t="shared" si="0"/>
        <v>0</v>
      </c>
      <c r="F19" s="148">
        <f t="shared" si="1"/>
        <v>0</v>
      </c>
    </row>
    <row r="20" spans="1:6" ht="15" customHeight="1">
      <c r="A20" s="369">
        <f t="shared" si="2"/>
        <v>12</v>
      </c>
      <c r="B20" s="383"/>
      <c r="C20" s="384"/>
      <c r="D20" s="370"/>
      <c r="E20" s="148">
        <f t="shared" si="0"/>
        <v>0</v>
      </c>
      <c r="F20" s="148">
        <f t="shared" si="1"/>
        <v>0</v>
      </c>
    </row>
    <row r="21" spans="1:6" ht="15" customHeight="1">
      <c r="A21" s="369">
        <f t="shared" si="2"/>
        <v>13</v>
      </c>
      <c r="B21" s="383"/>
      <c r="C21" s="384"/>
      <c r="D21" s="370"/>
      <c r="E21" s="148">
        <f t="shared" si="0"/>
        <v>0</v>
      </c>
      <c r="F21" s="148">
        <f t="shared" si="1"/>
        <v>0</v>
      </c>
    </row>
    <row r="22" spans="1:6" ht="15" customHeight="1">
      <c r="A22" s="369">
        <f t="shared" si="2"/>
        <v>14</v>
      </c>
      <c r="B22" s="383"/>
      <c r="C22" s="384"/>
      <c r="D22" s="370"/>
      <c r="E22" s="148">
        <f t="shared" si="0"/>
        <v>0</v>
      </c>
      <c r="F22" s="148">
        <f t="shared" si="1"/>
        <v>0</v>
      </c>
    </row>
    <row r="23" spans="1:6" ht="15" customHeight="1">
      <c r="A23" s="369">
        <f t="shared" si="2"/>
        <v>15</v>
      </c>
      <c r="B23" s="383"/>
      <c r="C23" s="384"/>
      <c r="D23" s="370"/>
      <c r="E23" s="148">
        <f t="shared" si="0"/>
        <v>0</v>
      </c>
      <c r="F23" s="148">
        <f t="shared" si="1"/>
        <v>0</v>
      </c>
    </row>
    <row r="24" spans="1:6" ht="15" customHeight="1">
      <c r="A24" s="369">
        <f t="shared" si="2"/>
        <v>16</v>
      </c>
      <c r="B24" s="383"/>
      <c r="C24" s="384"/>
      <c r="D24" s="370"/>
      <c r="E24" s="148">
        <f t="shared" si="0"/>
        <v>0</v>
      </c>
      <c r="F24" s="148">
        <f t="shared" si="1"/>
        <v>0</v>
      </c>
    </row>
    <row r="25" spans="1:6" ht="15" customHeight="1">
      <c r="A25" s="369">
        <f t="shared" si="2"/>
        <v>17</v>
      </c>
      <c r="B25" s="383"/>
      <c r="C25" s="384"/>
      <c r="D25" s="370"/>
      <c r="E25" s="148">
        <f t="shared" si="0"/>
        <v>0</v>
      </c>
      <c r="F25" s="148">
        <f t="shared" si="1"/>
        <v>0</v>
      </c>
    </row>
    <row r="26" spans="1:6" ht="15" customHeight="1">
      <c r="A26" s="369">
        <f t="shared" si="2"/>
        <v>18</v>
      </c>
      <c r="B26" s="383"/>
      <c r="C26" s="384"/>
      <c r="D26" s="370"/>
      <c r="E26" s="148">
        <f t="shared" si="0"/>
        <v>0</v>
      </c>
      <c r="F26" s="148">
        <f t="shared" si="1"/>
        <v>0</v>
      </c>
    </row>
    <row r="27" spans="1:6" ht="15" customHeight="1">
      <c r="A27" s="369">
        <f t="shared" si="2"/>
        <v>19</v>
      </c>
      <c r="B27" s="383"/>
      <c r="C27" s="384"/>
      <c r="D27" s="370"/>
      <c r="E27" s="148">
        <f t="shared" si="0"/>
        <v>0</v>
      </c>
      <c r="F27" s="148">
        <f t="shared" si="1"/>
        <v>0</v>
      </c>
    </row>
    <row r="28" spans="1:6" ht="15" customHeight="1">
      <c r="A28" s="369">
        <f t="shared" si="2"/>
        <v>20</v>
      </c>
      <c r="B28" s="383"/>
      <c r="C28" s="384"/>
      <c r="D28" s="370"/>
      <c r="E28" s="148">
        <f t="shared" si="0"/>
        <v>0</v>
      </c>
      <c r="F28" s="148">
        <f t="shared" si="1"/>
        <v>0</v>
      </c>
    </row>
    <row r="29" spans="1:6" ht="15" customHeight="1">
      <c r="A29" s="369">
        <f t="shared" si="2"/>
        <v>21</v>
      </c>
      <c r="B29" s="383"/>
      <c r="C29" s="384"/>
      <c r="D29" s="370"/>
      <c r="E29" s="148">
        <f t="shared" si="0"/>
        <v>0</v>
      </c>
      <c r="F29" s="148">
        <f t="shared" si="1"/>
        <v>0</v>
      </c>
    </row>
    <row r="30" spans="1:6" ht="15" customHeight="1">
      <c r="A30" s="369">
        <f t="shared" si="2"/>
        <v>22</v>
      </c>
      <c r="B30" s="383"/>
      <c r="C30" s="384"/>
      <c r="D30" s="370"/>
      <c r="E30" s="148">
        <f t="shared" si="0"/>
        <v>0</v>
      </c>
      <c r="F30" s="148">
        <f t="shared" si="1"/>
        <v>0</v>
      </c>
    </row>
    <row r="31" spans="1:6" ht="15" customHeight="1">
      <c r="A31" s="369">
        <f t="shared" si="2"/>
        <v>23</v>
      </c>
      <c r="B31" s="383"/>
      <c r="C31" s="384"/>
      <c r="D31" s="370"/>
      <c r="E31" s="148">
        <f t="shared" si="0"/>
        <v>0</v>
      </c>
      <c r="F31" s="148">
        <f t="shared" si="1"/>
        <v>0</v>
      </c>
    </row>
    <row r="32" spans="1:6" ht="15" customHeight="1">
      <c r="A32" s="369">
        <f t="shared" si="2"/>
        <v>24</v>
      </c>
      <c r="B32" s="383"/>
      <c r="C32" s="384"/>
      <c r="D32" s="370"/>
      <c r="E32" s="148">
        <f t="shared" si="0"/>
        <v>0</v>
      </c>
      <c r="F32" s="148">
        <f t="shared" si="1"/>
        <v>0</v>
      </c>
    </row>
    <row r="33" spans="1:6" ht="15" customHeight="1">
      <c r="A33" s="369">
        <f t="shared" si="2"/>
        <v>25</v>
      </c>
      <c r="B33" s="383"/>
      <c r="C33" s="384"/>
      <c r="D33" s="370"/>
      <c r="E33" s="148">
        <f t="shared" si="0"/>
        <v>0</v>
      </c>
      <c r="F33" s="148">
        <f t="shared" si="1"/>
        <v>0</v>
      </c>
    </row>
    <row r="34" spans="1:6" ht="15" customHeight="1">
      <c r="A34" s="369">
        <f t="shared" si="2"/>
        <v>26</v>
      </c>
      <c r="B34" s="383"/>
      <c r="C34" s="384"/>
      <c r="D34" s="370"/>
      <c r="E34" s="148">
        <f t="shared" si="0"/>
        <v>0</v>
      </c>
      <c r="F34" s="148">
        <f t="shared" si="1"/>
        <v>0</v>
      </c>
    </row>
    <row r="35" spans="1:6" ht="15" customHeight="1">
      <c r="A35" s="369">
        <f t="shared" si="2"/>
        <v>27</v>
      </c>
      <c r="B35" s="383"/>
      <c r="C35" s="384"/>
      <c r="D35" s="370"/>
      <c r="E35" s="148">
        <f t="shared" si="0"/>
        <v>0</v>
      </c>
      <c r="F35" s="148">
        <f t="shared" si="1"/>
        <v>0</v>
      </c>
    </row>
    <row r="36" spans="1:6" ht="15" customHeight="1">
      <c r="A36" s="369">
        <f t="shared" si="2"/>
        <v>28</v>
      </c>
      <c r="B36" s="383"/>
      <c r="C36" s="384"/>
      <c r="D36" s="370"/>
      <c r="E36" s="148">
        <f t="shared" si="0"/>
        <v>0</v>
      </c>
      <c r="F36" s="148">
        <f t="shared" si="1"/>
        <v>0</v>
      </c>
    </row>
    <row r="37" spans="1:6" ht="15" customHeight="1">
      <c r="A37" s="369">
        <f t="shared" si="2"/>
        <v>29</v>
      </c>
      <c r="B37" s="383"/>
      <c r="C37" s="384"/>
      <c r="D37" s="370"/>
      <c r="E37" s="148">
        <f t="shared" si="0"/>
        <v>0</v>
      </c>
      <c r="F37" s="148">
        <f t="shared" si="1"/>
        <v>0</v>
      </c>
    </row>
    <row r="38" spans="1:6" ht="15" customHeight="1">
      <c r="A38" s="369">
        <f t="shared" si="2"/>
        <v>30</v>
      </c>
      <c r="B38" s="383"/>
      <c r="C38" s="384"/>
      <c r="D38" s="370"/>
      <c r="E38" s="148">
        <f t="shared" si="0"/>
        <v>0</v>
      </c>
      <c r="F38" s="148">
        <f t="shared" si="1"/>
        <v>0</v>
      </c>
    </row>
  </sheetData>
  <mergeCells count="1">
    <mergeCell ref="A6:G6"/>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2"/>
  <sheetViews>
    <sheetView workbookViewId="0"/>
  </sheetViews>
  <sheetFormatPr defaultRowHeight="12.75"/>
  <sheetData>
    <row r="1" spans="1:19" ht="15.75" customHeight="1">
      <c r="A1" s="288" t="s">
        <v>545</v>
      </c>
      <c r="D1" s="334"/>
      <c r="E1" s="334"/>
      <c r="F1" s="334"/>
      <c r="G1" s="334"/>
      <c r="H1" s="334"/>
      <c r="I1" s="385"/>
      <c r="J1" s="385"/>
      <c r="K1" s="334"/>
      <c r="L1" s="334"/>
      <c r="O1" s="386"/>
      <c r="P1" s="334"/>
      <c r="Q1" s="334"/>
      <c r="R1" s="334"/>
      <c r="S1" s="334"/>
    </row>
    <row r="2" spans="1:19" ht="15.75" customHeight="1">
      <c r="A2" s="289" t="s">
        <v>359</v>
      </c>
      <c r="C2" s="387" t="s">
        <v>360</v>
      </c>
      <c r="D2" s="291" t="str">
        <f>'Flexi Form Guidelines'!B2</f>
        <v>Kantor Perwakilan Perusahaan Perdagangan Asing Williams-Sonoma Singapore Pte. Ltd</v>
      </c>
      <c r="E2" s="291"/>
      <c r="F2" s="291"/>
      <c r="G2" s="291"/>
      <c r="H2" s="291"/>
      <c r="I2" s="291"/>
      <c r="J2" s="291"/>
      <c r="K2" s="291"/>
      <c r="L2" s="291"/>
      <c r="O2" s="386"/>
      <c r="P2" s="291"/>
      <c r="Q2" s="291"/>
      <c r="R2" s="291"/>
      <c r="S2" s="291"/>
    </row>
    <row r="3" spans="1:19" ht="15.75" customHeight="1">
      <c r="A3" s="289" t="s">
        <v>546</v>
      </c>
      <c r="C3" s="387" t="s">
        <v>360</v>
      </c>
      <c r="D3" s="294">
        <v>42552</v>
      </c>
      <c r="E3" s="291"/>
      <c r="F3" s="291"/>
      <c r="G3" s="291"/>
      <c r="H3" s="388"/>
      <c r="I3" s="388"/>
      <c r="J3" s="388"/>
      <c r="K3" s="388"/>
      <c r="L3" s="388"/>
      <c r="M3" s="389"/>
      <c r="N3" s="389"/>
      <c r="O3" s="390"/>
      <c r="P3" s="391"/>
      <c r="Q3" s="391"/>
      <c r="R3" s="391"/>
      <c r="S3" s="391"/>
    </row>
    <row r="4" spans="1:19" ht="15.75" customHeight="1">
      <c r="A4" s="289" t="s">
        <v>547</v>
      </c>
      <c r="C4" s="387" t="s">
        <v>360</v>
      </c>
      <c r="D4" s="294">
        <v>42583</v>
      </c>
      <c r="E4" s="291"/>
      <c r="F4" s="291"/>
      <c r="G4" s="291"/>
      <c r="H4" s="388"/>
      <c r="I4" s="388"/>
      <c r="J4" s="388"/>
      <c r="K4" s="388"/>
      <c r="L4" s="388"/>
      <c r="M4" s="389"/>
      <c r="N4" s="389"/>
      <c r="O4" s="390"/>
      <c r="P4" s="391"/>
      <c r="Q4" s="391"/>
      <c r="R4" s="391"/>
      <c r="S4" s="391"/>
    </row>
    <row r="5" spans="1:19" ht="15.75" customHeight="1">
      <c r="A5" s="289" t="s">
        <v>361</v>
      </c>
      <c r="C5" s="387" t="s">
        <v>360</v>
      </c>
      <c r="D5" s="291" t="s">
        <v>362</v>
      </c>
      <c r="E5" s="291"/>
      <c r="F5" s="291"/>
      <c r="G5" s="291"/>
      <c r="H5" s="291"/>
      <c r="I5" s="291"/>
      <c r="J5" s="291"/>
      <c r="K5" s="291"/>
      <c r="L5" s="291"/>
      <c r="O5" s="386"/>
      <c r="P5" s="291"/>
      <c r="Q5" s="291"/>
      <c r="R5" s="291"/>
      <c r="S5" s="291"/>
    </row>
    <row r="6" spans="1:19" ht="15.75" customHeight="1">
      <c r="A6" s="289" t="s">
        <v>365</v>
      </c>
      <c r="C6" s="385" t="s">
        <v>360</v>
      </c>
      <c r="D6" s="294" t="s">
        <v>366</v>
      </c>
      <c r="E6" s="361"/>
      <c r="F6" s="361"/>
      <c r="G6" s="344"/>
      <c r="H6" s="291"/>
      <c r="I6" s="291"/>
      <c r="J6" s="291"/>
      <c r="K6" s="291"/>
      <c r="L6" s="344"/>
      <c r="M6" s="344"/>
      <c r="N6" s="344"/>
      <c r="O6" s="344"/>
      <c r="P6" s="344"/>
      <c r="Q6" s="344"/>
      <c r="R6" s="343"/>
    </row>
    <row r="7" spans="1:19" ht="15.75" customHeight="1">
      <c r="A7" s="298" t="s">
        <v>367</v>
      </c>
      <c r="B7" s="298"/>
      <c r="C7" s="298"/>
      <c r="D7" s="298"/>
      <c r="E7" s="298"/>
      <c r="F7" s="298"/>
      <c r="G7" s="298"/>
      <c r="H7" s="298"/>
      <c r="I7" s="298"/>
      <c r="J7" s="291"/>
      <c r="K7" s="291"/>
      <c r="L7" s="291"/>
      <c r="M7" s="291"/>
      <c r="N7" s="291"/>
      <c r="O7" s="291"/>
      <c r="P7" s="291"/>
    </row>
    <row r="8" spans="1:19" ht="15.75" customHeight="1">
      <c r="A8" s="392"/>
      <c r="B8" s="392"/>
      <c r="C8" s="392"/>
      <c r="D8" s="392"/>
      <c r="E8" s="392"/>
      <c r="F8" s="392"/>
      <c r="G8" s="392"/>
      <c r="H8" s="392"/>
      <c r="I8" s="387"/>
      <c r="J8" s="392"/>
      <c r="K8" s="392"/>
      <c r="L8" s="392"/>
    </row>
    <row r="9" spans="1:19" ht="126" customHeight="1">
      <c r="A9" s="306" t="s">
        <v>34</v>
      </c>
      <c r="B9" s="305" t="s">
        <v>46</v>
      </c>
      <c r="C9" s="305" t="s">
        <v>548</v>
      </c>
      <c r="D9" s="306" t="s">
        <v>177</v>
      </c>
    </row>
    <row r="10" spans="1:19" ht="15.75" customHeight="1">
      <c r="A10" s="306"/>
      <c r="B10" s="305"/>
      <c r="C10" s="305"/>
      <c r="D10" s="306"/>
      <c r="E10" s="387" t="s">
        <v>549</v>
      </c>
    </row>
    <row r="11" spans="1:19" ht="25.5" customHeight="1">
      <c r="A11" s="393">
        <v>1</v>
      </c>
      <c r="B11" s="394" t="s">
        <v>550</v>
      </c>
      <c r="C11" s="395"/>
      <c r="D11" s="394"/>
      <c r="E11" s="396" t="s">
        <v>527</v>
      </c>
    </row>
    <row r="12" spans="1:19" ht="15.75" customHeight="1">
      <c r="A12" s="383"/>
      <c r="B12" s="397"/>
      <c r="C12" s="398"/>
      <c r="D12" s="126"/>
    </row>
    <row r="13" spans="1:19" ht="15.75" customHeight="1">
      <c r="A13" s="383"/>
      <c r="B13" s="397"/>
      <c r="C13" s="398"/>
      <c r="D13" s="126"/>
    </row>
    <row r="14" spans="1:19" ht="15.75" customHeight="1">
      <c r="A14" s="383"/>
      <c r="B14" s="397"/>
      <c r="C14" s="398"/>
      <c r="D14" s="126"/>
    </row>
    <row r="15" spans="1:19" ht="15.75" customHeight="1">
      <c r="A15" s="383"/>
      <c r="B15" s="397"/>
      <c r="C15" s="398"/>
      <c r="D15" s="126"/>
    </row>
    <row r="16" spans="1:19" ht="15.75" customHeight="1">
      <c r="A16" s="383"/>
      <c r="B16" s="397"/>
      <c r="C16" s="398"/>
      <c r="D16" s="126"/>
    </row>
    <row r="17" spans="1:4" ht="15.75" customHeight="1">
      <c r="A17" s="383"/>
      <c r="B17" s="397"/>
      <c r="C17" s="398"/>
      <c r="D17" s="126"/>
    </row>
    <row r="18" spans="1:4" ht="15.75" customHeight="1">
      <c r="A18" s="383"/>
      <c r="B18" s="397"/>
      <c r="C18" s="398"/>
      <c r="D18" s="126"/>
    </row>
    <row r="19" spans="1:4" ht="15.75" customHeight="1">
      <c r="A19" s="383"/>
      <c r="B19" s="397"/>
      <c r="C19" s="398"/>
      <c r="D19" s="126"/>
    </row>
    <row r="20" spans="1:4" ht="15.75" customHeight="1">
      <c r="A20" s="383"/>
      <c r="B20" s="397"/>
      <c r="C20" s="398"/>
      <c r="D20" s="126"/>
    </row>
    <row r="21" spans="1:4" ht="15.75" customHeight="1">
      <c r="A21" s="383"/>
      <c r="B21" s="397"/>
      <c r="C21" s="398"/>
      <c r="D21" s="126"/>
    </row>
    <row r="22" spans="1:4" ht="15.75" customHeight="1">
      <c r="A22" s="383"/>
      <c r="B22" s="397"/>
      <c r="C22" s="398"/>
      <c r="D22" s="126"/>
    </row>
    <row r="23" spans="1:4" ht="15.75" customHeight="1">
      <c r="A23" s="383"/>
      <c r="B23" s="397"/>
      <c r="C23" s="398"/>
      <c r="D23" s="126"/>
    </row>
    <row r="24" spans="1:4" ht="15.75" customHeight="1">
      <c r="A24" s="383"/>
      <c r="B24" s="397"/>
      <c r="C24" s="398"/>
      <c r="D24" s="126"/>
    </row>
    <row r="25" spans="1:4" ht="15.75" customHeight="1">
      <c r="A25" s="383"/>
      <c r="B25" s="397"/>
      <c r="C25" s="398"/>
      <c r="D25" s="126"/>
    </row>
    <row r="26" spans="1:4" ht="15.75" customHeight="1">
      <c r="A26" s="383"/>
      <c r="B26" s="397"/>
      <c r="C26" s="398"/>
      <c r="D26" s="126"/>
    </row>
    <row r="27" spans="1:4" ht="15.75" customHeight="1">
      <c r="A27" s="383"/>
      <c r="B27" s="397"/>
      <c r="C27" s="398"/>
      <c r="D27" s="126"/>
    </row>
    <row r="28" spans="1:4" ht="15.75" customHeight="1">
      <c r="A28" s="383"/>
      <c r="B28" s="397"/>
      <c r="C28" s="398"/>
      <c r="D28" s="126"/>
    </row>
    <row r="29" spans="1:4" ht="15.75" customHeight="1">
      <c r="A29" s="383"/>
      <c r="B29" s="397"/>
      <c r="C29" s="398"/>
      <c r="D29" s="126"/>
    </row>
    <row r="30" spans="1:4" ht="15.75" customHeight="1">
      <c r="A30" s="383"/>
      <c r="B30" s="397"/>
      <c r="C30" s="398"/>
      <c r="D30" s="126"/>
    </row>
    <row r="31" spans="1:4" ht="15.75" customHeight="1">
      <c r="A31" s="383"/>
      <c r="B31" s="397"/>
      <c r="C31" s="398"/>
      <c r="D31" s="126"/>
    </row>
    <row r="32" spans="1:4" ht="15.75" customHeight="1">
      <c r="A32" s="383"/>
      <c r="B32" s="397"/>
      <c r="C32" s="398"/>
      <c r="D32" s="126"/>
    </row>
    <row r="33" spans="1:4" ht="15.75" customHeight="1">
      <c r="A33" s="383"/>
      <c r="B33" s="397"/>
      <c r="C33" s="398"/>
      <c r="D33" s="126"/>
    </row>
    <row r="34" spans="1:4" ht="15.75" customHeight="1">
      <c r="A34" s="383"/>
      <c r="B34" s="397"/>
      <c r="C34" s="398"/>
      <c r="D34" s="126"/>
    </row>
    <row r="35" spans="1:4" ht="15.75" customHeight="1">
      <c r="A35" s="383"/>
      <c r="B35" s="397"/>
      <c r="C35" s="398"/>
      <c r="D35" s="126"/>
    </row>
    <row r="36" spans="1:4" ht="15.75" customHeight="1">
      <c r="A36" s="383"/>
      <c r="B36" s="397"/>
      <c r="C36" s="398"/>
      <c r="D36" s="126"/>
    </row>
    <row r="37" spans="1:4" ht="15.75" customHeight="1">
      <c r="A37" s="383"/>
      <c r="B37" s="397"/>
      <c r="C37" s="398"/>
      <c r="D37" s="126"/>
    </row>
    <row r="38" spans="1:4" ht="15.75" customHeight="1">
      <c r="A38" s="383"/>
      <c r="B38" s="397"/>
      <c r="C38" s="398"/>
      <c r="D38" s="126"/>
    </row>
    <row r="39" spans="1:4" ht="15.75" customHeight="1">
      <c r="A39" s="383"/>
      <c r="B39" s="397"/>
      <c r="C39" s="398"/>
      <c r="D39" s="126"/>
    </row>
    <row r="40" spans="1:4" ht="15.75" customHeight="1">
      <c r="A40" s="383"/>
      <c r="B40" s="397"/>
      <c r="C40" s="398"/>
      <c r="D40" s="126"/>
    </row>
    <row r="41" spans="1:4" ht="15.75" customHeight="1">
      <c r="A41" s="383"/>
      <c r="B41" s="397"/>
      <c r="C41" s="398"/>
      <c r="D41" s="126"/>
    </row>
    <row r="42" spans="1:4" ht="15.75" customHeight="1">
      <c r="A42" s="383"/>
      <c r="B42" s="397"/>
      <c r="C42" s="398"/>
      <c r="D42" s="126"/>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42"/>
  <sheetViews>
    <sheetView zoomScale="98" zoomScaleNormal="98" workbookViewId="0">
      <selection activeCell="U8" sqref="U8 U8"/>
    </sheetView>
  </sheetViews>
  <sheetFormatPr defaultRowHeight="12.75"/>
  <cols>
    <col min="1" max="1" width="9.140625" style="200" customWidth="1"/>
    <col min="2" max="2" width="22.5703125" style="200" customWidth="1"/>
    <col min="3" max="3" width="15" style="200" customWidth="1"/>
    <col min="4" max="4" width="15.85546875" style="200" customWidth="1"/>
    <col min="5" max="5" width="11" style="200" customWidth="1"/>
    <col min="6" max="6" width="11.42578125" style="200" customWidth="1"/>
    <col min="7" max="7" width="13.5703125" style="200" customWidth="1"/>
    <col min="8" max="9" width="17.42578125" style="200" customWidth="1"/>
  </cols>
  <sheetData>
    <row r="1" spans="1:22" ht="15.75" customHeight="1">
      <c r="A1" s="288" t="s">
        <v>551</v>
      </c>
      <c r="B1"/>
      <c r="C1"/>
      <c r="D1" s="334"/>
      <c r="E1" s="334"/>
      <c r="F1" s="334"/>
      <c r="G1" s="334"/>
      <c r="H1" s="334"/>
      <c r="I1" s="385"/>
      <c r="J1" s="385"/>
      <c r="K1" s="334"/>
      <c r="L1" s="334"/>
      <c r="O1" s="386"/>
      <c r="P1" s="334"/>
      <c r="Q1" s="334"/>
      <c r="R1" s="334"/>
      <c r="S1" s="334"/>
    </row>
    <row r="2" spans="1:22" ht="15.75" customHeight="1">
      <c r="A2" s="289" t="s">
        <v>359</v>
      </c>
      <c r="B2"/>
      <c r="C2" s="387" t="s">
        <v>360</v>
      </c>
      <c r="D2" s="291" t="str">
        <f>'Flexi Form Guidelines'!B2</f>
        <v>Kantor Perwakilan Perusahaan Perdagangan Asing Williams-Sonoma Singapore Pte. Ltd</v>
      </c>
      <c r="E2" s="291"/>
      <c r="F2" s="291"/>
      <c r="G2" s="291"/>
      <c r="H2" s="291"/>
      <c r="I2" s="291"/>
      <c r="J2" s="291"/>
      <c r="K2" s="291"/>
      <c r="L2" s="291"/>
      <c r="O2" s="386"/>
      <c r="P2" s="291"/>
      <c r="Q2" s="291"/>
      <c r="R2" s="291"/>
      <c r="S2" s="291"/>
    </row>
    <row r="3" spans="1:22" ht="15.75" customHeight="1">
      <c r="A3" s="289" t="s">
        <v>546</v>
      </c>
      <c r="B3"/>
      <c r="C3" s="387" t="s">
        <v>360</v>
      </c>
      <c r="D3" s="294">
        <v>42552</v>
      </c>
      <c r="E3" s="291"/>
      <c r="F3" s="291"/>
      <c r="G3" s="291"/>
      <c r="H3" s="388"/>
      <c r="I3" s="388"/>
      <c r="J3" s="388"/>
      <c r="K3" s="388"/>
      <c r="L3" s="388"/>
      <c r="M3" s="389"/>
      <c r="N3" s="389"/>
      <c r="O3" s="390"/>
      <c r="P3" s="391"/>
      <c r="Q3" s="391"/>
      <c r="R3" s="391"/>
      <c r="S3" s="391"/>
    </row>
    <row r="4" spans="1:22" ht="15.75" customHeight="1">
      <c r="A4" s="289" t="s">
        <v>547</v>
      </c>
      <c r="B4"/>
      <c r="C4" s="387" t="s">
        <v>360</v>
      </c>
      <c r="D4" s="294">
        <v>42583</v>
      </c>
      <c r="E4" s="291"/>
      <c r="F4" s="291"/>
      <c r="G4" s="291"/>
      <c r="H4" s="388"/>
      <c r="I4" s="388"/>
      <c r="J4" s="388"/>
      <c r="K4" s="388"/>
      <c r="L4" s="388"/>
      <c r="M4" s="389"/>
      <c r="N4" s="389"/>
      <c r="O4" s="390"/>
      <c r="P4" s="391"/>
      <c r="Q4" s="391"/>
      <c r="R4" s="391"/>
      <c r="S4" s="391"/>
    </row>
    <row r="5" spans="1:22" ht="15.75" customHeight="1">
      <c r="A5" s="289" t="s">
        <v>361</v>
      </c>
      <c r="B5"/>
      <c r="C5" s="387" t="s">
        <v>360</v>
      </c>
      <c r="D5" s="291" t="s">
        <v>362</v>
      </c>
      <c r="E5" s="291"/>
      <c r="F5" s="291"/>
      <c r="G5" s="291"/>
      <c r="H5" s="291"/>
      <c r="I5" s="291"/>
      <c r="J5" s="291"/>
      <c r="K5" s="291"/>
      <c r="L5" s="291"/>
      <c r="O5" s="386"/>
      <c r="P5" s="291"/>
      <c r="Q5" s="291"/>
      <c r="R5" s="291"/>
      <c r="S5" s="291"/>
    </row>
    <row r="6" spans="1:22" ht="15.75" customHeight="1">
      <c r="A6" s="289" t="s">
        <v>365</v>
      </c>
      <c r="B6"/>
      <c r="C6" s="385" t="s">
        <v>360</v>
      </c>
      <c r="D6" s="294" t="s">
        <v>366</v>
      </c>
      <c r="E6" s="361"/>
      <c r="F6" s="361"/>
      <c r="G6" s="344"/>
      <c r="H6" s="291"/>
      <c r="I6" s="291"/>
      <c r="J6" s="291"/>
      <c r="K6" s="291"/>
      <c r="L6" s="344"/>
      <c r="M6" s="344"/>
      <c r="N6" s="344"/>
      <c r="O6" s="344"/>
      <c r="P6" s="344"/>
      <c r="Q6" s="344"/>
      <c r="R6" s="343"/>
    </row>
    <row r="7" spans="1:22" ht="24" customHeight="1">
      <c r="A7" s="298" t="s">
        <v>367</v>
      </c>
      <c r="B7" s="298"/>
      <c r="C7" s="298"/>
      <c r="D7" s="298"/>
      <c r="E7" s="298"/>
      <c r="F7" s="298"/>
      <c r="G7" s="298"/>
      <c r="H7" s="298"/>
      <c r="I7" s="298"/>
      <c r="J7" s="291"/>
      <c r="K7" s="291"/>
      <c r="L7" s="291"/>
      <c r="M7" s="291"/>
      <c r="N7" s="291"/>
      <c r="O7" s="291"/>
      <c r="P7" s="291"/>
    </row>
    <row r="8" spans="1:22" ht="42" customHeight="1">
      <c r="A8" s="392"/>
      <c r="B8" s="392"/>
      <c r="C8" s="392"/>
      <c r="D8" s="392"/>
      <c r="E8" s="392"/>
      <c r="F8" s="392"/>
      <c r="G8" s="392"/>
      <c r="H8" s="392"/>
      <c r="I8" s="300" t="s">
        <v>552</v>
      </c>
      <c r="J8" s="392"/>
      <c r="K8" s="392"/>
      <c r="L8" s="392"/>
      <c r="T8" s="200"/>
      <c r="U8" s="200"/>
      <c r="V8" s="200"/>
    </row>
    <row r="9" spans="1:22" ht="63" customHeight="1">
      <c r="A9" s="41" t="s">
        <v>34</v>
      </c>
      <c r="B9" s="62" t="s">
        <v>46</v>
      </c>
      <c r="C9" s="36" t="s">
        <v>553</v>
      </c>
      <c r="D9" s="35"/>
      <c r="E9" s="36" t="s">
        <v>554</v>
      </c>
      <c r="F9" s="34"/>
      <c r="G9" s="35"/>
      <c r="H9" s="41" t="s">
        <v>177</v>
      </c>
      <c r="I9" s="41" t="s">
        <v>555</v>
      </c>
      <c r="T9" s="356" t="s">
        <v>527</v>
      </c>
      <c r="U9" s="356" t="s">
        <v>527</v>
      </c>
      <c r="V9" s="356" t="s">
        <v>527</v>
      </c>
    </row>
    <row r="10" spans="1:22" ht="15.75" customHeight="1">
      <c r="A10" s="40"/>
      <c r="B10" s="61"/>
      <c r="C10" s="399" t="s">
        <v>55</v>
      </c>
      <c r="D10" s="367">
        <v>2</v>
      </c>
      <c r="E10" s="367">
        <v>2</v>
      </c>
      <c r="F10" s="367">
        <v>3</v>
      </c>
      <c r="G10" s="367">
        <v>4</v>
      </c>
      <c r="H10" s="40"/>
      <c r="I10" s="40"/>
      <c r="T10" s="356" t="s">
        <v>527</v>
      </c>
      <c r="U10" s="356" t="s">
        <v>527</v>
      </c>
      <c r="V10" s="356" t="s">
        <v>527</v>
      </c>
    </row>
    <row r="11" spans="1:22" ht="15.75" customHeight="1">
      <c r="A11" s="393"/>
      <c r="B11" s="394"/>
      <c r="C11" s="400"/>
      <c r="D11" s="400"/>
      <c r="E11" s="400"/>
      <c r="F11" s="400"/>
      <c r="G11" s="400"/>
      <c r="H11" s="394"/>
      <c r="I11" s="395"/>
    </row>
    <row r="12" spans="1:22" ht="15.75" customHeight="1">
      <c r="A12" s="383">
        <v>1</v>
      </c>
      <c r="B12" s="397">
        <v>1234</v>
      </c>
      <c r="C12" s="401">
        <v>2.5</v>
      </c>
      <c r="D12" s="401">
        <v>5.5</v>
      </c>
      <c r="E12" s="401">
        <v>12</v>
      </c>
      <c r="F12" s="401">
        <v>3</v>
      </c>
      <c r="G12" s="401">
        <v>2</v>
      </c>
      <c r="H12" s="126"/>
      <c r="I12" s="402">
        <f t="shared" ref="I12:I42" si="0">(C12*$C$10)+(D12*$D$10)+(E12*$E$10)+(F12*$F$10)+(G12*$G$10)</f>
        <v>55.75</v>
      </c>
    </row>
    <row r="13" spans="1:22" ht="15.75" customHeight="1">
      <c r="A13" s="383"/>
      <c r="B13" s="397"/>
      <c r="C13" s="401"/>
      <c r="D13" s="401"/>
      <c r="E13" s="401"/>
      <c r="F13" s="401"/>
      <c r="G13" s="401"/>
      <c r="H13" s="126"/>
      <c r="I13" s="402">
        <f t="shared" si="0"/>
        <v>0</v>
      </c>
    </row>
    <row r="14" spans="1:22" ht="15.75" customHeight="1">
      <c r="A14" s="383"/>
      <c r="B14" s="397"/>
      <c r="C14" s="401"/>
      <c r="D14" s="401"/>
      <c r="E14" s="401"/>
      <c r="F14" s="401"/>
      <c r="G14" s="401"/>
      <c r="H14" s="126"/>
      <c r="I14" s="402">
        <f t="shared" si="0"/>
        <v>0</v>
      </c>
    </row>
    <row r="15" spans="1:22" ht="15.75" customHeight="1">
      <c r="A15" s="383"/>
      <c r="B15" s="397"/>
      <c r="C15" s="401"/>
      <c r="D15" s="401"/>
      <c r="E15" s="401"/>
      <c r="F15" s="401"/>
      <c r="G15" s="401"/>
      <c r="H15" s="126"/>
      <c r="I15" s="402">
        <f t="shared" si="0"/>
        <v>0</v>
      </c>
    </row>
    <row r="16" spans="1:22" ht="15.75" customHeight="1">
      <c r="A16" s="383"/>
      <c r="B16" s="397"/>
      <c r="C16" s="401"/>
      <c r="D16" s="401"/>
      <c r="E16" s="401"/>
      <c r="F16" s="401"/>
      <c r="G16" s="401"/>
      <c r="H16" s="126"/>
      <c r="I16" s="402">
        <f t="shared" si="0"/>
        <v>0</v>
      </c>
    </row>
    <row r="17" spans="1:9" ht="15.75" customHeight="1">
      <c r="A17" s="383"/>
      <c r="B17" s="397"/>
      <c r="C17" s="401"/>
      <c r="D17" s="401"/>
      <c r="E17" s="401"/>
      <c r="F17" s="401"/>
      <c r="G17" s="401"/>
      <c r="H17" s="126"/>
      <c r="I17" s="402">
        <f t="shared" si="0"/>
        <v>0</v>
      </c>
    </row>
    <row r="18" spans="1:9" ht="15.75" customHeight="1">
      <c r="A18" s="383"/>
      <c r="B18" s="397"/>
      <c r="C18" s="401"/>
      <c r="D18" s="401"/>
      <c r="E18" s="401"/>
      <c r="F18" s="401"/>
      <c r="G18" s="401"/>
      <c r="H18" s="126"/>
      <c r="I18" s="402">
        <f t="shared" si="0"/>
        <v>0</v>
      </c>
    </row>
    <row r="19" spans="1:9" ht="15.75" customHeight="1">
      <c r="A19" s="383"/>
      <c r="B19" s="397"/>
      <c r="C19" s="401"/>
      <c r="D19" s="401"/>
      <c r="E19" s="401"/>
      <c r="F19" s="401"/>
      <c r="G19" s="401"/>
      <c r="H19" s="126"/>
      <c r="I19" s="402">
        <f t="shared" si="0"/>
        <v>0</v>
      </c>
    </row>
    <row r="20" spans="1:9" ht="15.75" customHeight="1">
      <c r="A20" s="383"/>
      <c r="B20" s="397"/>
      <c r="C20" s="401"/>
      <c r="D20" s="401"/>
      <c r="E20" s="401"/>
      <c r="F20" s="401"/>
      <c r="G20" s="401"/>
      <c r="H20" s="126"/>
      <c r="I20" s="402">
        <f t="shared" si="0"/>
        <v>0</v>
      </c>
    </row>
    <row r="21" spans="1:9" ht="15.75" customHeight="1">
      <c r="A21" s="383"/>
      <c r="B21" s="397"/>
      <c r="C21" s="401"/>
      <c r="D21" s="401"/>
      <c r="E21" s="401"/>
      <c r="F21" s="401"/>
      <c r="G21" s="401"/>
      <c r="H21" s="126"/>
      <c r="I21" s="402">
        <f t="shared" si="0"/>
        <v>0</v>
      </c>
    </row>
    <row r="22" spans="1:9" ht="15.75" customHeight="1">
      <c r="A22" s="383"/>
      <c r="B22" s="397"/>
      <c r="C22" s="401"/>
      <c r="D22" s="401"/>
      <c r="E22" s="401"/>
      <c r="F22" s="401"/>
      <c r="G22" s="401"/>
      <c r="H22" s="126"/>
      <c r="I22" s="402">
        <f t="shared" si="0"/>
        <v>0</v>
      </c>
    </row>
    <row r="23" spans="1:9" ht="15.75" customHeight="1">
      <c r="A23" s="383"/>
      <c r="B23" s="397"/>
      <c r="C23" s="401"/>
      <c r="D23" s="401"/>
      <c r="E23" s="401"/>
      <c r="F23" s="401"/>
      <c r="G23" s="401"/>
      <c r="H23" s="126"/>
      <c r="I23" s="402">
        <f t="shared" si="0"/>
        <v>0</v>
      </c>
    </row>
    <row r="24" spans="1:9" ht="15.75" customHeight="1">
      <c r="A24" s="383"/>
      <c r="B24" s="397"/>
      <c r="C24" s="401"/>
      <c r="D24" s="401"/>
      <c r="E24" s="401"/>
      <c r="F24" s="401"/>
      <c r="G24" s="401"/>
      <c r="H24" s="126"/>
      <c r="I24" s="402">
        <f t="shared" si="0"/>
        <v>0</v>
      </c>
    </row>
    <row r="25" spans="1:9" ht="15.75" customHeight="1">
      <c r="A25" s="383"/>
      <c r="B25" s="397"/>
      <c r="C25" s="401"/>
      <c r="D25" s="401"/>
      <c r="E25" s="401"/>
      <c r="F25" s="401"/>
      <c r="G25" s="401"/>
      <c r="H25" s="126"/>
      <c r="I25" s="402">
        <f t="shared" si="0"/>
        <v>0</v>
      </c>
    </row>
    <row r="26" spans="1:9" ht="15.75" customHeight="1">
      <c r="A26" s="383"/>
      <c r="B26" s="397"/>
      <c r="C26" s="401"/>
      <c r="D26" s="401"/>
      <c r="E26" s="401"/>
      <c r="F26" s="401"/>
      <c r="G26" s="401"/>
      <c r="H26" s="126"/>
      <c r="I26" s="402">
        <f t="shared" si="0"/>
        <v>0</v>
      </c>
    </row>
    <row r="27" spans="1:9" ht="15.75" customHeight="1">
      <c r="A27" s="383"/>
      <c r="B27" s="397"/>
      <c r="C27" s="401"/>
      <c r="D27" s="401"/>
      <c r="E27" s="401"/>
      <c r="F27" s="401"/>
      <c r="G27" s="401"/>
      <c r="H27" s="126"/>
      <c r="I27" s="402">
        <f t="shared" si="0"/>
        <v>0</v>
      </c>
    </row>
    <row r="28" spans="1:9" ht="15.75" customHeight="1">
      <c r="A28" s="383"/>
      <c r="B28" s="397"/>
      <c r="C28" s="401"/>
      <c r="D28" s="401"/>
      <c r="E28" s="401"/>
      <c r="F28" s="401"/>
      <c r="G28" s="401"/>
      <c r="H28" s="126"/>
      <c r="I28" s="402">
        <f t="shared" si="0"/>
        <v>0</v>
      </c>
    </row>
    <row r="29" spans="1:9" ht="15.75" customHeight="1">
      <c r="A29" s="383"/>
      <c r="B29" s="397"/>
      <c r="C29" s="401"/>
      <c r="D29" s="401"/>
      <c r="E29" s="401"/>
      <c r="F29" s="401"/>
      <c r="G29" s="401"/>
      <c r="H29" s="126"/>
      <c r="I29" s="402">
        <f t="shared" si="0"/>
        <v>0</v>
      </c>
    </row>
    <row r="30" spans="1:9" ht="15.75" customHeight="1">
      <c r="A30" s="383"/>
      <c r="B30" s="397"/>
      <c r="C30" s="401"/>
      <c r="D30" s="401"/>
      <c r="E30" s="401"/>
      <c r="F30" s="401"/>
      <c r="G30" s="401"/>
      <c r="H30" s="126"/>
      <c r="I30" s="402">
        <f t="shared" si="0"/>
        <v>0</v>
      </c>
    </row>
    <row r="31" spans="1:9" ht="15.75" customHeight="1">
      <c r="A31" s="383"/>
      <c r="B31" s="397"/>
      <c r="C31" s="401"/>
      <c r="D31" s="401"/>
      <c r="E31" s="401"/>
      <c r="F31" s="401"/>
      <c r="G31" s="401"/>
      <c r="H31" s="126"/>
      <c r="I31" s="402">
        <f t="shared" si="0"/>
        <v>0</v>
      </c>
    </row>
    <row r="32" spans="1:9" ht="15.75" customHeight="1">
      <c r="A32" s="383"/>
      <c r="B32" s="397"/>
      <c r="C32" s="401"/>
      <c r="D32" s="401"/>
      <c r="E32" s="401"/>
      <c r="F32" s="401"/>
      <c r="G32" s="401"/>
      <c r="H32" s="126"/>
      <c r="I32" s="402">
        <f t="shared" si="0"/>
        <v>0</v>
      </c>
    </row>
    <row r="33" spans="1:9" ht="15.75" customHeight="1">
      <c r="A33" s="383"/>
      <c r="B33" s="397"/>
      <c r="C33" s="401"/>
      <c r="D33" s="401"/>
      <c r="E33" s="401"/>
      <c r="F33" s="401"/>
      <c r="G33" s="401"/>
      <c r="H33" s="126"/>
      <c r="I33" s="402">
        <f t="shared" si="0"/>
        <v>0</v>
      </c>
    </row>
    <row r="34" spans="1:9" ht="15.75" customHeight="1">
      <c r="A34" s="383"/>
      <c r="B34" s="397"/>
      <c r="C34" s="401"/>
      <c r="D34" s="401"/>
      <c r="E34" s="401"/>
      <c r="F34" s="401"/>
      <c r="G34" s="401"/>
      <c r="H34" s="126"/>
      <c r="I34" s="402">
        <f t="shared" si="0"/>
        <v>0</v>
      </c>
    </row>
    <row r="35" spans="1:9" ht="15.75" customHeight="1">
      <c r="A35" s="383"/>
      <c r="B35" s="397"/>
      <c r="C35" s="401"/>
      <c r="D35" s="401"/>
      <c r="E35" s="401"/>
      <c r="F35" s="401"/>
      <c r="G35" s="401"/>
      <c r="H35" s="126"/>
      <c r="I35" s="402">
        <f t="shared" si="0"/>
        <v>0</v>
      </c>
    </row>
    <row r="36" spans="1:9" ht="15.75" customHeight="1">
      <c r="A36" s="383"/>
      <c r="B36" s="397"/>
      <c r="C36" s="401"/>
      <c r="D36" s="401"/>
      <c r="E36" s="401"/>
      <c r="F36" s="401"/>
      <c r="G36" s="401"/>
      <c r="H36" s="126"/>
      <c r="I36" s="402">
        <f t="shared" si="0"/>
        <v>0</v>
      </c>
    </row>
    <row r="37" spans="1:9" ht="15.75" customHeight="1">
      <c r="A37" s="383"/>
      <c r="B37" s="397"/>
      <c r="C37" s="401"/>
      <c r="D37" s="401"/>
      <c r="E37" s="401"/>
      <c r="F37" s="401"/>
      <c r="G37" s="401"/>
      <c r="H37" s="126"/>
      <c r="I37" s="402">
        <f t="shared" si="0"/>
        <v>0</v>
      </c>
    </row>
    <row r="38" spans="1:9" ht="15.75" customHeight="1">
      <c r="A38" s="383"/>
      <c r="B38" s="397"/>
      <c r="C38" s="401"/>
      <c r="D38" s="401"/>
      <c r="E38" s="401"/>
      <c r="F38" s="401"/>
      <c r="G38" s="401"/>
      <c r="H38" s="126"/>
      <c r="I38" s="402">
        <f t="shared" si="0"/>
        <v>0</v>
      </c>
    </row>
    <row r="39" spans="1:9" ht="15.75" customHeight="1">
      <c r="A39" s="383"/>
      <c r="B39" s="397"/>
      <c r="C39" s="401"/>
      <c r="D39" s="401"/>
      <c r="E39" s="401"/>
      <c r="F39" s="401"/>
      <c r="G39" s="401"/>
      <c r="H39" s="126"/>
      <c r="I39" s="402">
        <f t="shared" si="0"/>
        <v>0</v>
      </c>
    </row>
    <row r="40" spans="1:9" ht="15.75" customHeight="1">
      <c r="A40" s="383"/>
      <c r="B40" s="397"/>
      <c r="C40" s="401"/>
      <c r="D40" s="401"/>
      <c r="E40" s="401"/>
      <c r="F40" s="401"/>
      <c r="G40" s="401"/>
      <c r="H40" s="126"/>
      <c r="I40" s="402">
        <f t="shared" si="0"/>
        <v>0</v>
      </c>
    </row>
    <row r="41" spans="1:9" ht="15.75" customHeight="1">
      <c r="A41" s="383"/>
      <c r="B41" s="397"/>
      <c r="C41" s="401"/>
      <c r="D41" s="401"/>
      <c r="E41" s="401"/>
      <c r="F41" s="401"/>
      <c r="G41" s="401"/>
      <c r="H41" s="126"/>
      <c r="I41" s="402">
        <f t="shared" si="0"/>
        <v>0</v>
      </c>
    </row>
    <row r="42" spans="1:9" ht="15.75" customHeight="1">
      <c r="A42" s="383"/>
      <c r="B42" s="397"/>
      <c r="C42" s="401"/>
      <c r="D42" s="401"/>
      <c r="E42" s="401"/>
      <c r="F42" s="401"/>
      <c r="G42" s="401"/>
      <c r="H42" s="126"/>
      <c r="I42" s="402">
        <f t="shared" si="0"/>
        <v>0</v>
      </c>
    </row>
  </sheetData>
  <mergeCells count="6">
    <mergeCell ref="I9:I10"/>
    <mergeCell ref="C9:D9"/>
    <mergeCell ref="E9:G9"/>
    <mergeCell ref="B9:B10"/>
    <mergeCell ref="A9:A10"/>
    <mergeCell ref="H9:H10"/>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2"/>
  <sheetViews>
    <sheetView workbookViewId="0"/>
  </sheetViews>
  <sheetFormatPr defaultRowHeight="12.75"/>
  <sheetData>
    <row r="1" spans="1:19" ht="15.75" customHeight="1">
      <c r="A1" s="288" t="s">
        <v>556</v>
      </c>
      <c r="D1" s="334"/>
      <c r="E1" s="334"/>
      <c r="F1" s="334"/>
      <c r="G1" s="334"/>
      <c r="H1" s="334"/>
      <c r="I1" s="385"/>
      <c r="J1" s="385"/>
      <c r="K1" s="334"/>
      <c r="L1" s="334"/>
      <c r="O1" s="386"/>
      <c r="P1" s="334"/>
      <c r="Q1" s="334"/>
      <c r="R1" s="334"/>
      <c r="S1" s="334"/>
    </row>
    <row r="2" spans="1:19" ht="15.75" customHeight="1">
      <c r="A2" s="289" t="s">
        <v>359</v>
      </c>
      <c r="C2" s="387" t="s">
        <v>360</v>
      </c>
      <c r="D2" s="291" t="str">
        <f>'Flexi Form Guidelines'!B2</f>
        <v>Kantor Perwakilan Perusahaan Perdagangan Asing Williams-Sonoma Singapore Pte. Ltd</v>
      </c>
      <c r="E2" s="291"/>
      <c r="F2" s="291"/>
      <c r="G2" s="291"/>
      <c r="H2" s="291"/>
      <c r="I2" s="291"/>
      <c r="J2" s="291"/>
      <c r="K2" s="291"/>
      <c r="L2" s="291"/>
      <c r="O2" s="386"/>
      <c r="P2" s="291"/>
      <c r="Q2" s="291"/>
      <c r="R2" s="291"/>
      <c r="S2" s="291"/>
    </row>
    <row r="3" spans="1:19" ht="15.75" customHeight="1">
      <c r="A3" s="289" t="s">
        <v>546</v>
      </c>
      <c r="C3" s="387" t="s">
        <v>360</v>
      </c>
      <c r="D3" s="294">
        <v>42552</v>
      </c>
      <c r="E3" s="291"/>
      <c r="F3" s="291"/>
      <c r="G3" s="291"/>
      <c r="H3" s="388"/>
      <c r="I3" s="388"/>
      <c r="J3" s="388"/>
      <c r="K3" s="388"/>
      <c r="L3" s="388"/>
      <c r="M3" s="389"/>
      <c r="N3" s="389"/>
      <c r="O3" s="390"/>
      <c r="P3" s="391"/>
      <c r="Q3" s="391"/>
      <c r="R3" s="391"/>
      <c r="S3" s="391"/>
    </row>
    <row r="4" spans="1:19" ht="15.75" customHeight="1">
      <c r="A4" s="289" t="s">
        <v>547</v>
      </c>
      <c r="C4" s="387" t="s">
        <v>360</v>
      </c>
      <c r="D4" s="294">
        <v>42583</v>
      </c>
      <c r="E4" s="291"/>
      <c r="F4" s="291"/>
      <c r="G4" s="291"/>
      <c r="H4" s="388"/>
      <c r="I4" s="388"/>
      <c r="J4" s="388"/>
      <c r="K4" s="388"/>
      <c r="L4" s="388"/>
      <c r="M4" s="389"/>
      <c r="N4" s="389"/>
      <c r="O4" s="390"/>
      <c r="P4" s="391"/>
      <c r="Q4" s="391"/>
      <c r="R4" s="391"/>
      <c r="S4" s="391"/>
    </row>
    <row r="5" spans="1:19" ht="15.75" customHeight="1">
      <c r="A5" s="289" t="s">
        <v>361</v>
      </c>
      <c r="C5" s="387" t="s">
        <v>360</v>
      </c>
      <c r="D5" s="291" t="s">
        <v>362</v>
      </c>
      <c r="E5" s="291"/>
      <c r="F5" s="291"/>
      <c r="G5" s="291"/>
      <c r="H5" s="291"/>
      <c r="I5" s="291"/>
      <c r="J5" s="291"/>
      <c r="K5" s="291"/>
      <c r="L5" s="291"/>
      <c r="O5" s="386"/>
      <c r="P5" s="291"/>
      <c r="Q5" s="291"/>
      <c r="R5" s="291"/>
      <c r="S5" s="291"/>
    </row>
    <row r="6" spans="1:19" ht="15.75" customHeight="1">
      <c r="A6" s="289" t="s">
        <v>365</v>
      </c>
      <c r="C6" s="385" t="s">
        <v>360</v>
      </c>
      <c r="D6" s="294" t="s">
        <v>366</v>
      </c>
      <c r="E6" s="361"/>
      <c r="F6" s="361"/>
      <c r="G6" s="344"/>
      <c r="H6" s="291"/>
      <c r="I6" s="291"/>
      <c r="J6" s="291"/>
      <c r="K6" s="291"/>
      <c r="L6" s="344"/>
      <c r="M6" s="344"/>
      <c r="N6" s="344"/>
      <c r="O6" s="344"/>
      <c r="P6" s="344"/>
      <c r="Q6" s="344"/>
      <c r="R6" s="343"/>
    </row>
    <row r="7" spans="1:19" ht="15.75" customHeight="1">
      <c r="A7" s="298" t="s">
        <v>367</v>
      </c>
      <c r="B7" s="298"/>
      <c r="C7" s="298"/>
      <c r="D7" s="298"/>
      <c r="E7" s="298"/>
      <c r="F7" s="298"/>
      <c r="G7" s="298"/>
      <c r="H7" s="298"/>
      <c r="I7" s="298"/>
      <c r="J7" s="298"/>
      <c r="K7" s="298"/>
      <c r="L7" s="298"/>
      <c r="M7" s="298"/>
      <c r="N7" s="298"/>
      <c r="O7" s="298"/>
      <c r="P7" s="295"/>
    </row>
    <row r="8" spans="1:19" ht="78.75" customHeight="1">
      <c r="A8" s="392"/>
      <c r="B8" s="392"/>
      <c r="C8" s="392"/>
      <c r="D8" s="403" t="s">
        <v>552</v>
      </c>
      <c r="E8" s="392"/>
      <c r="F8" s="392"/>
      <c r="G8" s="392"/>
      <c r="H8" s="404" t="s">
        <v>552</v>
      </c>
      <c r="I8" s="404"/>
      <c r="J8" s="404"/>
      <c r="K8" s="404"/>
      <c r="L8" s="404"/>
      <c r="M8" s="404"/>
      <c r="N8" s="404"/>
      <c r="O8" s="392"/>
      <c r="P8" s="403" t="s">
        <v>552</v>
      </c>
      <c r="Q8" s="392"/>
      <c r="R8" s="392"/>
      <c r="S8" s="392"/>
    </row>
    <row r="9" spans="1:19" ht="63" customHeight="1">
      <c r="A9" s="306" t="s">
        <v>34</v>
      </c>
      <c r="B9" s="305" t="s">
        <v>46</v>
      </c>
      <c r="C9" s="305" t="s">
        <v>198</v>
      </c>
      <c r="D9" s="306" t="s">
        <v>201</v>
      </c>
      <c r="E9" s="305" t="s">
        <v>204</v>
      </c>
      <c r="F9" s="305" t="s">
        <v>207</v>
      </c>
      <c r="G9" s="306" t="s">
        <v>557</v>
      </c>
      <c r="H9" s="306" t="s">
        <v>558</v>
      </c>
      <c r="I9" s="306" t="s">
        <v>217</v>
      </c>
      <c r="J9" s="366" t="s">
        <v>553</v>
      </c>
      <c r="K9" s="366"/>
      <c r="L9" s="366" t="s">
        <v>554</v>
      </c>
      <c r="M9" s="366"/>
      <c r="N9" s="366"/>
      <c r="O9" s="306" t="s">
        <v>177</v>
      </c>
      <c r="P9" s="306" t="s">
        <v>555</v>
      </c>
    </row>
    <row r="10" spans="1:19" ht="15.75" customHeight="1">
      <c r="A10" s="306"/>
      <c r="B10" s="305"/>
      <c r="C10" s="305"/>
      <c r="D10" s="306"/>
      <c r="E10" s="305"/>
      <c r="F10" s="305"/>
      <c r="G10" s="306"/>
      <c r="H10" s="306"/>
      <c r="I10" s="306"/>
      <c r="J10" s="405">
        <v>1.5</v>
      </c>
      <c r="K10" s="366">
        <v>2</v>
      </c>
      <c r="L10" s="366">
        <v>2</v>
      </c>
      <c r="M10" s="366">
        <v>3</v>
      </c>
      <c r="N10" s="366">
        <v>4</v>
      </c>
      <c r="O10" s="306"/>
      <c r="P10" s="306"/>
    </row>
    <row r="11" spans="1:19" ht="15.75" customHeight="1">
      <c r="A11" s="393">
        <v>1</v>
      </c>
      <c r="B11" s="394" t="s">
        <v>550</v>
      </c>
      <c r="C11" s="406">
        <v>42582</v>
      </c>
      <c r="D11" s="407">
        <f t="shared" ref="D11:D42" si="0">IF(ISBLANK(C11),"",C11)</f>
        <v>42582</v>
      </c>
      <c r="E11" s="408">
        <v>0.76736111111111105</v>
      </c>
      <c r="F11" s="408">
        <v>1.5798611111111101</v>
      </c>
      <c r="G11" s="408">
        <v>0</v>
      </c>
      <c r="H11" s="409">
        <f t="shared" ref="H11:H42" si="1">(F11-E11)-G11</f>
        <v>0.812499999999999</v>
      </c>
      <c r="I11" s="394" t="str">
        <f t="shared" ref="I11:I42" si="2">IFERROR(IF(WEEKDAY(D11,2)&lt;6,"Work Day","Holiday"),"")</f>
        <v>Holiday</v>
      </c>
      <c r="J11" s="400">
        <f t="shared" ref="J11:J42" si="3">IF($I11="Work Day",IF(HOUR($H11)&gt;1,1,$H11*24),0)</f>
        <v>0</v>
      </c>
      <c r="K11" s="400">
        <f t="shared" ref="K11:K42" si="4">IF($I11="Work Day",IF(HOUR($H11)&gt;1,(($H11*24)-1),0),0)</f>
        <v>0</v>
      </c>
      <c r="L11" s="400">
        <f t="shared" ref="L11:L42" si="5">IF($I11="Holiday",IF(HOUR($H11)&gt;8,8,($H11*24)),0)</f>
        <v>8</v>
      </c>
      <c r="M11" s="400">
        <f t="shared" ref="M11:M42" si="6">IF($I11="Holiday",IF(HOUR($H11)&gt;9,1,IF(AND(HOUR($H11)&gt;8,HOUR($H11)&lt;=9),(9-($H11*24)))*0),0)</f>
        <v>1</v>
      </c>
      <c r="N11" s="400">
        <f t="shared" ref="N11:N42" si="7">IF($I11="Holiday",IF(HOUR($H11)&gt;9,(($H11*24)-9),0),0)</f>
        <v>10.499999999999975</v>
      </c>
      <c r="O11" s="394"/>
      <c r="P11" s="395">
        <f t="shared" ref="P11:P42" si="8">(J11*$J$10)+(K11*$K$10)+(L11*$L$10)+(M11*$M$10)+(N11*$N$10)</f>
        <v>60.999999999999901</v>
      </c>
    </row>
    <row r="12" spans="1:19" ht="15.75" customHeight="1">
      <c r="A12" s="383"/>
      <c r="B12" s="126"/>
      <c r="C12" s="151"/>
      <c r="D12" s="410" t="str">
        <f t="shared" si="0"/>
        <v/>
      </c>
      <c r="E12" s="152"/>
      <c r="F12" s="152"/>
      <c r="G12" s="152"/>
      <c r="H12" s="411">
        <f t="shared" si="1"/>
        <v>0</v>
      </c>
      <c r="I12" s="412" t="str">
        <f t="shared" si="2"/>
        <v/>
      </c>
      <c r="J12" s="413">
        <f t="shared" si="3"/>
        <v>0</v>
      </c>
      <c r="K12" s="413">
        <f t="shared" si="4"/>
        <v>0</v>
      </c>
      <c r="L12" s="413">
        <f t="shared" si="5"/>
        <v>0</v>
      </c>
      <c r="M12" s="413">
        <f t="shared" si="6"/>
        <v>0</v>
      </c>
      <c r="N12" s="413">
        <f t="shared" si="7"/>
        <v>0</v>
      </c>
      <c r="O12" s="126"/>
      <c r="P12" s="414">
        <f t="shared" si="8"/>
        <v>0</v>
      </c>
    </row>
    <row r="13" spans="1:19" ht="15.75" customHeight="1">
      <c r="A13" s="383"/>
      <c r="B13" s="126"/>
      <c r="C13" s="151"/>
      <c r="D13" s="410" t="str">
        <f t="shared" si="0"/>
        <v/>
      </c>
      <c r="E13" s="152"/>
      <c r="F13" s="152"/>
      <c r="G13" s="152"/>
      <c r="H13" s="411">
        <f t="shared" si="1"/>
        <v>0</v>
      </c>
      <c r="I13" s="412" t="str">
        <f t="shared" si="2"/>
        <v/>
      </c>
      <c r="J13" s="413">
        <f t="shared" si="3"/>
        <v>0</v>
      </c>
      <c r="K13" s="413">
        <f t="shared" si="4"/>
        <v>0</v>
      </c>
      <c r="L13" s="413">
        <f t="shared" si="5"/>
        <v>0</v>
      </c>
      <c r="M13" s="413">
        <f t="shared" si="6"/>
        <v>0</v>
      </c>
      <c r="N13" s="413">
        <f t="shared" si="7"/>
        <v>0</v>
      </c>
      <c r="O13" s="126"/>
      <c r="P13" s="414">
        <f t="shared" si="8"/>
        <v>0</v>
      </c>
    </row>
    <row r="14" spans="1:19" ht="15.75" customHeight="1">
      <c r="A14" s="383"/>
      <c r="B14" s="126"/>
      <c r="C14" s="151"/>
      <c r="D14" s="410" t="str">
        <f t="shared" si="0"/>
        <v/>
      </c>
      <c r="E14" s="152"/>
      <c r="F14" s="152"/>
      <c r="G14" s="152"/>
      <c r="H14" s="411">
        <f t="shared" si="1"/>
        <v>0</v>
      </c>
      <c r="I14" s="412" t="str">
        <f t="shared" si="2"/>
        <v/>
      </c>
      <c r="J14" s="413">
        <f t="shared" si="3"/>
        <v>0</v>
      </c>
      <c r="K14" s="413">
        <f t="shared" si="4"/>
        <v>0</v>
      </c>
      <c r="L14" s="413">
        <f t="shared" si="5"/>
        <v>0</v>
      </c>
      <c r="M14" s="413">
        <f t="shared" si="6"/>
        <v>0</v>
      </c>
      <c r="N14" s="413">
        <f t="shared" si="7"/>
        <v>0</v>
      </c>
      <c r="O14" s="126"/>
      <c r="P14" s="414">
        <f t="shared" si="8"/>
        <v>0</v>
      </c>
    </row>
    <row r="15" spans="1:19" ht="15.75" customHeight="1">
      <c r="A15" s="383"/>
      <c r="B15" s="126"/>
      <c r="C15" s="151"/>
      <c r="D15" s="410" t="str">
        <f t="shared" si="0"/>
        <v/>
      </c>
      <c r="E15" s="152"/>
      <c r="F15" s="152"/>
      <c r="G15" s="152"/>
      <c r="H15" s="411">
        <f t="shared" si="1"/>
        <v>0</v>
      </c>
      <c r="I15" s="412" t="str">
        <f t="shared" si="2"/>
        <v/>
      </c>
      <c r="J15" s="413">
        <f t="shared" si="3"/>
        <v>0</v>
      </c>
      <c r="K15" s="413">
        <f t="shared" si="4"/>
        <v>0</v>
      </c>
      <c r="L15" s="413">
        <f t="shared" si="5"/>
        <v>0</v>
      </c>
      <c r="M15" s="413">
        <f t="shared" si="6"/>
        <v>0</v>
      </c>
      <c r="N15" s="413">
        <f t="shared" si="7"/>
        <v>0</v>
      </c>
      <c r="O15" s="126"/>
      <c r="P15" s="414">
        <f t="shared" si="8"/>
        <v>0</v>
      </c>
    </row>
    <row r="16" spans="1:19" ht="15.75" customHeight="1">
      <c r="A16" s="383"/>
      <c r="B16" s="126"/>
      <c r="C16" s="151"/>
      <c r="D16" s="410" t="str">
        <f t="shared" si="0"/>
        <v/>
      </c>
      <c r="E16" s="152"/>
      <c r="F16" s="152"/>
      <c r="G16" s="152"/>
      <c r="H16" s="411">
        <f t="shared" si="1"/>
        <v>0</v>
      </c>
      <c r="I16" s="412" t="str">
        <f t="shared" si="2"/>
        <v/>
      </c>
      <c r="J16" s="413">
        <f t="shared" si="3"/>
        <v>0</v>
      </c>
      <c r="K16" s="413">
        <f t="shared" si="4"/>
        <v>0</v>
      </c>
      <c r="L16" s="413">
        <f t="shared" si="5"/>
        <v>0</v>
      </c>
      <c r="M16" s="413">
        <f t="shared" si="6"/>
        <v>0</v>
      </c>
      <c r="N16" s="413">
        <f t="shared" si="7"/>
        <v>0</v>
      </c>
      <c r="O16" s="126"/>
      <c r="P16" s="414">
        <f t="shared" si="8"/>
        <v>0</v>
      </c>
    </row>
    <row r="17" spans="1:16" ht="15.75" customHeight="1">
      <c r="A17" s="383"/>
      <c r="B17" s="126"/>
      <c r="C17" s="151"/>
      <c r="D17" s="410" t="str">
        <f t="shared" si="0"/>
        <v/>
      </c>
      <c r="E17" s="152"/>
      <c r="F17" s="152"/>
      <c r="G17" s="152"/>
      <c r="H17" s="411">
        <f t="shared" si="1"/>
        <v>0</v>
      </c>
      <c r="I17" s="412" t="str">
        <f t="shared" si="2"/>
        <v/>
      </c>
      <c r="J17" s="413">
        <f t="shared" si="3"/>
        <v>0</v>
      </c>
      <c r="K17" s="413">
        <f t="shared" si="4"/>
        <v>0</v>
      </c>
      <c r="L17" s="413">
        <f t="shared" si="5"/>
        <v>0</v>
      </c>
      <c r="M17" s="413">
        <f t="shared" si="6"/>
        <v>0</v>
      </c>
      <c r="N17" s="413">
        <f t="shared" si="7"/>
        <v>0</v>
      </c>
      <c r="O17" s="126"/>
      <c r="P17" s="414">
        <f t="shared" si="8"/>
        <v>0</v>
      </c>
    </row>
    <row r="18" spans="1:16" ht="15.75" customHeight="1">
      <c r="A18" s="383"/>
      <c r="B18" s="126"/>
      <c r="C18" s="151"/>
      <c r="D18" s="410" t="str">
        <f t="shared" si="0"/>
        <v/>
      </c>
      <c r="E18" s="152"/>
      <c r="F18" s="152"/>
      <c r="G18" s="152"/>
      <c r="H18" s="411">
        <f t="shared" si="1"/>
        <v>0</v>
      </c>
      <c r="I18" s="412" t="str">
        <f t="shared" si="2"/>
        <v/>
      </c>
      <c r="J18" s="413">
        <f t="shared" si="3"/>
        <v>0</v>
      </c>
      <c r="K18" s="413">
        <f t="shared" si="4"/>
        <v>0</v>
      </c>
      <c r="L18" s="413">
        <f t="shared" si="5"/>
        <v>0</v>
      </c>
      <c r="M18" s="413">
        <f t="shared" si="6"/>
        <v>0</v>
      </c>
      <c r="N18" s="413">
        <f t="shared" si="7"/>
        <v>0</v>
      </c>
      <c r="O18" s="126"/>
      <c r="P18" s="414">
        <f t="shared" si="8"/>
        <v>0</v>
      </c>
    </row>
    <row r="19" spans="1:16" ht="15.75" customHeight="1">
      <c r="A19" s="383"/>
      <c r="B19" s="126"/>
      <c r="C19" s="151"/>
      <c r="D19" s="410" t="str">
        <f t="shared" si="0"/>
        <v/>
      </c>
      <c r="E19" s="152"/>
      <c r="F19" s="152"/>
      <c r="G19" s="152"/>
      <c r="H19" s="411">
        <f t="shared" si="1"/>
        <v>0</v>
      </c>
      <c r="I19" s="412" t="str">
        <f t="shared" si="2"/>
        <v/>
      </c>
      <c r="J19" s="413">
        <f t="shared" si="3"/>
        <v>0</v>
      </c>
      <c r="K19" s="413">
        <f t="shared" si="4"/>
        <v>0</v>
      </c>
      <c r="L19" s="413">
        <f t="shared" si="5"/>
        <v>0</v>
      </c>
      <c r="M19" s="413">
        <f t="shared" si="6"/>
        <v>0</v>
      </c>
      <c r="N19" s="413">
        <f t="shared" si="7"/>
        <v>0</v>
      </c>
      <c r="O19" s="126"/>
      <c r="P19" s="414">
        <f t="shared" si="8"/>
        <v>0</v>
      </c>
    </row>
    <row r="20" spans="1:16" ht="15.75" customHeight="1">
      <c r="A20" s="383"/>
      <c r="B20" s="126"/>
      <c r="C20" s="151"/>
      <c r="D20" s="410" t="str">
        <f t="shared" si="0"/>
        <v/>
      </c>
      <c r="E20" s="152"/>
      <c r="F20" s="152"/>
      <c r="G20" s="152"/>
      <c r="H20" s="411">
        <f t="shared" si="1"/>
        <v>0</v>
      </c>
      <c r="I20" s="412" t="str">
        <f t="shared" si="2"/>
        <v/>
      </c>
      <c r="J20" s="413">
        <f t="shared" si="3"/>
        <v>0</v>
      </c>
      <c r="K20" s="413">
        <f t="shared" si="4"/>
        <v>0</v>
      </c>
      <c r="L20" s="413">
        <f t="shared" si="5"/>
        <v>0</v>
      </c>
      <c r="M20" s="413">
        <f t="shared" si="6"/>
        <v>0</v>
      </c>
      <c r="N20" s="413">
        <f t="shared" si="7"/>
        <v>0</v>
      </c>
      <c r="O20" s="126"/>
      <c r="P20" s="414">
        <f t="shared" si="8"/>
        <v>0</v>
      </c>
    </row>
    <row r="21" spans="1:16" ht="15.75" customHeight="1">
      <c r="A21" s="383"/>
      <c r="B21" s="126"/>
      <c r="C21" s="151"/>
      <c r="D21" s="410" t="str">
        <f t="shared" si="0"/>
        <v/>
      </c>
      <c r="E21" s="152"/>
      <c r="F21" s="152"/>
      <c r="G21" s="152"/>
      <c r="H21" s="411">
        <f t="shared" si="1"/>
        <v>0</v>
      </c>
      <c r="I21" s="412" t="str">
        <f t="shared" si="2"/>
        <v/>
      </c>
      <c r="J21" s="413">
        <f t="shared" si="3"/>
        <v>0</v>
      </c>
      <c r="K21" s="413">
        <f t="shared" si="4"/>
        <v>0</v>
      </c>
      <c r="L21" s="413">
        <f t="shared" si="5"/>
        <v>0</v>
      </c>
      <c r="M21" s="413">
        <f t="shared" si="6"/>
        <v>0</v>
      </c>
      <c r="N21" s="413">
        <f t="shared" si="7"/>
        <v>0</v>
      </c>
      <c r="O21" s="126"/>
      <c r="P21" s="414">
        <f t="shared" si="8"/>
        <v>0</v>
      </c>
    </row>
    <row r="22" spans="1:16" ht="15.75" customHeight="1">
      <c r="A22" s="383"/>
      <c r="B22" s="126"/>
      <c r="C22" s="151"/>
      <c r="D22" s="410" t="str">
        <f t="shared" si="0"/>
        <v/>
      </c>
      <c r="E22" s="152"/>
      <c r="F22" s="152"/>
      <c r="G22" s="152"/>
      <c r="H22" s="411">
        <f t="shared" si="1"/>
        <v>0</v>
      </c>
      <c r="I22" s="412" t="str">
        <f t="shared" si="2"/>
        <v/>
      </c>
      <c r="J22" s="413">
        <f t="shared" si="3"/>
        <v>0</v>
      </c>
      <c r="K22" s="413">
        <f t="shared" si="4"/>
        <v>0</v>
      </c>
      <c r="L22" s="413">
        <f t="shared" si="5"/>
        <v>0</v>
      </c>
      <c r="M22" s="413">
        <f t="shared" si="6"/>
        <v>0</v>
      </c>
      <c r="N22" s="413">
        <f t="shared" si="7"/>
        <v>0</v>
      </c>
      <c r="O22" s="126"/>
      <c r="P22" s="414">
        <f t="shared" si="8"/>
        <v>0</v>
      </c>
    </row>
    <row r="23" spans="1:16" ht="15.75" customHeight="1">
      <c r="A23" s="383"/>
      <c r="B23" s="126"/>
      <c r="C23" s="151"/>
      <c r="D23" s="410" t="str">
        <f t="shared" si="0"/>
        <v/>
      </c>
      <c r="E23" s="152"/>
      <c r="F23" s="152"/>
      <c r="G23" s="152"/>
      <c r="H23" s="411">
        <f t="shared" si="1"/>
        <v>0</v>
      </c>
      <c r="I23" s="412" t="str">
        <f t="shared" si="2"/>
        <v/>
      </c>
      <c r="J23" s="413">
        <f t="shared" si="3"/>
        <v>0</v>
      </c>
      <c r="K23" s="413">
        <f t="shared" si="4"/>
        <v>0</v>
      </c>
      <c r="L23" s="413">
        <f t="shared" si="5"/>
        <v>0</v>
      </c>
      <c r="M23" s="413">
        <f t="shared" si="6"/>
        <v>0</v>
      </c>
      <c r="N23" s="413">
        <f t="shared" si="7"/>
        <v>0</v>
      </c>
      <c r="O23" s="126"/>
      <c r="P23" s="414">
        <f t="shared" si="8"/>
        <v>0</v>
      </c>
    </row>
    <row r="24" spans="1:16" ht="15.75" customHeight="1">
      <c r="A24" s="383"/>
      <c r="B24" s="126"/>
      <c r="C24" s="151"/>
      <c r="D24" s="410" t="str">
        <f t="shared" si="0"/>
        <v/>
      </c>
      <c r="E24" s="152"/>
      <c r="F24" s="152"/>
      <c r="G24" s="152"/>
      <c r="H24" s="411">
        <f t="shared" si="1"/>
        <v>0</v>
      </c>
      <c r="I24" s="412" t="str">
        <f t="shared" si="2"/>
        <v/>
      </c>
      <c r="J24" s="413">
        <f t="shared" si="3"/>
        <v>0</v>
      </c>
      <c r="K24" s="413">
        <f t="shared" si="4"/>
        <v>0</v>
      </c>
      <c r="L24" s="413">
        <f t="shared" si="5"/>
        <v>0</v>
      </c>
      <c r="M24" s="413">
        <f t="shared" si="6"/>
        <v>0</v>
      </c>
      <c r="N24" s="413">
        <f t="shared" si="7"/>
        <v>0</v>
      </c>
      <c r="O24" s="126"/>
      <c r="P24" s="414">
        <f t="shared" si="8"/>
        <v>0</v>
      </c>
    </row>
    <row r="25" spans="1:16" ht="15.75" customHeight="1">
      <c r="A25" s="383"/>
      <c r="B25" s="126"/>
      <c r="C25" s="151"/>
      <c r="D25" s="410" t="str">
        <f t="shared" si="0"/>
        <v/>
      </c>
      <c r="E25" s="152"/>
      <c r="F25" s="152"/>
      <c r="G25" s="152"/>
      <c r="H25" s="411">
        <f t="shared" si="1"/>
        <v>0</v>
      </c>
      <c r="I25" s="412" t="str">
        <f t="shared" si="2"/>
        <v/>
      </c>
      <c r="J25" s="413">
        <f t="shared" si="3"/>
        <v>0</v>
      </c>
      <c r="K25" s="413">
        <f t="shared" si="4"/>
        <v>0</v>
      </c>
      <c r="L25" s="413">
        <f t="shared" si="5"/>
        <v>0</v>
      </c>
      <c r="M25" s="413">
        <f t="shared" si="6"/>
        <v>0</v>
      </c>
      <c r="N25" s="413">
        <f t="shared" si="7"/>
        <v>0</v>
      </c>
      <c r="O25" s="126"/>
      <c r="P25" s="414">
        <f t="shared" si="8"/>
        <v>0</v>
      </c>
    </row>
    <row r="26" spans="1:16" ht="15.75" customHeight="1">
      <c r="A26" s="383"/>
      <c r="B26" s="126"/>
      <c r="C26" s="151"/>
      <c r="D26" s="410" t="str">
        <f t="shared" si="0"/>
        <v/>
      </c>
      <c r="E26" s="152"/>
      <c r="F26" s="152"/>
      <c r="G26" s="152"/>
      <c r="H26" s="411">
        <f t="shared" si="1"/>
        <v>0</v>
      </c>
      <c r="I26" s="412" t="str">
        <f t="shared" si="2"/>
        <v/>
      </c>
      <c r="J26" s="413">
        <f t="shared" si="3"/>
        <v>0</v>
      </c>
      <c r="K26" s="413">
        <f t="shared" si="4"/>
        <v>0</v>
      </c>
      <c r="L26" s="413">
        <f t="shared" si="5"/>
        <v>0</v>
      </c>
      <c r="M26" s="413">
        <f t="shared" si="6"/>
        <v>0</v>
      </c>
      <c r="N26" s="413">
        <f t="shared" si="7"/>
        <v>0</v>
      </c>
      <c r="O26" s="126"/>
      <c r="P26" s="414">
        <f t="shared" si="8"/>
        <v>0</v>
      </c>
    </row>
    <row r="27" spans="1:16" ht="15.75" customHeight="1">
      <c r="A27" s="383"/>
      <c r="B27" s="126"/>
      <c r="C27" s="151"/>
      <c r="D27" s="410" t="str">
        <f t="shared" si="0"/>
        <v/>
      </c>
      <c r="E27" s="152"/>
      <c r="F27" s="152"/>
      <c r="G27" s="152"/>
      <c r="H27" s="411">
        <f t="shared" si="1"/>
        <v>0</v>
      </c>
      <c r="I27" s="412" t="str">
        <f t="shared" si="2"/>
        <v/>
      </c>
      <c r="J27" s="413">
        <f t="shared" si="3"/>
        <v>0</v>
      </c>
      <c r="K27" s="413">
        <f t="shared" si="4"/>
        <v>0</v>
      </c>
      <c r="L27" s="413">
        <f t="shared" si="5"/>
        <v>0</v>
      </c>
      <c r="M27" s="413">
        <f t="shared" si="6"/>
        <v>0</v>
      </c>
      <c r="N27" s="413">
        <f t="shared" si="7"/>
        <v>0</v>
      </c>
      <c r="O27" s="126"/>
      <c r="P27" s="414">
        <f t="shared" si="8"/>
        <v>0</v>
      </c>
    </row>
    <row r="28" spans="1:16" ht="15.75" customHeight="1">
      <c r="A28" s="383"/>
      <c r="B28" s="126"/>
      <c r="C28" s="151"/>
      <c r="D28" s="410" t="str">
        <f t="shared" si="0"/>
        <v/>
      </c>
      <c r="E28" s="152"/>
      <c r="F28" s="152"/>
      <c r="G28" s="152"/>
      <c r="H28" s="411">
        <f t="shared" si="1"/>
        <v>0</v>
      </c>
      <c r="I28" s="412" t="str">
        <f t="shared" si="2"/>
        <v/>
      </c>
      <c r="J28" s="413">
        <f t="shared" si="3"/>
        <v>0</v>
      </c>
      <c r="K28" s="413">
        <f t="shared" si="4"/>
        <v>0</v>
      </c>
      <c r="L28" s="413">
        <f t="shared" si="5"/>
        <v>0</v>
      </c>
      <c r="M28" s="413">
        <f t="shared" si="6"/>
        <v>0</v>
      </c>
      <c r="N28" s="413">
        <f t="shared" si="7"/>
        <v>0</v>
      </c>
      <c r="O28" s="126"/>
      <c r="P28" s="414">
        <f t="shared" si="8"/>
        <v>0</v>
      </c>
    </row>
    <row r="29" spans="1:16" ht="15.75" customHeight="1">
      <c r="A29" s="383"/>
      <c r="B29" s="126"/>
      <c r="C29" s="151"/>
      <c r="D29" s="410" t="str">
        <f t="shared" si="0"/>
        <v/>
      </c>
      <c r="E29" s="152"/>
      <c r="F29" s="152"/>
      <c r="G29" s="152"/>
      <c r="H29" s="411">
        <f t="shared" si="1"/>
        <v>0</v>
      </c>
      <c r="I29" s="412" t="str">
        <f t="shared" si="2"/>
        <v/>
      </c>
      <c r="J29" s="413">
        <f t="shared" si="3"/>
        <v>0</v>
      </c>
      <c r="K29" s="413">
        <f t="shared" si="4"/>
        <v>0</v>
      </c>
      <c r="L29" s="413">
        <f t="shared" si="5"/>
        <v>0</v>
      </c>
      <c r="M29" s="413">
        <f t="shared" si="6"/>
        <v>0</v>
      </c>
      <c r="N29" s="413">
        <f t="shared" si="7"/>
        <v>0</v>
      </c>
      <c r="O29" s="126"/>
      <c r="P29" s="414">
        <f t="shared" si="8"/>
        <v>0</v>
      </c>
    </row>
    <row r="30" spans="1:16" ht="15.75" customHeight="1">
      <c r="A30" s="383"/>
      <c r="B30" s="126"/>
      <c r="C30" s="151"/>
      <c r="D30" s="410" t="str">
        <f t="shared" si="0"/>
        <v/>
      </c>
      <c r="E30" s="152"/>
      <c r="F30" s="152"/>
      <c r="G30" s="152"/>
      <c r="H30" s="411">
        <f t="shared" si="1"/>
        <v>0</v>
      </c>
      <c r="I30" s="412" t="str">
        <f t="shared" si="2"/>
        <v/>
      </c>
      <c r="J30" s="413">
        <f t="shared" si="3"/>
        <v>0</v>
      </c>
      <c r="K30" s="413">
        <f t="shared" si="4"/>
        <v>0</v>
      </c>
      <c r="L30" s="413">
        <f t="shared" si="5"/>
        <v>0</v>
      </c>
      <c r="M30" s="413">
        <f t="shared" si="6"/>
        <v>0</v>
      </c>
      <c r="N30" s="413">
        <f t="shared" si="7"/>
        <v>0</v>
      </c>
      <c r="O30" s="126"/>
      <c r="P30" s="414">
        <f t="shared" si="8"/>
        <v>0</v>
      </c>
    </row>
    <row r="31" spans="1:16" ht="15.75" customHeight="1">
      <c r="A31" s="383"/>
      <c r="B31" s="126"/>
      <c r="C31" s="151"/>
      <c r="D31" s="410" t="str">
        <f t="shared" si="0"/>
        <v/>
      </c>
      <c r="E31" s="152"/>
      <c r="F31" s="152"/>
      <c r="G31" s="152"/>
      <c r="H31" s="411">
        <f t="shared" si="1"/>
        <v>0</v>
      </c>
      <c r="I31" s="412" t="str">
        <f t="shared" si="2"/>
        <v/>
      </c>
      <c r="J31" s="413">
        <f t="shared" si="3"/>
        <v>0</v>
      </c>
      <c r="K31" s="413">
        <f t="shared" si="4"/>
        <v>0</v>
      </c>
      <c r="L31" s="413">
        <f t="shared" si="5"/>
        <v>0</v>
      </c>
      <c r="M31" s="413">
        <f t="shared" si="6"/>
        <v>0</v>
      </c>
      <c r="N31" s="413">
        <f t="shared" si="7"/>
        <v>0</v>
      </c>
      <c r="O31" s="126"/>
      <c r="P31" s="414">
        <f t="shared" si="8"/>
        <v>0</v>
      </c>
    </row>
    <row r="32" spans="1:16" ht="15.75" customHeight="1">
      <c r="A32" s="383"/>
      <c r="B32" s="126"/>
      <c r="C32" s="151"/>
      <c r="D32" s="410" t="str">
        <f t="shared" si="0"/>
        <v/>
      </c>
      <c r="E32" s="152"/>
      <c r="F32" s="152"/>
      <c r="G32" s="152"/>
      <c r="H32" s="411">
        <f t="shared" si="1"/>
        <v>0</v>
      </c>
      <c r="I32" s="412" t="str">
        <f t="shared" si="2"/>
        <v/>
      </c>
      <c r="J32" s="413">
        <f t="shared" si="3"/>
        <v>0</v>
      </c>
      <c r="K32" s="413">
        <f t="shared" si="4"/>
        <v>0</v>
      </c>
      <c r="L32" s="413">
        <f t="shared" si="5"/>
        <v>0</v>
      </c>
      <c r="M32" s="413">
        <f t="shared" si="6"/>
        <v>0</v>
      </c>
      <c r="N32" s="413">
        <f t="shared" si="7"/>
        <v>0</v>
      </c>
      <c r="O32" s="126"/>
      <c r="P32" s="414">
        <f t="shared" si="8"/>
        <v>0</v>
      </c>
    </row>
    <row r="33" spans="1:16" ht="15.75" customHeight="1">
      <c r="A33" s="383"/>
      <c r="B33" s="126"/>
      <c r="C33" s="151"/>
      <c r="D33" s="410" t="str">
        <f t="shared" si="0"/>
        <v/>
      </c>
      <c r="E33" s="152"/>
      <c r="F33" s="152"/>
      <c r="G33" s="152"/>
      <c r="H33" s="411">
        <f t="shared" si="1"/>
        <v>0</v>
      </c>
      <c r="I33" s="412" t="str">
        <f t="shared" si="2"/>
        <v/>
      </c>
      <c r="J33" s="413">
        <f t="shared" si="3"/>
        <v>0</v>
      </c>
      <c r="K33" s="413">
        <f t="shared" si="4"/>
        <v>0</v>
      </c>
      <c r="L33" s="413">
        <f t="shared" si="5"/>
        <v>0</v>
      </c>
      <c r="M33" s="413">
        <f t="shared" si="6"/>
        <v>0</v>
      </c>
      <c r="N33" s="413">
        <f t="shared" si="7"/>
        <v>0</v>
      </c>
      <c r="O33" s="126"/>
      <c r="P33" s="414">
        <f t="shared" si="8"/>
        <v>0</v>
      </c>
    </row>
    <row r="34" spans="1:16" ht="15.75" customHeight="1">
      <c r="A34" s="383"/>
      <c r="B34" s="126"/>
      <c r="C34" s="151"/>
      <c r="D34" s="410" t="str">
        <f t="shared" si="0"/>
        <v/>
      </c>
      <c r="E34" s="152"/>
      <c r="F34" s="152"/>
      <c r="G34" s="152"/>
      <c r="H34" s="411">
        <f t="shared" si="1"/>
        <v>0</v>
      </c>
      <c r="I34" s="412" t="str">
        <f t="shared" si="2"/>
        <v/>
      </c>
      <c r="J34" s="413">
        <f t="shared" si="3"/>
        <v>0</v>
      </c>
      <c r="K34" s="413">
        <f t="shared" si="4"/>
        <v>0</v>
      </c>
      <c r="L34" s="413">
        <f t="shared" si="5"/>
        <v>0</v>
      </c>
      <c r="M34" s="413">
        <f t="shared" si="6"/>
        <v>0</v>
      </c>
      <c r="N34" s="413">
        <f t="shared" si="7"/>
        <v>0</v>
      </c>
      <c r="O34" s="126"/>
      <c r="P34" s="414">
        <f t="shared" si="8"/>
        <v>0</v>
      </c>
    </row>
    <row r="35" spans="1:16" ht="15.75" customHeight="1">
      <c r="A35" s="383"/>
      <c r="B35" s="126"/>
      <c r="C35" s="151"/>
      <c r="D35" s="410" t="str">
        <f t="shared" si="0"/>
        <v/>
      </c>
      <c r="E35" s="152"/>
      <c r="F35" s="152"/>
      <c r="G35" s="152"/>
      <c r="H35" s="411">
        <f t="shared" si="1"/>
        <v>0</v>
      </c>
      <c r="I35" s="412" t="str">
        <f t="shared" si="2"/>
        <v/>
      </c>
      <c r="J35" s="413">
        <f t="shared" si="3"/>
        <v>0</v>
      </c>
      <c r="K35" s="413">
        <f t="shared" si="4"/>
        <v>0</v>
      </c>
      <c r="L35" s="413">
        <f t="shared" si="5"/>
        <v>0</v>
      </c>
      <c r="M35" s="413">
        <f t="shared" si="6"/>
        <v>0</v>
      </c>
      <c r="N35" s="413">
        <f t="shared" si="7"/>
        <v>0</v>
      </c>
      <c r="O35" s="126"/>
      <c r="P35" s="414">
        <f t="shared" si="8"/>
        <v>0</v>
      </c>
    </row>
    <row r="36" spans="1:16" ht="15.75" customHeight="1">
      <c r="A36" s="383"/>
      <c r="B36" s="126"/>
      <c r="C36" s="151"/>
      <c r="D36" s="410" t="str">
        <f t="shared" si="0"/>
        <v/>
      </c>
      <c r="E36" s="152"/>
      <c r="F36" s="152"/>
      <c r="G36" s="152"/>
      <c r="H36" s="411">
        <f t="shared" si="1"/>
        <v>0</v>
      </c>
      <c r="I36" s="412" t="str">
        <f t="shared" si="2"/>
        <v/>
      </c>
      <c r="J36" s="413">
        <f t="shared" si="3"/>
        <v>0</v>
      </c>
      <c r="K36" s="413">
        <f t="shared" si="4"/>
        <v>0</v>
      </c>
      <c r="L36" s="413">
        <f t="shared" si="5"/>
        <v>0</v>
      </c>
      <c r="M36" s="413">
        <f t="shared" si="6"/>
        <v>0</v>
      </c>
      <c r="N36" s="413">
        <f t="shared" si="7"/>
        <v>0</v>
      </c>
      <c r="O36" s="126"/>
      <c r="P36" s="414">
        <f t="shared" si="8"/>
        <v>0</v>
      </c>
    </row>
    <row r="37" spans="1:16" ht="15.75" customHeight="1">
      <c r="A37" s="383"/>
      <c r="B37" s="126"/>
      <c r="C37" s="151"/>
      <c r="D37" s="410" t="str">
        <f t="shared" si="0"/>
        <v/>
      </c>
      <c r="E37" s="152"/>
      <c r="F37" s="152"/>
      <c r="G37" s="152"/>
      <c r="H37" s="411">
        <f t="shared" si="1"/>
        <v>0</v>
      </c>
      <c r="I37" s="412" t="str">
        <f t="shared" si="2"/>
        <v/>
      </c>
      <c r="J37" s="413">
        <f t="shared" si="3"/>
        <v>0</v>
      </c>
      <c r="K37" s="413">
        <f t="shared" si="4"/>
        <v>0</v>
      </c>
      <c r="L37" s="413">
        <f t="shared" si="5"/>
        <v>0</v>
      </c>
      <c r="M37" s="413">
        <f t="shared" si="6"/>
        <v>0</v>
      </c>
      <c r="N37" s="413">
        <f t="shared" si="7"/>
        <v>0</v>
      </c>
      <c r="O37" s="126"/>
      <c r="P37" s="414">
        <f t="shared" si="8"/>
        <v>0</v>
      </c>
    </row>
    <row r="38" spans="1:16" ht="15.75" customHeight="1">
      <c r="A38" s="383"/>
      <c r="B38" s="126"/>
      <c r="C38" s="151"/>
      <c r="D38" s="410" t="str">
        <f t="shared" si="0"/>
        <v/>
      </c>
      <c r="E38" s="152"/>
      <c r="F38" s="152"/>
      <c r="G38" s="152"/>
      <c r="H38" s="411">
        <f t="shared" si="1"/>
        <v>0</v>
      </c>
      <c r="I38" s="412" t="str">
        <f t="shared" si="2"/>
        <v/>
      </c>
      <c r="J38" s="413">
        <f t="shared" si="3"/>
        <v>0</v>
      </c>
      <c r="K38" s="413">
        <f t="shared" si="4"/>
        <v>0</v>
      </c>
      <c r="L38" s="413">
        <f t="shared" si="5"/>
        <v>0</v>
      </c>
      <c r="M38" s="413">
        <f t="shared" si="6"/>
        <v>0</v>
      </c>
      <c r="N38" s="413">
        <f t="shared" si="7"/>
        <v>0</v>
      </c>
      <c r="O38" s="126"/>
      <c r="P38" s="414">
        <f t="shared" si="8"/>
        <v>0</v>
      </c>
    </row>
    <row r="39" spans="1:16" ht="15.75" customHeight="1">
      <c r="A39" s="383"/>
      <c r="B39" s="126"/>
      <c r="C39" s="151"/>
      <c r="D39" s="410" t="str">
        <f t="shared" si="0"/>
        <v/>
      </c>
      <c r="E39" s="152"/>
      <c r="F39" s="152"/>
      <c r="G39" s="152"/>
      <c r="H39" s="411">
        <f t="shared" si="1"/>
        <v>0</v>
      </c>
      <c r="I39" s="412" t="str">
        <f t="shared" si="2"/>
        <v/>
      </c>
      <c r="J39" s="413">
        <f t="shared" si="3"/>
        <v>0</v>
      </c>
      <c r="K39" s="413">
        <f t="shared" si="4"/>
        <v>0</v>
      </c>
      <c r="L39" s="413">
        <f t="shared" si="5"/>
        <v>0</v>
      </c>
      <c r="M39" s="413">
        <f t="shared" si="6"/>
        <v>0</v>
      </c>
      <c r="N39" s="413">
        <f t="shared" si="7"/>
        <v>0</v>
      </c>
      <c r="O39" s="126"/>
      <c r="P39" s="414">
        <f t="shared" si="8"/>
        <v>0</v>
      </c>
    </row>
    <row r="40" spans="1:16" ht="15.75" customHeight="1">
      <c r="A40" s="383"/>
      <c r="B40" s="126"/>
      <c r="C40" s="151"/>
      <c r="D40" s="410" t="str">
        <f t="shared" si="0"/>
        <v/>
      </c>
      <c r="E40" s="152"/>
      <c r="F40" s="152"/>
      <c r="G40" s="152"/>
      <c r="H40" s="411">
        <f t="shared" si="1"/>
        <v>0</v>
      </c>
      <c r="I40" s="412" t="str">
        <f t="shared" si="2"/>
        <v/>
      </c>
      <c r="J40" s="413">
        <f t="shared" si="3"/>
        <v>0</v>
      </c>
      <c r="K40" s="413">
        <f t="shared" si="4"/>
        <v>0</v>
      </c>
      <c r="L40" s="413">
        <f t="shared" si="5"/>
        <v>0</v>
      </c>
      <c r="M40" s="413">
        <f t="shared" si="6"/>
        <v>0</v>
      </c>
      <c r="N40" s="413">
        <f t="shared" si="7"/>
        <v>0</v>
      </c>
      <c r="O40" s="126"/>
      <c r="P40" s="414">
        <f t="shared" si="8"/>
        <v>0</v>
      </c>
    </row>
    <row r="41" spans="1:16" ht="15.75" customHeight="1">
      <c r="A41" s="383"/>
      <c r="B41" s="126"/>
      <c r="C41" s="151"/>
      <c r="D41" s="410" t="str">
        <f t="shared" si="0"/>
        <v/>
      </c>
      <c r="E41" s="152"/>
      <c r="F41" s="152"/>
      <c r="G41" s="152"/>
      <c r="H41" s="411">
        <f t="shared" si="1"/>
        <v>0</v>
      </c>
      <c r="I41" s="412" t="str">
        <f t="shared" si="2"/>
        <v/>
      </c>
      <c r="J41" s="413">
        <f t="shared" si="3"/>
        <v>0</v>
      </c>
      <c r="K41" s="413">
        <f t="shared" si="4"/>
        <v>0</v>
      </c>
      <c r="L41" s="413">
        <f t="shared" si="5"/>
        <v>0</v>
      </c>
      <c r="M41" s="413">
        <f t="shared" si="6"/>
        <v>0</v>
      </c>
      <c r="N41" s="413">
        <f t="shared" si="7"/>
        <v>0</v>
      </c>
      <c r="O41" s="126"/>
      <c r="P41" s="414">
        <f t="shared" si="8"/>
        <v>0</v>
      </c>
    </row>
    <row r="42" spans="1:16" ht="15.75" customHeight="1">
      <c r="A42" s="383"/>
      <c r="B42" s="126"/>
      <c r="C42" s="151"/>
      <c r="D42" s="410" t="str">
        <f t="shared" si="0"/>
        <v/>
      </c>
      <c r="E42" s="152"/>
      <c r="F42" s="152"/>
      <c r="G42" s="152"/>
      <c r="H42" s="411">
        <f t="shared" si="1"/>
        <v>0</v>
      </c>
      <c r="I42" s="412" t="str">
        <f t="shared" si="2"/>
        <v/>
      </c>
      <c r="J42" s="413">
        <f t="shared" si="3"/>
        <v>0</v>
      </c>
      <c r="K42" s="413">
        <f t="shared" si="4"/>
        <v>0</v>
      </c>
      <c r="L42" s="413">
        <f t="shared" si="5"/>
        <v>0</v>
      </c>
      <c r="M42" s="413">
        <f t="shared" si="6"/>
        <v>0</v>
      </c>
      <c r="N42" s="413">
        <f t="shared" si="7"/>
        <v>0</v>
      </c>
      <c r="O42" s="126"/>
      <c r="P42" s="414">
        <f t="shared" si="8"/>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Revision History</vt:lpstr>
      <vt:lpstr>Flexi Form Guidelines</vt:lpstr>
      <vt:lpstr>1. New Employee Data</vt:lpstr>
      <vt:lpstr>2. Variable Income&amp;Deductio IDR</vt:lpstr>
      <vt:lpstr>2.Variable Income&amp;Deduction USD</vt:lpstr>
      <vt:lpstr>3. BPJS Healthcare</vt:lpstr>
      <vt:lpstr>4a. Overtime Summary (Opt 1)</vt:lpstr>
      <vt:lpstr>4b. Overtime Summary (Opt 2)</vt:lpstr>
      <vt:lpstr>4c. Overtime Daily (Opt 3)</vt:lpstr>
      <vt:lpstr>5. Fixed Deduction</vt:lpstr>
      <vt:lpstr>6. Hold Salary</vt:lpstr>
      <vt:lpstr>7. Salary Change</vt:lpstr>
      <vt:lpstr>8. Mutation</vt:lpstr>
      <vt:lpstr>9. Resign</vt:lpstr>
      <vt:lpstr>10. BankAccountChange</vt:lpstr>
      <vt:lpstr>11. Tax Status Change</vt:lpstr>
      <vt:lpstr>12. Other Personal Data Change</vt:lpstr>
      <vt:lpstr>13. Unpaid Leave</vt:lpstr>
      <vt:lpstr>14. SPT 1721 A1 Ex Company</vt:lpstr>
      <vt:lpstr>1. New Employee Data(Temp)</vt:lpstr>
      <vt:lpstr>11. Tax Status Change(Temp)</vt:lpstr>
    </vt:vector>
  </TitlesOfParts>
  <Company>KPSG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albert.wijaya</dc:creator>
  <cp:lastModifiedBy>idstar</cp:lastModifiedBy>
  <cp:lastPrinted>2016-05-09T10:53:58Z</cp:lastPrinted>
  <dcterms:created xsi:type="dcterms:W3CDTF">2011-06-23T08:31:15Z</dcterms:created>
  <dcterms:modified xsi:type="dcterms:W3CDTF">2020-12-22T10:41:29Z</dcterms:modified>
</cp:coreProperties>
</file>