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-15" yWindow="5565" windowWidth="12120" windowHeight="2820" activeTab="1"/>
  </bookViews>
  <sheets>
    <sheet name="Web Site Marketing Budget" sheetId="7" r:id="rId1"/>
    <sheet name="Budget Chart" sheetId="8" r:id="rId2"/>
  </sheets>
  <definedNames>
    <definedName name="_xlnm._FilterDatabase" localSheetId="0" hidden="1">'Web Site Marketing Budget'!$A$4:$D$8</definedName>
    <definedName name="_xlnm.Print_Area" localSheetId="1">'Budget Chart'!$A$1:$L$33</definedName>
    <definedName name="_xlnm.Print_Area" localSheetId="0">'Web Site Marketing Budget'!$A$1:$E$98</definedName>
    <definedName name="_xlnm.Print_Titles" localSheetId="0">'Web Site Marketing Budget'!$2:$2</definedName>
  </definedNames>
  <calcPr calcId="145621"/>
  <customWorkbookViews>
    <customWorkbookView name="Astrid - Personal View" guid="{BAAEBD33-55A1-4BE1-819C-02523CC96E6A}" mergeInterval="0" personalView="1" maximized="1" windowWidth="1003" windowHeight="233" activeSheetId="1"/>
    <customWorkbookView name="Eileen  Brewer - Personal View" guid="{CCE102FF-7A4A-40A9-B3BE-A5FD62318598}" mergeInterval="0" personalView="1" maximized="1" windowWidth="984" windowHeight="558" activeSheetId="1"/>
    <customWorkbookView name="Astrid Klopsch - Personal View" guid="{436D111F-628A-46A2-A6BF-7830CC8DF5B7}" mergeInterval="0" personalView="1" maximized="1" windowWidth="988" windowHeight="369" activeSheetId="1"/>
    <customWorkbookView name="darcie - Personal View" guid="{EEDD1B77-D165-48DB-B06A-8BE20C52DE8D}" mergeInterval="0" personalView="1" maximized="1" windowWidth="1020" windowHeight="592" activeSheetId="1"/>
  </customWorkbookViews>
</workbook>
</file>

<file path=xl/calcChain.xml><?xml version="1.0" encoding="utf-8"?>
<calcChain xmlns="http://schemas.openxmlformats.org/spreadsheetml/2006/main">
  <c r="D5" i="7" l="1"/>
  <c r="D6" i="7"/>
  <c r="D7" i="7"/>
  <c r="D8" i="7"/>
  <c r="D10" i="7"/>
  <c r="D13" i="7"/>
  <c r="D14" i="7"/>
  <c r="D18" i="7" s="1"/>
  <c r="D15" i="7"/>
  <c r="D16" i="7"/>
  <c r="D21" i="7"/>
  <c r="D22" i="7"/>
  <c r="D23" i="7"/>
  <c r="D25" i="7"/>
  <c r="D30" i="7"/>
  <c r="C31" i="7"/>
  <c r="D31" i="7" s="1"/>
  <c r="D36" i="7"/>
  <c r="D37" i="7"/>
  <c r="D40" i="7" s="1"/>
  <c r="D38" i="7"/>
  <c r="D39" i="7"/>
  <c r="D43" i="7"/>
  <c r="D44" i="7"/>
  <c r="D45" i="7"/>
  <c r="D46" i="7"/>
  <c r="D47" i="7"/>
  <c r="D48" i="7"/>
  <c r="D49" i="7"/>
  <c r="D50" i="7"/>
  <c r="D51" i="7"/>
  <c r="D52" i="7" s="1"/>
  <c r="D55" i="7"/>
  <c r="D56" i="7"/>
  <c r="D59" i="7" s="1"/>
  <c r="D57" i="7"/>
  <c r="D58" i="7"/>
  <c r="D62" i="7"/>
  <c r="D63" i="7"/>
  <c r="D71" i="7"/>
  <c r="D75" i="7" s="1"/>
  <c r="D72" i="7"/>
  <c r="D73" i="7"/>
  <c r="D78" i="7"/>
  <c r="D79" i="7"/>
  <c r="D80" i="7"/>
  <c r="D81" i="7"/>
  <c r="D82" i="7"/>
  <c r="D83" i="7"/>
  <c r="D84" i="7"/>
  <c r="D85" i="7"/>
  <c r="D90" i="7"/>
  <c r="D91" i="7"/>
  <c r="D92" i="7"/>
  <c r="D95" i="7" s="1"/>
  <c r="D93" i="7"/>
  <c r="C51" i="7"/>
  <c r="D87" i="7" l="1"/>
  <c r="D64" i="7"/>
  <c r="C32" i="7"/>
  <c r="D32" i="7" s="1"/>
  <c r="D33" i="7" s="1"/>
  <c r="D66" i="7" s="1"/>
  <c r="D97" i="7" l="1"/>
  <c r="B68" i="7"/>
</calcChain>
</file>

<file path=xl/sharedStrings.xml><?xml version="1.0" encoding="utf-8"?>
<sst xmlns="http://schemas.openxmlformats.org/spreadsheetml/2006/main" count="91" uniqueCount="82">
  <si>
    <t>Notes</t>
  </si>
  <si>
    <t>Audio/Visual Services</t>
  </si>
  <si>
    <t>Audio/Visual Services Subtotal</t>
  </si>
  <si>
    <t>Additional Costs</t>
  </si>
  <si>
    <t>Additional Costs Subtotal</t>
  </si>
  <si>
    <t>Giveaways</t>
  </si>
  <si>
    <t>Giveaway Subtotal</t>
  </si>
  <si>
    <t>Provided by venue (usually)</t>
  </si>
  <si>
    <t>List Services</t>
  </si>
  <si>
    <t>Event</t>
  </si>
  <si>
    <t>Research</t>
  </si>
  <si>
    <t>Communications</t>
  </si>
  <si>
    <t>Networking</t>
  </si>
  <si>
    <t>Promotions</t>
  </si>
  <si>
    <t>Advertising</t>
  </si>
  <si>
    <t>Public Relations</t>
  </si>
  <si>
    <t>Radio</t>
  </si>
  <si>
    <t>Mailings</t>
  </si>
  <si>
    <t>Postcards</t>
  </si>
  <si>
    <t>Billboards</t>
  </si>
  <si>
    <t>Sponsorships</t>
  </si>
  <si>
    <t>Meal Costs Subtotal</t>
  </si>
  <si>
    <t>List Service Costs Subtotal</t>
  </si>
  <si>
    <t>ESTIMATED MARKETING GRAND TOTAL</t>
  </si>
  <si>
    <t>&lt;Giveaway item description&gt;</t>
  </si>
  <si>
    <t>Number of attendees</t>
  </si>
  <si>
    <t>Bus sides</t>
  </si>
  <si>
    <t>Charity events</t>
  </si>
  <si>
    <t>Employee promotions</t>
  </si>
  <si>
    <t>Television</t>
  </si>
  <si>
    <t>Research Costs Total</t>
  </si>
  <si>
    <t>Communications Costs Total</t>
  </si>
  <si>
    <t>Networking Costs Total</t>
  </si>
  <si>
    <t>Event Costs Total</t>
  </si>
  <si>
    <t>Promotions Costs Total</t>
  </si>
  <si>
    <t>Advertising Costs Total</t>
  </si>
  <si>
    <t>Public Relations Costs Total</t>
  </si>
  <si>
    <t>Event Price per Person</t>
  </si>
  <si>
    <t>Brochures (development and production)</t>
  </si>
  <si>
    <t>Newspapers</t>
  </si>
  <si>
    <t>&lt;Number of persons onsite&gt;</t>
  </si>
  <si>
    <t>Research firm fees</t>
  </si>
  <si>
    <t>Web research</t>
  </si>
  <si>
    <t>Independent research</t>
  </si>
  <si>
    <t>Other research</t>
  </si>
  <si>
    <t>Promotional brochures</t>
  </si>
  <si>
    <t>Web</t>
  </si>
  <si>
    <t>Memberships</t>
  </si>
  <si>
    <t>Affiliations</t>
  </si>
  <si>
    <t>Subscriptions</t>
  </si>
  <si>
    <t>Food</t>
  </si>
  <si>
    <t>Tax (10%)</t>
  </si>
  <si>
    <t>Food and beverage gratuity (20%)</t>
  </si>
  <si>
    <t>Valet services</t>
  </si>
  <si>
    <t>Entertainment #1</t>
  </si>
  <si>
    <t>Entertainment #2</t>
  </si>
  <si>
    <t>Other services</t>
  </si>
  <si>
    <t>Basic PA system and podium</t>
  </si>
  <si>
    <t>Screen</t>
  </si>
  <si>
    <t>XGA data/video projector rental</t>
  </si>
  <si>
    <t>Wireless mouse</t>
  </si>
  <si>
    <t>Power strips</t>
  </si>
  <si>
    <t>Extension cords</t>
  </si>
  <si>
    <t>Lavalier microphone</t>
  </si>
  <si>
    <t>Labor and AV technicians</t>
  </si>
  <si>
    <t>Tax (8.8%)</t>
  </si>
  <si>
    <t>Time &amp; Expense (T&amp;E)</t>
  </si>
  <si>
    <t>Company staff T&amp;E</t>
  </si>
  <si>
    <t>Customer testimonial T&amp;E</t>
  </si>
  <si>
    <t xml:space="preserve"> </t>
  </si>
  <si>
    <t>Giveaway #1</t>
  </si>
  <si>
    <t>Giveaway #2</t>
  </si>
  <si>
    <t>Product giveaways</t>
  </si>
  <si>
    <t>Product discounts</t>
  </si>
  <si>
    <t>Special offers</t>
  </si>
  <si>
    <t>Estimates</t>
  </si>
  <si>
    <t>Cost per Unit</t>
  </si>
  <si>
    <t>Qty</t>
  </si>
  <si>
    <t>Subtotal</t>
  </si>
  <si>
    <r>
      <t xml:space="preserve">Meal </t>
    </r>
    <r>
      <rPr>
        <sz val="12"/>
        <rFont val="Gill Sans MT"/>
        <family val="2"/>
        <scheme val="minor"/>
      </rPr>
      <t>(breakfast, lunch, or dinner)</t>
    </r>
  </si>
  <si>
    <r>
      <t xml:space="preserve">Invitation 
</t>
    </r>
    <r>
      <rPr>
        <i/>
        <sz val="12"/>
        <rFont val="Gill Sans MT"/>
        <family val="2"/>
        <scheme val="minor"/>
      </rPr>
      <t>(printing and postage costs)</t>
    </r>
  </si>
  <si>
    <t>Web Site Marketing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</si>
</sst>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.00"/>
    <numFmt numFmtId="165" formatCode="[$$-409]#,##0.00_);[Red]\([$$-409]#,##0.00\)"/>
    <numFmt numFmtId="166" formatCode="[$$-409]#,##0.00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9"/>
      <color indexed="20"/>
      <name val="Tahoma"/>
      <family val="2"/>
    </font>
    <font>
      <sz val="9"/>
      <name val="Tahoma"/>
      <family val="2"/>
    </font>
    <font>
      <sz val="8"/>
      <name val="Tahoma"/>
      <family val="2"/>
    </font>
    <font>
      <sz val="9"/>
      <color indexed="20"/>
      <name val="Tahoma"/>
      <family val="2"/>
    </font>
    <font>
      <b/>
      <sz val="15"/>
      <color theme="3"/>
      <name val="Gill Sans MT"/>
      <family val="2"/>
      <scheme val="minor"/>
    </font>
    <font>
      <b/>
      <sz val="13"/>
      <color theme="3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2"/>
      <name val="Gill Sans MT"/>
      <family val="2"/>
      <scheme val="minor"/>
    </font>
    <font>
      <b/>
      <sz val="12"/>
      <name val="Gill Sans MT"/>
      <family val="2"/>
      <scheme val="minor"/>
    </font>
    <font>
      <i/>
      <sz val="12"/>
      <name val="Gill Sans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9" fillId="0" borderId="12" applyNumberFormat="0" applyFill="0" applyAlignment="0" applyProtection="0"/>
    <xf numFmtId="0" fontId="10" fillId="0" borderId="13" applyNumberFormat="0" applyFill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</cellStyleXfs>
  <cellXfs count="113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164" fontId="4" fillId="0" borderId="0" xfId="0" applyNumberFormat="1" applyFont="1" applyBorder="1" applyAlignment="1">
      <alignment horizontal="right" vertical="center"/>
    </xf>
    <xf numFmtId="1" fontId="3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1" fontId="5" fillId="0" borderId="0" xfId="1" applyNumberFormat="1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 wrapText="1"/>
    </xf>
    <xf numFmtId="0" fontId="9" fillId="4" borderId="12" xfId="2" applyFill="1" applyAlignment="1">
      <alignment horizontal="left" vertical="center"/>
    </xf>
    <xf numFmtId="0" fontId="9" fillId="4" borderId="12" xfId="2" applyFill="1" applyAlignment="1">
      <alignment horizontal="center" vertical="center"/>
    </xf>
    <xf numFmtId="0" fontId="10" fillId="4" borderId="13" xfId="3" applyFill="1" applyAlignment="1">
      <alignment horizontal="left" vertical="center" wrapText="1"/>
    </xf>
    <xf numFmtId="1" fontId="10" fillId="4" borderId="13" xfId="3" applyNumberFormat="1" applyFill="1" applyAlignment="1">
      <alignment horizontal="center" vertical="center" wrapText="1"/>
    </xf>
    <xf numFmtId="164" fontId="10" fillId="4" borderId="13" xfId="3" applyNumberFormat="1" applyFill="1" applyAlignment="1">
      <alignment horizontal="center" vertical="center" wrapText="1"/>
    </xf>
    <xf numFmtId="0" fontId="10" fillId="4" borderId="13" xfId="3" applyFill="1" applyAlignment="1">
      <alignment horizontal="center" vertical="center" wrapText="1"/>
    </xf>
    <xf numFmtId="0" fontId="13" fillId="2" borderId="2" xfId="4" applyFont="1" applyBorder="1" applyAlignment="1">
      <alignment horizontal="left" vertical="center" wrapText="1"/>
    </xf>
    <xf numFmtId="1" fontId="13" fillId="2" borderId="2" xfId="4" applyNumberFormat="1" applyFont="1" applyBorder="1" applyAlignment="1">
      <alignment horizontal="center" vertical="center" wrapText="1"/>
    </xf>
    <xf numFmtId="164" fontId="13" fillId="2" borderId="2" xfId="4" applyNumberFormat="1" applyFont="1" applyBorder="1" applyAlignment="1">
      <alignment horizontal="center" vertical="center" wrapText="1"/>
    </xf>
    <xf numFmtId="3" fontId="13" fillId="2" borderId="2" xfId="4" applyNumberFormat="1" applyFont="1" applyBorder="1" applyAlignment="1">
      <alignment horizontal="center" vertical="center" wrapText="1"/>
    </xf>
    <xf numFmtId="164" fontId="13" fillId="2" borderId="2" xfId="4" applyNumberFormat="1" applyFont="1" applyBorder="1" applyAlignment="1">
      <alignment horizontal="right" vertical="center" wrapText="1"/>
    </xf>
    <xf numFmtId="3" fontId="13" fillId="2" borderId="2" xfId="4" applyNumberFormat="1" applyFont="1" applyBorder="1" applyAlignment="1">
      <alignment horizontal="left" vertical="center"/>
    </xf>
    <xf numFmtId="0" fontId="13" fillId="2" borderId="2" xfId="4" applyFont="1" applyBorder="1" applyAlignment="1">
      <alignment vertical="center"/>
    </xf>
    <xf numFmtId="3" fontId="13" fillId="2" borderId="2" xfId="4" applyNumberFormat="1" applyFont="1" applyBorder="1" applyAlignment="1">
      <alignment horizontal="center" vertical="center"/>
    </xf>
    <xf numFmtId="164" fontId="13" fillId="2" borderId="2" xfId="4" applyNumberFormat="1" applyFont="1" applyBorder="1" applyAlignment="1">
      <alignment horizontal="right" vertical="center"/>
    </xf>
    <xf numFmtId="0" fontId="13" fillId="2" borderId="0" xfId="4" applyFont="1" applyBorder="1" applyAlignment="1">
      <alignment vertical="center"/>
    </xf>
    <xf numFmtId="3" fontId="13" fillId="2" borderId="0" xfId="4" applyNumberFormat="1" applyFont="1" applyBorder="1" applyAlignment="1">
      <alignment horizontal="center" vertical="center"/>
    </xf>
    <xf numFmtId="164" fontId="13" fillId="2" borderId="0" xfId="4" applyNumberFormat="1" applyFont="1" applyBorder="1" applyAlignment="1">
      <alignment horizontal="right" vertical="center"/>
    </xf>
    <xf numFmtId="164" fontId="13" fillId="2" borderId="3" xfId="4" applyNumberFormat="1" applyFont="1" applyBorder="1" applyAlignment="1">
      <alignment horizontal="right" vertical="center"/>
    </xf>
    <xf numFmtId="164" fontId="13" fillId="2" borderId="4" xfId="4" applyNumberFormat="1" applyFont="1" applyBorder="1" applyAlignment="1">
      <alignment horizontal="right" vertical="center"/>
    </xf>
    <xf numFmtId="165" fontId="12" fillId="3" borderId="0" xfId="5" applyNumberFormat="1" applyFont="1" applyBorder="1" applyAlignment="1">
      <alignment horizontal="right" vertical="center" wrapText="1"/>
    </xf>
    <xf numFmtId="0" fontId="12" fillId="3" borderId="1" xfId="5" applyFont="1" applyBorder="1" applyAlignment="1">
      <alignment horizontal="left" vertical="center" wrapText="1" indent="1"/>
    </xf>
    <xf numFmtId="3" fontId="12" fillId="3" borderId="1" xfId="5" applyNumberFormat="1" applyFont="1" applyBorder="1" applyAlignment="1">
      <alignment horizontal="center" vertical="center" wrapText="1"/>
    </xf>
    <xf numFmtId="165" fontId="12" fillId="3" borderId="1" xfId="5" applyNumberFormat="1" applyFont="1" applyBorder="1" applyAlignment="1">
      <alignment horizontal="right" vertical="center" wrapText="1"/>
    </xf>
    <xf numFmtId="165" fontId="12" fillId="3" borderId="7" xfId="5" applyNumberFormat="1" applyFont="1" applyBorder="1" applyAlignment="1">
      <alignment horizontal="right" vertical="center" wrapText="1"/>
    </xf>
    <xf numFmtId="166" fontId="12" fillId="3" borderId="0" xfId="5" applyNumberFormat="1" applyFont="1" applyBorder="1" applyAlignment="1">
      <alignment horizontal="right" vertical="center" wrapText="1"/>
    </xf>
    <xf numFmtId="166" fontId="12" fillId="3" borderId="1" xfId="5" applyNumberFormat="1" applyFont="1" applyBorder="1" applyAlignment="1">
      <alignment horizontal="right" vertical="center" wrapText="1"/>
    </xf>
    <xf numFmtId="166" fontId="12" fillId="3" borderId="7" xfId="5" applyNumberFormat="1" applyFont="1" applyBorder="1" applyAlignment="1">
      <alignment horizontal="right" vertical="center" wrapText="1"/>
    </xf>
    <xf numFmtId="0" fontId="12" fillId="3" borderId="5" xfId="5" applyFont="1" applyBorder="1" applyAlignment="1">
      <alignment horizontal="left" vertical="center" wrapText="1" indent="3"/>
    </xf>
    <xf numFmtId="3" fontId="12" fillId="3" borderId="5" xfId="5" applyNumberFormat="1" applyFont="1" applyBorder="1" applyAlignment="1">
      <alignment horizontal="center" vertical="center" wrapText="1"/>
    </xf>
    <xf numFmtId="166" fontId="12" fillId="3" borderId="5" xfId="5" applyNumberFormat="1" applyFont="1" applyBorder="1" applyAlignment="1">
      <alignment horizontal="right" vertical="center" wrapText="1"/>
    </xf>
    <xf numFmtId="166" fontId="12" fillId="3" borderId="8" xfId="5" applyNumberFormat="1" applyFont="1" applyBorder="1" applyAlignment="1">
      <alignment horizontal="right" vertical="center"/>
    </xf>
    <xf numFmtId="166" fontId="12" fillId="3" borderId="9" xfId="5" applyNumberFormat="1" applyFont="1" applyBorder="1" applyAlignment="1">
      <alignment horizontal="right" vertical="center"/>
    </xf>
    <xf numFmtId="164" fontId="12" fillId="3" borderId="0" xfId="5" applyNumberFormat="1" applyFont="1" applyBorder="1" applyAlignment="1">
      <alignment horizontal="right" vertical="center" wrapText="1"/>
    </xf>
    <xf numFmtId="0" fontId="12" fillId="3" borderId="0" xfId="5" applyFont="1" applyBorder="1" applyAlignment="1">
      <alignment horizontal="left" vertical="center" wrapText="1" indent="3"/>
    </xf>
    <xf numFmtId="3" fontId="12" fillId="3" borderId="0" xfId="5" applyNumberFormat="1" applyFont="1" applyBorder="1" applyAlignment="1">
      <alignment horizontal="center" vertical="center" wrapText="1"/>
    </xf>
    <xf numFmtId="166" fontId="12" fillId="3" borderId="10" xfId="5" applyNumberFormat="1" applyFont="1" applyBorder="1" applyAlignment="1">
      <alignment horizontal="right" vertical="center"/>
    </xf>
    <xf numFmtId="0" fontId="12" fillId="3" borderId="1" xfId="5" applyFont="1" applyBorder="1" applyAlignment="1">
      <alignment vertical="center" wrapText="1"/>
    </xf>
    <xf numFmtId="164" fontId="12" fillId="3" borderId="1" xfId="5" applyNumberFormat="1" applyFont="1" applyBorder="1" applyAlignment="1">
      <alignment horizontal="right" vertical="center" wrapText="1"/>
    </xf>
    <xf numFmtId="166" fontId="12" fillId="3" borderId="0" xfId="5" applyNumberFormat="1" applyFont="1" applyBorder="1" applyAlignment="1">
      <alignment horizontal="right" vertical="center"/>
    </xf>
    <xf numFmtId="0" fontId="12" fillId="3" borderId="1" xfId="5" applyFont="1" applyBorder="1" applyAlignment="1">
      <alignment horizontal="left" vertical="center" indent="1"/>
    </xf>
    <xf numFmtId="3" fontId="12" fillId="3" borderId="1" xfId="5" applyNumberFormat="1" applyFont="1" applyBorder="1" applyAlignment="1">
      <alignment horizontal="center" vertical="center"/>
    </xf>
    <xf numFmtId="166" fontId="12" fillId="3" borderId="1" xfId="5" applyNumberFormat="1" applyFont="1" applyBorder="1" applyAlignment="1">
      <alignment horizontal="right" vertical="center"/>
    </xf>
    <xf numFmtId="0" fontId="12" fillId="3" borderId="1" xfId="5" applyFont="1" applyBorder="1" applyAlignment="1">
      <alignment vertical="center"/>
    </xf>
    <xf numFmtId="1" fontId="12" fillId="3" borderId="1" xfId="5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 indent="1"/>
    </xf>
    <xf numFmtId="3" fontId="13" fillId="0" borderId="0" xfId="1" applyNumberFormat="1" applyFont="1" applyFill="1" applyBorder="1" applyAlignment="1">
      <alignment horizontal="center" vertical="center" wrapText="1"/>
    </xf>
    <xf numFmtId="165" fontId="13" fillId="0" borderId="0" xfId="1" applyNumberFormat="1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 indent="1"/>
    </xf>
    <xf numFmtId="3" fontId="14" fillId="0" borderId="0" xfId="1" applyNumberFormat="1" applyFont="1" applyFill="1" applyBorder="1" applyAlignment="1">
      <alignment horizontal="center" vertical="center" wrapText="1"/>
    </xf>
    <xf numFmtId="164" fontId="13" fillId="0" borderId="0" xfId="1" applyNumberFormat="1" applyFont="1" applyFill="1" applyBorder="1" applyAlignment="1">
      <alignment horizontal="right" vertical="center" wrapText="1"/>
    </xf>
    <xf numFmtId="164" fontId="14" fillId="0" borderId="0" xfId="1" applyNumberFormat="1" applyFont="1" applyFill="1" applyBorder="1" applyAlignment="1">
      <alignment horizontal="right" vertical="center" wrapText="1"/>
    </xf>
    <xf numFmtId="166" fontId="13" fillId="0" borderId="0" xfId="1" applyNumberFormat="1" applyFont="1" applyFill="1" applyBorder="1" applyAlignment="1">
      <alignment horizontal="right" vertical="center" wrapText="1"/>
    </xf>
    <xf numFmtId="166" fontId="14" fillId="0" borderId="0" xfId="1" applyNumberFormat="1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horizontal="left" vertical="center" wrapText="1"/>
    </xf>
    <xf numFmtId="164" fontId="13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left" vertical="center" wrapText="1" indent="1"/>
    </xf>
    <xf numFmtId="44" fontId="13" fillId="0" borderId="0" xfId="1" applyFont="1" applyFill="1" applyBorder="1" applyAlignment="1">
      <alignment horizontal="righ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 indent="2"/>
    </xf>
    <xf numFmtId="3" fontId="14" fillId="0" borderId="0" xfId="0" applyNumberFormat="1" applyFont="1" applyFill="1" applyBorder="1" applyAlignment="1">
      <alignment horizontal="center" vertical="center" wrapText="1"/>
    </xf>
    <xf numFmtId="44" fontId="13" fillId="0" borderId="0" xfId="1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right" vertical="center" wrapText="1"/>
    </xf>
    <xf numFmtId="0" fontId="13" fillId="0" borderId="0" xfId="0" applyFont="1" applyFill="1" applyBorder="1" applyAlignment="1">
      <alignment horizontal="left" vertical="center" wrapText="1" indent="2"/>
    </xf>
    <xf numFmtId="44" fontId="13" fillId="0" borderId="0" xfId="0" applyNumberFormat="1" applyFont="1" applyBorder="1" applyAlignment="1">
      <alignment horizontal="right" vertical="center" wrapText="1"/>
    </xf>
    <xf numFmtId="44" fontId="14" fillId="0" borderId="0" xfId="1" applyFont="1" applyBorder="1" applyAlignment="1">
      <alignment horizontal="left" vertical="center" wrapText="1"/>
    </xf>
    <xf numFmtId="164" fontId="13" fillId="0" borderId="0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left" vertical="center" wrapText="1" indent="3"/>
    </xf>
    <xf numFmtId="164" fontId="14" fillId="0" borderId="0" xfId="1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vertical="center"/>
    </xf>
    <xf numFmtId="3" fontId="14" fillId="0" borderId="0" xfId="0" applyNumberFormat="1" applyFont="1" applyFill="1" applyBorder="1" applyAlignment="1">
      <alignment horizontal="center" vertical="center"/>
    </xf>
    <xf numFmtId="164" fontId="13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indent="1"/>
    </xf>
    <xf numFmtId="3" fontId="13" fillId="0" borderId="0" xfId="0" applyNumberFormat="1" applyFont="1" applyFill="1" applyBorder="1" applyAlignment="1">
      <alignment horizontal="center" vertical="center"/>
    </xf>
    <xf numFmtId="166" fontId="13" fillId="0" borderId="0" xfId="0" applyNumberFormat="1" applyFont="1" applyBorder="1" applyAlignment="1">
      <alignment horizontal="right" vertical="center"/>
    </xf>
    <xf numFmtId="0" fontId="13" fillId="0" borderId="0" xfId="0" applyFont="1" applyFill="1" applyBorder="1" applyAlignment="1">
      <alignment horizontal="left" vertical="center" indent="1"/>
    </xf>
    <xf numFmtId="166" fontId="13" fillId="0" borderId="0" xfId="0" applyNumberFormat="1" applyFont="1" applyFill="1" applyBorder="1" applyAlignment="1">
      <alignment horizontal="right"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/>
    </xf>
    <xf numFmtId="0" fontId="14" fillId="0" borderId="6" xfId="0" applyFont="1" applyFill="1" applyBorder="1" applyAlignment="1">
      <alignment horizontal="left" vertical="center"/>
    </xf>
    <xf numFmtId="0" fontId="13" fillId="2" borderId="11" xfId="4" applyFont="1" applyBorder="1" applyAlignment="1">
      <alignment horizontal="right" vertical="center"/>
    </xf>
    <xf numFmtId="0" fontId="13" fillId="2" borderId="3" xfId="4" applyFont="1" applyBorder="1" applyAlignment="1">
      <alignment vertical="center"/>
    </xf>
  </cellXfs>
  <cellStyles count="6">
    <cellStyle name="40% - Accent3" xfId="4" builtinId="39"/>
    <cellStyle name="40% - Accent4" xfId="5" builtinId="43"/>
    <cellStyle name="Currency" xfId="1" builtinId="4"/>
    <cellStyle name="Heading 1" xfId="2" builtinId="16"/>
    <cellStyle name="Heading 2" xfId="3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 Site Marketing Budget </a:t>
            </a:r>
          </a:p>
        </c:rich>
      </c:tx>
      <c:layout>
        <c:manualLayout>
          <c:xMode val="edge"/>
          <c:yMode val="edge"/>
          <c:x val="0.26938811302629811"/>
          <c:y val="3.37662765907525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52384875086197"/>
          <c:y val="0.3792212601730674"/>
          <c:w val="0.22040845611242574"/>
          <c:h val="0.42077975443860904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1.2729678357687142E-2"/>
                  <c:y val="-2.5620539113515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4.8057697878215566E-2"/>
                  <c:y val="-7.73480170603697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2.2551503557396674E-3"/>
                  <c:y val="1.07829481412106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2.6789150498918356E-2"/>
                  <c:y val="-1.498389103177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3.2969488271203537E-2"/>
                  <c:y val="-7.224567837394103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2.3964823480127552E-2"/>
                  <c:y val="-4.85499950778758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('Web Site Marketing Budget'!$A$4,'Web Site Marketing Budget'!$A$12,'Web Site Marketing Budget'!$A$20,'Web Site Marketing Budget'!$A$27,'Web Site Marketing Budget'!$A$70,'Web Site Marketing Budget'!$A$77,'Web Site Marketing Budget'!$A$89)</c:f>
              <c:strCache>
                <c:ptCount val="7"/>
                <c:pt idx="0">
                  <c:v>Research</c:v>
                </c:pt>
                <c:pt idx="1">
                  <c:v>Communications</c:v>
                </c:pt>
                <c:pt idx="2">
                  <c:v>Networking</c:v>
                </c:pt>
                <c:pt idx="3">
                  <c:v>Event</c:v>
                </c:pt>
                <c:pt idx="4">
                  <c:v>Promotions</c:v>
                </c:pt>
                <c:pt idx="5">
                  <c:v>Advertising</c:v>
                </c:pt>
                <c:pt idx="6">
                  <c:v>Public Relations</c:v>
                </c:pt>
              </c:strCache>
            </c:strRef>
          </c:cat>
          <c:val>
            <c:numRef>
              <c:f>('Web Site Marketing Budget'!$D$10,'Web Site Marketing Budget'!$D$18,'Web Site Marketing Budget'!$D$25,'Web Site Marketing Budget'!$D$66,'Web Site Marketing Budget'!$D$75,'Web Site Marketing Budget'!$D$87,'Web Site Marketing Budget'!$D$95)</c:f>
              <c:numCache>
                <c:formatCode>[$$-409]#,##0.00</c:formatCode>
                <c:ptCount val="7"/>
                <c:pt idx="0" formatCode="[$$-409]#,##0.00_);[Red]\([$$-409]#,##0.00\)">
                  <c:v>7100</c:v>
                </c:pt>
                <c:pt idx="1">
                  <c:v>25650</c:v>
                </c:pt>
                <c:pt idx="2">
                  <c:v>254</c:v>
                </c:pt>
                <c:pt idx="3">
                  <c:v>6515.4160000000002</c:v>
                </c:pt>
                <c:pt idx="4">
                  <c:v>1800</c:v>
                </c:pt>
                <c:pt idx="5">
                  <c:v>7007</c:v>
                </c:pt>
                <c:pt idx="6">
                  <c:v>3200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9455887882504095"/>
          <c:y val="0.3350653600159294"/>
          <c:w val="0.18231316740163611"/>
          <c:h val="0.42077975443860904"/>
        </c:manualLayout>
      </c:layout>
      <c:overlay val="0"/>
    </c:legend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76200</xdr:rowOff>
    </xdr:from>
    <xdr:to>
      <xdr:col>11</xdr:col>
      <xdr:colOff>342900</xdr:colOff>
      <xdr:row>24</xdr:row>
      <xdr:rowOff>19050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B292CA"/>
      </a:hlink>
      <a:folHlink>
        <a:srgbClr val="6B5680"/>
      </a:folHlink>
    </a:clrScheme>
    <a:fontScheme name="Origin">
      <a:majorFont>
        <a:latin typeface="Bookman Old Style"/>
        <a:ea typeface=""/>
        <a:cs typeface=""/>
        <a:font script="Grek" typeface="Cambria"/>
        <a:font script="Cyrl" typeface="Cambria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/>
        <a:ea typeface=""/>
        <a:cs typeface=""/>
        <a:font script="Grek" typeface="Calibri"/>
        <a:font script="Cyrl" typeface="Calibri"/>
        <a:font script="Jpan" typeface="ＭＳ Ｐゴシック"/>
        <a:font script="Hang" typeface="맑은 고딕"/>
        <a:font script="Hans" typeface="华文新魏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prstMaterial="matte">
            <a:bevelT w="0" h="0"/>
            <a:contourClr>
              <a:schemeClr val="phClr">
                <a:tint val="10000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6000"/>
                <a:satMod val="120000"/>
              </a:schemeClr>
              <a:schemeClr val="phClr">
                <a:tint val="90000"/>
              </a:schemeClr>
            </a:duotone>
          </a:blip>
          <a:tile tx="0" ty="0" sx="35000" sy="40000" flip="x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F101"/>
  <sheetViews>
    <sheetView zoomScaleNormal="100" workbookViewId="0">
      <pane ySplit="2" topLeftCell="A3" activePane="bottomLeft" state="frozen"/>
      <selection pane="bottomLeft"/>
    </sheetView>
  </sheetViews>
  <sheetFormatPr defaultRowHeight="12.75" x14ac:dyDescent="0.2"/>
  <cols>
    <col min="1" max="1" width="35" style="1" customWidth="1"/>
    <col min="2" max="2" width="13.140625" style="12" customWidth="1"/>
    <col min="3" max="3" width="17.85546875" style="13" customWidth="1"/>
    <col min="4" max="4" width="15.140625" style="13" customWidth="1"/>
    <col min="5" max="5" width="32.5703125" style="1" customWidth="1"/>
    <col min="6" max="16384" width="9.140625" style="1"/>
  </cols>
  <sheetData>
    <row r="1" spans="1:5" ht="24.75" customHeight="1" thickBot="1" x14ac:dyDescent="0.25">
      <c r="A1" s="22" t="s">
        <v>81</v>
      </c>
      <c r="B1" s="23"/>
      <c r="C1" s="23"/>
      <c r="D1" s="23"/>
      <c r="E1" s="23"/>
    </row>
    <row r="2" spans="1:5" s="2" customFormat="1" ht="52.5" customHeight="1" thickTop="1" thickBot="1" x14ac:dyDescent="0.25">
      <c r="A2" s="24" t="s">
        <v>75</v>
      </c>
      <c r="B2" s="25" t="s">
        <v>77</v>
      </c>
      <c r="C2" s="26" t="s">
        <v>76</v>
      </c>
      <c r="D2" s="26" t="s">
        <v>78</v>
      </c>
      <c r="E2" s="27" t="s">
        <v>0</v>
      </c>
    </row>
    <row r="3" spans="1:5" s="14" customFormat="1" ht="7.5" customHeight="1" thickTop="1" thickBot="1" x14ac:dyDescent="0.25">
      <c r="A3" s="15"/>
      <c r="B3" s="16"/>
      <c r="C3" s="17"/>
      <c r="D3" s="17"/>
      <c r="E3" s="21"/>
    </row>
    <row r="4" spans="1:5" s="3" customFormat="1" ht="13.5" customHeight="1" x14ac:dyDescent="0.2">
      <c r="A4" s="28" t="s">
        <v>10</v>
      </c>
      <c r="B4" s="29"/>
      <c r="C4" s="30"/>
      <c r="D4" s="30"/>
      <c r="E4" s="70"/>
    </row>
    <row r="5" spans="1:5" s="4" customFormat="1" ht="13.5" customHeight="1" x14ac:dyDescent="0.2">
      <c r="A5" s="67" t="s">
        <v>41</v>
      </c>
      <c r="B5" s="68">
        <v>2</v>
      </c>
      <c r="C5" s="69">
        <v>2300</v>
      </c>
      <c r="D5" s="42">
        <f>SUM(B5*C5)</f>
        <v>4600</v>
      </c>
      <c r="E5" s="70"/>
    </row>
    <row r="6" spans="1:5" s="3" customFormat="1" ht="13.5" customHeight="1" x14ac:dyDescent="0.2">
      <c r="A6" s="67" t="s">
        <v>42</v>
      </c>
      <c r="B6" s="68">
        <v>1</v>
      </c>
      <c r="C6" s="69">
        <v>1100</v>
      </c>
      <c r="D6" s="42">
        <f>SUM(B6*C6)</f>
        <v>1100</v>
      </c>
      <c r="E6" s="70"/>
    </row>
    <row r="7" spans="1:5" s="3" customFormat="1" ht="13.5" customHeight="1" x14ac:dyDescent="0.2">
      <c r="A7" s="67" t="s">
        <v>43</v>
      </c>
      <c r="B7" s="68">
        <v>3</v>
      </c>
      <c r="C7" s="69">
        <v>300</v>
      </c>
      <c r="D7" s="42">
        <f>SUM(B7*C7)</f>
        <v>900</v>
      </c>
      <c r="E7" s="70"/>
    </row>
    <row r="8" spans="1:5" s="3" customFormat="1" ht="13.5" customHeight="1" x14ac:dyDescent="0.2">
      <c r="A8" s="67" t="s">
        <v>44</v>
      </c>
      <c r="B8" s="68">
        <v>2</v>
      </c>
      <c r="C8" s="69">
        <v>250</v>
      </c>
      <c r="D8" s="42">
        <f>SUM(B8*C8)</f>
        <v>500</v>
      </c>
      <c r="E8" s="70"/>
    </row>
    <row r="9" spans="1:5" s="3" customFormat="1" ht="13.5" customHeight="1" x14ac:dyDescent="0.2">
      <c r="A9" s="67"/>
      <c r="B9" s="68"/>
      <c r="C9" s="69"/>
      <c r="D9" s="42"/>
      <c r="E9" s="70"/>
    </row>
    <row r="10" spans="1:5" s="2" customFormat="1" ht="13.5" customHeight="1" thickBot="1" x14ac:dyDescent="0.25">
      <c r="A10" s="43" t="s">
        <v>30</v>
      </c>
      <c r="B10" s="44"/>
      <c r="C10" s="45"/>
      <c r="D10" s="46">
        <f>SUM(D5:D9)</f>
        <v>7100</v>
      </c>
      <c r="E10" s="71"/>
    </row>
    <row r="11" spans="1:5" s="14" customFormat="1" ht="7.5" customHeight="1" thickBot="1" x14ac:dyDescent="0.25">
      <c r="A11" s="72"/>
      <c r="B11" s="73"/>
      <c r="C11" s="74"/>
      <c r="D11" s="75"/>
      <c r="E11" s="108"/>
    </row>
    <row r="12" spans="1:5" s="3" customFormat="1" ht="13.5" customHeight="1" x14ac:dyDescent="0.2">
      <c r="A12" s="28" t="s">
        <v>11</v>
      </c>
      <c r="B12" s="31"/>
      <c r="C12" s="32"/>
      <c r="D12" s="32"/>
      <c r="E12" s="108"/>
    </row>
    <row r="13" spans="1:5" s="3" customFormat="1" ht="13.5" customHeight="1" x14ac:dyDescent="0.2">
      <c r="A13" s="67" t="s">
        <v>45</v>
      </c>
      <c r="B13" s="68">
        <v>5000</v>
      </c>
      <c r="C13" s="76">
        <v>0.15</v>
      </c>
      <c r="D13" s="47">
        <f>SUM(B13*C13)</f>
        <v>750</v>
      </c>
      <c r="E13" s="70"/>
    </row>
    <row r="14" spans="1:5" s="3" customFormat="1" ht="13.5" customHeight="1" x14ac:dyDescent="0.2">
      <c r="A14" s="67" t="s">
        <v>29</v>
      </c>
      <c r="B14" s="68">
        <v>5</v>
      </c>
      <c r="C14" s="76">
        <v>4000</v>
      </c>
      <c r="D14" s="47">
        <f>SUM(B14*C14)</f>
        <v>20000</v>
      </c>
      <c r="E14" s="70"/>
    </row>
    <row r="15" spans="1:5" s="3" customFormat="1" ht="13.5" customHeight="1" x14ac:dyDescent="0.2">
      <c r="A15" s="67" t="s">
        <v>16</v>
      </c>
      <c r="B15" s="68">
        <v>13</v>
      </c>
      <c r="C15" s="76">
        <v>350</v>
      </c>
      <c r="D15" s="47">
        <f>SUM(B15*C15)</f>
        <v>4550</v>
      </c>
      <c r="E15" s="70"/>
    </row>
    <row r="16" spans="1:5" s="3" customFormat="1" ht="13.5" customHeight="1" x14ac:dyDescent="0.2">
      <c r="A16" s="67" t="s">
        <v>46</v>
      </c>
      <c r="B16" s="68">
        <v>1</v>
      </c>
      <c r="C16" s="76">
        <v>350</v>
      </c>
      <c r="D16" s="47">
        <f>SUM(B16*C16)</f>
        <v>350</v>
      </c>
      <c r="E16" s="70"/>
    </row>
    <row r="17" spans="1:6" s="3" customFormat="1" ht="13.5" customHeight="1" x14ac:dyDescent="0.2">
      <c r="A17" s="67"/>
      <c r="B17" s="73"/>
      <c r="C17" s="77"/>
      <c r="D17" s="47"/>
      <c r="E17" s="70" t="s">
        <v>69</v>
      </c>
    </row>
    <row r="18" spans="1:6" s="3" customFormat="1" ht="13.5" customHeight="1" thickBot="1" x14ac:dyDescent="0.25">
      <c r="A18" s="43" t="s">
        <v>31</v>
      </c>
      <c r="B18" s="44"/>
      <c r="C18" s="48"/>
      <c r="D18" s="49">
        <f>SUM(D13:D17)</f>
        <v>25650</v>
      </c>
      <c r="E18" s="78"/>
    </row>
    <row r="19" spans="1:6" s="4" customFormat="1" ht="7.5" customHeight="1" thickBot="1" x14ac:dyDescent="0.25">
      <c r="A19" s="72"/>
      <c r="B19" s="73"/>
      <c r="C19" s="74"/>
      <c r="D19" s="75"/>
      <c r="E19" s="108"/>
    </row>
    <row r="20" spans="1:6" s="3" customFormat="1" ht="13.5" customHeight="1" x14ac:dyDescent="0.2">
      <c r="A20" s="28" t="s">
        <v>12</v>
      </c>
      <c r="B20" s="31"/>
      <c r="C20" s="32"/>
      <c r="D20" s="32"/>
      <c r="E20" s="108"/>
    </row>
    <row r="21" spans="1:6" s="3" customFormat="1" ht="13.5" customHeight="1" x14ac:dyDescent="0.2">
      <c r="A21" s="67" t="s">
        <v>47</v>
      </c>
      <c r="B21" s="68">
        <v>3</v>
      </c>
      <c r="C21" s="76">
        <v>50</v>
      </c>
      <c r="D21" s="47">
        <f>SUM(B21*C21)</f>
        <v>150</v>
      </c>
      <c r="E21" s="70"/>
    </row>
    <row r="22" spans="1:6" s="3" customFormat="1" ht="13.5" customHeight="1" x14ac:dyDescent="0.2">
      <c r="A22" s="67" t="s">
        <v>48</v>
      </c>
      <c r="B22" s="68">
        <v>2</v>
      </c>
      <c r="C22" s="76">
        <v>20</v>
      </c>
      <c r="D22" s="47">
        <f>SUM(B22*C22)</f>
        <v>40</v>
      </c>
      <c r="E22" s="70"/>
    </row>
    <row r="23" spans="1:6" s="3" customFormat="1" ht="13.5" customHeight="1" x14ac:dyDescent="0.2">
      <c r="A23" s="67" t="s">
        <v>49</v>
      </c>
      <c r="B23" s="68">
        <v>2</v>
      </c>
      <c r="C23" s="76">
        <v>32</v>
      </c>
      <c r="D23" s="47">
        <f>SUM(B23*C23)</f>
        <v>64</v>
      </c>
      <c r="E23" s="70"/>
    </row>
    <row r="24" spans="1:6" s="3" customFormat="1" ht="13.5" customHeight="1" x14ac:dyDescent="0.2">
      <c r="A24" s="67"/>
      <c r="B24" s="68"/>
      <c r="C24" s="76"/>
      <c r="D24" s="47"/>
      <c r="E24" s="70"/>
    </row>
    <row r="25" spans="1:6" s="2" customFormat="1" ht="13.5" customHeight="1" thickBot="1" x14ac:dyDescent="0.25">
      <c r="A25" s="43" t="s">
        <v>32</v>
      </c>
      <c r="B25" s="44"/>
      <c r="C25" s="48"/>
      <c r="D25" s="49">
        <f>SUM(D21:D24)</f>
        <v>254</v>
      </c>
      <c r="E25" s="78"/>
    </row>
    <row r="26" spans="1:6" s="14" customFormat="1" ht="7.5" customHeight="1" thickBot="1" x14ac:dyDescent="0.25">
      <c r="A26" s="72"/>
      <c r="B26" s="73"/>
      <c r="C26" s="79"/>
      <c r="D26" s="75"/>
      <c r="E26" s="108"/>
    </row>
    <row r="27" spans="1:6" s="3" customFormat="1" ht="13.5" customHeight="1" x14ac:dyDescent="0.2">
      <c r="A27" s="28" t="s">
        <v>9</v>
      </c>
      <c r="B27" s="33"/>
      <c r="C27" s="28"/>
      <c r="D27" s="32"/>
      <c r="E27" s="81"/>
    </row>
    <row r="28" spans="1:6" s="3" customFormat="1" ht="19.5" x14ac:dyDescent="0.2">
      <c r="A28" s="80" t="s">
        <v>25</v>
      </c>
      <c r="B28" s="73">
        <v>50</v>
      </c>
      <c r="C28" s="70"/>
      <c r="D28" s="74"/>
      <c r="E28" s="81"/>
    </row>
    <row r="29" spans="1:6" s="2" customFormat="1" ht="39" x14ac:dyDescent="0.2">
      <c r="A29" s="82" t="s">
        <v>79</v>
      </c>
      <c r="B29" s="73"/>
      <c r="C29" s="83"/>
      <c r="D29" s="81"/>
      <c r="E29" s="84"/>
    </row>
    <row r="30" spans="1:6" s="3" customFormat="1" ht="19.5" x14ac:dyDescent="0.2">
      <c r="A30" s="85" t="s">
        <v>50</v>
      </c>
      <c r="B30" s="73"/>
      <c r="C30" s="76">
        <v>23</v>
      </c>
      <c r="D30" s="47">
        <f>C30*B28</f>
        <v>1150</v>
      </c>
      <c r="E30" s="84"/>
    </row>
    <row r="31" spans="1:6" s="6" customFormat="1" ht="12.75" customHeight="1" x14ac:dyDescent="0.2">
      <c r="A31" s="85" t="s">
        <v>51</v>
      </c>
      <c r="B31" s="86"/>
      <c r="C31" s="76">
        <f>SUM(C29:C30)*0.1</f>
        <v>2.3000000000000003</v>
      </c>
      <c r="D31" s="47">
        <f>C31*B28</f>
        <v>115.00000000000001</v>
      </c>
      <c r="E31" s="87"/>
      <c r="F31" s="5"/>
    </row>
    <row r="32" spans="1:6" s="8" customFormat="1" ht="13.5" customHeight="1" x14ac:dyDescent="0.2">
      <c r="A32" s="85" t="s">
        <v>52</v>
      </c>
      <c r="B32" s="86"/>
      <c r="C32" s="76">
        <f>SUM(C29:C31)*(0.2)</f>
        <v>5.0600000000000005</v>
      </c>
      <c r="D32" s="47">
        <f>C32*B28</f>
        <v>253.00000000000003</v>
      </c>
      <c r="E32" s="87"/>
      <c r="F32" s="7"/>
    </row>
    <row r="33" spans="1:5" ht="13.5" customHeight="1" x14ac:dyDescent="0.2">
      <c r="A33" s="50" t="s">
        <v>21</v>
      </c>
      <c r="B33" s="51"/>
      <c r="C33" s="52"/>
      <c r="D33" s="53">
        <f>SUM(D30:D32)</f>
        <v>1518</v>
      </c>
      <c r="E33" s="88"/>
    </row>
    <row r="34" spans="1:5" ht="7.5" customHeight="1" x14ac:dyDescent="0.2">
      <c r="A34" s="89"/>
      <c r="B34" s="73"/>
      <c r="C34" s="75"/>
      <c r="D34" s="75"/>
      <c r="E34" s="84"/>
    </row>
    <row r="35" spans="1:5" s="18" customFormat="1" ht="19.5" x14ac:dyDescent="0.2">
      <c r="A35" s="82" t="s">
        <v>8</v>
      </c>
      <c r="B35" s="73"/>
      <c r="C35" s="75"/>
      <c r="D35" s="75"/>
      <c r="E35" s="84"/>
    </row>
    <row r="36" spans="1:5" ht="19.5" x14ac:dyDescent="0.2">
      <c r="A36" s="85" t="s">
        <v>53</v>
      </c>
      <c r="B36" s="68">
        <v>1</v>
      </c>
      <c r="C36" s="76">
        <v>300</v>
      </c>
      <c r="D36" s="47">
        <f>SUM(B36*C36)</f>
        <v>300</v>
      </c>
      <c r="E36" s="84"/>
    </row>
    <row r="37" spans="1:5" ht="19.5" x14ac:dyDescent="0.2">
      <c r="A37" s="85" t="s">
        <v>54</v>
      </c>
      <c r="B37" s="68">
        <v>1</v>
      </c>
      <c r="C37" s="76">
        <v>800</v>
      </c>
      <c r="D37" s="47">
        <f>SUM(B37*C37)</f>
        <v>800</v>
      </c>
      <c r="E37" s="84"/>
    </row>
    <row r="38" spans="1:5" ht="19.5" x14ac:dyDescent="0.2">
      <c r="A38" s="85" t="s">
        <v>55</v>
      </c>
      <c r="B38" s="68">
        <v>1</v>
      </c>
      <c r="C38" s="76">
        <v>1200</v>
      </c>
      <c r="D38" s="47">
        <f>SUM(B38*C38)</f>
        <v>1200</v>
      </c>
      <c r="E38" s="84"/>
    </row>
    <row r="39" spans="1:5" ht="19.5" x14ac:dyDescent="0.2">
      <c r="A39" s="85" t="s">
        <v>56</v>
      </c>
      <c r="B39" s="68">
        <v>1</v>
      </c>
      <c r="C39" s="76">
        <v>200</v>
      </c>
      <c r="D39" s="47">
        <f>SUM(B39*C39)</f>
        <v>200</v>
      </c>
      <c r="E39" s="84"/>
    </row>
    <row r="40" spans="1:5" s="18" customFormat="1" ht="13.5" customHeight="1" x14ac:dyDescent="0.2">
      <c r="A40" s="50" t="s">
        <v>22</v>
      </c>
      <c r="B40" s="51"/>
      <c r="C40" s="52"/>
      <c r="D40" s="54">
        <f>SUM(D36:D39)</f>
        <v>2500</v>
      </c>
      <c r="E40" s="88"/>
    </row>
    <row r="41" spans="1:5" ht="7.5" customHeight="1" x14ac:dyDescent="0.2">
      <c r="A41" s="90"/>
      <c r="B41" s="68"/>
      <c r="C41" s="74"/>
      <c r="D41" s="74"/>
      <c r="E41" s="84"/>
    </row>
    <row r="42" spans="1:5" s="18" customFormat="1" ht="19.5" x14ac:dyDescent="0.2">
      <c r="A42" s="82" t="s">
        <v>1</v>
      </c>
      <c r="B42" s="73"/>
      <c r="C42" s="75"/>
      <c r="D42" s="75"/>
      <c r="E42" s="84"/>
    </row>
    <row r="43" spans="1:5" ht="19.5" x14ac:dyDescent="0.2">
      <c r="A43" s="85" t="s">
        <v>57</v>
      </c>
      <c r="B43" s="68">
        <v>1</v>
      </c>
      <c r="C43" s="76">
        <v>0</v>
      </c>
      <c r="D43" s="47">
        <f t="shared" ref="D43:D50" si="0">C43*B43</f>
        <v>0</v>
      </c>
      <c r="E43" s="84" t="s">
        <v>7</v>
      </c>
    </row>
    <row r="44" spans="1:5" ht="19.5" x14ac:dyDescent="0.2">
      <c r="A44" s="85" t="s">
        <v>58</v>
      </c>
      <c r="B44" s="68">
        <v>1</v>
      </c>
      <c r="C44" s="76">
        <v>0</v>
      </c>
      <c r="D44" s="47">
        <f t="shared" si="0"/>
        <v>0</v>
      </c>
      <c r="E44" s="84" t="s">
        <v>7</v>
      </c>
    </row>
    <row r="45" spans="1:5" ht="39" x14ac:dyDescent="0.2">
      <c r="A45" s="85" t="s">
        <v>59</v>
      </c>
      <c r="B45" s="68">
        <v>1</v>
      </c>
      <c r="C45" s="76">
        <v>45</v>
      </c>
      <c r="D45" s="47">
        <f t="shared" si="0"/>
        <v>45</v>
      </c>
      <c r="E45" s="84"/>
    </row>
    <row r="46" spans="1:5" ht="19.5" x14ac:dyDescent="0.2">
      <c r="A46" s="85" t="s">
        <v>60</v>
      </c>
      <c r="B46" s="68">
        <v>1</v>
      </c>
      <c r="C46" s="76">
        <v>12</v>
      </c>
      <c r="D46" s="47">
        <f t="shared" si="0"/>
        <v>12</v>
      </c>
      <c r="E46" s="84"/>
    </row>
    <row r="47" spans="1:5" ht="19.5" x14ac:dyDescent="0.2">
      <c r="A47" s="85" t="s">
        <v>61</v>
      </c>
      <c r="B47" s="68">
        <v>1</v>
      </c>
      <c r="C47" s="76">
        <v>0</v>
      </c>
      <c r="D47" s="47">
        <f t="shared" si="0"/>
        <v>0</v>
      </c>
      <c r="E47" s="84" t="s">
        <v>7</v>
      </c>
    </row>
    <row r="48" spans="1:5" ht="19.5" x14ac:dyDescent="0.2">
      <c r="A48" s="85" t="s">
        <v>62</v>
      </c>
      <c r="B48" s="68">
        <v>1</v>
      </c>
      <c r="C48" s="76">
        <v>0</v>
      </c>
      <c r="D48" s="47">
        <f t="shared" si="0"/>
        <v>0</v>
      </c>
      <c r="E48" s="84" t="s">
        <v>7</v>
      </c>
    </row>
    <row r="49" spans="1:6" ht="19.5" x14ac:dyDescent="0.2">
      <c r="A49" s="85" t="s">
        <v>63</v>
      </c>
      <c r="B49" s="68">
        <v>1</v>
      </c>
      <c r="C49" s="76">
        <v>0</v>
      </c>
      <c r="D49" s="47">
        <f t="shared" si="0"/>
        <v>0</v>
      </c>
      <c r="E49" s="84" t="s">
        <v>7</v>
      </c>
    </row>
    <row r="50" spans="1:6" ht="19.5" x14ac:dyDescent="0.2">
      <c r="A50" s="85" t="s">
        <v>64</v>
      </c>
      <c r="B50" s="68">
        <v>1</v>
      </c>
      <c r="C50" s="76">
        <v>300</v>
      </c>
      <c r="D50" s="47">
        <f t="shared" si="0"/>
        <v>300</v>
      </c>
      <c r="E50" s="84"/>
    </row>
    <row r="51" spans="1:6" ht="19.5" x14ac:dyDescent="0.2">
      <c r="A51" s="85" t="s">
        <v>65</v>
      </c>
      <c r="B51" s="73"/>
      <c r="C51" s="76">
        <f>SUM(C43:C50)*(0.088)</f>
        <v>31.415999999999997</v>
      </c>
      <c r="D51" s="47">
        <f>SUM(D43:D50)*(0.088)</f>
        <v>31.415999999999997</v>
      </c>
      <c r="E51" s="84"/>
    </row>
    <row r="52" spans="1:6" ht="39" x14ac:dyDescent="0.2">
      <c r="A52" s="50" t="s">
        <v>2</v>
      </c>
      <c r="B52" s="51"/>
      <c r="C52" s="52"/>
      <c r="D52" s="54">
        <f>SUM(D43:D51)</f>
        <v>388.416</v>
      </c>
      <c r="E52" s="88"/>
    </row>
    <row r="53" spans="1:6" ht="7.5" customHeight="1" x14ac:dyDescent="0.2">
      <c r="A53" s="89"/>
      <c r="B53" s="73"/>
      <c r="C53" s="74"/>
      <c r="D53" s="74"/>
      <c r="E53" s="84"/>
    </row>
    <row r="54" spans="1:6" ht="19.5" x14ac:dyDescent="0.2">
      <c r="A54" s="82" t="s">
        <v>3</v>
      </c>
      <c r="B54" s="73"/>
      <c r="C54" s="75"/>
      <c r="D54" s="75"/>
      <c r="E54" s="84"/>
    </row>
    <row r="55" spans="1:6" s="9" customFormat="1" ht="30" customHeight="1" x14ac:dyDescent="0.2">
      <c r="A55" s="91" t="s">
        <v>80</v>
      </c>
      <c r="B55" s="73"/>
      <c r="C55" s="76">
        <v>834</v>
      </c>
      <c r="D55" s="47">
        <f>C55</f>
        <v>834</v>
      </c>
      <c r="E55" s="70"/>
    </row>
    <row r="56" spans="1:6" s="9" customFormat="1" ht="19.5" x14ac:dyDescent="0.2">
      <c r="A56" s="91" t="s">
        <v>66</v>
      </c>
      <c r="B56" s="73"/>
      <c r="C56" s="76">
        <v>600</v>
      </c>
      <c r="D56" s="47">
        <f>C56</f>
        <v>600</v>
      </c>
      <c r="E56" s="70"/>
    </row>
    <row r="57" spans="1:6" s="9" customFormat="1" ht="19.5" x14ac:dyDescent="0.2">
      <c r="A57" s="91" t="s">
        <v>67</v>
      </c>
      <c r="B57" s="73" t="s">
        <v>69</v>
      </c>
      <c r="C57" s="76">
        <v>200</v>
      </c>
      <c r="D57" s="47">
        <f>C57</f>
        <v>200</v>
      </c>
      <c r="E57" s="70" t="s">
        <v>40</v>
      </c>
    </row>
    <row r="58" spans="1:6" s="9" customFormat="1" ht="19.5" x14ac:dyDescent="0.2">
      <c r="A58" s="91" t="s">
        <v>68</v>
      </c>
      <c r="B58" s="73"/>
      <c r="C58" s="76">
        <v>100</v>
      </c>
      <c r="D58" s="47">
        <f>C58</f>
        <v>100</v>
      </c>
      <c r="E58" s="70"/>
    </row>
    <row r="59" spans="1:6" s="18" customFormat="1" ht="19.5" x14ac:dyDescent="0.2">
      <c r="A59" s="50" t="s">
        <v>4</v>
      </c>
      <c r="B59" s="51"/>
      <c r="C59" s="52"/>
      <c r="D59" s="53">
        <f>SUM(D55:D58)</f>
        <v>1734</v>
      </c>
      <c r="E59" s="88"/>
    </row>
    <row r="60" spans="1:6" s="19" customFormat="1" ht="7.5" customHeight="1" x14ac:dyDescent="0.2">
      <c r="A60" s="89"/>
      <c r="B60" s="86"/>
      <c r="C60" s="92"/>
      <c r="D60" s="74"/>
      <c r="E60" s="93"/>
      <c r="F60" s="18"/>
    </row>
    <row r="61" spans="1:6" ht="19.5" x14ac:dyDescent="0.2">
      <c r="A61" s="82" t="s">
        <v>5</v>
      </c>
      <c r="B61" s="73">
        <v>0</v>
      </c>
      <c r="C61" s="74"/>
      <c r="D61" s="55"/>
      <c r="E61" s="84"/>
    </row>
    <row r="62" spans="1:6" ht="19.5" x14ac:dyDescent="0.2">
      <c r="A62" s="91" t="s">
        <v>70</v>
      </c>
      <c r="B62" s="68">
        <v>25</v>
      </c>
      <c r="C62" s="76">
        <v>10</v>
      </c>
      <c r="D62" s="47">
        <f>C62*B62</f>
        <v>250</v>
      </c>
      <c r="E62" s="70" t="s">
        <v>24</v>
      </c>
    </row>
    <row r="63" spans="1:6" ht="19.5" x14ac:dyDescent="0.2">
      <c r="A63" s="91" t="s">
        <v>71</v>
      </c>
      <c r="B63" s="68">
        <v>25</v>
      </c>
      <c r="C63" s="76">
        <v>5</v>
      </c>
      <c r="D63" s="47">
        <f>C63*B63</f>
        <v>125</v>
      </c>
      <c r="E63" s="70" t="s">
        <v>24</v>
      </c>
    </row>
    <row r="64" spans="1:6" s="18" customFormat="1" ht="19.5" x14ac:dyDescent="0.2">
      <c r="A64" s="56" t="s">
        <v>6</v>
      </c>
      <c r="B64" s="57"/>
      <c r="C64" s="47"/>
      <c r="D64" s="58">
        <f>SUM(D62:D63)</f>
        <v>375</v>
      </c>
      <c r="E64" s="84"/>
    </row>
    <row r="65" spans="1:5" ht="7.5" customHeight="1" x14ac:dyDescent="0.2">
      <c r="A65" s="90"/>
      <c r="B65" s="73"/>
      <c r="C65" s="74"/>
      <c r="D65" s="94"/>
      <c r="E65" s="84"/>
    </row>
    <row r="66" spans="1:5" s="20" customFormat="1" ht="15.75" customHeight="1" thickBot="1" x14ac:dyDescent="0.25">
      <c r="A66" s="59" t="s">
        <v>33</v>
      </c>
      <c r="B66" s="44"/>
      <c r="C66" s="60"/>
      <c r="D66" s="48">
        <f>SUM(D33+D40+D52+D59+D64)</f>
        <v>6515.4160000000002</v>
      </c>
      <c r="E66" s="78"/>
    </row>
    <row r="67" spans="1:5" s="9" customFormat="1" ht="7.5" customHeight="1" x14ac:dyDescent="0.2">
      <c r="A67" s="95"/>
      <c r="B67" s="73"/>
      <c r="C67" s="74"/>
      <c r="D67" s="74"/>
      <c r="E67" s="70"/>
    </row>
    <row r="68" spans="1:5" ht="19.5" x14ac:dyDescent="0.2">
      <c r="A68" s="96" t="s">
        <v>37</v>
      </c>
      <c r="B68" s="97">
        <f>D66/B28</f>
        <v>130.30832000000001</v>
      </c>
      <c r="C68" s="75"/>
      <c r="D68" s="75"/>
      <c r="E68" s="84"/>
    </row>
    <row r="69" spans="1:5" ht="20.25" thickBot="1" x14ac:dyDescent="0.25">
      <c r="A69" s="98"/>
      <c r="B69" s="99"/>
      <c r="C69" s="100"/>
      <c r="D69" s="100"/>
      <c r="E69" s="101"/>
    </row>
    <row r="70" spans="1:5" ht="19.5" x14ac:dyDescent="0.2">
      <c r="A70" s="34" t="s">
        <v>13</v>
      </c>
      <c r="B70" s="35"/>
      <c r="C70" s="36"/>
      <c r="D70" s="36"/>
      <c r="E70" s="81"/>
    </row>
    <row r="71" spans="1:5" ht="19.5" x14ac:dyDescent="0.2">
      <c r="A71" s="102" t="s">
        <v>72</v>
      </c>
      <c r="B71" s="103">
        <v>50</v>
      </c>
      <c r="C71" s="104">
        <v>8</v>
      </c>
      <c r="D71" s="61">
        <f>SUM(B71*C71)</f>
        <v>400</v>
      </c>
      <c r="E71" s="101"/>
    </row>
    <row r="72" spans="1:5" ht="19.5" x14ac:dyDescent="0.2">
      <c r="A72" s="102" t="s">
        <v>73</v>
      </c>
      <c r="B72" s="103">
        <v>300</v>
      </c>
      <c r="C72" s="104">
        <v>3</v>
      </c>
      <c r="D72" s="61">
        <f>SUM(B72*C72)</f>
        <v>900</v>
      </c>
      <c r="E72" s="101"/>
    </row>
    <row r="73" spans="1:5" ht="19.5" x14ac:dyDescent="0.2">
      <c r="A73" s="102" t="s">
        <v>74</v>
      </c>
      <c r="B73" s="103">
        <v>200</v>
      </c>
      <c r="C73" s="104">
        <v>2.5</v>
      </c>
      <c r="D73" s="61">
        <f>SUM(B73*C73)</f>
        <v>500</v>
      </c>
      <c r="E73" s="101"/>
    </row>
    <row r="74" spans="1:5" ht="19.5" x14ac:dyDescent="0.2">
      <c r="A74" s="98"/>
      <c r="B74" s="103"/>
      <c r="C74" s="104"/>
      <c r="D74" s="61"/>
      <c r="E74" s="101"/>
    </row>
    <row r="75" spans="1:5" s="18" customFormat="1" ht="17.25" customHeight="1" thickBot="1" x14ac:dyDescent="0.25">
      <c r="A75" s="62" t="s">
        <v>34</v>
      </c>
      <c r="B75" s="63"/>
      <c r="C75" s="64"/>
      <c r="D75" s="64">
        <f>SUM(D71:D74)</f>
        <v>1800</v>
      </c>
      <c r="E75" s="109"/>
    </row>
    <row r="76" spans="1:5" ht="7.5" customHeight="1" thickBot="1" x14ac:dyDescent="0.25">
      <c r="A76" s="98"/>
      <c r="B76" s="99"/>
      <c r="C76" s="100"/>
      <c r="D76" s="100"/>
      <c r="E76" s="101"/>
    </row>
    <row r="77" spans="1:5" ht="19.5" x14ac:dyDescent="0.2">
      <c r="A77" s="34" t="s">
        <v>14</v>
      </c>
      <c r="B77" s="35"/>
      <c r="C77" s="36"/>
      <c r="D77" s="36"/>
      <c r="E77" s="81"/>
    </row>
    <row r="78" spans="1:5" ht="19.5" x14ac:dyDescent="0.2">
      <c r="A78" s="105" t="s">
        <v>38</v>
      </c>
      <c r="B78" s="103">
        <v>5000</v>
      </c>
      <c r="C78" s="106">
        <v>0.15</v>
      </c>
      <c r="D78" s="61">
        <f>SUM(B78*C78)</f>
        <v>750</v>
      </c>
      <c r="E78" s="81"/>
    </row>
    <row r="79" spans="1:5" ht="19.5" x14ac:dyDescent="0.2">
      <c r="A79" s="105" t="s">
        <v>17</v>
      </c>
      <c r="B79" s="103">
        <v>15000</v>
      </c>
      <c r="C79" s="106">
        <v>0.04</v>
      </c>
      <c r="D79" s="61">
        <f t="shared" ref="D79:D85" si="1">SUM(B79*C79)</f>
        <v>600</v>
      </c>
      <c r="E79" s="81"/>
    </row>
    <row r="80" spans="1:5" ht="19.5" x14ac:dyDescent="0.2">
      <c r="A80" s="105" t="s">
        <v>18</v>
      </c>
      <c r="B80" s="103">
        <v>15000</v>
      </c>
      <c r="C80" s="106">
        <v>0.03</v>
      </c>
      <c r="D80" s="61">
        <f t="shared" si="1"/>
        <v>450</v>
      </c>
      <c r="E80" s="81"/>
    </row>
    <row r="81" spans="1:5" ht="19.5" x14ac:dyDescent="0.2">
      <c r="A81" s="105" t="s">
        <v>29</v>
      </c>
      <c r="B81" s="103">
        <v>2</v>
      </c>
      <c r="C81" s="106">
        <v>600</v>
      </c>
      <c r="D81" s="61">
        <f t="shared" si="1"/>
        <v>1200</v>
      </c>
      <c r="E81" s="81"/>
    </row>
    <row r="82" spans="1:5" ht="19.5" x14ac:dyDescent="0.2">
      <c r="A82" s="102" t="s">
        <v>16</v>
      </c>
      <c r="B82" s="103">
        <v>4</v>
      </c>
      <c r="C82" s="104">
        <v>300</v>
      </c>
      <c r="D82" s="61">
        <f t="shared" si="1"/>
        <v>1200</v>
      </c>
      <c r="E82" s="101"/>
    </row>
    <row r="83" spans="1:5" ht="19.5" x14ac:dyDescent="0.2">
      <c r="A83" s="102" t="s">
        <v>39</v>
      </c>
      <c r="B83" s="103">
        <v>6</v>
      </c>
      <c r="C83" s="104">
        <v>220</v>
      </c>
      <c r="D83" s="61">
        <f t="shared" si="1"/>
        <v>1320</v>
      </c>
      <c r="E83" s="101"/>
    </row>
    <row r="84" spans="1:5" ht="19.5" x14ac:dyDescent="0.2">
      <c r="A84" s="102" t="s">
        <v>19</v>
      </c>
      <c r="B84" s="103">
        <v>2</v>
      </c>
      <c r="C84" s="104">
        <v>556</v>
      </c>
      <c r="D84" s="61">
        <f t="shared" si="1"/>
        <v>1112</v>
      </c>
      <c r="E84" s="101"/>
    </row>
    <row r="85" spans="1:5" ht="19.5" x14ac:dyDescent="0.2">
      <c r="A85" s="102" t="s">
        <v>26</v>
      </c>
      <c r="B85" s="103">
        <v>3</v>
      </c>
      <c r="C85" s="104">
        <v>125</v>
      </c>
      <c r="D85" s="61">
        <f t="shared" si="1"/>
        <v>375</v>
      </c>
      <c r="E85" s="101"/>
    </row>
    <row r="86" spans="1:5" ht="19.5" x14ac:dyDescent="0.2">
      <c r="A86" s="98"/>
      <c r="B86" s="99"/>
      <c r="C86" s="104"/>
      <c r="D86" s="61"/>
      <c r="E86" s="101"/>
    </row>
    <row r="87" spans="1:5" s="18" customFormat="1" ht="17.25" customHeight="1" thickBot="1" x14ac:dyDescent="0.25">
      <c r="A87" s="62" t="s">
        <v>35</v>
      </c>
      <c r="B87" s="63"/>
      <c r="C87" s="64"/>
      <c r="D87" s="64">
        <f>SUM(D78:D86)</f>
        <v>7007</v>
      </c>
      <c r="E87" s="109"/>
    </row>
    <row r="88" spans="1:5" ht="12.75" customHeight="1" x14ac:dyDescent="0.2">
      <c r="A88" s="98"/>
      <c r="B88" s="99"/>
      <c r="C88" s="100"/>
      <c r="D88" s="100"/>
      <c r="E88" s="101"/>
    </row>
    <row r="89" spans="1:5" ht="19.5" x14ac:dyDescent="0.2">
      <c r="A89" s="37" t="s">
        <v>15</v>
      </c>
      <c r="B89" s="38"/>
      <c r="C89" s="39"/>
      <c r="D89" s="39"/>
      <c r="E89" s="81"/>
    </row>
    <row r="90" spans="1:5" ht="19.5" x14ac:dyDescent="0.2">
      <c r="A90" s="102" t="s">
        <v>27</v>
      </c>
      <c r="B90" s="103">
        <v>3</v>
      </c>
      <c r="C90" s="104">
        <v>200</v>
      </c>
      <c r="D90" s="61">
        <f>SUM(B90*C90)</f>
        <v>600</v>
      </c>
      <c r="E90" s="101"/>
    </row>
    <row r="91" spans="1:5" ht="19.5" x14ac:dyDescent="0.2">
      <c r="A91" s="102" t="s">
        <v>14</v>
      </c>
      <c r="B91" s="103">
        <v>4</v>
      </c>
      <c r="C91" s="104">
        <v>200</v>
      </c>
      <c r="D91" s="61">
        <f>SUM(B91*C91)</f>
        <v>800</v>
      </c>
      <c r="E91" s="101"/>
    </row>
    <row r="92" spans="1:5" ht="19.5" x14ac:dyDescent="0.2">
      <c r="A92" s="102" t="s">
        <v>28</v>
      </c>
      <c r="B92" s="103">
        <v>6</v>
      </c>
      <c r="C92" s="104">
        <v>200</v>
      </c>
      <c r="D92" s="61">
        <f>SUM(B92*C92)</f>
        <v>1200</v>
      </c>
      <c r="E92" s="101"/>
    </row>
    <row r="93" spans="1:5" ht="19.5" x14ac:dyDescent="0.2">
      <c r="A93" s="102" t="s">
        <v>20</v>
      </c>
      <c r="B93" s="103">
        <v>3</v>
      </c>
      <c r="C93" s="104">
        <v>200</v>
      </c>
      <c r="D93" s="61">
        <f>SUM(B93*C93)</f>
        <v>600</v>
      </c>
      <c r="E93" s="101"/>
    </row>
    <row r="94" spans="1:5" ht="19.5" x14ac:dyDescent="0.2">
      <c r="A94" s="98"/>
      <c r="B94" s="103"/>
      <c r="C94" s="104"/>
      <c r="D94" s="61"/>
      <c r="E94" s="101"/>
    </row>
    <row r="95" spans="1:5" s="18" customFormat="1" ht="17.25" customHeight="1" thickBot="1" x14ac:dyDescent="0.25">
      <c r="A95" s="65" t="s">
        <v>36</v>
      </c>
      <c r="B95" s="66"/>
      <c r="C95" s="64"/>
      <c r="D95" s="64">
        <f>SUM(D90:D94)</f>
        <v>3200</v>
      </c>
      <c r="E95" s="109"/>
    </row>
    <row r="96" spans="1:5" ht="20.25" thickBot="1" x14ac:dyDescent="0.25">
      <c r="A96" s="98"/>
      <c r="B96" s="107"/>
      <c r="C96" s="100"/>
      <c r="D96" s="100"/>
      <c r="E96" s="101"/>
    </row>
    <row r="97" spans="1:5" ht="24.75" customHeight="1" thickTop="1" thickBot="1" x14ac:dyDescent="0.25">
      <c r="A97" s="111" t="s">
        <v>23</v>
      </c>
      <c r="B97" s="112"/>
      <c r="C97" s="40"/>
      <c r="D97" s="41">
        <f>SUM(D10+D18+D25+D66+D75+D87+D95)</f>
        <v>51526.415999999997</v>
      </c>
      <c r="E97" s="110"/>
    </row>
    <row r="98" spans="1:5" ht="13.5" thickTop="1" x14ac:dyDescent="0.2">
      <c r="A98" s="10"/>
    </row>
    <row r="99" spans="1:5" x14ac:dyDescent="0.2">
      <c r="A99" s="10"/>
    </row>
    <row r="101" spans="1:5" x14ac:dyDescent="0.2">
      <c r="D101" s="11"/>
    </row>
  </sheetData>
  <mergeCells count="1">
    <mergeCell ref="A97:B97"/>
  </mergeCells>
  <phoneticPr fontId="2" type="noConversion"/>
  <pageMargins left="1.2" right="0.25" top="0.36" bottom="0.33" header="0.17" footer="0.17"/>
  <pageSetup scale="90" orientation="landscape" horizontalDpi="300" verticalDpi="300" r:id="rId1"/>
  <headerFooter alignWithMargins="0">
    <oddHeader>&amp;C&amp;A</oddHeader>
    <oddFooter>&amp;LConfidential &amp; Proprietary&amp;R&amp;8Page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"/>
  <sheetViews>
    <sheetView tabSelected="1" topLeftCell="A2" workbookViewId="0">
      <selection activeCell="O12" sqref="O12"/>
    </sheetView>
  </sheetViews>
  <sheetFormatPr defaultRowHeight="12.75" x14ac:dyDescent="0.2"/>
  <sheetData/>
  <phoneticPr fontId="2" type="noConversion"/>
  <pageMargins left="1.28" right="0.75" top="1.39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Web Site Marketing Budget</vt:lpstr>
      <vt:lpstr>Budget Chart</vt:lpstr>
      <vt:lpstr>'Budget Chart'!Print_Area</vt:lpstr>
      <vt:lpstr>'Web Site Marketing Budget'!Print_Area</vt:lpstr>
      <vt:lpstr>'Web Site Marketing Budget'!Print_Titles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cp:lastPrinted>2004-09-15T17:44:51Z</cp:lastPrinted>
  <dcterms:created xsi:type="dcterms:W3CDTF">2002-03-19T21:41:08Z</dcterms:created>
  <dcterms:modified xsi:type="dcterms:W3CDTF">2012-12-18T18:19:10Z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TC011507371033</vt:lpwstr>
  </property>
</Properties>
</file>