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markov\"/>
    </mc:Choice>
  </mc:AlternateContent>
  <xr:revisionPtr revIDLastSave="0" documentId="13_ncr:1_{77770F03-012E-439D-BB3E-98059DD1E59B}" xr6:coauthVersionLast="47" xr6:coauthVersionMax="47" xr10:uidLastSave="{00000000-0000-0000-0000-000000000000}"/>
  <bookViews>
    <workbookView xWindow="32565" yWindow="-21720" windowWidth="38640" windowHeight="21120" tabRatio="461" xr2:uid="{00000000-000D-0000-FFFF-FFFF00000000}"/>
  </bookViews>
  <sheets>
    <sheet name="Power Demand" sheetId="4" r:id="rId1"/>
    <sheet name="Sheet1" sheetId="5" r:id="rId2"/>
  </sheets>
  <definedNames>
    <definedName name="_xlnm._FilterDatabase" localSheetId="0" hidden="1">'Power Demand'!#REF!</definedName>
    <definedName name="businfo">#REF!</definedName>
    <definedName name="demand">'Power Demand'!$B$6:$AA$19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" l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D18" i="4"/>
  <c r="E18" i="4" s="1"/>
  <c r="D16" i="4"/>
  <c r="E16" i="4" s="1"/>
  <c r="D14" i="4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D15" i="4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D13" i="4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D8" i="4"/>
  <c r="E8" i="4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D7" i="4"/>
  <c r="E7" i="4" s="1"/>
  <c r="F8" i="4" l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D11" i="4" s="1"/>
  <c r="E11" i="4" s="1"/>
  <c r="F11" i="4" s="1"/>
  <c r="G16" i="5"/>
  <c r="U14" i="4"/>
  <c r="V14" i="4" s="1"/>
  <c r="W14" i="4" s="1"/>
  <c r="X14" i="4" s="1"/>
  <c r="Y14" i="4" s="1"/>
  <c r="Z14" i="4" s="1"/>
  <c r="AA14" i="4" s="1"/>
  <c r="AC18" i="5" s="1"/>
  <c r="V18" i="5"/>
  <c r="F16" i="4"/>
  <c r="H19" i="5" s="1"/>
  <c r="G19" i="5"/>
  <c r="F16" i="5"/>
  <c r="W18" i="5"/>
  <c r="X18" i="5"/>
  <c r="Y18" i="5"/>
  <c r="Z18" i="5"/>
  <c r="AA18" i="5"/>
  <c r="AB18" i="5"/>
  <c r="F19" i="5"/>
  <c r="F18" i="5"/>
  <c r="G18" i="5"/>
  <c r="I18" i="5"/>
  <c r="J18" i="5"/>
  <c r="K18" i="5"/>
  <c r="Q18" i="5"/>
  <c r="S18" i="5"/>
  <c r="H18" i="5"/>
  <c r="M18" i="5"/>
  <c r="P18" i="5"/>
  <c r="T18" i="5"/>
  <c r="L18" i="5"/>
  <c r="N18" i="5"/>
  <c r="O18" i="5"/>
  <c r="R18" i="5"/>
  <c r="U18" i="5"/>
  <c r="G11" i="4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F18" i="4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F7" i="4"/>
  <c r="F8" i="5"/>
  <c r="G8" i="5"/>
  <c r="D12" i="4"/>
  <c r="H8" i="5" l="1"/>
  <c r="G7" i="4"/>
  <c r="H16" i="5"/>
  <c r="E12" i="4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G16" i="4"/>
  <c r="I19" i="5" s="1"/>
  <c r="H16" i="4"/>
  <c r="J19" i="5" s="1"/>
  <c r="H7" i="4" l="1"/>
  <c r="I16" i="5"/>
  <c r="G9" i="5"/>
  <c r="F9" i="5"/>
  <c r="I16" i="4"/>
  <c r="K19" i="5" s="1"/>
  <c r="H9" i="5" l="1"/>
  <c r="I7" i="4"/>
  <c r="J16" i="5"/>
  <c r="J16" i="4"/>
  <c r="L19" i="5" s="1"/>
  <c r="J7" i="4" l="1"/>
  <c r="K16" i="5"/>
  <c r="K16" i="4"/>
  <c r="M19" i="5" s="1"/>
  <c r="K7" i="4" l="1"/>
  <c r="L16" i="5"/>
  <c r="L16" i="4"/>
  <c r="N19" i="5" s="1"/>
  <c r="L7" i="4" l="1"/>
  <c r="M16" i="5"/>
  <c r="M16" i="4"/>
  <c r="O19" i="5" s="1"/>
  <c r="M7" i="4" l="1"/>
  <c r="N16" i="5"/>
  <c r="N16" i="4"/>
  <c r="P19" i="5" s="1"/>
  <c r="N7" i="4" l="1"/>
  <c r="O16" i="5"/>
  <c r="O16" i="4"/>
  <c r="Q19" i="5" s="1"/>
  <c r="O7" i="4" l="1"/>
  <c r="P16" i="5"/>
  <c r="P16" i="4"/>
  <c r="R19" i="5" s="1"/>
  <c r="P7" i="4" l="1"/>
  <c r="Q16" i="5"/>
  <c r="Q16" i="4"/>
  <c r="S19" i="5" s="1"/>
  <c r="Q7" i="4" l="1"/>
  <c r="R16" i="5"/>
  <c r="R16" i="4"/>
  <c r="T19" i="5" s="1"/>
  <c r="R7" i="4" l="1"/>
  <c r="S16" i="5"/>
  <c r="S16" i="4"/>
  <c r="U19" i="5" s="1"/>
  <c r="S7" i="4" l="1"/>
  <c r="T16" i="5"/>
  <c r="T16" i="4"/>
  <c r="V19" i="5" s="1"/>
  <c r="T7" i="4" l="1"/>
  <c r="U16" i="5"/>
  <c r="U16" i="4"/>
  <c r="W19" i="5" s="1"/>
  <c r="U7" i="4" l="1"/>
  <c r="V16" i="5"/>
  <c r="V16" i="4"/>
  <c r="X19" i="5" s="1"/>
  <c r="V7" i="4" l="1"/>
  <c r="W16" i="5"/>
  <c r="W16" i="4"/>
  <c r="Y19" i="5" s="1"/>
  <c r="W7" i="4" l="1"/>
  <c r="X16" i="5"/>
  <c r="X16" i="4"/>
  <c r="Z19" i="5" s="1"/>
  <c r="X7" i="4" l="1"/>
  <c r="Y16" i="5"/>
  <c r="Y16" i="4"/>
  <c r="AA19" i="5" s="1"/>
  <c r="Y7" i="4" l="1"/>
  <c r="Z16" i="5"/>
  <c r="Z16" i="4"/>
  <c r="AB19" i="5" s="1"/>
  <c r="Z7" i="4" l="1"/>
  <c r="AA16" i="5"/>
  <c r="AA16" i="4"/>
  <c r="AC19" i="5" s="1"/>
  <c r="AA7" i="4" l="1"/>
  <c r="AB16" i="5"/>
  <c r="D10" i="4" l="1"/>
  <c r="AC16" i="5"/>
  <c r="F17" i="5" l="1"/>
  <c r="E10" i="4"/>
  <c r="G17" i="5" l="1"/>
  <c r="F10" i="4"/>
  <c r="G10" i="4" l="1"/>
  <c r="H17" i="5"/>
  <c r="I17" i="5" l="1"/>
  <c r="H10" i="4"/>
  <c r="J17" i="5" l="1"/>
  <c r="I10" i="4"/>
  <c r="K17" i="5" l="1"/>
  <c r="J10" i="4"/>
  <c r="L17" i="5" l="1"/>
  <c r="K10" i="4"/>
  <c r="M17" i="5" l="1"/>
  <c r="L10" i="4"/>
  <c r="N17" i="5" l="1"/>
  <c r="M10" i="4"/>
  <c r="O17" i="5" l="1"/>
  <c r="N10" i="4"/>
  <c r="P17" i="5" l="1"/>
  <c r="O10" i="4"/>
  <c r="Q17" i="5" l="1"/>
  <c r="P10" i="4"/>
  <c r="R17" i="5" l="1"/>
  <c r="Q10" i="4"/>
  <c r="S17" i="5" l="1"/>
  <c r="R10" i="4"/>
  <c r="T17" i="5" l="1"/>
  <c r="S10" i="4"/>
  <c r="U17" i="5" l="1"/>
  <c r="T10" i="4"/>
  <c r="V17" i="5" l="1"/>
  <c r="U10" i="4"/>
  <c r="W17" i="5" l="1"/>
  <c r="V10" i="4"/>
  <c r="X17" i="5" l="1"/>
  <c r="W10" i="4"/>
  <c r="Y17" i="5" l="1"/>
  <c r="X10" i="4"/>
  <c r="Z17" i="5" l="1"/>
  <c r="Y10" i="4"/>
  <c r="AA17" i="5" l="1"/>
  <c r="Z10" i="4"/>
  <c r="AB17" i="5" l="1"/>
  <c r="AA10" i="4"/>
  <c r="AC17" i="5" l="1"/>
  <c r="G7" i="5"/>
  <c r="F7" i="5"/>
  <c r="H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</authors>
  <commentList>
    <comment ref="B3" authorId="0" shapeId="0" xr:uid="{BF3CA853-FD82-43F8-B9C9-B91DE1D01DA2}">
      <text>
        <r>
          <rPr>
            <sz val="9"/>
            <color indexed="81"/>
            <rFont val="Tahoma"/>
            <family val="2"/>
          </rPr>
          <t>Representative periods</t>
        </r>
      </text>
    </comment>
    <comment ref="C3" authorId="0" shapeId="0" xr:uid="{D779FFAC-0F10-4D83-A397-57626BA24A21}">
      <text>
        <r>
          <rPr>
            <sz val="9"/>
            <color indexed="81"/>
            <rFont val="Tahoma"/>
            <family val="2"/>
          </rPr>
          <t>Nodes</t>
        </r>
      </text>
    </comment>
    <comment ref="D3" authorId="0" shapeId="0" xr:uid="{E7C09B7C-3837-474F-8D93-C0EA1F7B4360}">
      <text>
        <r>
          <rPr>
            <sz val="9"/>
            <color rgb="FF000000"/>
            <rFont val="Tahoma"/>
            <family val="2"/>
          </rPr>
          <t>Hours</t>
        </r>
      </text>
    </comment>
    <comment ref="D4" authorId="0" shapeId="0" xr:uid="{EB3956F6-653C-4CA2-9C4D-36C0B3F60315}">
      <text>
        <r>
          <rPr>
            <sz val="9"/>
            <color rgb="FF000000"/>
            <rFont val="Tahoma"/>
            <family val="2"/>
          </rPr>
          <t>Description</t>
        </r>
      </text>
    </comment>
    <comment ref="D5" authorId="0" shapeId="0" xr:uid="{213BF654-B6F4-4B5F-BBC2-5C8E908D40DE}">
      <text>
        <r>
          <rPr>
            <sz val="9"/>
            <color indexed="81"/>
            <rFont val="Tahoma"/>
            <family val="2"/>
          </rPr>
          <t>Source/ Typical Values</t>
        </r>
      </text>
    </comment>
    <comment ref="D6" authorId="0" shapeId="0" xr:uid="{34530383-C44A-4D20-B644-B0806C927D43}">
      <text>
        <r>
          <rPr>
            <sz val="9"/>
            <color indexed="81"/>
            <rFont val="Tahoma"/>
            <family val="2"/>
          </rPr>
          <t>Unit</t>
        </r>
      </text>
    </comment>
  </commentList>
</comments>
</file>

<file path=xl/sharedStrings.xml><?xml version="1.0" encoding="utf-8"?>
<sst xmlns="http://schemas.openxmlformats.org/spreadsheetml/2006/main" count="52" uniqueCount="35">
  <si>
    <t>rp01</t>
  </si>
  <si>
    <t>k0001</t>
  </si>
  <si>
    <t>k0002</t>
  </si>
  <si>
    <t>k0003</t>
  </si>
  <si>
    <t>k0004</t>
  </si>
  <si>
    <t>k0005</t>
  </si>
  <si>
    <t>k0006</t>
  </si>
  <si>
    <t>k0007</t>
  </si>
  <si>
    <t>k0008</t>
  </si>
  <si>
    <t>k0009</t>
  </si>
  <si>
    <t>k0010</t>
  </si>
  <si>
    <t>k0011</t>
  </si>
  <si>
    <t>k0012</t>
  </si>
  <si>
    <t>k0013</t>
  </si>
  <si>
    <t>k0014</t>
  </si>
  <si>
    <t>k0015</t>
  </si>
  <si>
    <t>k0016</t>
  </si>
  <si>
    <t>k0017</t>
  </si>
  <si>
    <t>k0018</t>
  </si>
  <si>
    <t>k0019</t>
  </si>
  <si>
    <t>k0020</t>
  </si>
  <si>
    <t>k0021</t>
  </si>
  <si>
    <t>k0022</t>
  </si>
  <si>
    <t>k0023</t>
  </si>
  <si>
    <t>k0024</t>
  </si>
  <si>
    <t>rp02</t>
  </si>
  <si>
    <t>rp03</t>
  </si>
  <si>
    <t>rp04</t>
  </si>
  <si>
    <t>Node_1</t>
  </si>
  <si>
    <t>Node_2</t>
  </si>
  <si>
    <t>Node_3</t>
  </si>
  <si>
    <t>The hourly demand stems from APG and is scaled up to the demand specified in the Gesamtenergiebilanz from Statistic Austria, which is not available any longer.</t>
  </si>
  <si>
    <t>https://markttransparenz.apg.at/de/markt/Markttransparenz/last/Ist-Last</t>
  </si>
  <si>
    <t>Power - Demand</t>
  </si>
  <si>
    <t>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</si>
</sst>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sz val="9"/>
      <color rgb="FF000000"/>
      <name val="Tahoma"/>
      <family val="2"/>
    </font>
    <font>
      <b/>
      <sz val="11"/>
      <color theme="0"/>
      <name val="Aptos"/>
    </font>
    <font>
      <sz val="11"/>
      <name val="Aptos"/>
    </font>
    <font>
      <b/>
      <sz val="11"/>
      <name val="Aptos"/>
    </font>
    <font>
      <u/>
      <sz val="11"/>
      <color theme="10"/>
      <name val="Aptos"/>
    </font>
    <font>
      <sz val="11"/>
      <color rgb="FF0000FF"/>
      <name val="Aptos"/>
    </font>
    <font>
      <b/>
      <sz val="18"/>
      <color theme="0"/>
      <name val="Aptos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9" fillId="5" borderId="0" xfId="0" applyFont="1" applyFill="1" applyAlignment="1">
      <alignment vertical="center"/>
    </xf>
    <xf numFmtId="0" fontId="10" fillId="0" borderId="0" xfId="0" applyFont="1"/>
    <xf numFmtId="0" fontId="11" fillId="6" borderId="0" xfId="0" applyFont="1" applyFill="1" applyAlignment="1">
      <alignment horizont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centerContinuous"/>
    </xf>
    <xf numFmtId="0" fontId="12" fillId="7" borderId="0" xfId="8" applyFont="1" applyFill="1" applyAlignment="1">
      <alignment horizontal="left"/>
    </xf>
    <xf numFmtId="0" fontId="13" fillId="7" borderId="0" xfId="0" applyFont="1" applyFill="1" applyAlignment="1">
      <alignment horizontal="center"/>
    </xf>
    <xf numFmtId="0" fontId="10" fillId="7" borderId="0" xfId="0" applyFont="1" applyFill="1"/>
    <xf numFmtId="1" fontId="10" fillId="2" borderId="0" xfId="0" applyNumberFormat="1" applyFont="1" applyFill="1"/>
    <xf numFmtId="0" fontId="14" fillId="5" borderId="0" xfId="0" applyFont="1" applyFill="1" applyAlignment="1">
      <alignment vertical="center"/>
    </xf>
    <xf numFmtId="1" fontId="10" fillId="0" borderId="0" xfId="0" applyNumberFormat="1" applyFont="1"/>
    <xf numFmtId="1" fontId="10" fillId="7" borderId="0" xfId="0" applyNumberFormat="1" applyFont="1" applyFill="1"/>
  </cellXfs>
  <cellStyles count="9">
    <cellStyle name="Data" xfId="1" xr:uid="{226E918E-BB32-45FB-8600-16B83FFE7285}"/>
    <cellStyle name="Hervorhebung" xfId="3" xr:uid="{8678E36F-C265-4DFE-9FC6-523CB5A8AE55}"/>
    <cellStyle name="Hyperlink" xfId="8" builtinId="8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0"/>
  <tableStyles count="0" defaultTableStyle="TableStyleMedium9" defaultPivotStyle="PivotStyleLight16"/>
  <colors>
    <mruColors>
      <color rgb="FF92D050"/>
      <color rgb="FF0000FF"/>
      <color rgb="FFCCFFCC"/>
      <color rgb="FFFFC000"/>
      <color rgb="FFE08100"/>
      <color rgb="FF00808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rkttransparenz.apg.at/de/markt/Markttransparenz/last/Ist-Last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>
    <tabColor rgb="FF008080"/>
  </sheetPr>
  <dimension ref="B1:AB25"/>
  <sheetViews>
    <sheetView showGridLines="0" tabSelected="1" zoomScale="110" zoomScaleNormal="110" workbookViewId="0">
      <selection activeCell="I28" sqref="I28"/>
    </sheetView>
  </sheetViews>
  <sheetFormatPr defaultColWidth="8.5703125" defaultRowHeight="15" x14ac:dyDescent="0.25"/>
  <cols>
    <col min="1" max="1" width="3" style="2" customWidth="1"/>
    <col min="2" max="2" width="14.140625" style="2" customWidth="1"/>
    <col min="3" max="3" width="14" style="2" customWidth="1"/>
    <col min="4" max="4" width="8.85546875" style="2" customWidth="1"/>
    <col min="5" max="27" width="8.5703125" style="2" customWidth="1"/>
    <col min="28" max="16384" width="8.5703125" style="2"/>
  </cols>
  <sheetData>
    <row r="1" spans="2:27" s="1" customFormat="1" ht="30" customHeight="1" x14ac:dyDescent="0.2">
      <c r="B1" s="10" t="s">
        <v>33</v>
      </c>
    </row>
    <row r="3" spans="2:27" x14ac:dyDescent="0.25"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</row>
    <row r="4" spans="2:27" x14ac:dyDescent="0.25">
      <c r="D4" s="4" t="s">
        <v>31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2:27" x14ac:dyDescent="0.25">
      <c r="D5" s="6" t="s">
        <v>32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2:27" x14ac:dyDescent="0.25">
      <c r="D6" s="7" t="s">
        <v>34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2:27" x14ac:dyDescent="0.25">
      <c r="B7" s="2" t="s">
        <v>0</v>
      </c>
      <c r="C7" s="2" t="s">
        <v>28</v>
      </c>
      <c r="D7" s="9">
        <f>Sheet1!I7</f>
        <v>672.60519999999997</v>
      </c>
      <c r="E7" s="9">
        <f>D7-Sheet1!$K7</f>
        <v>661.5079130434782</v>
      </c>
      <c r="F7" s="9">
        <f>E7-Sheet1!$K7</f>
        <v>650.41062608695643</v>
      </c>
      <c r="G7" s="9">
        <f>F7-Sheet1!$K7</f>
        <v>639.31333913043466</v>
      </c>
      <c r="H7" s="9">
        <f>G7-Sheet1!$K7</f>
        <v>628.21605217391289</v>
      </c>
      <c r="I7" s="9">
        <f>H7-Sheet1!$K7</f>
        <v>617.11876521739111</v>
      </c>
      <c r="J7" s="9">
        <f>I7-Sheet1!$K7</f>
        <v>606.02147826086934</v>
      </c>
      <c r="K7" s="9">
        <f>J7-Sheet1!$K7</f>
        <v>594.92419130434757</v>
      </c>
      <c r="L7" s="9">
        <f>K7-Sheet1!$K7</f>
        <v>583.8269043478258</v>
      </c>
      <c r="M7" s="9">
        <f>L7-Sheet1!$K7</f>
        <v>572.72961739130403</v>
      </c>
      <c r="N7" s="9">
        <f>M7-Sheet1!$K7</f>
        <v>561.63233043478226</v>
      </c>
      <c r="O7" s="9">
        <f>N7-Sheet1!$K7</f>
        <v>550.53504347826049</v>
      </c>
      <c r="P7" s="9">
        <f>O7-Sheet1!$K7</f>
        <v>539.43775652173872</v>
      </c>
      <c r="Q7" s="9">
        <f>P7-Sheet1!$K7</f>
        <v>528.34046956521695</v>
      </c>
      <c r="R7" s="9">
        <f>Q7-Sheet1!$K7</f>
        <v>517.24318260869518</v>
      </c>
      <c r="S7" s="9">
        <f>R7-Sheet1!$K7</f>
        <v>506.14589565217346</v>
      </c>
      <c r="T7" s="9">
        <f>S7-Sheet1!$K7</f>
        <v>495.04860869565175</v>
      </c>
      <c r="U7" s="9">
        <f>T7-Sheet1!$K7</f>
        <v>483.95132173913004</v>
      </c>
      <c r="V7" s="9">
        <f>U7-Sheet1!$K7</f>
        <v>472.85403478260832</v>
      </c>
      <c r="W7" s="9">
        <f>V7-Sheet1!$K7</f>
        <v>461.75674782608661</v>
      </c>
      <c r="X7" s="9">
        <f>W7-Sheet1!$K7</f>
        <v>450.6594608695649</v>
      </c>
      <c r="Y7" s="9">
        <f>X7-Sheet1!$K7</f>
        <v>439.56217391304318</v>
      </c>
      <c r="Z7" s="9">
        <f>Y7-Sheet1!$K7</f>
        <v>428.46488695652147</v>
      </c>
      <c r="AA7" s="9">
        <f>Z7-Sheet1!$K7</f>
        <v>417.36759999999975</v>
      </c>
    </row>
    <row r="8" spans="2:27" x14ac:dyDescent="0.25">
      <c r="B8" s="2" t="s">
        <v>0</v>
      </c>
      <c r="C8" s="2" t="s">
        <v>29</v>
      </c>
      <c r="D8" s="9">
        <f>Sheet1!I8</f>
        <v>313.88240000000002</v>
      </c>
      <c r="E8" s="9">
        <f>D8-Sheet1!$K8</f>
        <v>308.70366521739135</v>
      </c>
      <c r="F8" s="9">
        <f>E8-Sheet1!$K8</f>
        <v>303.52493043478268</v>
      </c>
      <c r="G8" s="9">
        <f>F8-Sheet1!$K8</f>
        <v>298.346195652174</v>
      </c>
      <c r="H8" s="9">
        <f>G8-Sheet1!$K8</f>
        <v>293.16746086956533</v>
      </c>
      <c r="I8" s="9">
        <f>H8-Sheet1!$K8</f>
        <v>287.98872608695666</v>
      </c>
      <c r="J8" s="9">
        <f>I8-Sheet1!$K8</f>
        <v>282.80999130434799</v>
      </c>
      <c r="K8" s="9">
        <f>J8-Sheet1!$K8</f>
        <v>277.63125652173932</v>
      </c>
      <c r="L8" s="9">
        <f>K8-Sheet1!$K8</f>
        <v>272.45252173913065</v>
      </c>
      <c r="M8" s="9">
        <f>L8-Sheet1!$K8</f>
        <v>267.27378695652197</v>
      </c>
      <c r="N8" s="9">
        <f>M8-Sheet1!$K8</f>
        <v>262.0950521739133</v>
      </c>
      <c r="O8" s="9">
        <f>N8-Sheet1!$K8</f>
        <v>256.91631739130463</v>
      </c>
      <c r="P8" s="9">
        <f>O8-Sheet1!$K8</f>
        <v>251.73758260869593</v>
      </c>
      <c r="Q8" s="9">
        <f>P8-Sheet1!$K8</f>
        <v>246.55884782608723</v>
      </c>
      <c r="R8" s="9">
        <f>Q8-Sheet1!$K8</f>
        <v>241.38011304347853</v>
      </c>
      <c r="S8" s="9">
        <f>R8-Sheet1!$K8</f>
        <v>236.20137826086983</v>
      </c>
      <c r="T8" s="9">
        <f>S8-Sheet1!$K8</f>
        <v>231.02264347826113</v>
      </c>
      <c r="U8" s="9">
        <f>T8-Sheet1!$K8</f>
        <v>225.84390869565243</v>
      </c>
      <c r="V8" s="9">
        <f>U8-Sheet1!$K8</f>
        <v>220.66517391304373</v>
      </c>
      <c r="W8" s="9">
        <f>V8-Sheet1!$K8</f>
        <v>215.48643913043503</v>
      </c>
      <c r="X8" s="9">
        <f>W8-Sheet1!$K8</f>
        <v>210.30770434782633</v>
      </c>
      <c r="Y8" s="9">
        <f>X8-Sheet1!$K8</f>
        <v>205.12896956521763</v>
      </c>
      <c r="Z8" s="9">
        <f>Y8-Sheet1!$K8</f>
        <v>199.95023478260893</v>
      </c>
      <c r="AA8" s="9">
        <f>Z8-Sheet1!$K8</f>
        <v>194.77150000000023</v>
      </c>
    </row>
    <row r="9" spans="2:27" x14ac:dyDescent="0.25">
      <c r="B9" s="2" t="s">
        <v>0</v>
      </c>
      <c r="C9" s="2" t="s">
        <v>30</v>
      </c>
      <c r="D9" s="9">
        <f>Sheet1!I9</f>
        <v>448.40350000000001</v>
      </c>
      <c r="E9" s="9">
        <f>D9-Sheet1!$K9</f>
        <v>441.0053043478261</v>
      </c>
      <c r="F9" s="9">
        <f>E9-Sheet1!$K9</f>
        <v>433.60710869565219</v>
      </c>
      <c r="G9" s="9">
        <f>F9-Sheet1!$K9</f>
        <v>426.20891304347828</v>
      </c>
      <c r="H9" s="9">
        <f>G9-Sheet1!$K9</f>
        <v>418.81071739130437</v>
      </c>
      <c r="I9" s="9">
        <f>H9-Sheet1!$K9</f>
        <v>411.41252173913045</v>
      </c>
      <c r="J9" s="9">
        <f>I9-Sheet1!$K9</f>
        <v>404.01432608695654</v>
      </c>
      <c r="K9" s="9">
        <f>J9-Sheet1!$K9</f>
        <v>396.61613043478263</v>
      </c>
      <c r="L9" s="9">
        <f>K9-Sheet1!$K9</f>
        <v>389.21793478260872</v>
      </c>
      <c r="M9" s="9">
        <f>L9-Sheet1!$K9</f>
        <v>381.81973913043481</v>
      </c>
      <c r="N9" s="9">
        <f>M9-Sheet1!$K9</f>
        <v>374.4215434782609</v>
      </c>
      <c r="O9" s="9">
        <f>N9-Sheet1!$K9</f>
        <v>367.02334782608699</v>
      </c>
      <c r="P9" s="9">
        <f>O9-Sheet1!$K9</f>
        <v>359.62515217391308</v>
      </c>
      <c r="Q9" s="9">
        <f>P9-Sheet1!$K9</f>
        <v>352.22695652173917</v>
      </c>
      <c r="R9" s="9">
        <f>Q9-Sheet1!$K9</f>
        <v>344.82876086956526</v>
      </c>
      <c r="S9" s="9">
        <f>R9-Sheet1!$K9</f>
        <v>337.43056521739135</v>
      </c>
      <c r="T9" s="9">
        <f>S9-Sheet1!$K9</f>
        <v>330.03236956521744</v>
      </c>
      <c r="U9" s="9">
        <f>T9-Sheet1!$K9</f>
        <v>322.63417391304353</v>
      </c>
      <c r="V9" s="9">
        <f>U9-Sheet1!$K9</f>
        <v>315.23597826086962</v>
      </c>
      <c r="W9" s="9">
        <f>V9-Sheet1!$K9</f>
        <v>307.8377826086957</v>
      </c>
      <c r="X9" s="9">
        <f>W9-Sheet1!$K9</f>
        <v>300.43958695652179</v>
      </c>
      <c r="Y9" s="9">
        <f>X9-Sheet1!$K9</f>
        <v>293.04139130434788</v>
      </c>
      <c r="Z9" s="9">
        <f>Y9-Sheet1!$K9</f>
        <v>285.64319565217397</v>
      </c>
      <c r="AA9" s="9">
        <f>Z9-Sheet1!$K9</f>
        <v>278.24500000000006</v>
      </c>
    </row>
    <row r="10" spans="2:27" x14ac:dyDescent="0.25">
      <c r="B10" s="2" t="s">
        <v>25</v>
      </c>
      <c r="C10" s="2" t="s">
        <v>28</v>
      </c>
      <c r="D10" s="9">
        <f>AA7</f>
        <v>417.36759999999975</v>
      </c>
      <c r="E10" s="12">
        <f>D10</f>
        <v>417.36759999999975</v>
      </c>
      <c r="F10" s="12">
        <f t="shared" ref="F10:AA10" si="0">E10</f>
        <v>417.36759999999975</v>
      </c>
      <c r="G10" s="12">
        <f t="shared" si="0"/>
        <v>417.36759999999975</v>
      </c>
      <c r="H10" s="12">
        <f t="shared" si="0"/>
        <v>417.36759999999975</v>
      </c>
      <c r="I10" s="12">
        <f t="shared" si="0"/>
        <v>417.36759999999975</v>
      </c>
      <c r="J10" s="12">
        <f t="shared" si="0"/>
        <v>417.36759999999975</v>
      </c>
      <c r="K10" s="12">
        <f t="shared" si="0"/>
        <v>417.36759999999975</v>
      </c>
      <c r="L10" s="12">
        <f t="shared" si="0"/>
        <v>417.36759999999975</v>
      </c>
      <c r="M10" s="12">
        <f t="shared" si="0"/>
        <v>417.36759999999975</v>
      </c>
      <c r="N10" s="12">
        <f t="shared" si="0"/>
        <v>417.36759999999975</v>
      </c>
      <c r="O10" s="12">
        <f t="shared" si="0"/>
        <v>417.36759999999975</v>
      </c>
      <c r="P10" s="12">
        <f t="shared" si="0"/>
        <v>417.36759999999975</v>
      </c>
      <c r="Q10" s="12">
        <f t="shared" si="0"/>
        <v>417.36759999999975</v>
      </c>
      <c r="R10" s="12">
        <f t="shared" si="0"/>
        <v>417.36759999999975</v>
      </c>
      <c r="S10" s="12">
        <f t="shared" si="0"/>
        <v>417.36759999999975</v>
      </c>
      <c r="T10" s="12">
        <f t="shared" si="0"/>
        <v>417.36759999999975</v>
      </c>
      <c r="U10" s="12">
        <f t="shared" si="0"/>
        <v>417.36759999999975</v>
      </c>
      <c r="V10" s="12">
        <f t="shared" si="0"/>
        <v>417.36759999999975</v>
      </c>
      <c r="W10" s="12">
        <f t="shared" si="0"/>
        <v>417.36759999999975</v>
      </c>
      <c r="X10" s="12">
        <f t="shared" si="0"/>
        <v>417.36759999999975</v>
      </c>
      <c r="Y10" s="12">
        <f t="shared" si="0"/>
        <v>417.36759999999975</v>
      </c>
      <c r="Z10" s="12">
        <f t="shared" si="0"/>
        <v>417.36759999999975</v>
      </c>
      <c r="AA10" s="12">
        <f t="shared" si="0"/>
        <v>417.36759999999975</v>
      </c>
    </row>
    <row r="11" spans="2:27" x14ac:dyDescent="0.25">
      <c r="B11" s="2" t="s">
        <v>25</v>
      </c>
      <c r="C11" s="2" t="s">
        <v>29</v>
      </c>
      <c r="D11" s="9">
        <f>AA8</f>
        <v>194.77150000000023</v>
      </c>
      <c r="E11" s="12">
        <f t="shared" ref="E11:AA11" si="1">D11</f>
        <v>194.77150000000023</v>
      </c>
      <c r="F11" s="12">
        <f t="shared" si="1"/>
        <v>194.77150000000023</v>
      </c>
      <c r="G11" s="12">
        <f t="shared" si="1"/>
        <v>194.77150000000023</v>
      </c>
      <c r="H11" s="12">
        <f t="shared" si="1"/>
        <v>194.77150000000023</v>
      </c>
      <c r="I11" s="12">
        <f t="shared" si="1"/>
        <v>194.77150000000023</v>
      </c>
      <c r="J11" s="12">
        <f t="shared" si="1"/>
        <v>194.77150000000023</v>
      </c>
      <c r="K11" s="12">
        <f t="shared" si="1"/>
        <v>194.77150000000023</v>
      </c>
      <c r="L11" s="12">
        <f t="shared" si="1"/>
        <v>194.77150000000023</v>
      </c>
      <c r="M11" s="12">
        <f t="shared" si="1"/>
        <v>194.77150000000023</v>
      </c>
      <c r="N11" s="12">
        <f t="shared" si="1"/>
        <v>194.77150000000023</v>
      </c>
      <c r="O11" s="12">
        <f t="shared" si="1"/>
        <v>194.77150000000023</v>
      </c>
      <c r="P11" s="12">
        <f t="shared" si="1"/>
        <v>194.77150000000023</v>
      </c>
      <c r="Q11" s="12">
        <f t="shared" si="1"/>
        <v>194.77150000000023</v>
      </c>
      <c r="R11" s="12">
        <f t="shared" si="1"/>
        <v>194.77150000000023</v>
      </c>
      <c r="S11" s="12">
        <f t="shared" si="1"/>
        <v>194.77150000000023</v>
      </c>
      <c r="T11" s="12">
        <f t="shared" si="1"/>
        <v>194.77150000000023</v>
      </c>
      <c r="U11" s="12">
        <f t="shared" si="1"/>
        <v>194.77150000000023</v>
      </c>
      <c r="V11" s="12">
        <f t="shared" si="1"/>
        <v>194.77150000000023</v>
      </c>
      <c r="W11" s="12">
        <f t="shared" si="1"/>
        <v>194.77150000000023</v>
      </c>
      <c r="X11" s="12">
        <f t="shared" si="1"/>
        <v>194.77150000000023</v>
      </c>
      <c r="Y11" s="12">
        <f t="shared" si="1"/>
        <v>194.77150000000023</v>
      </c>
      <c r="Z11" s="12">
        <f t="shared" si="1"/>
        <v>194.77150000000023</v>
      </c>
      <c r="AA11" s="12">
        <f t="shared" si="1"/>
        <v>194.77150000000023</v>
      </c>
    </row>
    <row r="12" spans="2:27" x14ac:dyDescent="0.25">
      <c r="B12" s="2" t="s">
        <v>25</v>
      </c>
      <c r="C12" s="2" t="s">
        <v>30</v>
      </c>
      <c r="D12" s="9">
        <f>AA9</f>
        <v>278.24500000000006</v>
      </c>
      <c r="E12" s="12">
        <f t="shared" ref="E12:AA12" si="2">D12</f>
        <v>278.24500000000006</v>
      </c>
      <c r="F12" s="12">
        <f t="shared" si="2"/>
        <v>278.24500000000006</v>
      </c>
      <c r="G12" s="12">
        <f t="shared" si="2"/>
        <v>278.24500000000006</v>
      </c>
      <c r="H12" s="12">
        <f t="shared" si="2"/>
        <v>278.24500000000006</v>
      </c>
      <c r="I12" s="12">
        <f t="shared" si="2"/>
        <v>278.24500000000006</v>
      </c>
      <c r="J12" s="12">
        <f t="shared" si="2"/>
        <v>278.24500000000006</v>
      </c>
      <c r="K12" s="12">
        <f t="shared" si="2"/>
        <v>278.24500000000006</v>
      </c>
      <c r="L12" s="12">
        <f t="shared" si="2"/>
        <v>278.24500000000006</v>
      </c>
      <c r="M12" s="12">
        <f t="shared" si="2"/>
        <v>278.24500000000006</v>
      </c>
      <c r="N12" s="12">
        <f t="shared" si="2"/>
        <v>278.24500000000006</v>
      </c>
      <c r="O12" s="12">
        <f t="shared" si="2"/>
        <v>278.24500000000006</v>
      </c>
      <c r="P12" s="12">
        <f t="shared" si="2"/>
        <v>278.24500000000006</v>
      </c>
      <c r="Q12" s="12">
        <f t="shared" si="2"/>
        <v>278.24500000000006</v>
      </c>
      <c r="R12" s="12">
        <f t="shared" si="2"/>
        <v>278.24500000000006</v>
      </c>
      <c r="S12" s="12">
        <f t="shared" si="2"/>
        <v>278.24500000000006</v>
      </c>
      <c r="T12" s="12">
        <f t="shared" si="2"/>
        <v>278.24500000000006</v>
      </c>
      <c r="U12" s="12">
        <f t="shared" si="2"/>
        <v>278.24500000000006</v>
      </c>
      <c r="V12" s="12">
        <f t="shared" si="2"/>
        <v>278.24500000000006</v>
      </c>
      <c r="W12" s="12">
        <f t="shared" si="2"/>
        <v>278.24500000000006</v>
      </c>
      <c r="X12" s="12">
        <f t="shared" si="2"/>
        <v>278.24500000000006</v>
      </c>
      <c r="Y12" s="12">
        <f t="shared" si="2"/>
        <v>278.24500000000006</v>
      </c>
      <c r="Z12" s="12">
        <f t="shared" si="2"/>
        <v>278.24500000000006</v>
      </c>
      <c r="AA12" s="12">
        <f t="shared" si="2"/>
        <v>278.24500000000006</v>
      </c>
    </row>
    <row r="13" spans="2:27" x14ac:dyDescent="0.25">
      <c r="B13" s="2" t="s">
        <v>26</v>
      </c>
      <c r="C13" s="2" t="s">
        <v>28</v>
      </c>
      <c r="D13" s="9">
        <f>Sheet1!J7</f>
        <v>417.36759999999998</v>
      </c>
      <c r="E13" s="9">
        <f>D13+Sheet1!$K7</f>
        <v>428.4648869565217</v>
      </c>
      <c r="F13" s="9">
        <f>E13+Sheet1!$K7</f>
        <v>439.56217391304341</v>
      </c>
      <c r="G13" s="9">
        <f>F13+Sheet1!$K7</f>
        <v>450.65946086956512</v>
      </c>
      <c r="H13" s="9">
        <f>G13+Sheet1!$K7</f>
        <v>461.75674782608684</v>
      </c>
      <c r="I13" s="9">
        <f>H13+Sheet1!$K7</f>
        <v>472.85403478260855</v>
      </c>
      <c r="J13" s="9">
        <f>I13+Sheet1!$K7</f>
        <v>483.95132173913026</v>
      </c>
      <c r="K13" s="9">
        <f>J13+Sheet1!$K7</f>
        <v>495.04860869565198</v>
      </c>
      <c r="L13" s="9">
        <f>K13+Sheet1!$K7</f>
        <v>506.14589565217369</v>
      </c>
      <c r="M13" s="9">
        <f>L13+Sheet1!$K7</f>
        <v>517.24318260869541</v>
      </c>
      <c r="N13" s="9">
        <f>M13+Sheet1!$K7</f>
        <v>528.34046956521718</v>
      </c>
      <c r="O13" s="9">
        <f>N13+Sheet1!$K7</f>
        <v>539.43775652173895</v>
      </c>
      <c r="P13" s="9">
        <f>O13+Sheet1!$K7</f>
        <v>550.53504347826072</v>
      </c>
      <c r="Q13" s="9">
        <f>P13+Sheet1!$K7</f>
        <v>561.63233043478249</v>
      </c>
      <c r="R13" s="9">
        <f>Q13+Sheet1!$K7</f>
        <v>572.72961739130426</v>
      </c>
      <c r="S13" s="9">
        <f>R13+Sheet1!$K7</f>
        <v>583.82690434782603</v>
      </c>
      <c r="T13" s="9">
        <f>S13+Sheet1!$K7</f>
        <v>594.9241913043478</v>
      </c>
      <c r="U13" s="9">
        <f>T13+Sheet1!$K7</f>
        <v>606.02147826086957</v>
      </c>
      <c r="V13" s="9">
        <f>U13+Sheet1!$K7</f>
        <v>617.11876521739134</v>
      </c>
      <c r="W13" s="9">
        <f>V13+Sheet1!$K7</f>
        <v>628.21605217391311</v>
      </c>
      <c r="X13" s="9">
        <f>W13+Sheet1!$K7</f>
        <v>639.31333913043488</v>
      </c>
      <c r="Y13" s="9">
        <f>X13+Sheet1!$K7</f>
        <v>650.41062608695665</v>
      </c>
      <c r="Z13" s="9">
        <f>Y13+Sheet1!$K7</f>
        <v>661.50791304347842</v>
      </c>
      <c r="AA13" s="9">
        <f>Z13+Sheet1!$K7</f>
        <v>672.6052000000002</v>
      </c>
    </row>
    <row r="14" spans="2:27" x14ac:dyDescent="0.25">
      <c r="B14" s="2" t="s">
        <v>26</v>
      </c>
      <c r="C14" s="2" t="s">
        <v>29</v>
      </c>
      <c r="D14" s="9">
        <f>Sheet1!J8</f>
        <v>194.7715</v>
      </c>
      <c r="E14" s="9">
        <f>D14+Sheet1!$K8</f>
        <v>199.9502347826087</v>
      </c>
      <c r="F14" s="9">
        <f>E14+Sheet1!$K8</f>
        <v>205.1289695652174</v>
      </c>
      <c r="G14" s="9">
        <f>F14+Sheet1!$K8</f>
        <v>210.3077043478261</v>
      </c>
      <c r="H14" s="9">
        <f>G14+Sheet1!$K8</f>
        <v>215.4864391304348</v>
      </c>
      <c r="I14" s="9">
        <f>H14+Sheet1!$K8</f>
        <v>220.6651739130435</v>
      </c>
      <c r="J14" s="9">
        <f>I14+Sheet1!$K8</f>
        <v>225.8439086956522</v>
      </c>
      <c r="K14" s="9">
        <f>J14+Sheet1!$K8</f>
        <v>231.0226434782609</v>
      </c>
      <c r="L14" s="9">
        <f>K14+Sheet1!$K8</f>
        <v>236.2013782608696</v>
      </c>
      <c r="M14" s="9">
        <f>L14+Sheet1!$K8</f>
        <v>241.3801130434783</v>
      </c>
      <c r="N14" s="9">
        <f>M14+Sheet1!$K8</f>
        <v>246.558847826087</v>
      </c>
      <c r="O14" s="9">
        <f>N14+Sheet1!$K8</f>
        <v>251.7375826086957</v>
      </c>
      <c r="P14" s="9">
        <f>O14+Sheet1!$K8</f>
        <v>256.9163173913044</v>
      </c>
      <c r="Q14" s="9">
        <f>P14+Sheet1!$K8</f>
        <v>262.09505217391307</v>
      </c>
      <c r="R14" s="9">
        <f>Q14+Sheet1!$K8</f>
        <v>267.27378695652175</v>
      </c>
      <c r="S14" s="9">
        <f>R14+Sheet1!$K8</f>
        <v>272.45252173913042</v>
      </c>
      <c r="T14" s="9">
        <f>S14+Sheet1!$K8</f>
        <v>277.63125652173909</v>
      </c>
      <c r="U14" s="9">
        <f>T14+Sheet1!$K8</f>
        <v>282.80999130434776</v>
      </c>
      <c r="V14" s="9">
        <f>U14+Sheet1!$K8</f>
        <v>287.98872608695643</v>
      </c>
      <c r="W14" s="9">
        <f>V14+Sheet1!$K8</f>
        <v>293.1674608695651</v>
      </c>
      <c r="X14" s="9">
        <f>W14+Sheet1!$K8</f>
        <v>298.34619565217378</v>
      </c>
      <c r="Y14" s="9">
        <f>X14+Sheet1!$K8</f>
        <v>303.52493043478245</v>
      </c>
      <c r="Z14" s="9">
        <f>Y14+Sheet1!$K8</f>
        <v>308.70366521739112</v>
      </c>
      <c r="AA14" s="9">
        <f>Z14+Sheet1!$K8</f>
        <v>313.88239999999979</v>
      </c>
    </row>
    <row r="15" spans="2:27" x14ac:dyDescent="0.25">
      <c r="B15" s="2" t="s">
        <v>26</v>
      </c>
      <c r="C15" s="2" t="s">
        <v>30</v>
      </c>
      <c r="D15" s="9">
        <f>Sheet1!J9</f>
        <v>278.245</v>
      </c>
      <c r="E15" s="9">
        <f>D15+Sheet1!$K9</f>
        <v>285.64319565217392</v>
      </c>
      <c r="F15" s="9">
        <f>E15+Sheet1!$K9</f>
        <v>293.04139130434783</v>
      </c>
      <c r="G15" s="9">
        <f>F15+Sheet1!$K9</f>
        <v>300.43958695652174</v>
      </c>
      <c r="H15" s="9">
        <f>G15+Sheet1!$K9</f>
        <v>307.83778260869565</v>
      </c>
      <c r="I15" s="9">
        <f>H15+Sheet1!$K9</f>
        <v>315.23597826086956</v>
      </c>
      <c r="J15" s="9">
        <f>I15+Sheet1!$K9</f>
        <v>322.63417391304347</v>
      </c>
      <c r="K15" s="9">
        <f>J15+Sheet1!$K9</f>
        <v>330.03236956521738</v>
      </c>
      <c r="L15" s="9">
        <f>K15+Sheet1!$K9</f>
        <v>337.43056521739129</v>
      </c>
      <c r="M15" s="9">
        <f>L15+Sheet1!$K9</f>
        <v>344.8287608695652</v>
      </c>
      <c r="N15" s="9">
        <f>M15+Sheet1!$K9</f>
        <v>352.22695652173911</v>
      </c>
      <c r="O15" s="9">
        <f>N15+Sheet1!$K9</f>
        <v>359.62515217391302</v>
      </c>
      <c r="P15" s="9">
        <f>O15+Sheet1!$K9</f>
        <v>367.02334782608693</v>
      </c>
      <c r="Q15" s="9">
        <f>P15+Sheet1!$K9</f>
        <v>374.42154347826084</v>
      </c>
      <c r="R15" s="9">
        <f>Q15+Sheet1!$K9</f>
        <v>381.81973913043475</v>
      </c>
      <c r="S15" s="9">
        <f>R15+Sheet1!$K9</f>
        <v>389.21793478260867</v>
      </c>
      <c r="T15" s="9">
        <f>S15+Sheet1!$K9</f>
        <v>396.61613043478258</v>
      </c>
      <c r="U15" s="9">
        <f>T15+Sheet1!$K9</f>
        <v>404.01432608695649</v>
      </c>
      <c r="V15" s="9">
        <f>U15+Sheet1!$K9</f>
        <v>411.4125217391304</v>
      </c>
      <c r="W15" s="9">
        <f>V15+Sheet1!$K9</f>
        <v>418.81071739130431</v>
      </c>
      <c r="X15" s="9">
        <f>W15+Sheet1!$K9</f>
        <v>426.20891304347822</v>
      </c>
      <c r="Y15" s="9">
        <f>X15+Sheet1!$K9</f>
        <v>433.60710869565213</v>
      </c>
      <c r="Z15" s="9">
        <f>Y15+Sheet1!$K9</f>
        <v>441.00530434782604</v>
      </c>
      <c r="AA15" s="9">
        <f>Z15+Sheet1!$K9</f>
        <v>448.40349999999995</v>
      </c>
    </row>
    <row r="16" spans="2:27" x14ac:dyDescent="0.25">
      <c r="B16" s="2" t="s">
        <v>27</v>
      </c>
      <c r="C16" s="2" t="s">
        <v>28</v>
      </c>
      <c r="D16" s="9">
        <f>Sheet1!I7</f>
        <v>672.60519999999997</v>
      </c>
      <c r="E16" s="12">
        <f t="shared" ref="E16:AA16" si="3">D16</f>
        <v>672.60519999999997</v>
      </c>
      <c r="F16" s="12">
        <f t="shared" si="3"/>
        <v>672.60519999999997</v>
      </c>
      <c r="G16" s="12">
        <f t="shared" si="3"/>
        <v>672.60519999999997</v>
      </c>
      <c r="H16" s="12">
        <f t="shared" si="3"/>
        <v>672.60519999999997</v>
      </c>
      <c r="I16" s="12">
        <f t="shared" si="3"/>
        <v>672.60519999999997</v>
      </c>
      <c r="J16" s="12">
        <f t="shared" si="3"/>
        <v>672.60519999999997</v>
      </c>
      <c r="K16" s="12">
        <f t="shared" si="3"/>
        <v>672.60519999999997</v>
      </c>
      <c r="L16" s="12">
        <f t="shared" si="3"/>
        <v>672.60519999999997</v>
      </c>
      <c r="M16" s="12">
        <f t="shared" si="3"/>
        <v>672.60519999999997</v>
      </c>
      <c r="N16" s="12">
        <f t="shared" si="3"/>
        <v>672.60519999999997</v>
      </c>
      <c r="O16" s="12">
        <f t="shared" si="3"/>
        <v>672.60519999999997</v>
      </c>
      <c r="P16" s="12">
        <f t="shared" si="3"/>
        <v>672.60519999999997</v>
      </c>
      <c r="Q16" s="12">
        <f t="shared" si="3"/>
        <v>672.60519999999997</v>
      </c>
      <c r="R16" s="12">
        <f t="shared" si="3"/>
        <v>672.60519999999997</v>
      </c>
      <c r="S16" s="12">
        <f t="shared" si="3"/>
        <v>672.60519999999997</v>
      </c>
      <c r="T16" s="12">
        <f t="shared" si="3"/>
        <v>672.60519999999997</v>
      </c>
      <c r="U16" s="12">
        <f t="shared" si="3"/>
        <v>672.60519999999997</v>
      </c>
      <c r="V16" s="12">
        <f t="shared" si="3"/>
        <v>672.60519999999997</v>
      </c>
      <c r="W16" s="12">
        <f t="shared" si="3"/>
        <v>672.60519999999997</v>
      </c>
      <c r="X16" s="12">
        <f t="shared" si="3"/>
        <v>672.60519999999997</v>
      </c>
      <c r="Y16" s="12">
        <f t="shared" si="3"/>
        <v>672.60519999999997</v>
      </c>
      <c r="Z16" s="12">
        <f t="shared" si="3"/>
        <v>672.60519999999997</v>
      </c>
      <c r="AA16" s="12">
        <f t="shared" si="3"/>
        <v>672.60519999999997</v>
      </c>
    </row>
    <row r="17" spans="2:28" x14ac:dyDescent="0.25">
      <c r="B17" s="2" t="s">
        <v>27</v>
      </c>
      <c r="C17" s="2" t="s">
        <v>29</v>
      </c>
      <c r="D17" s="9">
        <f>Sheet1!I8</f>
        <v>313.88240000000002</v>
      </c>
      <c r="E17" s="12">
        <f t="shared" ref="E17:AA17" si="4">D17</f>
        <v>313.88240000000002</v>
      </c>
      <c r="F17" s="12">
        <f t="shared" si="4"/>
        <v>313.88240000000002</v>
      </c>
      <c r="G17" s="12">
        <f t="shared" si="4"/>
        <v>313.88240000000002</v>
      </c>
      <c r="H17" s="12">
        <f t="shared" si="4"/>
        <v>313.88240000000002</v>
      </c>
      <c r="I17" s="12">
        <f t="shared" si="4"/>
        <v>313.88240000000002</v>
      </c>
      <c r="J17" s="12">
        <f t="shared" si="4"/>
        <v>313.88240000000002</v>
      </c>
      <c r="K17" s="12">
        <f t="shared" si="4"/>
        <v>313.88240000000002</v>
      </c>
      <c r="L17" s="12">
        <f t="shared" si="4"/>
        <v>313.88240000000002</v>
      </c>
      <c r="M17" s="12">
        <f t="shared" si="4"/>
        <v>313.88240000000002</v>
      </c>
      <c r="N17" s="12">
        <f t="shared" si="4"/>
        <v>313.88240000000002</v>
      </c>
      <c r="O17" s="12">
        <f t="shared" si="4"/>
        <v>313.88240000000002</v>
      </c>
      <c r="P17" s="12">
        <f t="shared" si="4"/>
        <v>313.88240000000002</v>
      </c>
      <c r="Q17" s="12">
        <f t="shared" si="4"/>
        <v>313.88240000000002</v>
      </c>
      <c r="R17" s="12">
        <f t="shared" si="4"/>
        <v>313.88240000000002</v>
      </c>
      <c r="S17" s="12">
        <f t="shared" si="4"/>
        <v>313.88240000000002</v>
      </c>
      <c r="T17" s="12">
        <f t="shared" si="4"/>
        <v>313.88240000000002</v>
      </c>
      <c r="U17" s="12">
        <f t="shared" si="4"/>
        <v>313.88240000000002</v>
      </c>
      <c r="V17" s="12">
        <f t="shared" si="4"/>
        <v>313.88240000000002</v>
      </c>
      <c r="W17" s="12">
        <f t="shared" si="4"/>
        <v>313.88240000000002</v>
      </c>
      <c r="X17" s="12">
        <f t="shared" si="4"/>
        <v>313.88240000000002</v>
      </c>
      <c r="Y17" s="12">
        <f t="shared" si="4"/>
        <v>313.88240000000002</v>
      </c>
      <c r="Z17" s="12">
        <f t="shared" si="4"/>
        <v>313.88240000000002</v>
      </c>
      <c r="AA17" s="12">
        <f t="shared" si="4"/>
        <v>313.88240000000002</v>
      </c>
    </row>
    <row r="18" spans="2:28" x14ac:dyDescent="0.25">
      <c r="B18" s="2" t="s">
        <v>27</v>
      </c>
      <c r="C18" s="2" t="s">
        <v>30</v>
      </c>
      <c r="D18" s="9">
        <f>Sheet1!I9</f>
        <v>448.40350000000001</v>
      </c>
      <c r="E18" s="12">
        <f t="shared" ref="E18:AA18" si="5">D18</f>
        <v>448.40350000000001</v>
      </c>
      <c r="F18" s="12">
        <f t="shared" si="5"/>
        <v>448.40350000000001</v>
      </c>
      <c r="G18" s="12">
        <f t="shared" si="5"/>
        <v>448.40350000000001</v>
      </c>
      <c r="H18" s="12">
        <f t="shared" si="5"/>
        <v>448.40350000000001</v>
      </c>
      <c r="I18" s="12">
        <f t="shared" si="5"/>
        <v>448.40350000000001</v>
      </c>
      <c r="J18" s="12">
        <f t="shared" si="5"/>
        <v>448.40350000000001</v>
      </c>
      <c r="K18" s="12">
        <f t="shared" si="5"/>
        <v>448.40350000000001</v>
      </c>
      <c r="L18" s="12">
        <f t="shared" si="5"/>
        <v>448.40350000000001</v>
      </c>
      <c r="M18" s="12">
        <f t="shared" si="5"/>
        <v>448.40350000000001</v>
      </c>
      <c r="N18" s="12">
        <f t="shared" si="5"/>
        <v>448.40350000000001</v>
      </c>
      <c r="O18" s="12">
        <f t="shared" si="5"/>
        <v>448.40350000000001</v>
      </c>
      <c r="P18" s="12">
        <f t="shared" si="5"/>
        <v>448.40350000000001</v>
      </c>
      <c r="Q18" s="12">
        <f t="shared" si="5"/>
        <v>448.40350000000001</v>
      </c>
      <c r="R18" s="12">
        <f t="shared" si="5"/>
        <v>448.40350000000001</v>
      </c>
      <c r="S18" s="12">
        <f t="shared" si="5"/>
        <v>448.40350000000001</v>
      </c>
      <c r="T18" s="12">
        <f t="shared" si="5"/>
        <v>448.40350000000001</v>
      </c>
      <c r="U18" s="12">
        <f t="shared" si="5"/>
        <v>448.40350000000001</v>
      </c>
      <c r="V18" s="12">
        <f t="shared" si="5"/>
        <v>448.40350000000001</v>
      </c>
      <c r="W18" s="12">
        <f t="shared" si="5"/>
        <v>448.40350000000001</v>
      </c>
      <c r="X18" s="12">
        <f t="shared" si="5"/>
        <v>448.40350000000001</v>
      </c>
      <c r="Y18" s="12">
        <f t="shared" si="5"/>
        <v>448.40350000000001</v>
      </c>
      <c r="Z18" s="12">
        <f t="shared" si="5"/>
        <v>448.40350000000001</v>
      </c>
      <c r="AA18" s="12">
        <f t="shared" si="5"/>
        <v>448.40350000000001</v>
      </c>
    </row>
    <row r="24" spans="2:28" x14ac:dyDescent="0.25"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2:28" x14ac:dyDescent="0.25"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</sheetData>
  <customSheetViews>
    <customSheetView guid="{162D0EED-4A71-4EB6-8FDF-A42498BFDBC9}" showRuler="0">
      <selection activeCell="D6" sqref="D6"/>
      <pageMargins left="0.75" right="0.75" top="1" bottom="1" header="0" footer="0"/>
      <headerFooter alignWithMargins="0"/>
    </customSheetView>
  </customSheetViews>
  <phoneticPr fontId="0" type="noConversion"/>
  <hyperlinks>
    <hyperlink ref="D5" r:id="rId1" xr:uid="{BCAF3EFC-979A-4BBF-A2A5-6DCC36AA1D48}"/>
  </hyperlinks>
  <pageMargins left="0.75" right="0.75" top="1" bottom="1" header="0" footer="0"/>
  <pageSetup orientation="portrait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EA22-997B-4239-B946-8963D5BF5558}">
  <dimension ref="F7:AC19"/>
  <sheetViews>
    <sheetView workbookViewId="0">
      <selection activeCell="F27" sqref="F27"/>
    </sheetView>
  </sheetViews>
  <sheetFormatPr defaultRowHeight="12.75" x14ac:dyDescent="0.2"/>
  <sheetData>
    <row r="7" spans="6:29" ht="15" x14ac:dyDescent="0.25">
      <c r="F7" s="11">
        <f>MAX('Power Demand'!D7:AA7,'Power Demand'!D10:AA10,'Power Demand'!D13:AA13,'Power Demand'!D16:AA16)</f>
        <v>672.6052000000002</v>
      </c>
      <c r="G7" s="11">
        <f>MIN('Power Demand'!D7:AA7,'Power Demand'!D10:AA10,'Power Demand'!D13:AA13,'Power Demand'!D16:AA16)</f>
        <v>417.36759999999975</v>
      </c>
      <c r="H7" s="2">
        <f>(F7-G7)/23</f>
        <v>11.097286956521758</v>
      </c>
      <c r="I7" s="2">
        <v>672.60519999999997</v>
      </c>
      <c r="J7" s="2">
        <v>417.36759999999998</v>
      </c>
      <c r="K7" s="2">
        <v>11.097286956521739</v>
      </c>
    </row>
    <row r="8" spans="6:29" ht="15" x14ac:dyDescent="0.25">
      <c r="F8" s="11">
        <f>MAX('Power Demand'!D8:AA8,'Power Demand'!D11:AA11,'Power Demand'!D14:AA14,'Power Demand'!D17:AA17)</f>
        <v>313.88240000000002</v>
      </c>
      <c r="G8" s="11">
        <f>MIN('Power Demand'!D8:AA8,'Power Demand'!D11:AA11,'Power Demand'!D14:AA14,'Power Demand'!D17:AA17)</f>
        <v>194.7715</v>
      </c>
      <c r="H8" s="2">
        <f>(F8-G8)/23</f>
        <v>5.1787347826086965</v>
      </c>
      <c r="I8" s="2">
        <v>313.88240000000002</v>
      </c>
      <c r="J8" s="2">
        <v>194.7715</v>
      </c>
      <c r="K8" s="2">
        <v>5.1787347826086965</v>
      </c>
    </row>
    <row r="9" spans="6:29" ht="15" x14ac:dyDescent="0.25">
      <c r="F9" s="11">
        <f>MAX('Power Demand'!D9:AA9,'Power Demand'!D12:AA12,'Power Demand'!D15:AA15,'Power Demand'!D18:AA18)</f>
        <v>448.40350000000001</v>
      </c>
      <c r="G9" s="11">
        <f>MIN('Power Demand'!D9:AA9,'Power Demand'!D12:AA12,'Power Demand'!D15:AA15,'Power Demand'!D18:AA18)</f>
        <v>278.245</v>
      </c>
      <c r="H9" s="2">
        <f>(F9-G9)/23</f>
        <v>7.3981956521739134</v>
      </c>
      <c r="I9" s="2">
        <v>448.40350000000001</v>
      </c>
      <c r="J9" s="2">
        <v>278.245</v>
      </c>
      <c r="K9" s="2">
        <v>7.3981956521739134</v>
      </c>
    </row>
    <row r="16" spans="6:29" ht="15" x14ac:dyDescent="0.25">
      <c r="F16" s="11">
        <f>SUM('Power Demand'!D7:D9)</f>
        <v>1434.8910999999998</v>
      </c>
      <c r="G16" s="11">
        <f>SUM('Power Demand'!E7:E9)</f>
        <v>1411.2168826086956</v>
      </c>
      <c r="H16" s="11">
        <f>SUM('Power Demand'!F7:F9)</f>
        <v>1387.5426652173912</v>
      </c>
      <c r="I16" s="11">
        <f>SUM('Power Demand'!G7:G9)</f>
        <v>1363.868447826087</v>
      </c>
      <c r="J16" s="11">
        <f>SUM('Power Demand'!H7:H9)</f>
        <v>1340.1942304347826</v>
      </c>
      <c r="K16" s="11">
        <f>SUM('Power Demand'!I7:I9)</f>
        <v>1316.5200130434782</v>
      </c>
      <c r="L16" s="11">
        <f>SUM('Power Demand'!J7:J9)</f>
        <v>1292.8457956521738</v>
      </c>
      <c r="M16" s="11">
        <f>SUM('Power Demand'!K7:K9)</f>
        <v>1269.1715782608696</v>
      </c>
      <c r="N16" s="11">
        <f>SUM('Power Demand'!L7:L9)</f>
        <v>1245.497360869565</v>
      </c>
      <c r="O16" s="11">
        <f>SUM('Power Demand'!M7:M9)</f>
        <v>1221.8231434782608</v>
      </c>
      <c r="P16" s="11">
        <f>SUM('Power Demand'!N7:N9)</f>
        <v>1198.1489260869564</v>
      </c>
      <c r="Q16" s="11">
        <f>SUM('Power Demand'!O7:O9)</f>
        <v>1174.4747086956522</v>
      </c>
      <c r="R16" s="11">
        <f>SUM('Power Demand'!P7:P9)</f>
        <v>1150.8004913043478</v>
      </c>
      <c r="S16" s="11">
        <f>SUM('Power Demand'!Q7:Q9)</f>
        <v>1127.1262739130434</v>
      </c>
      <c r="T16" s="11">
        <f>SUM('Power Demand'!R7:R9)</f>
        <v>1103.452056521739</v>
      </c>
      <c r="U16" s="11">
        <f>SUM('Power Demand'!S7:S9)</f>
        <v>1079.7778391304346</v>
      </c>
      <c r="V16" s="11">
        <f>SUM('Power Demand'!T7:T9)</f>
        <v>1056.1036217391302</v>
      </c>
      <c r="W16" s="11">
        <f>SUM('Power Demand'!U7:U9)</f>
        <v>1032.429404347826</v>
      </c>
      <c r="X16" s="11">
        <f>SUM('Power Demand'!V7:V9)</f>
        <v>1008.7551869565217</v>
      </c>
      <c r="Y16" s="11">
        <f>SUM('Power Demand'!W7:W9)</f>
        <v>985.0809695652174</v>
      </c>
      <c r="Z16" s="11">
        <f>SUM('Power Demand'!X7:X9)</f>
        <v>961.40675217391299</v>
      </c>
      <c r="AA16" s="11">
        <f>SUM('Power Demand'!Y7:Y9)</f>
        <v>937.73253478260858</v>
      </c>
      <c r="AB16" s="11">
        <f>SUM('Power Demand'!Z7:Z9)</f>
        <v>914.0583173913044</v>
      </c>
      <c r="AC16" s="11">
        <f>SUM('Power Demand'!AA7:AA9)</f>
        <v>890.38409999999999</v>
      </c>
    </row>
    <row r="17" spans="6:29" ht="15" x14ac:dyDescent="0.25">
      <c r="F17" s="11">
        <f>SUM('Power Demand'!D10:D12)</f>
        <v>890.38409999999999</v>
      </c>
      <c r="G17" s="11">
        <f>SUM('Power Demand'!E10:E12)</f>
        <v>890.38409999999999</v>
      </c>
      <c r="H17" s="11">
        <f>SUM('Power Demand'!F10:F12)</f>
        <v>890.38409999999999</v>
      </c>
      <c r="I17" s="11">
        <f>SUM('Power Demand'!G10:G12)</f>
        <v>890.38409999999999</v>
      </c>
      <c r="J17" s="11">
        <f>SUM('Power Demand'!H10:H12)</f>
        <v>890.38409999999999</v>
      </c>
      <c r="K17" s="11">
        <f>SUM('Power Demand'!I10:I12)</f>
        <v>890.38409999999999</v>
      </c>
      <c r="L17" s="11">
        <f>SUM('Power Demand'!J10:J12)</f>
        <v>890.38409999999999</v>
      </c>
      <c r="M17" s="11">
        <f>SUM('Power Demand'!K10:K12)</f>
        <v>890.38409999999999</v>
      </c>
      <c r="N17" s="11">
        <f>SUM('Power Demand'!L10:L12)</f>
        <v>890.38409999999999</v>
      </c>
      <c r="O17" s="11">
        <f>SUM('Power Demand'!M10:M12)</f>
        <v>890.38409999999999</v>
      </c>
      <c r="P17" s="11">
        <f>SUM('Power Demand'!N10:N12)</f>
        <v>890.38409999999999</v>
      </c>
      <c r="Q17" s="11">
        <f>SUM('Power Demand'!O10:O12)</f>
        <v>890.38409999999999</v>
      </c>
      <c r="R17" s="11">
        <f>SUM('Power Demand'!P10:P12)</f>
        <v>890.38409999999999</v>
      </c>
      <c r="S17" s="11">
        <f>SUM('Power Demand'!Q10:Q12)</f>
        <v>890.38409999999999</v>
      </c>
      <c r="T17" s="11">
        <f>SUM('Power Demand'!R10:R12)</f>
        <v>890.38409999999999</v>
      </c>
      <c r="U17" s="11">
        <f>SUM('Power Demand'!S10:S12)</f>
        <v>890.38409999999999</v>
      </c>
      <c r="V17" s="11">
        <f>SUM('Power Demand'!T10:T12)</f>
        <v>890.38409999999999</v>
      </c>
      <c r="W17" s="11">
        <f>SUM('Power Demand'!U10:U12)</f>
        <v>890.38409999999999</v>
      </c>
      <c r="X17" s="11">
        <f>SUM('Power Demand'!V10:V12)</f>
        <v>890.38409999999999</v>
      </c>
      <c r="Y17" s="11">
        <f>SUM('Power Demand'!W10:W12)</f>
        <v>890.38409999999999</v>
      </c>
      <c r="Z17" s="11">
        <f>SUM('Power Demand'!X10:X12)</f>
        <v>890.38409999999999</v>
      </c>
      <c r="AA17" s="11">
        <f>SUM('Power Demand'!Y10:Y12)</f>
        <v>890.38409999999999</v>
      </c>
      <c r="AB17" s="11">
        <f>SUM('Power Demand'!Z10:Z12)</f>
        <v>890.38409999999999</v>
      </c>
      <c r="AC17" s="11">
        <f>SUM('Power Demand'!AA10:AA12)</f>
        <v>890.38409999999999</v>
      </c>
    </row>
    <row r="18" spans="6:29" ht="15" x14ac:dyDescent="0.25">
      <c r="F18" s="11">
        <f>SUM('Power Demand'!D13:D15)</f>
        <v>890.38409999999999</v>
      </c>
      <c r="G18" s="11">
        <f>SUM('Power Demand'!E13:E15)</f>
        <v>914.0583173913044</v>
      </c>
      <c r="H18" s="11">
        <f>SUM('Power Demand'!F13:F15)</f>
        <v>937.73253478260858</v>
      </c>
      <c r="I18" s="11">
        <f>SUM('Power Demand'!G13:G15)</f>
        <v>961.40675217391299</v>
      </c>
      <c r="J18" s="11">
        <f>SUM('Power Demand'!H13:H15)</f>
        <v>985.08096956521729</v>
      </c>
      <c r="K18" s="11">
        <f>SUM('Power Demand'!I13:I15)</f>
        <v>1008.7551869565216</v>
      </c>
      <c r="L18" s="11">
        <f>SUM('Power Demand'!J13:J15)</f>
        <v>1032.429404347826</v>
      </c>
      <c r="M18" s="11">
        <f>SUM('Power Demand'!K13:K15)</f>
        <v>1056.1036217391302</v>
      </c>
      <c r="N18" s="11">
        <f>SUM('Power Demand'!L13:L15)</f>
        <v>1079.7778391304346</v>
      </c>
      <c r="O18" s="11">
        <f>SUM('Power Demand'!M13:M15)</f>
        <v>1103.452056521739</v>
      </c>
      <c r="P18" s="11">
        <f>SUM('Power Demand'!N13:N15)</f>
        <v>1127.1262739130434</v>
      </c>
      <c r="Q18" s="11">
        <f>SUM('Power Demand'!O13:O15)</f>
        <v>1150.8004913043476</v>
      </c>
      <c r="R18" s="11">
        <f>SUM('Power Demand'!P13:P15)</f>
        <v>1174.4747086956522</v>
      </c>
      <c r="S18" s="11">
        <f>SUM('Power Demand'!Q13:Q15)</f>
        <v>1198.1489260869564</v>
      </c>
      <c r="T18" s="11">
        <f>SUM('Power Demand'!R13:R15)</f>
        <v>1221.8231434782608</v>
      </c>
      <c r="U18" s="11">
        <f>SUM('Power Demand'!S13:S15)</f>
        <v>1245.497360869565</v>
      </c>
      <c r="V18" s="11">
        <f>SUM('Power Demand'!T13:T15)</f>
        <v>1269.1715782608694</v>
      </c>
      <c r="W18" s="11">
        <f>SUM('Power Demand'!U13:U15)</f>
        <v>1292.8457956521738</v>
      </c>
      <c r="X18" s="11">
        <f>SUM('Power Demand'!V13:V15)</f>
        <v>1316.5200130434782</v>
      </c>
      <c r="Y18" s="11">
        <f>SUM('Power Demand'!W13:W15)</f>
        <v>1340.1942304347824</v>
      </c>
      <c r="Z18" s="11">
        <f>SUM('Power Demand'!X13:X15)</f>
        <v>1363.868447826087</v>
      </c>
      <c r="AA18" s="11">
        <f>SUM('Power Demand'!Y13:Y15)</f>
        <v>1387.5426652173912</v>
      </c>
      <c r="AB18" s="11">
        <f>SUM('Power Demand'!Z13:Z15)</f>
        <v>1411.2168826086956</v>
      </c>
      <c r="AC18" s="11">
        <f>SUM('Power Demand'!AA13:AA15)</f>
        <v>1434.8910999999998</v>
      </c>
    </row>
    <row r="19" spans="6:29" ht="15" x14ac:dyDescent="0.25">
      <c r="F19" s="11">
        <f>SUM('Power Demand'!D16:D18)</f>
        <v>1434.8910999999998</v>
      </c>
      <c r="G19" s="11">
        <f>SUM('Power Demand'!E16:E18)</f>
        <v>1434.8910999999998</v>
      </c>
      <c r="H19" s="11">
        <f>SUM('Power Demand'!F16:F18)</f>
        <v>1434.8910999999998</v>
      </c>
      <c r="I19" s="11">
        <f>SUM('Power Demand'!G16:G18)</f>
        <v>1434.8910999999998</v>
      </c>
      <c r="J19" s="11">
        <f>SUM('Power Demand'!H16:H18)</f>
        <v>1434.8910999999998</v>
      </c>
      <c r="K19" s="11">
        <f>SUM('Power Demand'!I16:I18)</f>
        <v>1434.8910999999998</v>
      </c>
      <c r="L19" s="11">
        <f>SUM('Power Demand'!J16:J18)</f>
        <v>1434.8910999999998</v>
      </c>
      <c r="M19" s="11">
        <f>SUM('Power Demand'!K16:K18)</f>
        <v>1434.8910999999998</v>
      </c>
      <c r="N19" s="11">
        <f>SUM('Power Demand'!L16:L18)</f>
        <v>1434.8910999999998</v>
      </c>
      <c r="O19" s="11">
        <f>SUM('Power Demand'!M16:M18)</f>
        <v>1434.8910999999998</v>
      </c>
      <c r="P19" s="11">
        <f>SUM('Power Demand'!N16:N18)</f>
        <v>1434.8910999999998</v>
      </c>
      <c r="Q19" s="11">
        <f>SUM('Power Demand'!O16:O18)</f>
        <v>1434.8910999999998</v>
      </c>
      <c r="R19" s="11">
        <f>SUM('Power Demand'!P16:P18)</f>
        <v>1434.8910999999998</v>
      </c>
      <c r="S19" s="11">
        <f>SUM('Power Demand'!Q16:Q18)</f>
        <v>1434.8910999999998</v>
      </c>
      <c r="T19" s="11">
        <f>SUM('Power Demand'!R16:R18)</f>
        <v>1434.8910999999998</v>
      </c>
      <c r="U19" s="11">
        <f>SUM('Power Demand'!S16:S18)</f>
        <v>1434.8910999999998</v>
      </c>
      <c r="V19" s="11">
        <f>SUM('Power Demand'!T16:T18)</f>
        <v>1434.8910999999998</v>
      </c>
      <c r="W19" s="11">
        <f>SUM('Power Demand'!U16:U18)</f>
        <v>1434.8910999999998</v>
      </c>
      <c r="X19" s="11">
        <f>SUM('Power Demand'!V16:V18)</f>
        <v>1434.8910999999998</v>
      </c>
      <c r="Y19" s="11">
        <f>SUM('Power Demand'!W16:W18)</f>
        <v>1434.8910999999998</v>
      </c>
      <c r="Z19" s="11">
        <f>SUM('Power Demand'!X16:X18)</f>
        <v>1434.8910999999998</v>
      </c>
      <c r="AA19" s="11">
        <f>SUM('Power Demand'!Y16:Y18)</f>
        <v>1434.8910999999998</v>
      </c>
      <c r="AB19" s="11">
        <f>SUM('Power Demand'!Z16:Z18)</f>
        <v>1434.8910999999998</v>
      </c>
      <c r="AC19" s="11">
        <f>SUM('Power Demand'!AA16:AA18)</f>
        <v>1434.8910999999998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Power Demand</vt:lpstr>
      <vt:lpstr>Sheet1</vt:lpstr>
      <vt:lpstr>demand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2025-03-05T11:22:30Z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