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LEGO-Pyomo\data\markov\"/>
    </mc:Choice>
  </mc:AlternateContent>
  <xr:revisionPtr revIDLastSave="0" documentId="13_ncr:1_{80144F91-C16D-4BE7-B064-AE3F5C081DB4}" xr6:coauthVersionLast="47" xr6:coauthVersionMax="47" xr10:uidLastSave="{00000000-0000-0000-0000-000000000000}"/>
  <bookViews>
    <workbookView xWindow="-120" yWindow="-120" windowWidth="29040" windowHeight="17520" tabRatio="461" xr2:uid="{00000000-000D-0000-FFFF-FFFF00000000}"/>
  </bookViews>
  <sheets>
    <sheet name="Power Demand" sheetId="4" r:id="rId1"/>
    <sheet name="Sheet1" sheetId="5" r:id="rId2"/>
  </sheets>
  <definedNames>
    <definedName name="_xlnm._FilterDatabase" localSheetId="0" hidden="1">'Power Demand'!#REF!</definedName>
    <definedName name="businfo">#REF!</definedName>
    <definedName name="demand">'Power Demand'!$B$6:$AA$11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#REF!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5" l="1"/>
  <c r="AC18" i="5"/>
  <c r="V18" i="5"/>
  <c r="H19" i="5"/>
  <c r="G19" i="5"/>
  <c r="F16" i="5"/>
  <c r="W18" i="5"/>
  <c r="X18" i="5"/>
  <c r="Y18" i="5"/>
  <c r="Z18" i="5"/>
  <c r="AA18" i="5"/>
  <c r="AB18" i="5"/>
  <c r="F19" i="5"/>
  <c r="F18" i="5"/>
  <c r="G18" i="5"/>
  <c r="I18" i="5"/>
  <c r="J18" i="5"/>
  <c r="K18" i="5"/>
  <c r="Q18" i="5"/>
  <c r="S18" i="5"/>
  <c r="H18" i="5"/>
  <c r="M18" i="5"/>
  <c r="P18" i="5"/>
  <c r="T18" i="5"/>
  <c r="L18" i="5"/>
  <c r="N18" i="5"/>
  <c r="O18" i="5"/>
  <c r="R18" i="5"/>
  <c r="U18" i="5"/>
  <c r="H16" i="5" l="1"/>
  <c r="I19" i="5"/>
  <c r="J19" i="5"/>
  <c r="I16" i="5" l="1"/>
  <c r="G9" i="5"/>
  <c r="F9" i="5"/>
  <c r="K19" i="5"/>
  <c r="H9" i="5" l="1"/>
  <c r="J16" i="5"/>
  <c r="L19" i="5"/>
  <c r="K16" i="5" l="1"/>
  <c r="M19" i="5"/>
  <c r="L16" i="5" l="1"/>
  <c r="N19" i="5"/>
  <c r="M16" i="5" l="1"/>
  <c r="O19" i="5"/>
  <c r="N16" i="5" l="1"/>
  <c r="P19" i="5"/>
  <c r="O16" i="5" l="1"/>
  <c r="Q19" i="5"/>
  <c r="P16" i="5" l="1"/>
  <c r="R19" i="5"/>
  <c r="Q16" i="5" l="1"/>
  <c r="S19" i="5"/>
  <c r="R16" i="5" l="1"/>
  <c r="T19" i="5"/>
  <c r="S16" i="5" l="1"/>
  <c r="U19" i="5"/>
  <c r="T16" i="5" l="1"/>
  <c r="V19" i="5"/>
  <c r="U16" i="5" l="1"/>
  <c r="W19" i="5"/>
  <c r="V16" i="5" l="1"/>
  <c r="X19" i="5"/>
  <c r="W16" i="5" l="1"/>
  <c r="Y19" i="5"/>
  <c r="X16" i="5" l="1"/>
  <c r="Z19" i="5"/>
  <c r="Y16" i="5" l="1"/>
  <c r="AA19" i="5"/>
  <c r="Z16" i="5" l="1"/>
  <c r="AB19" i="5"/>
  <c r="AA16" i="5" l="1"/>
  <c r="AC19" i="5"/>
  <c r="AB16" i="5" l="1"/>
  <c r="G8" i="5" l="1"/>
  <c r="AC16" i="5"/>
  <c r="F8" i="5" l="1"/>
  <c r="H8" i="5" s="1"/>
  <c r="F17" i="5"/>
  <c r="G17" i="5" l="1"/>
  <c r="H17" i="5" l="1"/>
  <c r="I17" i="5" l="1"/>
  <c r="J17" i="5" l="1"/>
  <c r="K17" i="5" l="1"/>
  <c r="L17" i="5" l="1"/>
  <c r="M17" i="5" l="1"/>
  <c r="N17" i="5" l="1"/>
  <c r="O17" i="5" l="1"/>
  <c r="P17" i="5" l="1"/>
  <c r="Q17" i="5" l="1"/>
  <c r="R17" i="5" l="1"/>
  <c r="S17" i="5" l="1"/>
  <c r="T17" i="5" l="1"/>
  <c r="U17" i="5" l="1"/>
  <c r="V17" i="5" l="1"/>
  <c r="W17" i="5" l="1"/>
  <c r="X17" i="5" l="1"/>
  <c r="Y17" i="5" l="1"/>
  <c r="Z17" i="5" l="1"/>
  <c r="AA17" i="5" l="1"/>
  <c r="AB17" i="5" l="1"/>
  <c r="AC17" i="5" l="1"/>
  <c r="G7" i="5"/>
  <c r="F7" i="5"/>
  <c r="H7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BF3CA853-FD82-43F8-B9C9-B91DE1D01DA2}">
      <text>
        <r>
          <rPr>
            <sz val="9"/>
            <color indexed="81"/>
            <rFont val="Tahoma"/>
            <family val="2"/>
          </rPr>
          <t>Representative periods</t>
        </r>
      </text>
    </comment>
    <comment ref="C3" authorId="0" shapeId="0" xr:uid="{D779FFAC-0F10-4D83-A397-57626BA24A21}">
      <text>
        <r>
          <rPr>
            <sz val="9"/>
            <color indexed="81"/>
            <rFont val="Tahoma"/>
            <family val="2"/>
          </rPr>
          <t>Nodes</t>
        </r>
      </text>
    </comment>
    <comment ref="D3" authorId="0" shapeId="0" xr:uid="{E7C09B7C-3837-474F-8D93-C0EA1F7B4360}">
      <text>
        <r>
          <rPr>
            <sz val="9"/>
            <color rgb="FF000000"/>
            <rFont val="Tahoma"/>
            <family val="2"/>
          </rPr>
          <t>Hours</t>
        </r>
      </text>
    </comment>
    <comment ref="D4" authorId="0" shapeId="0" xr:uid="{EB3956F6-653C-4CA2-9C4D-36C0B3F60315}">
      <text>
        <r>
          <rPr>
            <sz val="9"/>
            <color rgb="FF000000"/>
            <rFont val="Tahoma"/>
            <family val="2"/>
          </rPr>
          <t>Description</t>
        </r>
      </text>
    </comment>
    <comment ref="D5" authorId="0" shapeId="0" xr:uid="{213BF654-B6F4-4B5F-BBC2-5C8E908D40DE}">
      <text>
        <r>
          <rPr>
            <sz val="9"/>
            <color indexed="81"/>
            <rFont val="Tahoma"/>
            <family val="2"/>
          </rPr>
          <t>Source/ Typical Values</t>
        </r>
      </text>
    </comment>
    <comment ref="D6" authorId="0" shapeId="0" xr:uid="{34530383-C44A-4D20-B644-B0806C927D43}">
      <text>
        <r>
          <rPr>
            <sz val="9"/>
            <color indexed="81"/>
            <rFont val="Tahoma"/>
            <family val="2"/>
          </rPr>
          <t>Unit</t>
        </r>
      </text>
    </comment>
  </commentList>
</comments>
</file>

<file path=xl/sharedStrings.xml><?xml version="1.0" encoding="utf-8"?>
<sst xmlns="http://schemas.openxmlformats.org/spreadsheetml/2006/main" count="40" uniqueCount="35">
  <si>
    <t>rp01</t>
  </si>
  <si>
    <t>k0001</t>
  </si>
  <si>
    <t>k0002</t>
  </si>
  <si>
    <t>k0003</t>
  </si>
  <si>
    <t>k0004</t>
  </si>
  <si>
    <t>k0005</t>
  </si>
  <si>
    <t>k0006</t>
  </si>
  <si>
    <t>k0007</t>
  </si>
  <si>
    <t>k0008</t>
  </si>
  <si>
    <t>k0009</t>
  </si>
  <si>
    <t>k0010</t>
  </si>
  <si>
    <t>k0011</t>
  </si>
  <si>
    <t>k0012</t>
  </si>
  <si>
    <t>k0013</t>
  </si>
  <si>
    <t>k0014</t>
  </si>
  <si>
    <t>k0015</t>
  </si>
  <si>
    <t>k0016</t>
  </si>
  <si>
    <t>k0017</t>
  </si>
  <si>
    <t>k0018</t>
  </si>
  <si>
    <t>k0019</t>
  </si>
  <si>
    <t>k0020</t>
  </si>
  <si>
    <t>k0021</t>
  </si>
  <si>
    <t>k0022</t>
  </si>
  <si>
    <t>k0023</t>
  </si>
  <si>
    <t>k0024</t>
  </si>
  <si>
    <t>rp02</t>
  </si>
  <si>
    <t>rp03</t>
  </si>
  <si>
    <t>rp04</t>
  </si>
  <si>
    <t>Node_1</t>
  </si>
  <si>
    <t>The hourly demand stems from APG and is scaled up to the demand specified in the Gesamtenergiebilanz from Statistic Austria, which is not available any longer.</t>
  </si>
  <si>
    <t>https://markttransparenz.apg.at/de/markt/Markttransparenz/last/Ist-Last</t>
  </si>
  <si>
    <t>Power - Demand</t>
  </si>
  <si>
    <t>[MWh]</t>
  </si>
  <si>
    <t>rp05</t>
  </si>
  <si>
    <t>rp06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</si>
</sst>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sz val="9"/>
      <color rgb="FF000000"/>
      <name val="Tahoma"/>
      <family val="2"/>
    </font>
    <font>
      <b/>
      <sz val="11"/>
      <color theme="0"/>
      <name val="Aptos"/>
    </font>
    <font>
      <sz val="11"/>
      <name val="Aptos"/>
    </font>
    <font>
      <b/>
      <sz val="11"/>
      <name val="Aptos"/>
    </font>
    <font>
      <u/>
      <sz val="11"/>
      <color theme="10"/>
      <name val="Aptos"/>
    </font>
    <font>
      <sz val="11"/>
      <color rgb="FF0000FF"/>
      <name val="Aptos"/>
    </font>
    <font>
      <b/>
      <sz val="18"/>
      <color theme="0"/>
      <name val="Aptos"/>
    </font>
  </fonts>
  <fills count="8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/>
    <xf numFmtId="0" fontId="5" fillId="4" borderId="1" applyNumberFormat="0" applyBorder="0" applyAlignment="0" applyProtection="0"/>
    <xf numFmtId="0" fontId="3" fillId="3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3">
    <xf numFmtId="0" fontId="0" fillId="0" borderId="0" xfId="0"/>
    <xf numFmtId="0" fontId="9" fillId="5" borderId="0" xfId="0" applyFont="1" applyFill="1" applyAlignment="1">
      <alignment vertical="center"/>
    </xf>
    <xf numFmtId="0" fontId="10" fillId="0" borderId="0" xfId="0" applyFont="1"/>
    <xf numFmtId="0" fontId="11" fillId="6" borderId="0" xfId="0" applyFont="1" applyFill="1" applyAlignment="1">
      <alignment horizont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centerContinuous"/>
    </xf>
    <xf numFmtId="0" fontId="12" fillId="7" borderId="0" xfId="8" applyFont="1" applyFill="1" applyAlignment="1">
      <alignment horizontal="left"/>
    </xf>
    <xf numFmtId="0" fontId="13" fillId="7" borderId="0" xfId="0" applyFont="1" applyFill="1" applyAlignment="1">
      <alignment horizontal="center"/>
    </xf>
    <xf numFmtId="0" fontId="10" fillId="7" borderId="0" xfId="0" applyFont="1" applyFill="1"/>
    <xf numFmtId="1" fontId="10" fillId="2" borderId="0" xfId="0" applyNumberFormat="1" applyFont="1" applyFill="1"/>
    <xf numFmtId="0" fontId="14" fillId="5" borderId="0" xfId="0" applyFont="1" applyFill="1" applyAlignment="1">
      <alignment vertical="center"/>
    </xf>
    <xf numFmtId="1" fontId="10" fillId="0" borderId="0" xfId="0" applyNumberFormat="1" applyFont="1"/>
    <xf numFmtId="1" fontId="10" fillId="7" borderId="0" xfId="0" applyNumberFormat="1" applyFont="1" applyFill="1"/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arkttransparenz.apg.at/de/markt/Markttransparenz/last/Ist-Last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rgb="FF008080"/>
  </sheetPr>
  <dimension ref="B1:AB17"/>
  <sheetViews>
    <sheetView showGridLines="0" tabSelected="1" zoomScale="110" zoomScaleNormal="110" workbookViewId="0">
      <selection activeCell="Q16" sqref="Q16"/>
    </sheetView>
  </sheetViews>
  <sheetFormatPr defaultColWidth="8.5703125" defaultRowHeight="15" x14ac:dyDescent="0.25"/>
  <cols>
    <col min="1" max="1" width="3" style="2" customWidth="1"/>
    <col min="2" max="2" width="14.140625" style="2" customWidth="1"/>
    <col min="3" max="3" width="14" style="2" customWidth="1"/>
    <col min="4" max="4" width="8.85546875" style="2" customWidth="1"/>
    <col min="5" max="27" width="8.5703125" style="2" customWidth="1"/>
    <col min="28" max="16384" width="8.5703125" style="2"/>
  </cols>
  <sheetData>
    <row r="1" spans="2:28" s="1" customFormat="1" ht="30" customHeight="1" x14ac:dyDescent="0.2">
      <c r="B1" s="10" t="s">
        <v>31</v>
      </c>
    </row>
    <row r="3" spans="2:28" x14ac:dyDescent="0.25"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</row>
    <row r="4" spans="2:28" x14ac:dyDescent="0.25">
      <c r="D4" s="4" t="s">
        <v>29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2:28" x14ac:dyDescent="0.25">
      <c r="D5" s="6" t="s">
        <v>30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2:28" x14ac:dyDescent="0.25">
      <c r="D6" s="7" t="s">
        <v>32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2:28" x14ac:dyDescent="0.25">
      <c r="B7" s="2" t="s">
        <v>0</v>
      </c>
      <c r="C7" s="2" t="s">
        <v>28</v>
      </c>
      <c r="D7" s="9">
        <v>1434.8910999999998</v>
      </c>
      <c r="E7" s="9">
        <v>1411.2168826086956</v>
      </c>
      <c r="F7" s="9">
        <v>1387.5426652173912</v>
      </c>
      <c r="G7" s="9">
        <v>1363.868447826087</v>
      </c>
      <c r="H7" s="9">
        <v>1340.1942304347826</v>
      </c>
      <c r="I7" s="9">
        <v>1316.5200130434782</v>
      </c>
      <c r="J7" s="9">
        <v>1292.8457956521738</v>
      </c>
      <c r="K7" s="9">
        <v>1269.1715782608696</v>
      </c>
      <c r="L7" s="9">
        <v>1245.497360869565</v>
      </c>
      <c r="M7" s="9">
        <v>1221.8231434782608</v>
      </c>
      <c r="N7" s="9">
        <v>1198.1489260869564</v>
      </c>
      <c r="O7" s="9">
        <v>1174.4747086956522</v>
      </c>
      <c r="P7" s="9">
        <v>1150.8004913043478</v>
      </c>
      <c r="Q7" s="9">
        <v>1127.1262739130434</v>
      </c>
      <c r="R7" s="9">
        <v>1103.452056521739</v>
      </c>
      <c r="S7" s="9">
        <v>1079.7778391304346</v>
      </c>
      <c r="T7" s="9">
        <v>1056.1036217391302</v>
      </c>
      <c r="U7" s="9">
        <v>1032.429404347826</v>
      </c>
      <c r="V7" s="9">
        <v>1008.7551869565217</v>
      </c>
      <c r="W7" s="9">
        <v>985.0809695652174</v>
      </c>
      <c r="X7" s="9">
        <v>961.40675217391299</v>
      </c>
      <c r="Y7" s="9">
        <v>937.73253478260858</v>
      </c>
      <c r="Z7" s="9">
        <v>914.0583173913044</v>
      </c>
      <c r="AA7" s="9">
        <v>890.38409999999999</v>
      </c>
    </row>
    <row r="8" spans="2:28" x14ac:dyDescent="0.25">
      <c r="B8" s="2" t="s">
        <v>25</v>
      </c>
      <c r="C8" s="2" t="s">
        <v>28</v>
      </c>
      <c r="D8" s="9">
        <v>890.38409999999999</v>
      </c>
      <c r="E8" s="12">
        <v>890.38409999999999</v>
      </c>
      <c r="F8" s="12">
        <v>890.38409999999999</v>
      </c>
      <c r="G8" s="12">
        <v>890.38409999999999</v>
      </c>
      <c r="H8" s="12">
        <v>890.38409999999999</v>
      </c>
      <c r="I8" s="12">
        <v>890.38409999999999</v>
      </c>
      <c r="J8" s="12">
        <v>890.38409999999999</v>
      </c>
      <c r="K8" s="12">
        <v>890.38409999999999</v>
      </c>
      <c r="L8" s="12">
        <v>890.38409999999999</v>
      </c>
      <c r="M8" s="12">
        <v>890.38409999999999</v>
      </c>
      <c r="N8" s="12">
        <v>890.38409999999999</v>
      </c>
      <c r="O8" s="12">
        <v>890.38409999999999</v>
      </c>
      <c r="P8" s="12">
        <v>890.38409999999999</v>
      </c>
      <c r="Q8" s="12">
        <v>890.38409999999999</v>
      </c>
      <c r="R8" s="12">
        <v>890.38409999999999</v>
      </c>
      <c r="S8" s="12">
        <v>890.38409999999999</v>
      </c>
      <c r="T8" s="12">
        <v>890.38409999999999</v>
      </c>
      <c r="U8" s="12">
        <v>890.38409999999999</v>
      </c>
      <c r="V8" s="12">
        <v>890.38409999999999</v>
      </c>
      <c r="W8" s="12">
        <v>890.38409999999999</v>
      </c>
      <c r="X8" s="12">
        <v>890.38409999999999</v>
      </c>
      <c r="Y8" s="12">
        <v>890.38409999999999</v>
      </c>
      <c r="Z8" s="12">
        <v>890.38409999999999</v>
      </c>
      <c r="AA8" s="12">
        <v>890.38409999999999</v>
      </c>
    </row>
    <row r="9" spans="2:28" x14ac:dyDescent="0.25">
      <c r="B9" s="2" t="s">
        <v>26</v>
      </c>
      <c r="C9" s="2" t="s">
        <v>28</v>
      </c>
      <c r="D9" s="9">
        <v>890.38409999999999</v>
      </c>
      <c r="E9" s="9">
        <v>914.0583173913044</v>
      </c>
      <c r="F9" s="9">
        <v>937.73253478260858</v>
      </c>
      <c r="G9" s="9">
        <v>961.40675217391299</v>
      </c>
      <c r="H9" s="9">
        <v>985.08096956521729</v>
      </c>
      <c r="I9" s="9">
        <v>1008.7551869565216</v>
      </c>
      <c r="J9" s="9">
        <v>1032.429404347826</v>
      </c>
      <c r="K9" s="9">
        <v>1056.1036217391302</v>
      </c>
      <c r="L9" s="9">
        <v>1079.7778391304346</v>
      </c>
      <c r="M9" s="9">
        <v>1103.452056521739</v>
      </c>
      <c r="N9" s="9">
        <v>1127.1262739130434</v>
      </c>
      <c r="O9" s="9">
        <v>1150.8004913043476</v>
      </c>
      <c r="P9" s="9">
        <v>1174.4747086956522</v>
      </c>
      <c r="Q9" s="9">
        <v>1198.1489260869564</v>
      </c>
      <c r="R9" s="9">
        <v>1221.8231434782608</v>
      </c>
      <c r="S9" s="9">
        <v>1245.497360869565</v>
      </c>
      <c r="T9" s="9">
        <v>1269.1715782608694</v>
      </c>
      <c r="U9" s="9">
        <v>1292.8457956521738</v>
      </c>
      <c r="V9" s="9">
        <v>1316.5200130434782</v>
      </c>
      <c r="W9" s="9">
        <v>1340.1942304347824</v>
      </c>
      <c r="X9" s="9">
        <v>1363.868447826087</v>
      </c>
      <c r="Y9" s="9">
        <v>1387.5426652173912</v>
      </c>
      <c r="Z9" s="9">
        <v>1411.2168826086956</v>
      </c>
      <c r="AA9" s="9">
        <v>1434.8910999999998</v>
      </c>
    </row>
    <row r="10" spans="2:28" x14ac:dyDescent="0.25">
      <c r="B10" s="2" t="s">
        <v>27</v>
      </c>
      <c r="C10" s="2" t="s">
        <v>28</v>
      </c>
      <c r="D10" s="9">
        <v>1434.8910999999998</v>
      </c>
      <c r="E10" s="12">
        <v>1434.8910999999998</v>
      </c>
      <c r="F10" s="12">
        <v>1434.8910999999998</v>
      </c>
      <c r="G10" s="12">
        <v>1434.8910999999998</v>
      </c>
      <c r="H10" s="12">
        <v>1434.8910999999998</v>
      </c>
      <c r="I10" s="12">
        <v>1434.8910999999998</v>
      </c>
      <c r="J10" s="12">
        <v>1434.8910999999998</v>
      </c>
      <c r="K10" s="12">
        <v>1434.8910999999998</v>
      </c>
      <c r="L10" s="12">
        <v>1434.8910999999998</v>
      </c>
      <c r="M10" s="12">
        <v>1434.8910999999998</v>
      </c>
      <c r="N10" s="12">
        <v>1434.8910999999998</v>
      </c>
      <c r="O10" s="12">
        <v>1434.8910999999998</v>
      </c>
      <c r="P10" s="12">
        <v>1434.8910999999998</v>
      </c>
      <c r="Q10" s="12">
        <v>1434.8910999999998</v>
      </c>
      <c r="R10" s="12">
        <v>1434.8910999999998</v>
      </c>
      <c r="S10" s="9">
        <v>1400</v>
      </c>
      <c r="T10" s="9">
        <v>1350</v>
      </c>
      <c r="U10" s="9">
        <v>1300</v>
      </c>
      <c r="V10" s="9">
        <v>1250</v>
      </c>
      <c r="W10" s="9">
        <v>1200</v>
      </c>
      <c r="X10" s="9">
        <v>1150</v>
      </c>
      <c r="Y10" s="9">
        <v>1100</v>
      </c>
      <c r="Z10" s="9">
        <v>1050</v>
      </c>
      <c r="AA10" s="9">
        <v>1000</v>
      </c>
    </row>
    <row r="11" spans="2:28" x14ac:dyDescent="0.25">
      <c r="B11" s="2" t="s">
        <v>33</v>
      </c>
      <c r="C11" s="2" t="s">
        <v>28</v>
      </c>
      <c r="D11" s="9">
        <v>890.38409999999999</v>
      </c>
      <c r="E11" s="12">
        <v>890.38409999999999</v>
      </c>
      <c r="F11" s="12">
        <v>890.38409999999999</v>
      </c>
      <c r="G11" s="12">
        <v>890.38409999999999</v>
      </c>
      <c r="H11" s="12">
        <v>890.38409999999999</v>
      </c>
      <c r="I11" s="12">
        <v>890.38409999999999</v>
      </c>
      <c r="J11" s="12">
        <v>890.38409999999999</v>
      </c>
      <c r="K11" s="12">
        <v>890.38409999999999</v>
      </c>
      <c r="L11" s="12">
        <v>890.38409999999999</v>
      </c>
      <c r="M11" s="12">
        <v>890.38409999999999</v>
      </c>
      <c r="N11" s="12">
        <v>890.38409999999999</v>
      </c>
      <c r="O11" s="12">
        <v>890.38409999999999</v>
      </c>
      <c r="P11" s="12">
        <v>890.38409999999999</v>
      </c>
      <c r="Q11" s="12">
        <v>890.38409999999999</v>
      </c>
      <c r="R11" s="12">
        <v>890.38409999999999</v>
      </c>
      <c r="S11" s="12">
        <v>890.38409999999999</v>
      </c>
      <c r="T11" s="12">
        <v>890.38409999999999</v>
      </c>
      <c r="U11" s="12">
        <v>890.38409999999999</v>
      </c>
      <c r="V11" s="12">
        <v>890.38409999999999</v>
      </c>
      <c r="W11" s="12">
        <v>890.38409999999999</v>
      </c>
      <c r="X11" s="12">
        <v>890.38409999999999</v>
      </c>
      <c r="Y11" s="12">
        <v>890.38409999999999</v>
      </c>
      <c r="Z11" s="12">
        <v>890.38409999999999</v>
      </c>
      <c r="AA11" s="12">
        <v>890.38409999999999</v>
      </c>
    </row>
    <row r="12" spans="2:28" x14ac:dyDescent="0.25">
      <c r="B12" s="2" t="s">
        <v>34</v>
      </c>
      <c r="C12" s="2" t="s">
        <v>28</v>
      </c>
      <c r="D12" s="9">
        <v>1000</v>
      </c>
      <c r="E12" s="9">
        <v>1050</v>
      </c>
      <c r="F12" s="9">
        <v>1100</v>
      </c>
      <c r="G12" s="9">
        <v>1150</v>
      </c>
      <c r="H12" s="9">
        <v>1200</v>
      </c>
      <c r="I12" s="9">
        <v>1250</v>
      </c>
      <c r="J12" s="9">
        <v>1300</v>
      </c>
      <c r="K12" s="9">
        <v>1350</v>
      </c>
      <c r="L12" s="9">
        <v>1400</v>
      </c>
      <c r="M12" s="12">
        <v>1434.8910999999998</v>
      </c>
      <c r="N12" s="12">
        <v>1434.8910999999998</v>
      </c>
      <c r="O12" s="12">
        <v>1434.8910999999998</v>
      </c>
      <c r="P12" s="12">
        <v>1434.8910999999998</v>
      </c>
      <c r="Q12" s="12">
        <v>1434.8910999999998</v>
      </c>
      <c r="R12" s="12">
        <v>1434.8910999999998</v>
      </c>
      <c r="S12" s="12">
        <v>1434.8910999999998</v>
      </c>
      <c r="T12" s="12">
        <v>1434.8910999999998</v>
      </c>
      <c r="U12" s="12">
        <v>1434.8910999999998</v>
      </c>
      <c r="V12" s="12">
        <v>1434.8910999999998</v>
      </c>
      <c r="W12" s="12">
        <v>1434.8910999999998</v>
      </c>
      <c r="X12" s="12">
        <v>1434.8910999999998</v>
      </c>
      <c r="Y12" s="12">
        <v>1434.8910999999998</v>
      </c>
      <c r="Z12" s="12">
        <v>1434.8910999999998</v>
      </c>
      <c r="AA12" s="12">
        <v>1434.8910999999998</v>
      </c>
    </row>
    <row r="16" spans="2:28" x14ac:dyDescent="0.25"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4:28" x14ac:dyDescent="0.25"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</sheetData>
  <customSheetViews>
    <customSheetView guid="{162D0EED-4A71-4EB6-8FDF-A42498BFDBC9}" showRuler="0">
      <selection activeCell="D6" sqref="D6"/>
      <pageMargins left="0.75" right="0.75" top="1" bottom="1" header="0" footer="0"/>
      <headerFooter alignWithMargins="0"/>
    </customSheetView>
  </customSheetViews>
  <phoneticPr fontId="0" type="noConversion"/>
  <hyperlinks>
    <hyperlink ref="D5" r:id="rId1" xr:uid="{BCAF3EFC-979A-4BBF-A2A5-6DCC36AA1D48}"/>
  </hyperlinks>
  <pageMargins left="0.75" right="0.75" top="1" bottom="1" header="0" footer="0"/>
  <pageSetup orientation="portrait" r:id="rId2"/>
  <headerFooter alignWithMargins="0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EEA22-997B-4239-B946-8963D5BF5558}">
  <dimension ref="F7:AC19"/>
  <sheetViews>
    <sheetView workbookViewId="0">
      <selection activeCell="G9" sqref="G9"/>
    </sheetView>
  </sheetViews>
  <sheetFormatPr defaultRowHeight="12.75" x14ac:dyDescent="0.2"/>
  <sheetData>
    <row r="7" spans="6:29" ht="15" x14ac:dyDescent="0.25">
      <c r="F7" s="11">
        <f>MAX('Power Demand'!D7:AA7,'Power Demand'!D8:AA8,'Power Demand'!D9:AA9,'Power Demand'!D10:AA10)</f>
        <v>1434.8910999999998</v>
      </c>
      <c r="G7" s="11">
        <f>MIN('Power Demand'!D7:AA7,'Power Demand'!D8:AA8,'Power Demand'!D9:AA9,'Power Demand'!D10:AA10)</f>
        <v>890.38409999999999</v>
      </c>
      <c r="H7" s="2">
        <f>(F7-G7)/23</f>
        <v>23.674217391304342</v>
      </c>
      <c r="I7" s="2">
        <v>672.60519999999997</v>
      </c>
      <c r="J7" s="2">
        <v>417.36759999999998</v>
      </c>
      <c r="K7" s="2">
        <v>11.097286956521739</v>
      </c>
    </row>
    <row r="8" spans="6:29" ht="15" x14ac:dyDescent="0.25">
      <c r="F8" s="11" t="e">
        <f>MAX('Power Demand'!#REF!,'Power Demand'!#REF!,'Power Demand'!#REF!,'Power Demand'!#REF!)</f>
        <v>#REF!</v>
      </c>
      <c r="G8" s="11" t="e">
        <f>MIN('Power Demand'!#REF!,'Power Demand'!#REF!,'Power Demand'!#REF!,'Power Demand'!#REF!)</f>
        <v>#REF!</v>
      </c>
      <c r="H8" s="2" t="e">
        <f>(F8-G8)/23</f>
        <v>#REF!</v>
      </c>
      <c r="I8" s="2">
        <v>313.88240000000002</v>
      </c>
      <c r="J8" s="2">
        <v>194.7715</v>
      </c>
      <c r="K8" s="2">
        <v>5.1787347826086965</v>
      </c>
    </row>
    <row r="9" spans="6:29" ht="15" x14ac:dyDescent="0.25">
      <c r="F9" s="11" t="e">
        <f>MAX('Power Demand'!#REF!,'Power Demand'!#REF!,'Power Demand'!#REF!,'Power Demand'!#REF!)</f>
        <v>#REF!</v>
      </c>
      <c r="G9" s="11" t="e">
        <f>MIN('Power Demand'!#REF!,'Power Demand'!#REF!,'Power Demand'!#REF!,'Power Demand'!#REF!)</f>
        <v>#REF!</v>
      </c>
      <c r="H9" s="2" t="e">
        <f>(F9-G9)/23</f>
        <v>#REF!</v>
      </c>
      <c r="I9" s="2">
        <v>448.40350000000001</v>
      </c>
      <c r="J9" s="2">
        <v>278.245</v>
      </c>
      <c r="K9" s="2">
        <v>7.3981956521739134</v>
      </c>
    </row>
    <row r="16" spans="6:29" ht="15" x14ac:dyDescent="0.25">
      <c r="F16" s="11">
        <f>SUM('Power Demand'!D7:D7)</f>
        <v>1434.8910999999998</v>
      </c>
      <c r="G16" s="11">
        <f>SUM('Power Demand'!E7:E7)</f>
        <v>1411.2168826086956</v>
      </c>
      <c r="H16" s="11">
        <f>SUM('Power Demand'!F7:F7)</f>
        <v>1387.5426652173912</v>
      </c>
      <c r="I16" s="11">
        <f>SUM('Power Demand'!G7:G7)</f>
        <v>1363.868447826087</v>
      </c>
      <c r="J16" s="11">
        <f>SUM('Power Demand'!H7:H7)</f>
        <v>1340.1942304347826</v>
      </c>
      <c r="K16" s="11">
        <f>SUM('Power Demand'!I7:I7)</f>
        <v>1316.5200130434782</v>
      </c>
      <c r="L16" s="11">
        <f>SUM('Power Demand'!J7:J7)</f>
        <v>1292.8457956521738</v>
      </c>
      <c r="M16" s="11">
        <f>SUM('Power Demand'!K7:K7)</f>
        <v>1269.1715782608696</v>
      </c>
      <c r="N16" s="11">
        <f>SUM('Power Demand'!L7:L7)</f>
        <v>1245.497360869565</v>
      </c>
      <c r="O16" s="11">
        <f>SUM('Power Demand'!M7:M7)</f>
        <v>1221.8231434782608</v>
      </c>
      <c r="P16" s="11">
        <f>SUM('Power Demand'!N7:N7)</f>
        <v>1198.1489260869564</v>
      </c>
      <c r="Q16" s="11">
        <f>SUM('Power Demand'!O7:O7)</f>
        <v>1174.4747086956522</v>
      </c>
      <c r="R16" s="11">
        <f>SUM('Power Demand'!P7:P7)</f>
        <v>1150.8004913043478</v>
      </c>
      <c r="S16" s="11">
        <f>SUM('Power Demand'!Q7:Q7)</f>
        <v>1127.1262739130434</v>
      </c>
      <c r="T16" s="11">
        <f>SUM('Power Demand'!R7:R7)</f>
        <v>1103.452056521739</v>
      </c>
      <c r="U16" s="11">
        <f>SUM('Power Demand'!S7:S7)</f>
        <v>1079.7778391304346</v>
      </c>
      <c r="V16" s="11">
        <f>SUM('Power Demand'!T7:T7)</f>
        <v>1056.1036217391302</v>
      </c>
      <c r="W16" s="11">
        <f>SUM('Power Demand'!U7:U7)</f>
        <v>1032.429404347826</v>
      </c>
      <c r="X16" s="11">
        <f>SUM('Power Demand'!V7:V7)</f>
        <v>1008.7551869565217</v>
      </c>
      <c r="Y16" s="11">
        <f>SUM('Power Demand'!W7:W7)</f>
        <v>985.0809695652174</v>
      </c>
      <c r="Z16" s="11">
        <f>SUM('Power Demand'!X7:X7)</f>
        <v>961.40675217391299</v>
      </c>
      <c r="AA16" s="11">
        <f>SUM('Power Demand'!Y7:Y7)</f>
        <v>937.73253478260858</v>
      </c>
      <c r="AB16" s="11">
        <f>SUM('Power Demand'!Z7:Z7)</f>
        <v>914.0583173913044</v>
      </c>
      <c r="AC16" s="11">
        <f>SUM('Power Demand'!AA7:AA7)</f>
        <v>890.38409999999999</v>
      </c>
    </row>
    <row r="17" spans="6:29" ht="15" x14ac:dyDescent="0.25">
      <c r="F17" s="11">
        <f>SUM('Power Demand'!D8:D8)</f>
        <v>890.38409999999999</v>
      </c>
      <c r="G17" s="11">
        <f>SUM('Power Demand'!E8:E8)</f>
        <v>890.38409999999999</v>
      </c>
      <c r="H17" s="11">
        <f>SUM('Power Demand'!F8:F8)</f>
        <v>890.38409999999999</v>
      </c>
      <c r="I17" s="11">
        <f>SUM('Power Demand'!G8:G8)</f>
        <v>890.38409999999999</v>
      </c>
      <c r="J17" s="11">
        <f>SUM('Power Demand'!H8:H8)</f>
        <v>890.38409999999999</v>
      </c>
      <c r="K17" s="11">
        <f>SUM('Power Demand'!I8:I8)</f>
        <v>890.38409999999999</v>
      </c>
      <c r="L17" s="11">
        <f>SUM('Power Demand'!J8:J8)</f>
        <v>890.38409999999999</v>
      </c>
      <c r="M17" s="11">
        <f>SUM('Power Demand'!K8:K8)</f>
        <v>890.38409999999999</v>
      </c>
      <c r="N17" s="11">
        <f>SUM('Power Demand'!L8:L8)</f>
        <v>890.38409999999999</v>
      </c>
      <c r="O17" s="11">
        <f>SUM('Power Demand'!M8:M8)</f>
        <v>890.38409999999999</v>
      </c>
      <c r="P17" s="11">
        <f>SUM('Power Demand'!N8:N8)</f>
        <v>890.38409999999999</v>
      </c>
      <c r="Q17" s="11">
        <f>SUM('Power Demand'!O8:O8)</f>
        <v>890.38409999999999</v>
      </c>
      <c r="R17" s="11">
        <f>SUM('Power Demand'!P8:P8)</f>
        <v>890.38409999999999</v>
      </c>
      <c r="S17" s="11">
        <f>SUM('Power Demand'!Q8:Q8)</f>
        <v>890.38409999999999</v>
      </c>
      <c r="T17" s="11">
        <f>SUM('Power Demand'!R8:R8)</f>
        <v>890.38409999999999</v>
      </c>
      <c r="U17" s="11">
        <f>SUM('Power Demand'!S8:S8)</f>
        <v>890.38409999999999</v>
      </c>
      <c r="V17" s="11">
        <f>SUM('Power Demand'!T8:T8)</f>
        <v>890.38409999999999</v>
      </c>
      <c r="W17" s="11">
        <f>SUM('Power Demand'!U8:U8)</f>
        <v>890.38409999999999</v>
      </c>
      <c r="X17" s="11">
        <f>SUM('Power Demand'!V8:V8)</f>
        <v>890.38409999999999</v>
      </c>
      <c r="Y17" s="11">
        <f>SUM('Power Demand'!W8:W8)</f>
        <v>890.38409999999999</v>
      </c>
      <c r="Z17" s="11">
        <f>SUM('Power Demand'!X8:X8)</f>
        <v>890.38409999999999</v>
      </c>
      <c r="AA17" s="11">
        <f>SUM('Power Demand'!Y8:Y8)</f>
        <v>890.38409999999999</v>
      </c>
      <c r="AB17" s="11">
        <f>SUM('Power Demand'!Z8:Z8)</f>
        <v>890.38409999999999</v>
      </c>
      <c r="AC17" s="11">
        <f>SUM('Power Demand'!AA8:AA8)</f>
        <v>890.38409999999999</v>
      </c>
    </row>
    <row r="18" spans="6:29" ht="15" x14ac:dyDescent="0.25">
      <c r="F18" s="11">
        <f>SUM('Power Demand'!D9:D9)</f>
        <v>890.38409999999999</v>
      </c>
      <c r="G18" s="11">
        <f>SUM('Power Demand'!E9:E9)</f>
        <v>914.0583173913044</v>
      </c>
      <c r="H18" s="11">
        <f>SUM('Power Demand'!F9:F9)</f>
        <v>937.73253478260858</v>
      </c>
      <c r="I18" s="11">
        <f>SUM('Power Demand'!G9:G9)</f>
        <v>961.40675217391299</v>
      </c>
      <c r="J18" s="11">
        <f>SUM('Power Demand'!H9:H9)</f>
        <v>985.08096956521729</v>
      </c>
      <c r="K18" s="11">
        <f>SUM('Power Demand'!I9:I9)</f>
        <v>1008.7551869565216</v>
      </c>
      <c r="L18" s="11">
        <f>SUM('Power Demand'!J9:J9)</f>
        <v>1032.429404347826</v>
      </c>
      <c r="M18" s="11">
        <f>SUM('Power Demand'!K9:K9)</f>
        <v>1056.1036217391302</v>
      </c>
      <c r="N18" s="11">
        <f>SUM('Power Demand'!L9:L9)</f>
        <v>1079.7778391304346</v>
      </c>
      <c r="O18" s="11">
        <f>SUM('Power Demand'!M9:M9)</f>
        <v>1103.452056521739</v>
      </c>
      <c r="P18" s="11">
        <f>SUM('Power Demand'!N9:N9)</f>
        <v>1127.1262739130434</v>
      </c>
      <c r="Q18" s="11">
        <f>SUM('Power Demand'!O9:O9)</f>
        <v>1150.8004913043476</v>
      </c>
      <c r="R18" s="11">
        <f>SUM('Power Demand'!P9:P9)</f>
        <v>1174.4747086956522</v>
      </c>
      <c r="S18" s="11">
        <f>SUM('Power Demand'!Q9:Q9)</f>
        <v>1198.1489260869564</v>
      </c>
      <c r="T18" s="11">
        <f>SUM('Power Demand'!R9:R9)</f>
        <v>1221.8231434782608</v>
      </c>
      <c r="U18" s="11">
        <f>SUM('Power Demand'!S9:S9)</f>
        <v>1245.497360869565</v>
      </c>
      <c r="V18" s="11">
        <f>SUM('Power Demand'!T9:T9)</f>
        <v>1269.1715782608694</v>
      </c>
      <c r="W18" s="11">
        <f>SUM('Power Demand'!U9:U9)</f>
        <v>1292.8457956521738</v>
      </c>
      <c r="X18" s="11">
        <f>SUM('Power Demand'!V9:V9)</f>
        <v>1316.5200130434782</v>
      </c>
      <c r="Y18" s="11">
        <f>SUM('Power Demand'!W9:W9)</f>
        <v>1340.1942304347824</v>
      </c>
      <c r="Z18" s="11">
        <f>SUM('Power Demand'!X9:X9)</f>
        <v>1363.868447826087</v>
      </c>
      <c r="AA18" s="11">
        <f>SUM('Power Demand'!Y9:Y9)</f>
        <v>1387.5426652173912</v>
      </c>
      <c r="AB18" s="11">
        <f>SUM('Power Demand'!Z9:Z9)</f>
        <v>1411.2168826086956</v>
      </c>
      <c r="AC18" s="11">
        <f>SUM('Power Demand'!AA9:AA9)</f>
        <v>1434.8910999999998</v>
      </c>
    </row>
    <row r="19" spans="6:29" ht="15" x14ac:dyDescent="0.25">
      <c r="F19" s="11">
        <f>SUM('Power Demand'!D10:D10)</f>
        <v>1434.8910999999998</v>
      </c>
      <c r="G19" s="11">
        <f>SUM('Power Demand'!E10:E10)</f>
        <v>1434.8910999999998</v>
      </c>
      <c r="H19" s="11">
        <f>SUM('Power Demand'!F10:F10)</f>
        <v>1434.8910999999998</v>
      </c>
      <c r="I19" s="11">
        <f>SUM('Power Demand'!G10:G10)</f>
        <v>1434.8910999999998</v>
      </c>
      <c r="J19" s="11">
        <f>SUM('Power Demand'!H10:H10)</f>
        <v>1434.8910999999998</v>
      </c>
      <c r="K19" s="11">
        <f>SUM('Power Demand'!I10:I10)</f>
        <v>1434.8910999999998</v>
      </c>
      <c r="L19" s="11">
        <f>SUM('Power Demand'!J10:J10)</f>
        <v>1434.8910999999998</v>
      </c>
      <c r="M19" s="11">
        <f>SUM('Power Demand'!K10:K10)</f>
        <v>1434.8910999999998</v>
      </c>
      <c r="N19" s="11">
        <f>SUM('Power Demand'!L10:L10)</f>
        <v>1434.8910999999998</v>
      </c>
      <c r="O19" s="11">
        <f>SUM('Power Demand'!M10:M10)</f>
        <v>1434.8910999999998</v>
      </c>
      <c r="P19" s="11">
        <f>SUM('Power Demand'!N10:N10)</f>
        <v>1434.8910999999998</v>
      </c>
      <c r="Q19" s="11">
        <f>SUM('Power Demand'!O10:O10)</f>
        <v>1434.8910999999998</v>
      </c>
      <c r="R19" s="11">
        <f>SUM('Power Demand'!P10:P10)</f>
        <v>1434.8910999999998</v>
      </c>
      <c r="S19" s="11">
        <f>SUM('Power Demand'!Q10:Q10)</f>
        <v>1434.8910999999998</v>
      </c>
      <c r="T19" s="11">
        <f>SUM('Power Demand'!R10:R10)</f>
        <v>1434.8910999999998</v>
      </c>
      <c r="U19" s="11">
        <f>SUM('Power Demand'!S10:S10)</f>
        <v>1400</v>
      </c>
      <c r="V19" s="11">
        <f>SUM('Power Demand'!T10:T10)</f>
        <v>1350</v>
      </c>
      <c r="W19" s="11">
        <f>SUM('Power Demand'!U10:U10)</f>
        <v>1300</v>
      </c>
      <c r="X19" s="11">
        <f>SUM('Power Demand'!V10:V10)</f>
        <v>1250</v>
      </c>
      <c r="Y19" s="11">
        <f>SUM('Power Demand'!W10:W10)</f>
        <v>1200</v>
      </c>
      <c r="Z19" s="11">
        <f>SUM('Power Demand'!X10:X10)</f>
        <v>1150</v>
      </c>
      <c r="AA19" s="11">
        <f>SUM('Power Demand'!Y10:Y10)</f>
        <v>1100</v>
      </c>
      <c r="AB19" s="11">
        <f>SUM('Power Demand'!Z10:Z10)</f>
        <v>1050</v>
      </c>
      <c r="AC19" s="11">
        <f>SUM('Power Demand'!AA10:AA10)</f>
        <v>1000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155F7A0-74CD-4575-8C0B-A34C113F80FE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87003a75-b64f-4b22-bf19-aa30740e3d4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Power Demand</vt:lpstr>
      <vt:lpstr>Sheet1</vt:lpstr>
      <vt:lpstr>demand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2025-03-13T11:00:21Z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