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A91194CD-6CE5-4CB6-825D-9CD58F6C790D}" xr6:coauthVersionLast="47" xr6:coauthVersionMax="47" xr10:uidLastSave="{00000000-0000-0000-0000-000000000000}"/>
  <bookViews>
    <workbookView xWindow="-120" yWindow="-120" windowWidth="29040" windowHeight="17520" tabRatio="733" xr2:uid="{00000000-000D-0000-FFFF-FFFF00000000}"/>
  </bookViews>
  <sheets>
    <sheet name="ScenarioA" sheetId="105" r:id="rId1"/>
  </sheets>
  <definedNames>
    <definedName name="_xlnm._FilterDatabase" localSheetId="0" hidden="1">ScenarioA!$C$8:$Y$15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ScenarioA!$C$8:$Y$15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05" l="1"/>
  <c r="I13" i="105"/>
  <c r="G14" i="105"/>
  <c r="J14" i="105"/>
  <c r="I14" i="105"/>
  <c r="J13" i="10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If a line has a value in this column, it is not read in (i.e., does not exist).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Readable Name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Value specifier in DB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Details on database behavior</t>
        </r>
      </text>
    </comment>
    <comment ref="B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Unit or valid values</t>
        </r>
      </text>
    </comment>
  </commentList>
</comments>
</file>

<file path=xl/sharedStrings.xml><?xml version="1.0" encoding="utf-8"?>
<sst xmlns="http://schemas.openxmlformats.org/spreadsheetml/2006/main" count="195" uniqueCount="108">
  <si>
    <t>[MW]</t>
  </si>
  <si>
    <t>[€/MWh]</t>
  </si>
  <si>
    <t>FuelCost</t>
  </si>
  <si>
    <t>OMVarCost</t>
  </si>
  <si>
    <t>MaxProd</t>
  </si>
  <si>
    <t>MinProd</t>
  </si>
  <si>
    <t>EFOR</t>
  </si>
  <si>
    <t>RampUp</t>
  </si>
  <si>
    <t>RampDw</t>
  </si>
  <si>
    <t>EnableInvest</t>
  </si>
  <si>
    <t>InvestCost</t>
  </si>
  <si>
    <t>[0,1]</t>
  </si>
  <si>
    <t>ExisUnits</t>
  </si>
  <si>
    <t>InertiaConst</t>
  </si>
  <si>
    <t>[s]</t>
  </si>
  <si>
    <t>Qmax</t>
  </si>
  <si>
    <t>Qmin</t>
  </si>
  <si>
    <t>[MVAr]</t>
  </si>
  <si>
    <t>FirmCapCoef</t>
  </si>
  <si>
    <t>CO2Emis</t>
  </si>
  <si>
    <t>[tCO2/MWh]</t>
  </si>
  <si>
    <t>Nuclear</t>
  </si>
  <si>
    <t>DomesticCoal_Anthracite</t>
  </si>
  <si>
    <t>BrownLignite</t>
  </si>
  <si>
    <t>ImportedCoal_SubBituminous</t>
  </si>
  <si>
    <t>ImportedCoal_Bituminous</t>
  </si>
  <si>
    <t>CCGT_1</t>
  </si>
  <si>
    <t>OCGT_1</t>
  </si>
  <si>
    <t>FuelOilGas</t>
  </si>
  <si>
    <t>[€/MW/year]</t>
  </si>
  <si>
    <t>Coal</t>
  </si>
  <si>
    <t>Gas</t>
  </si>
  <si>
    <t>Node_1</t>
  </si>
  <si>
    <t>Power - Thermal Generators</t>
  </si>
  <si>
    <t>YearCom</t>
  </si>
  <si>
    <t>YearDecom</t>
  </si>
  <si>
    <t>lat</t>
  </si>
  <si>
    <t>long</t>
  </si>
  <si>
    <t>[h]</t>
  </si>
  <si>
    <t>MinUpTime</t>
  </si>
  <si>
    <t>MinDownTime</t>
  </si>
  <si>
    <t>Excl.</t>
  </si>
  <si>
    <t>Database ID</t>
  </si>
  <si>
    <t>id</t>
  </si>
  <si>
    <t>ID within database</t>
  </si>
  <si>
    <t>Filled automatically by database</t>
  </si>
  <si>
    <t>[db-key]</t>
  </si>
  <si>
    <t>Generator</t>
  </si>
  <si>
    <t>g</t>
  </si>
  <si>
    <t>Technology</t>
  </si>
  <si>
    <t>tec</t>
  </si>
  <si>
    <t>Node</t>
  </si>
  <si>
    <t>i</t>
  </si>
  <si>
    <t>-</t>
  </si>
  <si>
    <t>[g]</t>
  </si>
  <si>
    <t>[°]</t>
  </si>
  <si>
    <t>[Year]</t>
  </si>
  <si>
    <t>[tec]</t>
  </si>
  <si>
    <t>[Node]</t>
  </si>
  <si>
    <t>Data Package</t>
  </si>
  <si>
    <t>Data Source</t>
  </si>
  <si>
    <t>dataPackage</t>
  </si>
  <si>
    <t>dataSource</t>
  </si>
  <si>
    <t>Where the data for the entry comes from</t>
  </si>
  <si>
    <t>[DataPackage]</t>
  </si>
  <si>
    <t>[DataSource]</t>
  </si>
  <si>
    <t>TestPackage1</t>
  </si>
  <si>
    <t>TestSource1</t>
  </si>
  <si>
    <t>Format:</t>
  </si>
  <si>
    <t>[MWh]</t>
  </si>
  <si>
    <t>Efficiency</t>
  </si>
  <si>
    <t>[MWh/h]</t>
  </si>
  <si>
    <t>StartupConsumption</t>
  </si>
  <si>
    <t>CommitConsumption</t>
  </si>
  <si>
    <t>[%, 0-1]</t>
  </si>
  <si>
    <t>Generator name</t>
  </si>
  <si>
    <t>Corresponding technology</t>
  </si>
  <si>
    <t>Node where generator is connected</t>
  </si>
  <si>
    <t>Whether unit exists (1) or not (0)</t>
  </si>
  <si>
    <t>Maximum active power output of the generator</t>
  </si>
  <si>
    <t>Minimum active power output of the generator</t>
  </si>
  <si>
    <t>Rate at which the generator can increase its output per time step</t>
  </si>
  <si>
    <t>Rate at which the generator can decrease ist output per time step</t>
  </si>
  <si>
    <t>Minimum time the generator has to be on after a startup</t>
  </si>
  <si>
    <t>Minimum time the generator has to be off after a shutdown</t>
  </si>
  <si>
    <t>Maximum reactive power output of the generator</t>
  </si>
  <si>
    <t>Minimum reactive power of the generator</t>
  </si>
  <si>
    <t>Inertia constant H of the generator</t>
  </si>
  <si>
    <t>Fuel cost of the thermal generator</t>
  </si>
  <si>
    <t>Efficiency calculated as 1/input for 1 MWh, i.e. 0.5 (or 50%) if 2 MWh fuel are required for 1 MWh electricity</t>
  </si>
  <si>
    <t>Consumption while unit is turned on (regardless of output)</t>
  </si>
  <si>
    <t>Operation and maintenance cost of the generator</t>
  </si>
  <si>
    <t>Consumption for each startup</t>
  </si>
  <si>
    <t>Whether the model can invest in the generator (1) or not (0)</t>
  </si>
  <si>
    <t>Annualized investment cost for the generator</t>
  </si>
  <si>
    <t>Firm capacity coefficient of the generator</t>
  </si>
  <si>
    <t>Specific CO2 emissions of the generator</t>
  </si>
  <si>
    <t>Year where it is commissioned (1.1.xxxx)</t>
  </si>
  <si>
    <t>Year where it is de-commissioned (31.12.xxxx)</t>
  </si>
  <si>
    <t>Latitude</t>
  </si>
  <si>
    <t>Longitude</t>
  </si>
  <si>
    <t>Which package this belongs to</t>
  </si>
  <si>
    <t>Scenario-dependent</t>
  </si>
  <si>
    <t>Equivalent forced outage rate of the generator</t>
  </si>
  <si>
    <t>excl</t>
  </si>
  <si>
    <t>v0.0.4r</t>
  </si>
  <si>
    <t>Commission Year</t>
  </si>
  <si>
    <t>Decommision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</si>
</sst>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b/>
      <sz val="11"/>
      <color theme="0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sz val="11"/>
      <color rgb="FF0000FF"/>
      <name val="Aptos"/>
      <family val="2"/>
    </font>
    <font>
      <b/>
      <sz val="18"/>
      <color theme="0"/>
      <name val="Aptos"/>
      <family val="2"/>
    </font>
    <font>
      <i/>
      <sz val="11"/>
      <name val="Aptos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28">
    <xf numFmtId="0" fontId="0" fillId="0" borderId="0" xfId="0"/>
    <xf numFmtId="0" fontId="6" fillId="6" borderId="0" xfId="0" applyFont="1" applyFill="1" applyAlignment="1">
      <alignment vertical="center"/>
    </xf>
    <xf numFmtId="0" fontId="7" fillId="0" borderId="0" xfId="0" applyFont="1"/>
    <xf numFmtId="0" fontId="8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6" borderId="0" xfId="0" applyFont="1" applyFill="1" applyAlignment="1">
      <alignment vertical="center"/>
    </xf>
    <xf numFmtId="0" fontId="8" fillId="7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11" fillId="0" borderId="0" xfId="0" applyFont="1" applyAlignment="1">
      <alignment horizontal="left" vertical="top" wrapText="1"/>
    </xf>
    <xf numFmtId="0" fontId="11" fillId="8" borderId="0" xfId="0" applyFont="1" applyFill="1" applyAlignment="1">
      <alignment horizontal="left" vertical="top" wrapText="1"/>
    </xf>
    <xf numFmtId="0" fontId="11" fillId="9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8" fillId="10" borderId="0" xfId="4" applyFont="1" applyFill="1" applyAlignment="1">
      <alignment horizontal="center"/>
    </xf>
    <xf numFmtId="0" fontId="11" fillId="8" borderId="0" xfId="0" applyFont="1" applyFill="1" applyAlignment="1">
      <alignment horizontal="left" vertical="top" wrapText="1" indent="1"/>
    </xf>
    <xf numFmtId="0" fontId="7" fillId="2" borderId="0" xfId="0" applyFont="1" applyFill="1" applyAlignment="1">
      <alignment horizontal="left" indent="1"/>
    </xf>
    <xf numFmtId="2" fontId="7" fillId="2" borderId="0" xfId="0" applyNumberFormat="1" applyFont="1" applyFill="1" applyAlignment="1">
      <alignment horizontal="right" indent="1"/>
    </xf>
    <xf numFmtId="0" fontId="7" fillId="10" borderId="0" xfId="4" applyFont="1" applyFill="1" applyAlignment="1">
      <alignment horizontal="left" indent="1"/>
    </xf>
    <xf numFmtId="0" fontId="7" fillId="10" borderId="0" xfId="0" applyFont="1" applyFill="1" applyAlignment="1">
      <alignment horizontal="left" indent="1"/>
    </xf>
    <xf numFmtId="0" fontId="7" fillId="10" borderId="0" xfId="0" applyFont="1" applyFill="1" applyAlignment="1">
      <alignment horizontal="center"/>
    </xf>
    <xf numFmtId="164" fontId="7" fillId="10" borderId="0" xfId="0" applyNumberFormat="1" applyFont="1" applyFill="1" applyAlignment="1">
      <alignment horizontal="right" indent="1"/>
    </xf>
    <xf numFmtId="0" fontId="7" fillId="10" borderId="0" xfId="0" applyFont="1" applyFill="1" applyAlignment="1">
      <alignment horizontal="right" indent="1"/>
    </xf>
    <xf numFmtId="165" fontId="7" fillId="10" borderId="0" xfId="0" applyNumberFormat="1" applyFont="1" applyFill="1" applyAlignment="1">
      <alignment horizontal="right" indent="1"/>
    </xf>
    <xf numFmtId="2" fontId="7" fillId="10" borderId="0" xfId="0" applyNumberFormat="1" applyFont="1" applyFill="1" applyAlignment="1">
      <alignment horizontal="right" indent="1"/>
    </xf>
    <xf numFmtId="0" fontId="11" fillId="0" borderId="0" xfId="0" applyFont="1" applyAlignment="1">
      <alignment horizontal="right"/>
    </xf>
    <xf numFmtId="0" fontId="11" fillId="0" borderId="0" xfId="0" applyFont="1"/>
    <xf numFmtId="9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</cellXfs>
  <cellStyles count="8">
    <cellStyle name="Data" xfId="1" xr:uid="{00000000-0005-0000-0000-000000000000}"/>
    <cellStyle name="Hervorhebung" xfId="3" xr:uid="{00000000-0005-0000-0000-000001000000}"/>
    <cellStyle name="Normal" xfId="0" builtinId="0" customBuiltin="1"/>
    <cellStyle name="Normal 2" xfId="4" xr:uid="{00000000-0005-0000-0000-000003000000}"/>
    <cellStyle name="Output" xfId="2" builtinId="21" customBuiltin="1"/>
    <cellStyle name="Standard 2" xfId="5" xr:uid="{00000000-0005-0000-0000-000005000000}"/>
    <cellStyle name="Standard 3" xfId="6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rgb="FF008080"/>
  </sheetPr>
  <dimension ref="A1:AE46"/>
  <sheetViews>
    <sheetView showGridLines="0" tabSelected="1" zoomScale="115" zoomScaleNormal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ColWidth="11.42578125" defaultRowHeight="15" x14ac:dyDescent="0.25"/>
  <cols>
    <col min="1" max="1" width="5.140625" style="2" customWidth="1"/>
    <col min="2" max="2" width="34" style="2" customWidth="1"/>
    <col min="3" max="16" width="13.7109375" style="2" customWidth="1"/>
    <col min="17" max="17" width="23.42578125" style="2" customWidth="1"/>
    <col min="18" max="25" width="14.42578125" style="2" customWidth="1"/>
    <col min="26" max="27" width="19.85546875" style="2" customWidth="1"/>
    <col min="28" max="29" width="10.42578125" style="2" customWidth="1"/>
    <col min="30" max="31" width="20.42578125" style="2" customWidth="1"/>
    <col min="32" max="16384" width="11.42578125" style="2"/>
  </cols>
  <sheetData>
    <row r="1" spans="1:31" s="1" customFormat="1" ht="30" customHeight="1" x14ac:dyDescent="0.2">
      <c r="B1" s="5" t="s">
        <v>33</v>
      </c>
    </row>
    <row r="2" spans="1:31" x14ac:dyDescent="0.25">
      <c r="B2" s="23" t="s">
        <v>68</v>
      </c>
      <c r="C2" s="24" t="s">
        <v>105</v>
      </c>
    </row>
    <row r="3" spans="1:31" x14ac:dyDescent="0.25">
      <c r="A3" s="3" t="s">
        <v>41</v>
      </c>
      <c r="B3" s="6" t="s">
        <v>42</v>
      </c>
      <c r="C3" s="6" t="s">
        <v>47</v>
      </c>
      <c r="D3" s="6" t="s">
        <v>49</v>
      </c>
      <c r="E3" s="6" t="s">
        <v>51</v>
      </c>
      <c r="F3" s="6" t="s">
        <v>12</v>
      </c>
      <c r="G3" s="6" t="s">
        <v>4</v>
      </c>
      <c r="H3" s="6" t="s">
        <v>5</v>
      </c>
      <c r="I3" s="6" t="s">
        <v>7</v>
      </c>
      <c r="J3" s="6" t="s">
        <v>8</v>
      </c>
      <c r="K3" s="6" t="s">
        <v>39</v>
      </c>
      <c r="L3" s="6" t="s">
        <v>40</v>
      </c>
      <c r="M3" s="6" t="s">
        <v>15</v>
      </c>
      <c r="N3" s="6" t="s">
        <v>16</v>
      </c>
      <c r="O3" s="6" t="s">
        <v>13</v>
      </c>
      <c r="P3" s="6" t="s">
        <v>2</v>
      </c>
      <c r="Q3" s="6" t="s">
        <v>70</v>
      </c>
      <c r="R3" s="6" t="s">
        <v>73</v>
      </c>
      <c r="S3" s="6" t="s">
        <v>3</v>
      </c>
      <c r="T3" s="6" t="s">
        <v>72</v>
      </c>
      <c r="U3" s="6" t="s">
        <v>6</v>
      </c>
      <c r="V3" s="6" t="s">
        <v>9</v>
      </c>
      <c r="W3" s="6" t="s">
        <v>10</v>
      </c>
      <c r="X3" s="6" t="s">
        <v>18</v>
      </c>
      <c r="Y3" s="6" t="s">
        <v>19</v>
      </c>
      <c r="Z3" s="6" t="s">
        <v>106</v>
      </c>
      <c r="AA3" s="6" t="s">
        <v>107</v>
      </c>
      <c r="AB3" s="6" t="s">
        <v>99</v>
      </c>
      <c r="AC3" s="6" t="s">
        <v>100</v>
      </c>
      <c r="AD3" s="6" t="s">
        <v>59</v>
      </c>
      <c r="AE3" s="6" t="s">
        <v>60</v>
      </c>
    </row>
    <row r="4" spans="1:31" x14ac:dyDescent="0.25">
      <c r="A4" s="7" t="s">
        <v>104</v>
      </c>
      <c r="B4" s="7" t="s">
        <v>43</v>
      </c>
      <c r="C4" s="7" t="s">
        <v>48</v>
      </c>
      <c r="D4" s="7" t="s">
        <v>50</v>
      </c>
      <c r="E4" s="7" t="s">
        <v>52</v>
      </c>
      <c r="F4" s="7" t="s">
        <v>12</v>
      </c>
      <c r="G4" s="7" t="s">
        <v>4</v>
      </c>
      <c r="H4" s="7" t="s">
        <v>5</v>
      </c>
      <c r="I4" s="7" t="s">
        <v>7</v>
      </c>
      <c r="J4" s="7" t="s">
        <v>8</v>
      </c>
      <c r="K4" s="7" t="s">
        <v>39</v>
      </c>
      <c r="L4" s="7" t="s">
        <v>40</v>
      </c>
      <c r="M4" s="7" t="s">
        <v>15</v>
      </c>
      <c r="N4" s="7" t="s">
        <v>16</v>
      </c>
      <c r="O4" s="7" t="s">
        <v>13</v>
      </c>
      <c r="P4" s="7" t="s">
        <v>2</v>
      </c>
      <c r="Q4" s="7" t="s">
        <v>70</v>
      </c>
      <c r="R4" s="7" t="s">
        <v>73</v>
      </c>
      <c r="S4" s="7" t="s">
        <v>3</v>
      </c>
      <c r="T4" s="7" t="s">
        <v>72</v>
      </c>
      <c r="U4" s="7" t="s">
        <v>6</v>
      </c>
      <c r="V4" s="7" t="s">
        <v>9</v>
      </c>
      <c r="W4" s="7" t="s">
        <v>10</v>
      </c>
      <c r="X4" s="7" t="s">
        <v>18</v>
      </c>
      <c r="Y4" s="7" t="s">
        <v>19</v>
      </c>
      <c r="Z4" s="7" t="s">
        <v>34</v>
      </c>
      <c r="AA4" s="7" t="s">
        <v>35</v>
      </c>
      <c r="AB4" s="7" t="s">
        <v>36</v>
      </c>
      <c r="AC4" s="7" t="s">
        <v>37</v>
      </c>
      <c r="AD4" s="7" t="s">
        <v>61</v>
      </c>
      <c r="AE4" s="7" t="s">
        <v>62</v>
      </c>
    </row>
    <row r="5" spans="1:31" ht="105" x14ac:dyDescent="0.25">
      <c r="A5" s="8"/>
      <c r="B5" s="9" t="s">
        <v>44</v>
      </c>
      <c r="C5" s="9" t="s">
        <v>75</v>
      </c>
      <c r="D5" s="9" t="s">
        <v>76</v>
      </c>
      <c r="E5" s="9" t="s">
        <v>77</v>
      </c>
      <c r="F5" s="9" t="s">
        <v>78</v>
      </c>
      <c r="G5" s="9" t="s">
        <v>79</v>
      </c>
      <c r="H5" s="9" t="s">
        <v>80</v>
      </c>
      <c r="I5" s="9" t="s">
        <v>81</v>
      </c>
      <c r="J5" s="9" t="s">
        <v>82</v>
      </c>
      <c r="K5" s="9" t="s">
        <v>83</v>
      </c>
      <c r="L5" s="9" t="s">
        <v>84</v>
      </c>
      <c r="M5" s="9" t="s">
        <v>85</v>
      </c>
      <c r="N5" s="9" t="s">
        <v>86</v>
      </c>
      <c r="O5" s="9" t="s">
        <v>87</v>
      </c>
      <c r="P5" s="9" t="s">
        <v>88</v>
      </c>
      <c r="Q5" s="9" t="s">
        <v>89</v>
      </c>
      <c r="R5" s="9" t="s">
        <v>90</v>
      </c>
      <c r="S5" s="9" t="s">
        <v>91</v>
      </c>
      <c r="T5" s="9" t="s">
        <v>92</v>
      </c>
      <c r="U5" s="9" t="s">
        <v>103</v>
      </c>
      <c r="V5" s="9" t="s">
        <v>93</v>
      </c>
      <c r="W5" s="9" t="s">
        <v>94</v>
      </c>
      <c r="X5" s="9" t="s">
        <v>95</v>
      </c>
      <c r="Y5" s="9" t="s">
        <v>96</v>
      </c>
      <c r="Z5" s="9" t="s">
        <v>97</v>
      </c>
      <c r="AA5" s="9" t="s">
        <v>98</v>
      </c>
      <c r="AB5" s="9" t="s">
        <v>99</v>
      </c>
      <c r="AC5" s="9" t="s">
        <v>100</v>
      </c>
      <c r="AD5" s="9" t="s">
        <v>101</v>
      </c>
      <c r="AE5" s="9" t="s">
        <v>63</v>
      </c>
    </row>
    <row r="6" spans="1:31" ht="30" x14ac:dyDescent="0.25">
      <c r="A6" s="8"/>
      <c r="B6" s="10" t="s">
        <v>45</v>
      </c>
      <c r="C6" s="10" t="s">
        <v>53</v>
      </c>
      <c r="D6" s="10" t="s">
        <v>53</v>
      </c>
      <c r="E6" s="10" t="s">
        <v>53</v>
      </c>
      <c r="F6" s="10" t="s">
        <v>102</v>
      </c>
      <c r="G6" s="10" t="s">
        <v>102</v>
      </c>
      <c r="H6" s="10" t="s">
        <v>102</v>
      </c>
      <c r="I6" s="10" t="s">
        <v>102</v>
      </c>
      <c r="J6" s="10" t="s">
        <v>102</v>
      </c>
      <c r="K6" s="10" t="s">
        <v>102</v>
      </c>
      <c r="L6" s="10" t="s">
        <v>102</v>
      </c>
      <c r="M6" s="10" t="s">
        <v>102</v>
      </c>
      <c r="N6" s="10" t="s">
        <v>102</v>
      </c>
      <c r="O6" s="10" t="s">
        <v>102</v>
      </c>
      <c r="P6" s="10" t="s">
        <v>102</v>
      </c>
      <c r="Q6" s="10" t="s">
        <v>102</v>
      </c>
      <c r="R6" s="10" t="s">
        <v>102</v>
      </c>
      <c r="S6" s="10" t="s">
        <v>102</v>
      </c>
      <c r="T6" s="10" t="s">
        <v>102</v>
      </c>
      <c r="U6" s="10" t="s">
        <v>102</v>
      </c>
      <c r="V6" s="10" t="s">
        <v>102</v>
      </c>
      <c r="W6" s="10" t="s">
        <v>102</v>
      </c>
      <c r="X6" s="10" t="s">
        <v>102</v>
      </c>
      <c r="Y6" s="10" t="s">
        <v>102</v>
      </c>
      <c r="Z6" s="10" t="s">
        <v>102</v>
      </c>
      <c r="AA6" s="10" t="s">
        <v>102</v>
      </c>
      <c r="AB6" s="10" t="s">
        <v>53</v>
      </c>
      <c r="AC6" s="10" t="s">
        <v>53</v>
      </c>
      <c r="AD6" s="10" t="s">
        <v>102</v>
      </c>
      <c r="AE6" s="10" t="s">
        <v>102</v>
      </c>
    </row>
    <row r="7" spans="1:31" x14ac:dyDescent="0.25">
      <c r="A7" s="11"/>
      <c r="B7" s="4" t="s">
        <v>46</v>
      </c>
      <c r="C7" s="4" t="s">
        <v>54</v>
      </c>
      <c r="D7" s="4" t="s">
        <v>57</v>
      </c>
      <c r="E7" s="4" t="s">
        <v>58</v>
      </c>
      <c r="F7" s="4" t="s">
        <v>11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38</v>
      </c>
      <c r="L7" s="4" t="s">
        <v>38</v>
      </c>
      <c r="M7" s="4" t="s">
        <v>17</v>
      </c>
      <c r="N7" s="4" t="s">
        <v>17</v>
      </c>
      <c r="O7" s="4" t="s">
        <v>14</v>
      </c>
      <c r="P7" s="4" t="s">
        <v>1</v>
      </c>
      <c r="Q7" s="4" t="s">
        <v>74</v>
      </c>
      <c r="R7" s="4" t="s">
        <v>71</v>
      </c>
      <c r="S7" s="4" t="s">
        <v>1</v>
      </c>
      <c r="T7" s="4" t="s">
        <v>69</v>
      </c>
      <c r="U7" s="4" t="s">
        <v>74</v>
      </c>
      <c r="V7" s="4" t="s">
        <v>11</v>
      </c>
      <c r="W7" s="4" t="s">
        <v>29</v>
      </c>
      <c r="X7" s="4" t="s">
        <v>74</v>
      </c>
      <c r="Y7" s="4" t="s">
        <v>20</v>
      </c>
      <c r="Z7" s="4" t="s">
        <v>56</v>
      </c>
      <c r="AA7" s="4" t="s">
        <v>56</v>
      </c>
      <c r="AB7" s="4" t="s">
        <v>55</v>
      </c>
      <c r="AC7" s="4" t="s">
        <v>55</v>
      </c>
      <c r="AD7" s="4" t="s">
        <v>64</v>
      </c>
      <c r="AE7" s="4" t="s">
        <v>65</v>
      </c>
    </row>
    <row r="8" spans="1:31" x14ac:dyDescent="0.25">
      <c r="A8" s="12"/>
      <c r="B8" s="13"/>
      <c r="C8" s="14" t="s">
        <v>21</v>
      </c>
      <c r="D8" s="14" t="s">
        <v>21</v>
      </c>
      <c r="E8" s="14" t="s">
        <v>32</v>
      </c>
      <c r="F8" s="18">
        <v>0</v>
      </c>
      <c r="G8" s="19">
        <v>771.6</v>
      </c>
      <c r="H8" s="19">
        <v>771.6</v>
      </c>
      <c r="I8" s="19">
        <v>0</v>
      </c>
      <c r="J8" s="19">
        <v>0</v>
      </c>
      <c r="K8" s="20">
        <v>1</v>
      </c>
      <c r="L8" s="20">
        <v>1</v>
      </c>
      <c r="M8" s="19">
        <v>0</v>
      </c>
      <c r="N8" s="19">
        <v>0</v>
      </c>
      <c r="O8" s="19">
        <v>8</v>
      </c>
      <c r="P8" s="22">
        <v>860.5851979345955</v>
      </c>
      <c r="Q8" s="22">
        <v>57.372346528973033</v>
      </c>
      <c r="R8" s="20">
        <v>0</v>
      </c>
      <c r="S8" s="22">
        <v>0</v>
      </c>
      <c r="T8" s="22">
        <v>0</v>
      </c>
      <c r="U8" s="20"/>
      <c r="V8" s="18">
        <v>0</v>
      </c>
      <c r="W8" s="22">
        <v>0</v>
      </c>
      <c r="X8" s="20">
        <v>0.97</v>
      </c>
      <c r="Y8" s="21">
        <v>0</v>
      </c>
      <c r="Z8" s="20">
        <v>2010</v>
      </c>
      <c r="AA8" s="17"/>
      <c r="AB8" s="15">
        <v>47.491300000000003</v>
      </c>
      <c r="AC8" s="15">
        <v>12.818199999999999</v>
      </c>
      <c r="AD8" s="16" t="s">
        <v>66</v>
      </c>
      <c r="AE8" s="16" t="s">
        <v>67</v>
      </c>
    </row>
    <row r="9" spans="1:31" x14ac:dyDescent="0.25">
      <c r="A9" s="12"/>
      <c r="B9" s="13"/>
      <c r="C9" s="14" t="s">
        <v>22</v>
      </c>
      <c r="D9" s="14" t="s">
        <v>30</v>
      </c>
      <c r="E9" s="14" t="s">
        <v>32</v>
      </c>
      <c r="F9" s="18">
        <v>0</v>
      </c>
      <c r="G9" s="19">
        <v>588</v>
      </c>
      <c r="H9" s="19">
        <v>235.2</v>
      </c>
      <c r="I9" s="19">
        <v>88.2</v>
      </c>
      <c r="J9" s="19">
        <v>88.2</v>
      </c>
      <c r="K9" s="20">
        <v>1</v>
      </c>
      <c r="L9" s="20">
        <v>1</v>
      </c>
      <c r="M9" s="19">
        <v>176.4</v>
      </c>
      <c r="N9" s="19">
        <v>-176.4</v>
      </c>
      <c r="O9" s="19">
        <v>6</v>
      </c>
      <c r="P9" s="22">
        <v>17.21170395869191</v>
      </c>
      <c r="Q9" s="22">
        <v>0.35857716580608145</v>
      </c>
      <c r="R9" s="22">
        <v>58.1</v>
      </c>
      <c r="S9" s="22">
        <v>6</v>
      </c>
      <c r="T9" s="22">
        <v>2324</v>
      </c>
      <c r="U9" s="20"/>
      <c r="V9" s="18">
        <v>0</v>
      </c>
      <c r="W9" s="22">
        <v>145591.30710000001</v>
      </c>
      <c r="X9" s="20">
        <v>0.95</v>
      </c>
      <c r="Y9" s="21">
        <v>0.35499999999999998</v>
      </c>
      <c r="Z9" s="20"/>
      <c r="AA9" s="17"/>
      <c r="AB9" s="15">
        <v>46.77</v>
      </c>
      <c r="AC9" s="15">
        <v>13.746700000000001</v>
      </c>
      <c r="AD9" s="16" t="s">
        <v>66</v>
      </c>
      <c r="AE9" s="16" t="s">
        <v>67</v>
      </c>
    </row>
    <row r="10" spans="1:31" x14ac:dyDescent="0.25">
      <c r="A10" s="12"/>
      <c r="B10" s="13"/>
      <c r="C10" s="14" t="s">
        <v>23</v>
      </c>
      <c r="D10" s="14" t="s">
        <v>30</v>
      </c>
      <c r="E10" s="14" t="s">
        <v>32</v>
      </c>
      <c r="F10" s="18">
        <v>0</v>
      </c>
      <c r="G10" s="19">
        <v>203.1</v>
      </c>
      <c r="H10" s="19">
        <v>81.239999999999995</v>
      </c>
      <c r="I10" s="19">
        <v>30.465</v>
      </c>
      <c r="J10" s="19">
        <v>30.465</v>
      </c>
      <c r="K10" s="20">
        <v>1</v>
      </c>
      <c r="L10" s="20">
        <v>1</v>
      </c>
      <c r="M10" s="19">
        <v>60.93</v>
      </c>
      <c r="N10" s="19">
        <v>-60.93</v>
      </c>
      <c r="O10" s="19">
        <v>6</v>
      </c>
      <c r="P10" s="22">
        <v>17.641996557659208</v>
      </c>
      <c r="Q10" s="22">
        <v>0.3741674773628676</v>
      </c>
      <c r="R10" s="22">
        <v>58.1</v>
      </c>
      <c r="S10" s="22">
        <v>6.05</v>
      </c>
      <c r="T10" s="22">
        <v>2324</v>
      </c>
      <c r="U10" s="20"/>
      <c r="V10" s="18">
        <v>0</v>
      </c>
      <c r="W10" s="22">
        <v>146591.30710000001</v>
      </c>
      <c r="X10" s="20">
        <v>0.95</v>
      </c>
      <c r="Y10" s="21">
        <v>0.33500000000000002</v>
      </c>
      <c r="Z10" s="20"/>
      <c r="AA10" s="17"/>
      <c r="AB10" s="15">
        <v>46.77</v>
      </c>
      <c r="AC10" s="15">
        <v>13.746700000000001</v>
      </c>
      <c r="AD10" s="16" t="s">
        <v>66</v>
      </c>
      <c r="AE10" s="16" t="s">
        <v>67</v>
      </c>
    </row>
    <row r="11" spans="1:31" x14ac:dyDescent="0.25">
      <c r="A11" s="12"/>
      <c r="B11" s="13"/>
      <c r="C11" s="14" t="s">
        <v>24</v>
      </c>
      <c r="D11" s="14" t="s">
        <v>30</v>
      </c>
      <c r="E11" s="14" t="s">
        <v>32</v>
      </c>
      <c r="F11" s="18">
        <v>0</v>
      </c>
      <c r="G11" s="19">
        <v>150.4</v>
      </c>
      <c r="H11" s="19">
        <v>60.16</v>
      </c>
      <c r="I11" s="19">
        <v>22.56</v>
      </c>
      <c r="J11" s="19">
        <v>22.56</v>
      </c>
      <c r="K11" s="20">
        <v>1</v>
      </c>
      <c r="L11" s="20">
        <v>1</v>
      </c>
      <c r="M11" s="19">
        <v>45.12</v>
      </c>
      <c r="N11" s="19">
        <v>-45.12</v>
      </c>
      <c r="O11" s="19">
        <v>6</v>
      </c>
      <c r="P11" s="22">
        <v>18.072289156626507</v>
      </c>
      <c r="Q11" s="22">
        <v>0.3741674773628676</v>
      </c>
      <c r="R11" s="22">
        <v>58.1</v>
      </c>
      <c r="S11" s="22">
        <v>6.1</v>
      </c>
      <c r="T11" s="22">
        <v>2324</v>
      </c>
      <c r="U11" s="20"/>
      <c r="V11" s="18">
        <v>0</v>
      </c>
      <c r="W11" s="22">
        <v>147591.30710000001</v>
      </c>
      <c r="X11" s="20">
        <v>0.95</v>
      </c>
      <c r="Y11" s="21">
        <v>0.33200000000000002</v>
      </c>
      <c r="Z11" s="20"/>
      <c r="AA11" s="17"/>
      <c r="AB11" s="15">
        <v>46.561055000000003</v>
      </c>
      <c r="AC11" s="15">
        <v>14.479570000000001</v>
      </c>
      <c r="AD11" s="16" t="s">
        <v>66</v>
      </c>
      <c r="AE11" s="16" t="s">
        <v>67</v>
      </c>
    </row>
    <row r="12" spans="1:31" x14ac:dyDescent="0.25">
      <c r="A12" s="12"/>
      <c r="B12" s="13"/>
      <c r="C12" s="14" t="s">
        <v>25</v>
      </c>
      <c r="D12" s="14" t="s">
        <v>30</v>
      </c>
      <c r="E12" s="14" t="s">
        <v>32</v>
      </c>
      <c r="F12" s="18">
        <v>0</v>
      </c>
      <c r="G12" s="19">
        <v>194.4</v>
      </c>
      <c r="H12" s="19">
        <v>77.760000000000005</v>
      </c>
      <c r="I12" s="19">
        <v>29.16</v>
      </c>
      <c r="J12" s="19">
        <v>29.16</v>
      </c>
      <c r="K12" s="20">
        <v>1</v>
      </c>
      <c r="L12" s="20">
        <v>1</v>
      </c>
      <c r="M12" s="19">
        <v>58.32</v>
      </c>
      <c r="N12" s="19">
        <v>-58.32</v>
      </c>
      <c r="O12" s="19">
        <v>6</v>
      </c>
      <c r="P12" s="22">
        <v>18.502581755593802</v>
      </c>
      <c r="Q12" s="22">
        <v>0.39117508997027067</v>
      </c>
      <c r="R12" s="22">
        <v>58.1</v>
      </c>
      <c r="S12" s="22">
        <v>6.15</v>
      </c>
      <c r="T12" s="22">
        <v>2324</v>
      </c>
      <c r="U12" s="20"/>
      <c r="V12" s="18">
        <v>0</v>
      </c>
      <c r="W12" s="22">
        <v>148591.30710000001</v>
      </c>
      <c r="X12" s="20">
        <v>0.95</v>
      </c>
      <c r="Y12" s="21">
        <v>0.31900000000000001</v>
      </c>
      <c r="Z12" s="20"/>
      <c r="AA12" s="17"/>
      <c r="AB12" s="15">
        <v>47.055199999999999</v>
      </c>
      <c r="AC12" s="15">
        <v>9.9000199999999996</v>
      </c>
      <c r="AD12" s="16" t="s">
        <v>66</v>
      </c>
      <c r="AE12" s="16" t="s">
        <v>67</v>
      </c>
    </row>
    <row r="13" spans="1:31" x14ac:dyDescent="0.25">
      <c r="A13" s="12"/>
      <c r="B13" s="13"/>
      <c r="C13" s="14" t="s">
        <v>26</v>
      </c>
      <c r="D13" s="14" t="s">
        <v>31</v>
      </c>
      <c r="E13" s="14" t="s">
        <v>32</v>
      </c>
      <c r="F13" s="18">
        <v>1</v>
      </c>
      <c r="G13" s="19">
        <f>(447+990-G14)*1.03</f>
        <v>470.60699999999997</v>
      </c>
      <c r="H13" s="19">
        <v>200</v>
      </c>
      <c r="I13" s="19">
        <f>G13</f>
        <v>470.60699999999997</v>
      </c>
      <c r="J13" s="19">
        <f>G13</f>
        <v>470.60699999999997</v>
      </c>
      <c r="K13" s="20">
        <v>5</v>
      </c>
      <c r="L13" s="20">
        <v>5</v>
      </c>
      <c r="M13" s="19">
        <v>200</v>
      </c>
      <c r="N13" s="19">
        <v>-200</v>
      </c>
      <c r="O13" s="19">
        <v>4</v>
      </c>
      <c r="P13" s="22">
        <v>68.846815834767639</v>
      </c>
      <c r="Q13" s="22">
        <v>0.47810288774144194</v>
      </c>
      <c r="R13" s="22">
        <v>800</v>
      </c>
      <c r="S13" s="22">
        <v>4.5</v>
      </c>
      <c r="T13" s="22">
        <v>2000</v>
      </c>
      <c r="U13" s="20"/>
      <c r="V13" s="18">
        <v>0</v>
      </c>
      <c r="W13" s="22">
        <v>41818.779699999999</v>
      </c>
      <c r="X13" s="20">
        <v>0.96</v>
      </c>
      <c r="Y13" s="21">
        <v>0.18099999999999999</v>
      </c>
      <c r="Z13" s="20"/>
      <c r="AA13" s="17"/>
      <c r="AB13" s="15">
        <v>47.066462000000001</v>
      </c>
      <c r="AC13" s="15">
        <v>9.9157949999999992</v>
      </c>
      <c r="AD13" s="16" t="s">
        <v>66</v>
      </c>
      <c r="AE13" s="16" t="s">
        <v>67</v>
      </c>
    </row>
    <row r="14" spans="1:31" x14ac:dyDescent="0.25">
      <c r="A14" s="12"/>
      <c r="B14" s="13"/>
      <c r="C14" s="14" t="s">
        <v>27</v>
      </c>
      <c r="D14" s="14" t="s">
        <v>31</v>
      </c>
      <c r="E14" s="14" t="s">
        <v>32</v>
      </c>
      <c r="F14" s="18">
        <v>1</v>
      </c>
      <c r="G14" s="19">
        <f>990*0.99</f>
        <v>980.1</v>
      </c>
      <c r="H14" s="19">
        <v>400</v>
      </c>
      <c r="I14" s="19">
        <f>G14</f>
        <v>980.1</v>
      </c>
      <c r="J14" s="19">
        <f>G14</f>
        <v>980.1</v>
      </c>
      <c r="K14" s="20">
        <v>1</v>
      </c>
      <c r="L14" s="20">
        <v>1</v>
      </c>
      <c r="M14" s="19">
        <v>180</v>
      </c>
      <c r="N14" s="19">
        <v>-180</v>
      </c>
      <c r="O14" s="19">
        <v>2.5</v>
      </c>
      <c r="P14" s="22">
        <v>34.42340791738382</v>
      </c>
      <c r="Q14" s="22">
        <v>0.43029259896729771</v>
      </c>
      <c r="R14" s="22">
        <v>348.6</v>
      </c>
      <c r="S14" s="22">
        <v>4.03</v>
      </c>
      <c r="T14" s="22">
        <v>0</v>
      </c>
      <c r="U14" s="20"/>
      <c r="V14" s="18">
        <v>0</v>
      </c>
      <c r="W14" s="22">
        <v>24781.499100000001</v>
      </c>
      <c r="X14" s="20">
        <v>0.96</v>
      </c>
      <c r="Y14" s="21">
        <v>0.18099999999999999</v>
      </c>
      <c r="Z14" s="20"/>
      <c r="AA14" s="17"/>
      <c r="AB14" s="15">
        <v>46.77</v>
      </c>
      <c r="AC14" s="15">
        <v>13.746700000000001</v>
      </c>
      <c r="AD14" s="16" t="s">
        <v>66</v>
      </c>
      <c r="AE14" s="16" t="s">
        <v>67</v>
      </c>
    </row>
    <row r="15" spans="1:31" x14ac:dyDescent="0.25">
      <c r="A15" s="12"/>
      <c r="B15" s="13"/>
      <c r="C15" s="14" t="s">
        <v>28</v>
      </c>
      <c r="D15" s="14" t="s">
        <v>28</v>
      </c>
      <c r="E15" s="14" t="s">
        <v>32</v>
      </c>
      <c r="F15" s="18">
        <v>0</v>
      </c>
      <c r="G15" s="19">
        <v>441.8</v>
      </c>
      <c r="H15" s="19">
        <v>44.18</v>
      </c>
      <c r="I15" s="19">
        <v>397.62</v>
      </c>
      <c r="J15" s="19">
        <v>397.62</v>
      </c>
      <c r="K15" s="20">
        <v>1</v>
      </c>
      <c r="L15" s="20">
        <v>1</v>
      </c>
      <c r="M15" s="19">
        <v>198.81</v>
      </c>
      <c r="N15" s="19">
        <v>-198.81</v>
      </c>
      <c r="O15" s="19">
        <v>2.5</v>
      </c>
      <c r="P15" s="22">
        <v>51.635111876075726</v>
      </c>
      <c r="Q15" s="22">
        <v>0.43029259896729771</v>
      </c>
      <c r="R15" s="22">
        <v>348.6</v>
      </c>
      <c r="S15" s="22">
        <v>3</v>
      </c>
      <c r="T15" s="22">
        <v>1162</v>
      </c>
      <c r="U15" s="20"/>
      <c r="V15" s="18">
        <v>0</v>
      </c>
      <c r="W15" s="22">
        <v>43367.623399999997</v>
      </c>
      <c r="X15" s="20">
        <v>0.95</v>
      </c>
      <c r="Y15" s="21">
        <v>0.254</v>
      </c>
      <c r="Z15" s="20"/>
      <c r="AA15" s="17"/>
      <c r="AB15" s="15">
        <v>46.77</v>
      </c>
      <c r="AC15" s="15">
        <v>13.746700000000001</v>
      </c>
      <c r="AD15" s="16" t="s">
        <v>66</v>
      </c>
      <c r="AE15" s="17" t="s">
        <v>67</v>
      </c>
    </row>
    <row r="23" spans="15:17" x14ac:dyDescent="0.25">
      <c r="O23" s="25"/>
      <c r="P23" s="26"/>
      <c r="Q23" s="27"/>
    </row>
    <row r="24" spans="15:17" x14ac:dyDescent="0.25">
      <c r="P24" s="26"/>
      <c r="Q24" s="27"/>
    </row>
    <row r="25" spans="15:17" x14ac:dyDescent="0.25">
      <c r="P25" s="26"/>
      <c r="Q25" s="27"/>
    </row>
    <row r="26" spans="15:17" x14ac:dyDescent="0.25">
      <c r="P26" s="26"/>
      <c r="Q26" s="27"/>
    </row>
    <row r="27" spans="15:17" x14ac:dyDescent="0.25">
      <c r="P27" s="26"/>
      <c r="Q27" s="27"/>
    </row>
    <row r="28" spans="15:17" x14ac:dyDescent="0.25">
      <c r="P28" s="26"/>
      <c r="Q28" s="27"/>
    </row>
    <row r="29" spans="15:17" x14ac:dyDescent="0.25">
      <c r="P29" s="26"/>
      <c r="Q29" s="27"/>
    </row>
    <row r="30" spans="15:17" x14ac:dyDescent="0.25">
      <c r="P30" s="26"/>
      <c r="Q30" s="27"/>
    </row>
    <row r="31" spans="15:17" x14ac:dyDescent="0.25">
      <c r="P31" s="26"/>
      <c r="Q31" s="27"/>
    </row>
    <row r="32" spans="15:17" x14ac:dyDescent="0.25">
      <c r="P32" s="26"/>
      <c r="Q32" s="27"/>
    </row>
    <row r="33" spans="16:17" x14ac:dyDescent="0.25">
      <c r="P33" s="26"/>
      <c r="Q33" s="27"/>
    </row>
    <row r="34" spans="16:17" x14ac:dyDescent="0.25">
      <c r="P34" s="26"/>
      <c r="Q34" s="27"/>
    </row>
    <row r="35" spans="16:17" x14ac:dyDescent="0.25">
      <c r="P35" s="26"/>
      <c r="Q35" s="27"/>
    </row>
    <row r="36" spans="16:17" x14ac:dyDescent="0.25">
      <c r="P36" s="26"/>
      <c r="Q36" s="27"/>
    </row>
    <row r="37" spans="16:17" x14ac:dyDescent="0.25">
      <c r="P37" s="26"/>
      <c r="Q37" s="27"/>
    </row>
    <row r="38" spans="16:17" x14ac:dyDescent="0.25">
      <c r="P38" s="26"/>
      <c r="Q38" s="27"/>
    </row>
    <row r="39" spans="16:17" x14ac:dyDescent="0.25">
      <c r="P39" s="26"/>
      <c r="Q39" s="27"/>
    </row>
    <row r="40" spans="16:17" x14ac:dyDescent="0.25">
      <c r="P40" s="26"/>
      <c r="Q40" s="27"/>
    </row>
    <row r="41" spans="16:17" x14ac:dyDescent="0.25">
      <c r="P41" s="26"/>
      <c r="Q41" s="27"/>
    </row>
    <row r="42" spans="16:17" x14ac:dyDescent="0.25">
      <c r="P42" s="26"/>
      <c r="Q42" s="27"/>
    </row>
    <row r="43" spans="16:17" x14ac:dyDescent="0.25">
      <c r="P43" s="26"/>
    </row>
    <row r="44" spans="16:17" x14ac:dyDescent="0.25">
      <c r="P44" s="26"/>
    </row>
    <row r="45" spans="16:17" x14ac:dyDescent="0.25">
      <c r="P45" s="26"/>
    </row>
    <row r="46" spans="16:17" x14ac:dyDescent="0.25">
      <c r="P46" s="26"/>
    </row>
  </sheetData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ScenarioA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2025-04-28T14:47:42Z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