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<sst xmlns="http://schemas.openxmlformats.org/spreadsheetml/2006/main" count="71" uniqueCount="51">
  <si>
    <t>Event Name:</t>
  </si>
  <si>
    <t>DIY Flashlight Workshop</t>
  </si>
  <si>
    <t>Purpose of project:</t>
  </si>
  <si>
    <t>Get children interested in electrical engineering through a fun workshop where they can take their invention home.</t>
  </si>
  <si>
    <t>Resources and Links:</t>
  </si>
  <si>
    <t>https://www.instructables.com/Make-an-Altoids-Flashlight/</t>
  </si>
  <si>
    <t>How many people:</t>
  </si>
  <si>
    <t>How many Kits:</t>
  </si>
  <si>
    <t>Expenses:</t>
  </si>
  <si>
    <t>Part Link:</t>
  </si>
  <si>
    <r>
      <rPr>
        <rFont val="Calibri, Arial"/>
        <b/>
        <color theme="1"/>
        <sz val="11.0"/>
        <u/>
      </rPr>
      <t>Name</t>
    </r>
    <r>
      <rPr>
        <rFont val="Calibri, Arial"/>
        <b/>
        <color theme="1"/>
        <sz val="11.0"/>
        <u/>
      </rPr>
      <t>:</t>
    </r>
  </si>
  <si>
    <t>Units per Kit:</t>
  </si>
  <si>
    <t>Total Units Needed:</t>
  </si>
  <si>
    <t>Units per Order:</t>
  </si>
  <si>
    <t>Multiple of Order:</t>
  </si>
  <si>
    <t>Unit Price:</t>
  </si>
  <si>
    <t>Projected Amount:</t>
  </si>
  <si>
    <t>Vendor:</t>
  </si>
  <si>
    <t>https://www.amazon.com/Plastic-Storage-Containers-Jewelry-Hardware/dp/B084Z381JZ/ref=sxin_16_pa_sp_search_thematic_sspa?content-id=amzn1.sym.1c86ab1a-a73c-4131-85f1-15bd92ae152d%3Aamzn1.sym.1c86ab1a-a73c-4131-85f1-15bd92ae152d&amp;cv_ct_cx=small%2Bplastic%2Bcontainer%2Bwith%2Blid&amp;keywords=small%2Bplastic%2Bcontainer%2Bwith%2Blid&amp;pd_rd_i=B09J4H8MDN&amp;pd_rd_r=337eefe1-2295-4ea8-986e-835f5312ac8f&amp;pd_rd_w=lYWzl&amp;pd_rd_wg=VtXLJ&amp;pf_rd_p=1c86ab1a-a73c-4131-85f1-15bd92ae152d&amp;pf_rd_r=1229N04JD2TBPRP7MFDS&amp;qid=1692312935&amp;sbo=RZvfv%2F%2FHxDF%2BO5021pAnSA%3D%3D&amp;sr=1-1-364cf978-ce2a-480a-9bb0-bdb96faa0f61-spons&amp;sp_csd=d2lkZ2V0TmFtZT1zcF9zZWFyY2hfdGhlbWF0aWM&amp;th=1</t>
  </si>
  <si>
    <t>Plastic Container</t>
  </si>
  <si>
    <t>1</t>
  </si>
  <si>
    <t>Amazon</t>
  </si>
  <si>
    <t>https://www.amazon.com/MECCANIXITY-Breadboards-Solderless-Distribution-Connecting/dp/B09GFBKDZ4/ref=sr_1_47?crid=3BPHCAH5HYL8R&amp;keywords=mini+breadboard&amp;qid=1694808483&amp;s=industrial&amp;sprefix=mini+breadboard%2Cindustrial%2C92&amp;sr=1-47</t>
  </si>
  <si>
    <t>25 Point Breadboard</t>
  </si>
  <si>
    <t>https://www.amazon.com/dp/B0C5QF7QNV/ref=sspa_dk_detail_3?pd_rd_i=B0C5WM9XVF&amp;pd_rd_w=Uf3AZ&amp;content-id=amzn1.sym.f734d1a2-0bf9-4a26-ad34-2e1b969a5a75&amp;pf_rd_p=f734d1a2-0bf9-4a26-ad34-2e1b969a5a75&amp;pf_rd_r=4D60QVCWTD39Z6Z62CJ6&amp;pd_rd_wg=0uOVK&amp;pd_rd_r=3786c9f8-c456-4c2d-913d-f3ec45dcb0fd&amp;s=hi&amp;sp_csd=d2lkZ2V0TmFtZT1zcF9kZXRhaWw&amp;th=1</t>
  </si>
  <si>
    <t>Multi-Color LED</t>
  </si>
  <si>
    <t>2</t>
  </si>
  <si>
    <t>Pzsmocn 100 Sets Dupont 2.54 mm Pitch 1-Pin Male Adapter Cable Connector Accessories. 200 Pieces 2.54 mm Pitch Dupont 1-Pin Adapter Connector Male Housing Socket Terminal, Crimp Pins Kit.: Amazon.com: Industrial &amp; Scientific</t>
  </si>
  <si>
    <t>Dupont Housing and Crimp pin</t>
  </si>
  <si>
    <t>Amazon.com: PGSONIC CR2032 3V Lithium Battery (40pcs), Compatible with AirTag, Key Fobs, Smart Sensors, Scales, Candles and More : Health &amp; Household</t>
  </si>
  <si>
    <t>CR2032 Battery</t>
  </si>
  <si>
    <t>https://www.amazon.com/DGZZI-Battery-Holder-CR2032-cr2032/dp/B0BZYVLQS3/ref=sr_1_2_sspa?keywords=CR2032+button+battery+holder&amp;qid=1694808644&amp;sr=8-2-spons&amp;sp_csd=d2lkZ2V0TmFtZT1zcF9hdGY&amp;psc=1</t>
  </si>
  <si>
    <t>Battery Box</t>
  </si>
  <si>
    <t>Amazon.com: Chanzon 100pcs 100 Ω ohm Resistor 1/4W (0.25W) Metal Film Fixed Resistor 0.01 ±1% Tolerance 100R MF Through Hole Resistors Current Limiting Rohs Certificated : Automotive</t>
  </si>
  <si>
    <t>100 Ohm Resistor</t>
  </si>
  <si>
    <t>LED Holder 50pc</t>
  </si>
  <si>
    <t>LED Cap 50pc</t>
  </si>
  <si>
    <t>LED Holder 30pc</t>
  </si>
  <si>
    <t>LED Cap 30pc</t>
  </si>
  <si>
    <t>Amazon.com: EDGELEC 120pcs 10cm Dupont Wire Male to Female Breadboard Jumper Wires 3.9 inch 1pin-1pin 2.54mm Connector for DIY Arduino Raspberry PI 10 15 20 30 40 50 100cm Optional Multicolored Ribbon Cables : Electronics</t>
  </si>
  <si>
    <t>M-F Dupont Wire</t>
  </si>
  <si>
    <t>4</t>
  </si>
  <si>
    <t>Amazon.com: iCrimp SN-28B Dupont Crimping Tool for 3.96mm, 2.54mm, 2.5mm Pitch Dupont, JST XH VH Connectors, AWG 18 to 28 : Everything Else</t>
  </si>
  <si>
    <t>Dupont Crimper</t>
  </si>
  <si>
    <t>Small Parts M8D125A Steel Flat Washer, Zinc Plated Finish, DIN 125, Metric, M8 Screw Size, 8.4 mm ID, 16 mm OD, 1.6 mm Thick (Pack of 100): Amazon.com: Industrial &amp; Scientific</t>
  </si>
  <si>
    <t>Washer</t>
  </si>
  <si>
    <t>Other Material Reference Links:</t>
  </si>
  <si>
    <t>Total:</t>
  </si>
  <si>
    <t>60 Small Plastic Boxes 1.75 X 1.75 Cm X - Etsy</t>
  </si>
  <si>
    <t>Amazon.com: SATINIOR 24 Packs Small Clear Plastic Beads Storage Containers Box with Hinged Lid for Storage of Small Items, Crafts, Jewelry, Hardware (3.5 x 2.4 x 1.2 Inches) : Arts, Crafts &amp; Sewing</t>
  </si>
  <si>
    <t>https://www.amazon.com/Tamicy-Metal-Rectangular-Empty-Hinged/dp/B07HF23W4P/ref=pd_lpo_sccl_1/138-0794479-1135719?pd_rd_w=2kDEq&amp;content-id=amzn1.sym.116f529c-aa4d-4763-b2b6-4d614ec7dc00&amp;pf_rd_p=116f529c-aa4d-4763-b2b6-4d614ec7dc00&amp;pf_rd_r=J5MWT6Q09452584ZN582&amp;pd_rd_wg=WCLEk&amp;pd_rd_r=2c8c1de4-02ab-4bdd-b3fc-6279d41b684f&amp;pd_rd_i=B07HF23W4P&amp;psc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</si>
</sst>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0">
    <font>
      <sz val="10.0"/>
      <color rgb="FF000000"/>
      <name val="Arial"/>
      <scheme val="minor"/>
    </font>
    <font>
      <b/>
      <u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u/>
      <color theme="1"/>
      <name val="Arial"/>
    </font>
    <font>
      <b/>
      <u/>
      <color theme="1"/>
      <name val="Arial"/>
    </font>
    <font>
      <u/>
      <color rgb="FF0000FF"/>
      <name val="Arial"/>
    </font>
    <font>
      <u/>
      <color rgb="FF1155CC"/>
      <name val="Arial"/>
    </font>
    <font>
      <b/>
      <u/>
      <color theme="1"/>
      <name val="Arial"/>
    </font>
    <font>
      <b/>
      <u/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color theme="1"/>
      <name val="Arial"/>
    </font>
    <font>
      <u/>
      <color rgb="FF0000FF"/>
      <name val="Arial"/>
    </font>
    <font>
      <sz val="10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2" fontId="8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2" fontId="10" numFmtId="0" xfId="0" applyAlignment="1" applyBorder="1" applyFont="1">
      <alignment vertical="bottom"/>
    </xf>
    <xf borderId="2" fillId="2" fontId="11" numFmtId="0" xfId="0" applyAlignment="1" applyBorder="1" applyFont="1">
      <alignment vertical="bottom"/>
    </xf>
    <xf borderId="3" fillId="0" fontId="12" numFmtId="0" xfId="0" applyAlignment="1" applyBorder="1" applyFont="1">
      <alignment vertical="bottom"/>
    </xf>
    <xf borderId="3" fillId="2" fontId="13" numFmtId="0" xfId="0" applyAlignment="1" applyBorder="1" applyFont="1">
      <alignment readingOrder="0" vertical="bottom"/>
    </xf>
    <xf borderId="3" fillId="0" fontId="14" numFmtId="0" xfId="0" applyAlignment="1" applyBorder="1" applyFont="1">
      <alignment readingOrder="0" vertical="bottom"/>
    </xf>
    <xf borderId="3" fillId="2" fontId="2" numFmtId="49" xfId="0" applyAlignment="1" applyBorder="1" applyFont="1" applyNumberFormat="1">
      <alignment horizontal="right" readingOrder="0" vertical="bottom"/>
    </xf>
    <xf borderId="3" fillId="2" fontId="2" numFmtId="0" xfId="0" applyAlignment="1" applyBorder="1" applyFont="1">
      <alignment horizontal="right" vertical="bottom"/>
    </xf>
    <xf borderId="3" fillId="2" fontId="2" numFmtId="0" xfId="0" applyAlignment="1" applyBorder="1" applyFont="1">
      <alignment horizontal="right" readingOrder="0" vertical="bottom"/>
    </xf>
    <xf borderId="3" fillId="2" fontId="2" numFmtId="4" xfId="0" applyAlignment="1" applyBorder="1" applyFont="1" applyNumberFormat="1">
      <alignment horizontal="right" vertical="bottom"/>
    </xf>
    <xf borderId="3" fillId="2" fontId="2" numFmtId="164" xfId="0" applyAlignment="1" applyBorder="1" applyFont="1" applyNumberFormat="1">
      <alignment horizontal="right" readingOrder="0" vertical="bottom"/>
    </xf>
    <xf borderId="3" fillId="2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readingOrder="0" vertical="bottom"/>
    </xf>
    <xf borderId="3" fillId="2" fontId="15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3" fillId="2" fontId="2" numFmtId="4" xfId="0" applyAlignment="1" applyBorder="1" applyFont="1" applyNumberFormat="1">
      <alignment horizontal="right" readingOrder="0" vertical="bottom"/>
    </xf>
    <xf borderId="0" fillId="4" fontId="3" numFmtId="0" xfId="0" applyFill="1" applyFont="1"/>
    <xf borderId="3" fillId="2" fontId="16" numFmtId="0" xfId="0" applyAlignment="1" applyBorder="1" applyFont="1">
      <alignment readingOrder="0" vertical="bottom"/>
    </xf>
    <xf borderId="0" fillId="0" fontId="17" numFmtId="0" xfId="0" applyAlignment="1" applyFont="1">
      <alignment readingOrder="0"/>
    </xf>
    <xf borderId="3" fillId="2" fontId="14" numFmtId="0" xfId="0" applyAlignment="1" applyBorder="1" applyFont="1">
      <alignment readingOrder="0" vertical="bottom"/>
    </xf>
    <xf borderId="0" fillId="0" fontId="18" numFmtId="0" xfId="0" applyAlignment="1" applyFont="1">
      <alignment readingOrder="0"/>
    </xf>
    <xf borderId="3" fillId="2" fontId="2" numFmtId="0" xfId="0" applyAlignment="1" applyBorder="1" applyFont="1">
      <alignment readingOrder="0" vertical="bottom"/>
    </xf>
    <xf borderId="3" fillId="2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vertical="bottom"/>
    </xf>
    <xf borderId="3" fillId="0" fontId="2" numFmtId="0" xfId="0" applyAlignment="1" applyBorder="1" applyFont="1">
      <alignment vertical="bottom"/>
    </xf>
    <xf borderId="3" fillId="0" fontId="2" numFmtId="49" xfId="0" applyAlignment="1" applyBorder="1" applyFont="1" applyNumberFormat="1">
      <alignment horizontal="right" readingOrder="0" vertical="bottom"/>
    </xf>
    <xf borderId="3" fillId="0" fontId="2" numFmtId="0" xfId="0" applyAlignment="1" applyBorder="1" applyFont="1">
      <alignment horizontal="right" readingOrder="0" vertical="bottom"/>
    </xf>
    <xf borderId="3" fillId="2" fontId="2" numFmtId="49" xfId="0" applyAlignment="1" applyBorder="1" applyFont="1" applyNumberFormat="1">
      <alignment horizontal="right"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center" readingOrder="0" vertical="bottom"/>
    </xf>
    <xf borderId="0" fillId="2" fontId="2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EDGELEC-Breadboard-Optional-Assorted-Multicolored/dp/B07GD1R5MS/ref=asc_df_B07GD1XFWV/?tag=hyprod-20&amp;linkCode=df0&amp;hvadid=312148135388&amp;hvpos=&amp;hvnetw=g&amp;hvrand=279102652598891925&amp;hvpone=&amp;hvptwo=&amp;hvqmt=&amp;hvdev=c&amp;hvdvcmdl=&amp;hvlocint=&amp;hvlocphy=9011796&amp;hvtargid=pla-631078565270&amp;th=1" TargetMode="External"/><Relationship Id="rId10" Type="http://schemas.openxmlformats.org/officeDocument/2006/relationships/hyperlink" Target="https://www.amazon.com/RTNLIT-Holder-Emitting-Display-Socket/dp/B0974DL4QR/ref=sr_1_10?crid=35CKBI8R55B9E&amp;keywords=led%2Bholder%2B5mm&amp;qid=1694808866&amp;sprefix=led%2Bholder%2B5mm%2Caps%2C104&amp;sr=8-10&amp;th=1" TargetMode="External"/><Relationship Id="rId13" Type="http://schemas.openxmlformats.org/officeDocument/2006/relationships/hyperlink" Target="https://www.amazon.com/Steel-Washer-Plated-Finish-Metric/dp/B009OK4X6Y/ref=sr_1_3?crid=1Y1WS7ASGPM0&amp;keywords=m8%2Bwashers&amp;qid=1692388695&amp;s=hi&amp;sprefix=m8%2Bwashers%2Ctools%2C109&amp;sr=1-3&amp;th=1" TargetMode="External"/><Relationship Id="rId12" Type="http://schemas.openxmlformats.org/officeDocument/2006/relationships/hyperlink" Target="https://www.amazon.com/IWISS-SN-28B-Crimping-AWG28-18-Dupont/dp/B00OMM4YUY/ref=sr_1_7?keywords=dupont%2Bcrimper&amp;qid=1692386237&amp;sr=8-7&amp;th=1" TargetMode="External"/><Relationship Id="rId1" Type="http://schemas.openxmlformats.org/officeDocument/2006/relationships/hyperlink" Target="https://www.instructables.com/Make-an-Altoids-Flashlight/" TargetMode="External"/><Relationship Id="rId2" Type="http://schemas.openxmlformats.org/officeDocument/2006/relationships/hyperlink" Target="https://www.amazon.com/Plastic-Storage-Containers-Jewelry-Hardware/dp/B084Z381JZ/ref=sxin_16_pa_sp_search_thematic_sspa?content-id=amzn1.sym.1c86ab1a-a73c-4131-85f1-15bd92ae152d%3Aamzn1.sym.1c86ab1a-a73c-4131-85f1-15bd92ae152d&amp;cv_ct_cx=small%2Bplastic%2Bcontainer%2Bwith%2Blid&amp;keywords=small%2Bplastic%2Bcontainer%2Bwith%2Blid&amp;pd_rd_i=B09J4H8MDN&amp;pd_rd_r=337eefe1-2295-4ea8-986e-835f5312ac8f&amp;pd_rd_w=lYWzl&amp;pd_rd_wg=VtXLJ&amp;pf_rd_p=1c86ab1a-a73c-4131-85f1-15bd92ae152d&amp;pf_rd_r=1229N04JD2TBPRP7MFDS&amp;qid=1692312935&amp;sbo=RZvfv%2F%2FHxDF%2BO5021pAnSA%3D%3D&amp;sr=1-1-364cf978-ce2a-480a-9bb0-bdb96faa0f61-spons&amp;sp_csd=d2lkZ2V0TmFtZT1zcF9zZWFyY2hfdGhlbWF0aWM&amp;th=1" TargetMode="External"/><Relationship Id="rId3" Type="http://schemas.openxmlformats.org/officeDocument/2006/relationships/hyperlink" Target="https://www.amazon.com/MECCANIXITY-Breadboards-Solderless-Distribution-Connecting/dp/B09GFBKDZ4/ref=sr_1_47?crid=3BPHCAH5HYL8R&amp;keywords=mini+breadboard&amp;qid=1694808483&amp;s=industrial&amp;sprefix=mini+breadboard%2Cindustrial%2C92&amp;sr=1-47" TargetMode="External"/><Relationship Id="rId4" Type="http://schemas.openxmlformats.org/officeDocument/2006/relationships/hyperlink" Target="https://www.amazon.com/dp/B0C5QF7QNV/ref=sspa_dk_detail_3?pd_rd_i=B0C5WM9XVF&amp;pd_rd_w=Uf3AZ&amp;content-id=amzn1.sym.f734d1a2-0bf9-4a26-ad34-2e1b969a5a75&amp;pf_rd_p=f734d1a2-0bf9-4a26-ad34-2e1b969a5a75&amp;pf_rd_r=4D60QVCWTD39Z6Z62CJ6&amp;pd_rd_wg=0uOVK&amp;pd_rd_r=3786c9f8-c456-4c2d-913d-f3ec45dcb0fd&amp;s=hi&amp;sp_csd=d2lkZ2V0TmFtZT1zcF9kZXRhaWw&amp;th=1" TargetMode="External"/><Relationship Id="rId9" Type="http://schemas.openxmlformats.org/officeDocument/2006/relationships/hyperlink" Target="https://www.amazon.com/Holder-Emitting-Display-Socket-Lighting/dp/B08FBVRL8V/ref=sr_1_6?crid=YR6RG6UJ4UEL&amp;keywords=LED+holder&amp;qid=1694808762&amp;sprefix=led+holder%2Caps%2C96&amp;sr=8-6" TargetMode="External"/><Relationship Id="rId15" Type="http://schemas.openxmlformats.org/officeDocument/2006/relationships/hyperlink" Target="https://www.amazon.com/Plastic-Storage-Containers-Jewelry-Hardware/dp/B084Z381JZ/ref=sxin_16_pa_sp_search_thematic_sspa?content-id=amzn1.sym.1c86ab1a-a73c-4131-85f1-15bd92ae152d%3Aamzn1.sym.1c86ab1a-a73c-4131-85f1-15bd92ae152d&amp;cv_ct_cx=small%2Bplastic%2Bcontainer%2Bwith%2Blid&amp;keywords=small%2Bplastic%2Bcontainer%2Bwith%2Blid&amp;pd_rd_i=B09J4H8MDN&amp;pd_rd_r=337eefe1-2295-4ea8-986e-835f5312ac8f&amp;pd_rd_w=lYWzl&amp;pd_rd_wg=VtXLJ&amp;pf_rd_p=1c86ab1a-a73c-4131-85f1-15bd92ae152d&amp;pf_rd_r=1229N04JD2TBPRP7MFDS&amp;qid=1692312935&amp;sbo=RZvfv%2F%2FHxDF%2BO5021pAnSA%3D%3D&amp;sr=1-1-364cf978-ce2a-480a-9bb0-bdb96faa0f61-spons&amp;sp_csd=d2lkZ2V0TmFtZT1zcF9zZWFyY2hfdGhlbWF0aWM&amp;th=1" TargetMode="External"/><Relationship Id="rId14" Type="http://schemas.openxmlformats.org/officeDocument/2006/relationships/hyperlink" Target="https://www.etsy.com/listing/1394428689/60-small-plastic-boxes-175-x-175-cm-x?ga_order=most_relevant&amp;ga_search_type=all&amp;ga_view_type=gallery&amp;ga_search_query=Home+Organizer+small+plastic+with+lids+craft+containers+3-1%2F2%26%2339%3B%26%2339%3BX2-1%2F2%26%2339%3B%26%2339%3BX4%2F5%26%2339%3B%26%2339%3B&amp;ref=sr_gallery-1-47&amp;organic_search_click=1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amazon.com/Tamicy-Metal-Rectangular-Empty-Hinged/dp/B07HF23W4P/ref=pd_lpo_sccl_1/138-0794479-1135719?pd_rd_w=2kDEq&amp;content-id=amzn1.sym.116f529c-aa4d-4763-b2b6-4d614ec7dc00&amp;pf_rd_p=116f529c-aa4d-4763-b2b6-4d614ec7dc00&amp;pf_rd_r=J5MWT6Q09452584ZN582&amp;pd_rd_wg=WCLEk&amp;pd_rd_r=2c8c1de4-02ab-4bdd-b3fc-6279d41b684f&amp;pd_rd_i=B07HF23W4P&amp;psc=1" TargetMode="External"/><Relationship Id="rId5" Type="http://schemas.openxmlformats.org/officeDocument/2006/relationships/hyperlink" Target="https://www.amazon.com/gp/aw/d/B096DNYH52/?_encoding=UTF8&amp;pd_rd_plhdr=t&amp;aaxitk=e9f9ea29a1308d270b3935c3aa379651&amp;hsa_cr_id=1969986260601&amp;qid=1692385920&amp;sr=1-1-9e67e56a-6f64-441f-a281-df67fc737124&amp;ref_=sbx_be_s_sparkle_mcd_asin_0_title&amp;pd_rd_w=jZ2xC&amp;content-id=amzn1.sym.cd95889f-432f-43a7-8ec8-833616493f4a%3Aamzn1.sym.cd95889f-432f-43a7-8ec8-833616493f4a&amp;pf_rd_p=cd95889f-432f-43a7-8ec8-833616493f4a&amp;pf_rd_r=GC5VQRKWXFNAN17AW61K&amp;pd_rd_wg=E2H5F&amp;pd_rd_r=c48d48d0-5259-4de3-a3b6-0d35fd08e242&amp;th=1" TargetMode="External"/><Relationship Id="rId6" Type="http://schemas.openxmlformats.org/officeDocument/2006/relationships/hyperlink" Target="https://www.amazon.com/Pkcell-Battery-CR2032-Lithium-Cell/dp/B06XK4STG5/ref=sxin_16_pa_sp_search_thematic_sspa?content-id=amzn1.sym.1c86ab1a-a73c-4131-85f1-15bd92ae152d%3Aamzn1.sym.1c86ab1a-a73c-4131-85f1-15bd92ae152d&amp;cv_ct_cx=cr2032%2Blithium%2Bcoin%2Bcell%2Bbattery&amp;keywords=cr2032%2Blithium%2Bcoin%2Bcell%2Bbattery&amp;pd_rd_i=B06XK4STG5&amp;pd_rd_r=f6f9fd10-8e29-4492-b2f0-ddccbfb6f3fa&amp;pd_rd_w=kkMk6&amp;pd_rd_wg=rx5XO&amp;pf_rd_p=1c86ab1a-a73c-4131-85f1-15bd92ae152d&amp;pf_rd_r=XKQ5R3EMMX11Y369KZ4Y&amp;qid=1694540293&amp;sbo=RZvfv%2F%2FHxDF%2BO5021pAnSA%3D%3D&amp;sr=1-4-364cf978-ce2a-480a-9bb0-bdb96faa0f61-spons&amp;sp_csd=d2lkZ2V0TmFtZT1zcF9zZWFyY2hfdGhlbWF0aWM&amp;th=1" TargetMode="External"/><Relationship Id="rId7" Type="http://schemas.openxmlformats.org/officeDocument/2006/relationships/hyperlink" Target="https://www.amazon.com/DGZZI-Battery-Holder-CR2032-cr2032/dp/B0BZYVLQS3/ref=sr_1_2_sspa?keywords=CR2032+button+battery+holder&amp;qid=1694808644&amp;sr=8-2-spons&amp;sp_csd=d2lkZ2V0TmFtZT1zcF9hdGY&amp;psc=1" TargetMode="External"/><Relationship Id="rId8" Type="http://schemas.openxmlformats.org/officeDocument/2006/relationships/hyperlink" Target="https://www.amazon.com/dp/B08QRT11GG/ref=sspa_dk_detail_4?pd_rd_i=B08QRT11GG&amp;pd_rd_w=QOoqu&amp;content-id=amzn1.sym.f734d1a2-0bf9-4a26-ad34-2e1b969a5a75&amp;pf_rd_p=f734d1a2-0bf9-4a26-ad34-2e1b969a5a75&amp;pf_rd_r=M805VXBXAFNY0SYXAGZQ&amp;pd_rd_wg=RA2ZF&amp;pd_rd_r=c2c60913-a601-4a7f-9429-eaa4fa34e086&amp;s=industrial&amp;sp_csd=d2lkZ2V0TmFtZT1zcF9kZXRhaWw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3.25"/>
    <col customWidth="1" min="3" max="3" width="11.0"/>
    <col customWidth="1" min="4" max="4" width="16.0"/>
    <col customWidth="1" min="5" max="5" width="13.38"/>
    <col customWidth="1" min="6" max="6" width="14.75"/>
    <col customWidth="1" min="7" max="7" width="9.0"/>
    <col customWidth="1" min="8" max="8" width="15.38"/>
    <col customWidth="1" min="9" max="9" width="7.0"/>
  </cols>
  <sheetData>
    <row r="1">
      <c r="A1" s="1" t="s">
        <v>0</v>
      </c>
      <c r="C1" s="2"/>
      <c r="D1" s="2"/>
      <c r="E1" s="1"/>
      <c r="F1" s="1"/>
      <c r="G1" s="1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C2" s="2"/>
      <c r="D2" s="2"/>
      <c r="E2" s="2"/>
      <c r="F2" s="2"/>
      <c r="G2" s="2"/>
      <c r="H2" s="2"/>
      <c r="I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2</v>
      </c>
      <c r="C3" s="2"/>
      <c r="D3" s="2"/>
      <c r="E3" s="2"/>
      <c r="F3" s="2"/>
      <c r="G3" s="2"/>
      <c r="H3" s="2"/>
      <c r="I3" s="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7" t="s">
        <v>3</v>
      </c>
      <c r="G4" s="2"/>
      <c r="H4" s="2"/>
      <c r="I4" s="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8" t="s">
        <v>4</v>
      </c>
      <c r="C5" s="2"/>
      <c r="D5" s="2"/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9" t="s">
        <v>5</v>
      </c>
      <c r="B6" s="10"/>
      <c r="C6" s="2"/>
      <c r="D6" s="2"/>
      <c r="E6" s="2"/>
      <c r="F6" s="2"/>
      <c r="G6" s="2"/>
      <c r="H6" s="2"/>
      <c r="I6" s="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8" t="s">
        <v>6</v>
      </c>
      <c r="B7" s="8" t="s">
        <v>7</v>
      </c>
      <c r="C7" s="2"/>
      <c r="D7" s="2"/>
      <c r="E7" s="2"/>
      <c r="F7" s="2"/>
      <c r="G7" s="2"/>
      <c r="H7" s="2"/>
      <c r="I7" s="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1">
        <v>60.0</v>
      </c>
      <c r="B8" s="11">
        <v>60.0</v>
      </c>
      <c r="C8" s="2"/>
      <c r="D8" s="2"/>
      <c r="E8" s="2"/>
      <c r="F8" s="2"/>
      <c r="G8" s="2"/>
      <c r="H8" s="2"/>
      <c r="I8" s="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2" t="s">
        <v>8</v>
      </c>
      <c r="B9" s="13"/>
      <c r="C9" s="13"/>
      <c r="D9" s="13"/>
      <c r="E9" s="13"/>
      <c r="F9" s="13"/>
      <c r="G9" s="13"/>
      <c r="H9" s="13"/>
      <c r="I9" s="13"/>
      <c r="J9" s="4"/>
      <c r="K9" s="14"/>
      <c r="L9" s="15"/>
      <c r="M9" s="1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6" t="s">
        <v>9</v>
      </c>
      <c r="B10" s="17" t="s">
        <v>10</v>
      </c>
      <c r="C10" s="16" t="s">
        <v>11</v>
      </c>
      <c r="D10" s="16" t="s">
        <v>12</v>
      </c>
      <c r="E10" s="16" t="s">
        <v>13</v>
      </c>
      <c r="F10" s="16" t="s">
        <v>14</v>
      </c>
      <c r="G10" s="16" t="s">
        <v>15</v>
      </c>
      <c r="H10" s="16" t="s">
        <v>16</v>
      </c>
      <c r="I10" s="16" t="s">
        <v>17</v>
      </c>
      <c r="J10" s="4"/>
      <c r="K10" s="18"/>
      <c r="L10" s="18"/>
      <c r="M10" s="1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9" t="s">
        <v>18</v>
      </c>
      <c r="B11" s="20" t="s">
        <v>19</v>
      </c>
      <c r="C11" s="21" t="s">
        <v>20</v>
      </c>
      <c r="D11" s="22">
        <f>C11*B8</f>
        <v>60</v>
      </c>
      <c r="E11" s="23">
        <v>24.0</v>
      </c>
      <c r="F11" s="24">
        <f>CEILING(D11/E11,1)</f>
        <v>3</v>
      </c>
      <c r="G11" s="25">
        <v>19.98</v>
      </c>
      <c r="H11" s="26">
        <f t="shared" ref="H11:H18" si="1">F11*G11</f>
        <v>59.94</v>
      </c>
      <c r="I11" s="27" t="s">
        <v>21</v>
      </c>
      <c r="J11" s="4"/>
      <c r="K11" s="28"/>
      <c r="L11" s="26"/>
      <c r="M11" s="2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9" t="s">
        <v>22</v>
      </c>
      <c r="B12" s="20" t="s">
        <v>23</v>
      </c>
      <c r="C12" s="21" t="s">
        <v>20</v>
      </c>
      <c r="D12" s="22">
        <f>C12*B8</f>
        <v>60</v>
      </c>
      <c r="E12" s="23">
        <v>14.0</v>
      </c>
      <c r="F12" s="30">
        <v>4.0</v>
      </c>
      <c r="G12" s="25">
        <v>9.49</v>
      </c>
      <c r="H12" s="26">
        <f t="shared" si="1"/>
        <v>37.96</v>
      </c>
      <c r="I12" s="27" t="s">
        <v>21</v>
      </c>
      <c r="J12" s="31"/>
      <c r="K12" s="28"/>
      <c r="L12" s="26"/>
      <c r="M12" s="2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32" t="s">
        <v>24</v>
      </c>
      <c r="B13" s="20" t="s">
        <v>25</v>
      </c>
      <c r="C13" s="21" t="s">
        <v>26</v>
      </c>
      <c r="D13" s="22">
        <f>C13*B8</f>
        <v>120</v>
      </c>
      <c r="E13" s="23">
        <v>100.0</v>
      </c>
      <c r="F13" s="30">
        <v>1.0</v>
      </c>
      <c r="G13" s="25">
        <v>7.49</v>
      </c>
      <c r="H13" s="26">
        <f t="shared" si="1"/>
        <v>7.49</v>
      </c>
      <c r="I13" s="27" t="s">
        <v>21</v>
      </c>
      <c r="J13" s="3"/>
      <c r="K13" s="28"/>
      <c r="L13" s="26"/>
      <c r="M13" s="2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33" t="s">
        <v>27</v>
      </c>
      <c r="B14" s="34" t="s">
        <v>28</v>
      </c>
      <c r="C14" s="21" t="s">
        <v>26</v>
      </c>
      <c r="D14" s="22">
        <f>C14*B8</f>
        <v>120</v>
      </c>
      <c r="E14" s="23">
        <v>100.0</v>
      </c>
      <c r="F14" s="24">
        <f t="shared" ref="F14:F18" si="2">CEILING(D14/E14,1)</f>
        <v>2</v>
      </c>
      <c r="G14" s="25">
        <v>8.99</v>
      </c>
      <c r="H14" s="26">
        <f t="shared" si="1"/>
        <v>17.98</v>
      </c>
      <c r="I14" s="27" t="s">
        <v>21</v>
      </c>
      <c r="J14" s="4"/>
      <c r="K14" s="28"/>
      <c r="L14" s="26"/>
      <c r="M14" s="2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35" t="s">
        <v>29</v>
      </c>
      <c r="B15" s="36" t="s">
        <v>30</v>
      </c>
      <c r="C15" s="21" t="s">
        <v>20</v>
      </c>
      <c r="D15" s="22">
        <f>C15*B8</f>
        <v>60</v>
      </c>
      <c r="E15" s="23">
        <v>100.0</v>
      </c>
      <c r="F15" s="24">
        <f t="shared" si="2"/>
        <v>1</v>
      </c>
      <c r="G15" s="25">
        <v>24.99</v>
      </c>
      <c r="H15" s="26">
        <f t="shared" si="1"/>
        <v>24.99</v>
      </c>
      <c r="I15" s="27" t="s">
        <v>21</v>
      </c>
      <c r="J15" s="4"/>
      <c r="K15" s="37"/>
      <c r="L15" s="38"/>
      <c r="M15" s="3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35" t="s">
        <v>31</v>
      </c>
      <c r="B16" s="27" t="s">
        <v>32</v>
      </c>
      <c r="C16" s="40" t="s">
        <v>20</v>
      </c>
      <c r="D16" s="22">
        <f>C16*B8</f>
        <v>60</v>
      </c>
      <c r="E16" s="41">
        <v>12.0</v>
      </c>
      <c r="F16" s="24">
        <f t="shared" si="2"/>
        <v>5</v>
      </c>
      <c r="G16" s="25">
        <v>9.0</v>
      </c>
      <c r="H16" s="26">
        <f t="shared" si="1"/>
        <v>45</v>
      </c>
      <c r="I16" s="27" t="s">
        <v>21</v>
      </c>
      <c r="J16" s="31"/>
      <c r="K16" s="39"/>
      <c r="L16" s="38"/>
      <c r="M16" s="3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33" t="s">
        <v>33</v>
      </c>
      <c r="B17" s="36" t="s">
        <v>34</v>
      </c>
      <c r="C17" s="21" t="s">
        <v>20</v>
      </c>
      <c r="D17" s="22">
        <f>C17*B8</f>
        <v>60</v>
      </c>
      <c r="E17" s="23">
        <v>100.0</v>
      </c>
      <c r="F17" s="24">
        <f t="shared" si="2"/>
        <v>1</v>
      </c>
      <c r="G17" s="25">
        <v>4.99</v>
      </c>
      <c r="H17" s="26">
        <f t="shared" si="1"/>
        <v>4.99</v>
      </c>
      <c r="I17" s="27" t="s">
        <v>21</v>
      </c>
      <c r="J17" s="4"/>
      <c r="K17" s="37"/>
      <c r="L17" s="38"/>
      <c r="M17" s="3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35" t="s">
        <v>35</v>
      </c>
      <c r="B18" s="36" t="s">
        <v>36</v>
      </c>
      <c r="C18" s="21" t="s">
        <v>26</v>
      </c>
      <c r="D18" s="23">
        <v>100.0</v>
      </c>
      <c r="E18" s="23">
        <v>50.0</v>
      </c>
      <c r="F18" s="24">
        <f t="shared" si="2"/>
        <v>2</v>
      </c>
      <c r="G18" s="25">
        <v>10.99</v>
      </c>
      <c r="H18" s="26">
        <f t="shared" si="1"/>
        <v>21.98</v>
      </c>
      <c r="I18" s="27" t="s">
        <v>21</v>
      </c>
      <c r="J18" s="31"/>
      <c r="K18" s="37"/>
      <c r="L18" s="38"/>
      <c r="M18" s="3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35" t="s">
        <v>37</v>
      </c>
      <c r="B19" s="20" t="s">
        <v>38</v>
      </c>
      <c r="C19" s="21" t="s">
        <v>26</v>
      </c>
      <c r="D19" s="23">
        <v>30.0</v>
      </c>
      <c r="E19" s="23">
        <v>30.0</v>
      </c>
      <c r="F19" s="30">
        <v>1.0</v>
      </c>
      <c r="G19" s="25">
        <v>7.59</v>
      </c>
      <c r="H19" s="25">
        <v>7.59</v>
      </c>
      <c r="I19" s="27" t="s">
        <v>21</v>
      </c>
      <c r="J19" s="31"/>
      <c r="K19" s="39"/>
      <c r="L19" s="38"/>
      <c r="M19" s="3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33" t="s">
        <v>39</v>
      </c>
      <c r="B20" s="20" t="s">
        <v>40</v>
      </c>
      <c r="C20" s="21" t="s">
        <v>41</v>
      </c>
      <c r="D20" s="22">
        <f>C20*B8</f>
        <v>240</v>
      </c>
      <c r="E20" s="23">
        <v>120.0</v>
      </c>
      <c r="F20" s="24">
        <f t="shared" ref="F20:F21" si="3">CEILING(D20/E20,1)</f>
        <v>2</v>
      </c>
      <c r="G20" s="25">
        <v>6.98</v>
      </c>
      <c r="H20" s="26">
        <f t="shared" ref="H20:H22" si="4">F20*G20</f>
        <v>13.96</v>
      </c>
      <c r="I20" s="27" t="s">
        <v>21</v>
      </c>
      <c r="J20" s="4"/>
      <c r="K20" s="39"/>
      <c r="L20" s="38"/>
      <c r="M20" s="3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33" t="s">
        <v>42</v>
      </c>
      <c r="B21" s="36" t="s">
        <v>43</v>
      </c>
      <c r="C21" s="21" t="s">
        <v>20</v>
      </c>
      <c r="D21" s="42">
        <f>1</f>
        <v>1</v>
      </c>
      <c r="E21" s="23">
        <v>1.0</v>
      </c>
      <c r="F21" s="24">
        <f t="shared" si="3"/>
        <v>1</v>
      </c>
      <c r="G21" s="25">
        <v>21.18</v>
      </c>
      <c r="H21" s="26">
        <f t="shared" si="4"/>
        <v>21.18</v>
      </c>
      <c r="I21" s="27" t="s">
        <v>21</v>
      </c>
      <c r="J21" s="4"/>
      <c r="K21" s="37"/>
      <c r="L21" s="38"/>
      <c r="M21" s="3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33" t="s">
        <v>44</v>
      </c>
      <c r="B22" s="36" t="s">
        <v>45</v>
      </c>
      <c r="C22" s="21" t="s">
        <v>26</v>
      </c>
      <c r="D22" s="42">
        <f>C22*B8</f>
        <v>120</v>
      </c>
      <c r="E22" s="23">
        <v>100.0</v>
      </c>
      <c r="F22" s="30">
        <v>1.0</v>
      </c>
      <c r="G22" s="25">
        <v>4.92</v>
      </c>
      <c r="H22" s="26">
        <f t="shared" si="4"/>
        <v>4.92</v>
      </c>
      <c r="I22" s="27" t="s">
        <v>21</v>
      </c>
      <c r="J22" s="4"/>
      <c r="K22" s="39"/>
      <c r="L22" s="38"/>
      <c r="M22" s="3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1"/>
      <c r="B23" s="2"/>
      <c r="C23" s="2"/>
      <c r="D23" s="2"/>
      <c r="E23" s="2"/>
      <c r="F23" s="43"/>
      <c r="G23" s="44"/>
      <c r="H23" s="45"/>
      <c r="I23" s="2"/>
      <c r="J23" s="4"/>
      <c r="K23" s="46"/>
      <c r="L23" s="47"/>
      <c r="M23" s="4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1" t="s">
        <v>46</v>
      </c>
      <c r="B24" s="2"/>
      <c r="C24" s="2"/>
      <c r="D24" s="2"/>
      <c r="E24" s="2"/>
      <c r="F24" s="43"/>
      <c r="G24" s="44" t="s">
        <v>47</v>
      </c>
      <c r="H24" s="45">
        <f>SUM(H11:H22)</f>
        <v>267.98</v>
      </c>
      <c r="I24" s="2"/>
      <c r="J24" s="4"/>
      <c r="K24" s="46"/>
      <c r="L24" s="47"/>
      <c r="M24" s="4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33" t="s">
        <v>48</v>
      </c>
      <c r="B25" s="46"/>
      <c r="C25" s="46"/>
      <c r="D25" s="46"/>
      <c r="E25" s="46"/>
      <c r="F25" s="46"/>
      <c r="G25" s="48"/>
      <c r="H25" s="48"/>
      <c r="I25" s="46"/>
      <c r="J25" s="4"/>
      <c r="K25" s="46"/>
      <c r="L25" s="48"/>
      <c r="M25" s="4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35" t="s">
        <v>49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9" t="s">
        <v>50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</sheetData>
  <mergeCells count="5">
    <mergeCell ref="A1:B1"/>
    <mergeCell ref="A2:B2"/>
    <mergeCell ref="A3:B3"/>
    <mergeCell ref="A4:F4"/>
    <mergeCell ref="A5:B5"/>
  </mergeCells>
  <hyperlinks>
    <hyperlink r:id="rId1" ref="A6"/>
    <hyperlink r:id="rId2" ref="A11"/>
    <hyperlink r:id="rId3" ref="A12"/>
    <hyperlink r:id="rId4" ref="A13"/>
    <hyperlink r:id="rId5" ref="A14"/>
    <hyperlink r:id="rId6" ref="A15"/>
    <hyperlink r:id="rId7" ref="A16"/>
    <hyperlink r:id="rId8" ref="A17"/>
    <hyperlink r:id="rId9" ref="A18"/>
    <hyperlink r:id="rId10" ref="A19"/>
    <hyperlink r:id="rId11" ref="A20"/>
    <hyperlink r:id="rId12" ref="A21"/>
    <hyperlink r:id="rId13" ref="A22"/>
    <hyperlink r:id="rId14" ref="A25"/>
    <hyperlink r:id="rId15" ref="A26"/>
    <hyperlink r:id="rId16" ref="A2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7"/>
</worksheet>
</file>