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<sst xmlns="http://schemas.openxmlformats.org/spreadsheetml/2006/main" count="64" uniqueCount="46">
  <si>
    <t>Event Name:</t>
  </si>
  <si>
    <t>DC Motor Workshop</t>
  </si>
  <si>
    <t>Purpose of project:</t>
  </si>
  <si>
    <t>Teach members how motors work and applied physics concepts such as Faraday's Law and inductance.</t>
  </si>
  <si>
    <t>Resources and Links:</t>
  </si>
  <si>
    <t>Engineering Mindset Video</t>
  </si>
  <si>
    <t>How many people:</t>
  </si>
  <si>
    <t>How many Kits:</t>
  </si>
  <si>
    <t>Expenses:</t>
  </si>
  <si>
    <t>Single Kit</t>
  </si>
  <si>
    <t>Part Link:</t>
  </si>
  <si>
    <r>
      <rPr>
        <rFont val="Calibri, Arial"/>
        <b/>
        <color theme="1"/>
        <sz val="11.0"/>
        <u/>
      </rPr>
      <t>Name</t>
    </r>
    <r>
      <rPr>
        <rFont val="Calibri, Arial"/>
        <b/>
        <color theme="1"/>
        <sz val="11.0"/>
        <u/>
      </rPr>
      <t>:</t>
    </r>
  </si>
  <si>
    <t>Units per Kit:</t>
  </si>
  <si>
    <t>Total Units Needed:</t>
  </si>
  <si>
    <t>Units per Order:</t>
  </si>
  <si>
    <t>Multiple of Order:</t>
  </si>
  <si>
    <t>Unit Price:</t>
  </si>
  <si>
    <t>Projected Amount:</t>
  </si>
  <si>
    <t>Vendor:</t>
  </si>
  <si>
    <t>Price</t>
  </si>
  <si>
    <t>Original Link?</t>
  </si>
  <si>
    <t>Enameled Magnet Winding Wire - 1.0 lb - 0.0492" Diameter 1 Spool Coil Red Temperature Rating 155℃ Widely Used for Transformers Inductors: Amazon.com</t>
  </si>
  <si>
    <t>Enameled Copper Wire</t>
  </si>
  <si>
    <t>1</t>
  </si>
  <si>
    <t>Amazon</t>
  </si>
  <si>
    <t>https://www.amazon.com/gp/product/B07GBMKMKY/ref=ewc_pr_img_5?smid=AITZO53LNBA1K&amp;th=1</t>
  </si>
  <si>
    <t>https://www.amazon.com/gp/product/B082ZNKFVS/ref=ewc_pr_img_3?smid=A1THAZDOWP300U&amp;th=1</t>
  </si>
  <si>
    <t>5x200mm SS pipe</t>
  </si>
  <si>
    <t>https://www.amazon.com/gp/product/B083S69DL5/ref=ewc_pr_img_4?smid=A1THAZDOWP300U&amp;th=1</t>
  </si>
  <si>
    <t>22mm copper pipe</t>
  </si>
  <si>
    <t>https://www.amazon.com/gp/product/B09SPS4HHK/ref=ewc_pr_img_1?smid=AZ7WD823HVBDA&amp;psc=1</t>
  </si>
  <si>
    <t>60x10x3 Neodymium magnets</t>
  </si>
  <si>
    <t>6</t>
  </si>
  <si>
    <t>Amazon.com: OVERTURE PLA Matte Filament 1.75mm, Matte PLA Roll 1kg Spool (2.2lbs), Dimensional Accuracy +/- 0.05 mm, Fit Most FDM Printer (Matte Black 2-Pack)</t>
  </si>
  <si>
    <t>Overture PLA Matte Black</t>
  </si>
  <si>
    <t>58</t>
  </si>
  <si>
    <t>https://www.amazon.com/OVERTURE-Filament-Printer-Dimensional-Accuracy/dp/B09S331Y3N/ref=sr_1_1_sspa?crid=2664R01AFBNN1&amp;keywords=black%2BPLA%2Bfilament&amp;qid=1672952749&amp;sprefix=black%2Bpla%2Bfilament%2Caps%2C87&amp;sr=8-1-spons&amp;spLa=ZW5jcnlwdGVkUXVhbGlmaWVyPUExM05QV00yWlZWNzNJJmVuY3J5cHRlZElkPUEwNTY0NzMwM1A1TzdEUEpKR0szUiZlbmNyeXB0ZWRBZElkPUEwMTI2ODY0MUowRTZRMlRVNkZTSSZ3aWRnZXROYW1lPXNwX2F0ZiZhY3Rpb249Y2xpY2tSZWRpcmVjdCZkb05vdExvZ0NsaWNrPXRydWU&amp;th=1</t>
  </si>
  <si>
    <t>https://www.amazon.com/Dampone-Adhesive-Dampening-Glassware-Furniture/dp/B09LHNPPJL/ref=sr_1_2_sspa?crid=UAF6HO62E63Z&amp;keywords=rubber%2Bfeet&amp;qid=1677627554&amp;sprefix=rubber%2Bfee%2Caps%2C90&amp;sr=8-2-spons&amp;spLa=ZW5jcnlwdGVkUXVhbGlmaWVyPUEyN1cwN0UzQ1YxRDgwJmVuY3J5cHRlZElkPUEwMTc4NDUxMlAwTk1YRUhMSTQ4WSZlbmNyeXB0ZWRBZElkPUEwODQ1Njk4MUJVRklQNlIxWExEVSZ3aWRnZXROYW1lPXNwX2F0ZiZhY3Rpb249Y2xpY2tSZWRpcmVjdCZkb05vdExvZ0NsaWNrPXRydWU&amp;th=1</t>
  </si>
  <si>
    <t>Rubber feet</t>
  </si>
  <si>
    <t>4</t>
  </si>
  <si>
    <t>https://www.amazon.com/NGe-M4x6mm-Button-Socket-Threaded/dp/B08GHG4CGL/ref=sr_1_3?crid=3TTBUB7756E10&amp;keywords=m4x6%2Bscrews&amp;qid=1677627885&amp;sprefix=m4x6%2Bscrews%2Caps%2C96&amp;sr=8-3&amp;th=1</t>
  </si>
  <si>
    <t>M4 x 6mm Button Head Screws</t>
  </si>
  <si>
    <t>8</t>
  </si>
  <si>
    <t>https://www.amazon.com/gp/product/B000H5OL30/ref=ppx_yo_dt_b_asin_image_o02_s00?ie=UTF8&amp;psc=1</t>
  </si>
  <si>
    <t>Hillman 25' 18 Gauge Bare Copper Wire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</si>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</sst>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  <scheme val="minor"/>
    </font>
    <font>
      <b/>
      <u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u/>
      <color rgb="FF0000FF"/>
      <name val="Arial"/>
    </font>
    <font>
      <u/>
      <color rgb="FF1155CC"/>
      <name val="Arial"/>
    </font>
    <font>
      <b/>
      <u/>
      <color theme="1"/>
      <name val="Arial"/>
    </font>
    <font>
      <b/>
      <u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color theme="1"/>
      <name val="Arial"/>
    </font>
    <font>
      <u/>
      <sz val="10.0"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sz val="10.0"/>
      <color rgb="FF1155CC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Fill="1" applyFont="1"/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2" fontId="8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10" numFmtId="0" xfId="0" applyAlignment="1" applyBorder="1" applyFont="1">
      <alignment vertical="bottom"/>
    </xf>
    <xf borderId="2" fillId="2" fontId="11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3" fillId="2" fontId="13" numFmtId="0" xfId="0" applyAlignment="1" applyBorder="1" applyFont="1">
      <alignment readingOrder="0" vertical="bottom"/>
    </xf>
    <xf borderId="3" fillId="0" fontId="14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readingOrder="0" vertical="bottom"/>
    </xf>
    <xf borderId="3" fillId="2" fontId="2" numFmtId="0" xfId="0" applyAlignment="1" applyBorder="1" applyFont="1">
      <alignment horizontal="right" vertical="bottom"/>
    </xf>
    <xf borderId="3" fillId="2" fontId="2" numFmtId="0" xfId="0" applyAlignment="1" applyBorder="1" applyFont="1">
      <alignment horizontal="right" readingOrder="0" vertical="bottom"/>
    </xf>
    <xf borderId="3" fillId="2" fontId="2" numFmtId="4" xfId="0" applyAlignment="1" applyBorder="1" applyFont="1" applyNumberFormat="1">
      <alignment horizontal="right" vertical="bottom"/>
    </xf>
    <xf borderId="3" fillId="2" fontId="2" numFmtId="164" xfId="0" applyAlignment="1" applyBorder="1" applyFont="1" applyNumberFormat="1">
      <alignment horizontal="right" readingOrder="0" vertical="bottom"/>
    </xf>
    <xf borderId="3" fillId="2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readingOrder="0" vertical="bottom"/>
    </xf>
    <xf borderId="3" fillId="2" fontId="15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vertical="bottom"/>
    </xf>
    <xf borderId="3" fillId="2" fontId="14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3" fillId="2" fontId="16" numFmtId="0" xfId="0" applyAlignment="1" applyBorder="1" applyFont="1">
      <alignment readingOrder="0" vertical="bottom"/>
    </xf>
    <xf borderId="3" fillId="2" fontId="17" numFmtId="0" xfId="0" applyAlignment="1" applyBorder="1" applyFont="1">
      <alignment readingOrder="0" vertical="bottom"/>
    </xf>
    <xf borderId="3" fillId="2" fontId="2" numFmtId="0" xfId="0" applyAlignment="1" applyBorder="1" applyFont="1">
      <alignment readingOrder="0" vertical="bottom"/>
    </xf>
    <xf borderId="3" fillId="0" fontId="18" numFmtId="0" xfId="0" applyAlignment="1" applyBorder="1" applyFont="1">
      <alignment vertical="bottom"/>
    </xf>
    <xf borderId="3" fillId="0" fontId="2" numFmtId="49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3" fillId="0" fontId="2" numFmtId="164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vertical="bottom"/>
    </xf>
    <xf borderId="3" fillId="0" fontId="3" numFmtId="0" xfId="0" applyBorder="1" applyFont="1"/>
    <xf borderId="3" fillId="2" fontId="2" numFmtId="0" xfId="0" applyAlignment="1" applyBorder="1" applyFont="1">
      <alignment vertical="bottom"/>
    </xf>
    <xf borderId="3" fillId="2" fontId="2" numFmtId="49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right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OVERTURE-Filament-Printer-Dimensional-Accuracy/dp/B09S331Y3N/ref=sr_1_1_sspa?crid=2664R01AFBNN1&amp;keywords=black%2BPLA%2Bfilament&amp;qid=1672952749&amp;sprefix=black%2Bpla%2Bfilament%2Caps%2C87&amp;sr=8-1-spons&amp;spLa=ZW5jcnlwdGVkUXVhbGlmaWVyPUExM05QV00yWlZWNzNJJmVuY3J5cHRlZElkPUEwNTY0NzMwM1A1TzdEUEpKR0szUiZlbmNyeXB0ZWRBZElkPUEwMTI2ODY0MUowRTZRMlRVNkZTSSZ3aWRnZXROYW1lPXNwX2F0ZiZhY3Rpb249Y2xpY2tSZWRpcmVjdCZkb05vdExvZ0NsaWNrPXRydWU&amp;th=1" TargetMode="External"/><Relationship Id="rId10" Type="http://schemas.openxmlformats.org/officeDocument/2006/relationships/hyperlink" Target="https://www.amazon.com/OVERTURE-Filament-Printer-Dimensional-Accuracy/dp/B09S331Y3N/ref=sr_1_1_sspa?crid=2664R01AFBNN1&amp;keywords=black%2BPLA%2Bfilament&amp;qid=1672952749&amp;sprefix=black%2Bpla%2Bfilament%2Caps%2C87&amp;sr=8-1-spons&amp;spLa=ZW5jcnlwdGVkUXVhbGlmaWVyPUExM05QV00yWlZWNzNJJmVuY3J5cHRlZElkPUEwNTY0NzMwM1A1TzdEUEpKR0szUiZlbmNyeXB0ZWRBZElkPUEwMTI2ODY0MUowRTZRMlRVNkZTSSZ3aWRnZXROYW1lPXNwX2F0ZiZhY3Rpb249Y2xpY2tSZWRpcmVjdCZkb05vdExvZ0NsaWNrPXRydWU&amp;th=1" TargetMode="External"/><Relationship Id="rId13" Type="http://schemas.openxmlformats.org/officeDocument/2006/relationships/hyperlink" Target="https://www.amazon.com/Dampone-Adhesive-Dampening-Glassware-Furniture/dp/B09LHNPPJL/ref=sr_1_2_sspa?crid=UAF6HO62E63Z&amp;keywords=rubber%2Bfeet&amp;qid=1677627554&amp;sprefix=rubber%2Bfee%2Caps%2C90&amp;sr=8-2-spons&amp;spLa=ZW5jcnlwdGVkUXVhbGlmaWVyPUEyN1cwN0UzQ1YxRDgwJmVuY3J5cHRlZElkPUEwMTc4NDUxMlAwTk1YRUhMSTQ4WSZlbmNyeXB0ZWRBZElkPUEwODQ1Njk4MUJVRklQNlIxWExEVSZ3aWRnZXROYW1lPXNwX2F0ZiZhY3Rpb249Y2xpY2tSZWRpcmVjdCZkb05vdExvZ0NsaWNrPXRydWU&amp;th=1" TargetMode="External"/><Relationship Id="rId12" Type="http://schemas.openxmlformats.org/officeDocument/2006/relationships/hyperlink" Target="https://www.amazon.com/Dampone-Adhesive-Dampening-Glassware-Furniture/dp/B09LHNPPJL/ref=sr_1_2_sspa?crid=UAF6HO62E63Z&amp;keywords=rubber%2Bfeet&amp;qid=1677627554&amp;sprefix=rubber%2Bfee%2Caps%2C90&amp;sr=8-2-spons&amp;spLa=ZW5jcnlwdGVkUXVhbGlmaWVyPUEyN1cwN0UzQ1YxRDgwJmVuY3J5cHRlZElkPUEwMTc4NDUxMlAwTk1YRUhMSTQ4WSZlbmNyeXB0ZWRBZElkPUEwODQ1Njk4MUJVRklQNlIxWExEVSZ3aWRnZXROYW1lPXNwX2F0ZiZhY3Rpb249Y2xpY2tSZWRpcmVjdCZkb05vdExvZ0NsaWNrPXRydWU&amp;th=1" TargetMode="External"/><Relationship Id="rId1" Type="http://schemas.openxmlformats.org/officeDocument/2006/relationships/hyperlink" Target="https://www.youtube.com/watch?v=NbcJvGk72HY" TargetMode="External"/><Relationship Id="rId2" Type="http://schemas.openxmlformats.org/officeDocument/2006/relationships/hyperlink" Target="https://www.amazon.com/gp/product/B07GBMKMKY/ref=ewc_pr_img_5?smid=AITZO53LNBA1K&amp;th=1" TargetMode="External"/><Relationship Id="rId3" Type="http://schemas.openxmlformats.org/officeDocument/2006/relationships/hyperlink" Target="https://www.amazon.com/gp/product/B07GBMKMKY/ref=ewc_pr_img_5?smid=AITZO53LNBA1K&amp;th=1" TargetMode="External"/><Relationship Id="rId4" Type="http://schemas.openxmlformats.org/officeDocument/2006/relationships/hyperlink" Target="https://www.amazon.com/gp/product/B082ZNKFVS/ref=ewc_pr_img_3?smid=A1THAZDOWP300U&amp;th=1" TargetMode="External"/><Relationship Id="rId9" Type="http://schemas.openxmlformats.org/officeDocument/2006/relationships/hyperlink" Target="https://www.amazon.com/gp/product/B09SPS4HHK/ref=ewc_pr_img_1?smid=AZ7WD823HVBDA&amp;psc=1" TargetMode="External"/><Relationship Id="rId15" Type="http://schemas.openxmlformats.org/officeDocument/2006/relationships/hyperlink" Target="https://www.amazon.com/NGe-M4x6mm-Button-Socket-Threaded/dp/B08GHG4CGL/ref=sr_1_3?crid=3TTBUB7756E10&amp;keywords=m4x6%2Bscrews&amp;qid=1677627885&amp;sprefix=m4x6%2Bscrews%2Caps%2C96&amp;sr=8-3&amp;th=1" TargetMode="External"/><Relationship Id="rId14" Type="http://schemas.openxmlformats.org/officeDocument/2006/relationships/hyperlink" Target="https://www.amazon.com/NGe-M4x6mm-Button-Socket-Threaded/dp/B08GHG4CGL/ref=sr_1_3?crid=3TTBUB7756E10&amp;keywords=m4x6%2Bscrews&amp;qid=1677627885&amp;sprefix=m4x6%2Bscrews%2Caps%2C96&amp;sr=8-3&amp;th=1" TargetMode="External"/><Relationship Id="rId17" Type="http://schemas.openxmlformats.org/officeDocument/2006/relationships/hyperlink" Target="https://www.amazon.com/gp/product/B000H5OL30/ref=ppx_yo_dt_b_asin_image_o02_s00?ie=UTF8&amp;psc=1" TargetMode="External"/><Relationship Id="rId16" Type="http://schemas.openxmlformats.org/officeDocument/2006/relationships/hyperlink" Target="https://www.amazon.com/gp/product/B000H5OL30/ref=ppx_yo_dt_b_asin_image_o02_s00?ie=UTF8&amp;psc=1" TargetMode="External"/><Relationship Id="rId5" Type="http://schemas.openxmlformats.org/officeDocument/2006/relationships/hyperlink" Target="https://www.amazon.com/gp/product/B082ZNKFVS/ref=ewc_pr_img_3?smid=A1THAZDOWP300U&amp;th=1" TargetMode="External"/><Relationship Id="rId6" Type="http://schemas.openxmlformats.org/officeDocument/2006/relationships/hyperlink" Target="https://www.amazon.com/gp/product/B083S69DL5/ref=ewc_pr_img_4?smid=A1THAZDOWP300U&amp;th=1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amazon.com/gp/product/B083S69DL5/ref=ewc_pr_img_4?smid=A1THAZDOWP300U&amp;th=1" TargetMode="External"/><Relationship Id="rId8" Type="http://schemas.openxmlformats.org/officeDocument/2006/relationships/hyperlink" Target="https://www.amazon.com/gp/product/B09SPS4HHK/ref=ewc_pr_img_1?smid=AZ7WD823HVBDA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3.5"/>
    <col customWidth="1" min="3" max="3" width="11.0"/>
    <col customWidth="1" min="4" max="4" width="16.0"/>
    <col customWidth="1" min="5" max="5" width="13.38"/>
    <col customWidth="1" min="6" max="6" width="14.75"/>
    <col customWidth="1" min="7" max="7" width="9.0"/>
    <col customWidth="1" min="8" max="8" width="15.38"/>
    <col customWidth="1" min="9" max="9" width="7.0"/>
  </cols>
  <sheetData>
    <row r="1">
      <c r="A1" s="1" t="s">
        <v>0</v>
      </c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2</v>
      </c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6" t="s">
        <v>3</v>
      </c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4</v>
      </c>
      <c r="C5" s="2"/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5</v>
      </c>
      <c r="B6" s="9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6</v>
      </c>
      <c r="B7" s="7" t="s">
        <v>7</v>
      </c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0">
        <v>25.0</v>
      </c>
      <c r="B8" s="10">
        <v>30.0</v>
      </c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1" t="s">
        <v>8</v>
      </c>
      <c r="B9" s="12"/>
      <c r="C9" s="12"/>
      <c r="D9" s="12"/>
      <c r="E9" s="12"/>
      <c r="F9" s="12"/>
      <c r="G9" s="12"/>
      <c r="H9" s="12"/>
      <c r="I9" s="12"/>
      <c r="J9" s="3"/>
      <c r="K9" s="13" t="s">
        <v>9</v>
      </c>
      <c r="L9" s="14"/>
      <c r="M9" s="1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5" t="s">
        <v>10</v>
      </c>
      <c r="B10" s="16" t="s">
        <v>11</v>
      </c>
      <c r="C10" s="15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5" t="s">
        <v>17</v>
      </c>
      <c r="I10" s="15" t="s">
        <v>18</v>
      </c>
      <c r="J10" s="3"/>
      <c r="K10" s="17" t="s">
        <v>10</v>
      </c>
      <c r="L10" s="17" t="s">
        <v>19</v>
      </c>
      <c r="M10" s="17" t="s">
        <v>20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8" t="s">
        <v>21</v>
      </c>
      <c r="B11" s="19" t="s">
        <v>22</v>
      </c>
      <c r="C11" s="20" t="s">
        <v>23</v>
      </c>
      <c r="D11" s="21">
        <f>C11*B8</f>
        <v>30</v>
      </c>
      <c r="E11" s="22">
        <v>6.0</v>
      </c>
      <c r="F11" s="23">
        <f t="shared" ref="F11:F22" si="1">CEILING(D11/E11,1)</f>
        <v>5</v>
      </c>
      <c r="G11" s="24">
        <v>11.7</v>
      </c>
      <c r="H11" s="25">
        <f t="shared" ref="H11:H22" si="2">F11*G11</f>
        <v>58.5</v>
      </c>
      <c r="I11" s="26" t="s">
        <v>24</v>
      </c>
      <c r="J11" s="3"/>
      <c r="K11" s="27" t="s">
        <v>25</v>
      </c>
      <c r="L11" s="24">
        <f t="shared" ref="L11:L18" si="3">DIVIDE(G11*C11,E11)</f>
        <v>1.95</v>
      </c>
      <c r="M11" s="2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8" t="s">
        <v>26</v>
      </c>
      <c r="B12" s="19" t="s">
        <v>27</v>
      </c>
      <c r="C12" s="20" t="s">
        <v>23</v>
      </c>
      <c r="D12" s="21">
        <f>C12*B8</f>
        <v>30</v>
      </c>
      <c r="E12" s="22">
        <v>10.0</v>
      </c>
      <c r="F12" s="23">
        <f t="shared" si="1"/>
        <v>3</v>
      </c>
      <c r="G12" s="24">
        <v>11.99</v>
      </c>
      <c r="H12" s="25">
        <f t="shared" si="2"/>
        <v>35.97</v>
      </c>
      <c r="I12" s="26" t="s">
        <v>24</v>
      </c>
      <c r="J12" s="3"/>
      <c r="K12" s="27" t="s">
        <v>26</v>
      </c>
      <c r="L12" s="24">
        <f t="shared" si="3"/>
        <v>1.199</v>
      </c>
      <c r="M12" s="2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8" t="s">
        <v>28</v>
      </c>
      <c r="B13" s="29" t="s">
        <v>29</v>
      </c>
      <c r="C13" s="20" t="s">
        <v>23</v>
      </c>
      <c r="D13" s="21">
        <f>C13*B8</f>
        <v>30</v>
      </c>
      <c r="E13" s="22">
        <v>10.0</v>
      </c>
      <c r="F13" s="23">
        <f t="shared" si="1"/>
        <v>3</v>
      </c>
      <c r="G13" s="24">
        <v>12.99</v>
      </c>
      <c r="H13" s="25">
        <f t="shared" si="2"/>
        <v>38.97</v>
      </c>
      <c r="I13" s="26" t="s">
        <v>24</v>
      </c>
      <c r="J13" s="3"/>
      <c r="K13" s="27" t="s">
        <v>28</v>
      </c>
      <c r="L13" s="24">
        <f t="shared" si="3"/>
        <v>1.299</v>
      </c>
      <c r="M13" s="2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8" t="s">
        <v>30</v>
      </c>
      <c r="B14" s="29" t="s">
        <v>31</v>
      </c>
      <c r="C14" s="20" t="s">
        <v>32</v>
      </c>
      <c r="D14" s="21">
        <f>C14*B8</f>
        <v>180</v>
      </c>
      <c r="E14" s="22">
        <v>20.0</v>
      </c>
      <c r="F14" s="23">
        <f t="shared" si="1"/>
        <v>9</v>
      </c>
      <c r="G14" s="24">
        <v>13.99</v>
      </c>
      <c r="H14" s="25">
        <f t="shared" si="2"/>
        <v>125.91</v>
      </c>
      <c r="I14" s="26" t="s">
        <v>24</v>
      </c>
      <c r="J14" s="3"/>
      <c r="K14" s="27" t="s">
        <v>30</v>
      </c>
      <c r="L14" s="24">
        <f t="shared" si="3"/>
        <v>4.197</v>
      </c>
      <c r="M14" s="2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8" t="s">
        <v>33</v>
      </c>
      <c r="B15" s="29" t="s">
        <v>34</v>
      </c>
      <c r="C15" s="20" t="s">
        <v>35</v>
      </c>
      <c r="D15" s="21">
        <f>C15*B8</f>
        <v>1740</v>
      </c>
      <c r="E15" s="22">
        <v>2000.0</v>
      </c>
      <c r="F15" s="23">
        <f t="shared" si="1"/>
        <v>1</v>
      </c>
      <c r="G15" s="24">
        <v>38.99</v>
      </c>
      <c r="H15" s="25">
        <f t="shared" si="2"/>
        <v>38.99</v>
      </c>
      <c r="I15" s="26" t="s">
        <v>24</v>
      </c>
      <c r="J15" s="3"/>
      <c r="K15" s="27" t="s">
        <v>36</v>
      </c>
      <c r="L15" s="24">
        <f t="shared" si="3"/>
        <v>1.13071</v>
      </c>
      <c r="M15" s="3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1" t="s">
        <v>37</v>
      </c>
      <c r="B16" s="19" t="s">
        <v>38</v>
      </c>
      <c r="C16" s="20" t="s">
        <v>39</v>
      </c>
      <c r="D16" s="21">
        <f>C16*B8</f>
        <v>120</v>
      </c>
      <c r="E16" s="22">
        <v>200.0</v>
      </c>
      <c r="F16" s="23">
        <f t="shared" si="1"/>
        <v>1</v>
      </c>
      <c r="G16" s="24">
        <v>8.49</v>
      </c>
      <c r="H16" s="25">
        <f t="shared" si="2"/>
        <v>8.49</v>
      </c>
      <c r="I16" s="26" t="s">
        <v>24</v>
      </c>
      <c r="J16" s="3"/>
      <c r="K16" s="32" t="s">
        <v>37</v>
      </c>
      <c r="L16" s="24">
        <f t="shared" si="3"/>
        <v>0.1698</v>
      </c>
      <c r="M16" s="3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1" t="s">
        <v>40</v>
      </c>
      <c r="B17" s="29" t="s">
        <v>41</v>
      </c>
      <c r="C17" s="20" t="s">
        <v>42</v>
      </c>
      <c r="D17" s="21">
        <f>C17*B8</f>
        <v>240</v>
      </c>
      <c r="E17" s="22">
        <v>100.0</v>
      </c>
      <c r="F17" s="23">
        <f t="shared" si="1"/>
        <v>3</v>
      </c>
      <c r="G17" s="24">
        <v>10.49</v>
      </c>
      <c r="H17" s="25">
        <f t="shared" si="2"/>
        <v>31.47</v>
      </c>
      <c r="I17" s="26" t="s">
        <v>24</v>
      </c>
      <c r="J17" s="3"/>
      <c r="K17" s="32" t="s">
        <v>40</v>
      </c>
      <c r="L17" s="24">
        <f t="shared" si="3"/>
        <v>0.8392</v>
      </c>
      <c r="M17" s="3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7" t="s">
        <v>43</v>
      </c>
      <c r="B18" s="33" t="s">
        <v>44</v>
      </c>
      <c r="C18" s="20" t="s">
        <v>23</v>
      </c>
      <c r="D18" s="21">
        <f>C18*B8</f>
        <v>30</v>
      </c>
      <c r="E18" s="22">
        <v>25.0</v>
      </c>
      <c r="F18" s="23">
        <f t="shared" si="1"/>
        <v>2</v>
      </c>
      <c r="G18" s="24">
        <v>5.78</v>
      </c>
      <c r="H18" s="25">
        <f t="shared" si="2"/>
        <v>11.56</v>
      </c>
      <c r="I18" s="26" t="s">
        <v>24</v>
      </c>
      <c r="J18" s="3"/>
      <c r="K18" s="32" t="s">
        <v>43</v>
      </c>
      <c r="L18" s="24">
        <f t="shared" si="3"/>
        <v>0.2312</v>
      </c>
      <c r="M18" s="30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4"/>
      <c r="B19" s="30"/>
      <c r="C19" s="35"/>
      <c r="D19" s="21">
        <f>C19*B8</f>
        <v>0</v>
      </c>
      <c r="E19" s="36"/>
      <c r="F19" s="23" t="str">
        <f t="shared" si="1"/>
        <v>#DIV/0!</v>
      </c>
      <c r="G19" s="37"/>
      <c r="H19" s="25" t="str">
        <f t="shared" si="2"/>
        <v>#DIV/0!</v>
      </c>
      <c r="I19" s="30"/>
      <c r="J19" s="3"/>
      <c r="K19" s="30"/>
      <c r="L19" s="38"/>
      <c r="M19" s="3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4"/>
      <c r="B20" s="30"/>
      <c r="C20" s="35"/>
      <c r="D20" s="21">
        <f>C20*B8</f>
        <v>0</v>
      </c>
      <c r="E20" s="36"/>
      <c r="F20" s="23" t="str">
        <f t="shared" si="1"/>
        <v>#DIV/0!</v>
      </c>
      <c r="G20" s="37"/>
      <c r="H20" s="25" t="str">
        <f t="shared" si="2"/>
        <v>#DIV/0!</v>
      </c>
      <c r="I20" s="30"/>
      <c r="J20" s="3"/>
      <c r="K20" s="30"/>
      <c r="L20" s="38"/>
      <c r="M20" s="3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0"/>
      <c r="B21" s="30"/>
      <c r="C21" s="35"/>
      <c r="D21" s="21">
        <f>C21*B8</f>
        <v>0</v>
      </c>
      <c r="E21" s="36"/>
      <c r="F21" s="23" t="str">
        <f t="shared" si="1"/>
        <v>#DIV/0!</v>
      </c>
      <c r="G21" s="36"/>
      <c r="H21" s="25" t="str">
        <f t="shared" si="2"/>
        <v>#DIV/0!</v>
      </c>
      <c r="I21" s="30"/>
      <c r="J21" s="3"/>
      <c r="K21" s="30"/>
      <c r="L21" s="39"/>
      <c r="M21" s="3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0"/>
      <c r="B22" s="40"/>
      <c r="C22" s="41"/>
      <c r="D22" s="21">
        <f>C22*B8</f>
        <v>0</v>
      </c>
      <c r="E22" s="42"/>
      <c r="F22" s="23" t="str">
        <f t="shared" si="1"/>
        <v>#DIV/0!</v>
      </c>
      <c r="G22" s="25"/>
      <c r="H22" s="25" t="str">
        <f t="shared" si="2"/>
        <v>#DIV/0!</v>
      </c>
      <c r="I22" s="30"/>
      <c r="J22" s="3"/>
      <c r="K22" s="30"/>
      <c r="L22" s="39"/>
      <c r="M22" s="3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"/>
      <c r="B23" s="2"/>
      <c r="C23" s="2"/>
      <c r="D23" s="2"/>
      <c r="E23" s="2"/>
      <c r="F23" s="43"/>
      <c r="G23" s="44"/>
      <c r="H23" s="44">
        <f>SUM(H11:H17)</f>
        <v>338.3</v>
      </c>
      <c r="I23" s="2"/>
      <c r="J23" s="3"/>
      <c r="K23" s="45"/>
      <c r="L23" s="46">
        <f>SUM(L11:L22)</f>
        <v>11.01591</v>
      </c>
      <c r="M23" s="4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5"/>
      <c r="B24" s="45"/>
      <c r="C24" s="45"/>
      <c r="D24" s="45"/>
      <c r="E24" s="45"/>
      <c r="F24" s="45"/>
      <c r="G24" s="47"/>
      <c r="H24" s="47" t="s">
        <v>45</v>
      </c>
      <c r="I24" s="45"/>
      <c r="J24" s="3"/>
      <c r="K24" s="45"/>
      <c r="L24" s="47" t="s">
        <v>45</v>
      </c>
      <c r="M24" s="4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</sheetData>
  <mergeCells count="5">
    <mergeCell ref="A1:B1"/>
    <mergeCell ref="A2:B2"/>
    <mergeCell ref="A3:B3"/>
    <mergeCell ref="A4:F4"/>
    <mergeCell ref="A5:B5"/>
  </mergeCells>
  <hyperlinks>
    <hyperlink r:id="rId1" ref="A6"/>
    <hyperlink r:id="rId2" ref="A11"/>
    <hyperlink r:id="rId3" ref="K11"/>
    <hyperlink r:id="rId4" ref="A12"/>
    <hyperlink r:id="rId5" ref="K12"/>
    <hyperlink r:id="rId6" ref="A13"/>
    <hyperlink r:id="rId7" ref="K13"/>
    <hyperlink r:id="rId8" ref="A14"/>
    <hyperlink r:id="rId9" ref="K14"/>
    <hyperlink r:id="rId10" ref="A15"/>
    <hyperlink r:id="rId11" ref="K15"/>
    <hyperlink r:id="rId12" ref="A16"/>
    <hyperlink r:id="rId13" ref="K16"/>
    <hyperlink r:id="rId14" ref="A17"/>
    <hyperlink r:id="rId15" ref="K17"/>
    <hyperlink r:id="rId16" ref="A18"/>
    <hyperlink r:id="rId17" ref="K18"/>
  </hyperlinks>
  <drawing r:id="rId18"/>
</worksheet>
</file>