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<sst xmlns="http://schemas.openxmlformats.org/spreadsheetml/2006/main" count="33" uniqueCount="28">
  <si>
    <t xml:space="preserve">Name of event: </t>
  </si>
  <si>
    <t>Event Date:</t>
  </si>
  <si>
    <t>Event Location:</t>
  </si>
  <si>
    <t>Estimated Attenance:</t>
  </si>
  <si>
    <t>Number of kits needed:</t>
  </si>
  <si>
    <t>Estimated Shipping:</t>
  </si>
  <si>
    <t>Estimated Tax:</t>
  </si>
  <si>
    <t>Total Cost:</t>
  </si>
  <si>
    <t>Individual Kit cost:</t>
  </si>
  <si>
    <t>Piano Workshop</t>
  </si>
  <si>
    <t>Classroom</t>
  </si>
  <si>
    <t>(If its amazon or somthing just divide the total shipping by number of items)</t>
  </si>
  <si>
    <t>Item Name</t>
  </si>
  <si>
    <t>Units per Kit</t>
  </si>
  <si>
    <t>Total Units Needed (attendance +3)</t>
  </si>
  <si>
    <t>Units per order</t>
  </si>
  <si>
    <t>Total orderes needed</t>
  </si>
  <si>
    <t>Unit Price</t>
  </si>
  <si>
    <t>Cost per indivudal item</t>
  </si>
  <si>
    <t>Projected Cost</t>
  </si>
  <si>
    <t>Indivitual unit shipping cost</t>
  </si>
  <si>
    <t>Do we have it?</t>
  </si>
  <si>
    <t>Vendor</t>
  </si>
  <si>
    <t>Link to order</t>
  </si>
  <si>
    <t>Arduino Nano</t>
  </si>
  <si>
    <t>Amazon</t>
  </si>
  <si>
    <t>Buttons</t>
  </si>
  <si>
    <t>Wire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</si>
</sst>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"/>
  </numFmts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sz val="9.0"/>
      <color theme="1"/>
      <name val="Arial"/>
    </font>
    <font>
      <sz val="9.0"/>
      <color theme="1"/>
      <name val="&quot;Google Sans Mono&quot;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vertical="bottom"/>
    </xf>
    <xf borderId="0" fillId="2" fontId="1" numFmtId="0" xfId="0" applyAlignment="1" applyFill="1" applyFont="1">
      <alignment horizontal="left" readingOrder="0" vertical="bottom"/>
    </xf>
    <xf borderId="0" fillId="3" fontId="1" numFmtId="165" xfId="0" applyAlignment="1" applyFill="1" applyFont="1" applyNumberForma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7" fontId="1" numFmtId="164" xfId="0" applyAlignment="1" applyFill="1" applyFont="1" applyNumberFormat="1">
      <alignment horizontal="left" readingOrder="0" vertical="bottom"/>
    </xf>
    <xf borderId="0" fillId="8" fontId="1" numFmtId="9" xfId="0" applyAlignment="1" applyFill="1" applyFont="1" applyNumberFormat="1">
      <alignment horizontal="left" vertical="bottom"/>
    </xf>
    <xf borderId="0" fillId="9" fontId="1" numFmtId="164" xfId="0" applyAlignment="1" applyFill="1" applyFont="1" applyNumberFormat="1">
      <alignment horizontal="left" vertical="bottom"/>
    </xf>
    <xf borderId="0" fillId="10" fontId="1" numFmtId="164" xfId="0" applyAlignment="1" applyFill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11" fontId="4" numFmtId="0" xfId="0" applyAlignment="1" applyFill="1" applyFont="1">
      <alignment horizontal="left" vertical="bottom"/>
    </xf>
    <xf borderId="0" fillId="0" fontId="1" numFmtId="164" xfId="0" applyAlignment="1" applyFont="1" applyNumberFormat="1">
      <alignment horizontal="left" readingOrder="0" vertical="bottom"/>
    </xf>
    <xf borderId="0" fillId="11" fontId="5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12" fontId="1" numFmtId="0" xfId="0" applyAlignment="1" applyFill="1" applyFont="1">
      <alignment horizontal="left" readingOrder="0" vertical="bottom"/>
    </xf>
    <xf borderId="0" fillId="12" fontId="6" numFmtId="0" xfId="0" applyAlignment="1" applyFont="1">
      <alignment horizontal="left" readingOrder="0" shrinkToFit="0" vertical="bottom" wrapText="0"/>
    </xf>
    <xf borderId="0" fillId="11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12" fontId="7" numFmtId="0" xfId="0" applyAlignment="1" applyFont="1">
      <alignment horizontal="left" shrinkToFit="0" vertical="bottom" wrapText="0"/>
    </xf>
    <xf borderId="0" fillId="11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/>
    </xf>
    <xf borderId="0" fillId="11" fontId="1" numFmtId="164" xfId="0" applyAlignment="1" applyFont="1" applyNumberFormat="1">
      <alignment horizontal="left" vertical="bottom"/>
    </xf>
    <xf borderId="0" fillId="11" fontId="1" numFmtId="0" xfId="0" applyAlignment="1" applyFont="1">
      <alignment horizontal="left"/>
    </xf>
    <xf borderId="0" fillId="11" fontId="1" numFmtId="0" xfId="0" applyAlignment="1" applyFont="1">
      <alignment horizontal="left" vertical="bottom"/>
    </xf>
    <xf borderId="0" fillId="11" fontId="8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hz/mobile/mission?p=P%2BKWLJB2glJuCYhwcOXkhEWQgXKHb5l6zf3FMCzh8L1tusG0GwwnL76eJMnV4dfPWBwMpi%2FRpTQIa4ScEQsoONzD6A167uk2mp7D9LAXB0kts3vBGxMTl7F3Mq0VxDcUoxJSzgkoF810%2BVagxDIDA%2F1y6VznpUTnybWZgcRs3YY43NbXPYNOi5%2BK7ie0t8gHd8svyaPeA11hZ8wuiiyKciDCiyXDv1%2B5ULDBxW5tFVWJM22JjexGebkhJK%2FVEdsqnKbAHShqOWmhw31veaRqeg374KLxjSam3kUrYUoK7eAOcNHdVpEbpKR64JMWhiYYtlYdw3UMKc6v59tgo4TP6VFheey2t%2BIv%2FHZjvXtQaE%2BY1zEIFCTCy8igl9ombdeuT5PaceR1KyovLoK1w6FqlJBQO8ybR%2Bgv&amp;ref_=ci_mcx_mi&amp;pf_rd_r=HMKJHCC2NWHD97N5NCEZ&amp;pf_rd_p=b80cecd8-43c1-4955-af2d-bd2ab15b2bc4&amp;pd_rd_r=827eca94-0c01-4312-9e97-720aee6ad288&amp;pd_rd_w=TRIRA&amp;pd_rd_wg=wfk7I" TargetMode="External"/><Relationship Id="rId2" Type="http://schemas.openxmlformats.org/officeDocument/2006/relationships/hyperlink" Target="https://www.amazon.com/Momentary-Pushbutton-Breadboard-Electronic-Electronics/dp/B09R42T3CB/ref=sr_1_1_sspa?crid=H5U22WA220U3&amp;keywords=tactile%2Bbuttons&amp;qid=1695955050&amp;sprefix=tactile%2Bbuttons%2Caps%2C90&amp;sr=8-1-spons&amp;sp_csd=d2lkZ2V0TmFtZT1zcF9hdGY&amp;th=1" TargetMode="External"/><Relationship Id="rId3" Type="http://schemas.openxmlformats.org/officeDocument/2006/relationships/hyperlink" Target="https://www.amazon.com/TUOFENG-Hookup-Wires-6-Different-Colored/dp/B07TX6BX47/ref=sr_1_5?crid=17YIZNQDUG01S&amp;keywords=single%2Bcore%2Bwire&amp;qid=1695955137&amp;sprefix=single%2Bcore%2Bwir%2Caps%2C97&amp;sr=8-5&amp;th=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4.75"/>
    <col customWidth="1" min="2" max="2" width="10.13"/>
    <col customWidth="1" min="3" max="3" width="27.25"/>
    <col customWidth="1" min="4" max="4" width="16.88"/>
    <col customWidth="1" min="5" max="5" width="18.25"/>
    <col customWidth="1" min="6" max="6" width="15.88"/>
    <col customWidth="1" min="7" max="7" width="18.0"/>
    <col customWidth="1" min="8" max="8" width="11.88"/>
    <col customWidth="1" min="9" max="9" width="56.25"/>
    <col customWidth="1" min="11" max="11" width="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9</v>
      </c>
      <c r="B2" s="5">
        <v>45212.0</v>
      </c>
      <c r="C2" s="6" t="s">
        <v>10</v>
      </c>
      <c r="D2" s="7">
        <v>60.0</v>
      </c>
      <c r="E2" s="8">
        <v>33.0</v>
      </c>
      <c r="F2" s="9">
        <v>1.0</v>
      </c>
      <c r="G2" s="10">
        <v>0.07</v>
      </c>
      <c r="H2" s="11">
        <f>(SUM(F2,H7:H13)+(SUM(F2,H7:H13)*G2))</f>
        <v>267.4251</v>
      </c>
      <c r="I2" s="12">
        <f>SUM(F7:F35)</f>
        <v>74.97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2"/>
      <c r="E5" s="2"/>
      <c r="F5" s="2"/>
      <c r="G5" s="2"/>
      <c r="H5" s="13"/>
      <c r="I5" s="14" t="s">
        <v>11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3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5" t="s">
        <v>24</v>
      </c>
      <c r="B7" s="16">
        <v>1.0</v>
      </c>
      <c r="C7" s="2">
        <f t="shared" ref="C7:C8" si="1">(B7*$E$2+3)</f>
        <v>36</v>
      </c>
      <c r="D7" s="16">
        <v>10.0</v>
      </c>
      <c r="E7" s="17">
        <f t="shared" ref="E7:E9" si="2">CEILING(C7/D7,1)</f>
        <v>4</v>
      </c>
      <c r="F7" s="18">
        <v>55.99</v>
      </c>
      <c r="G7" s="3">
        <f t="shared" ref="G7:G9" si="3">(F7/D7)</f>
        <v>5.599</v>
      </c>
      <c r="H7" s="3">
        <f t="shared" ref="H7:H9" si="4">E7*F7</f>
        <v>223.96</v>
      </c>
      <c r="I7" s="19">
        <f t="shared" ref="I7:I9" si="5">($F$2/SUM($E$7:$E$9)*D7)</f>
        <v>1.428571429</v>
      </c>
      <c r="J7" s="20" t="b">
        <v>0</v>
      </c>
      <c r="K7" s="21" t="s">
        <v>25</v>
      </c>
      <c r="L7" s="22" t="s">
        <v>24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5" t="s">
        <v>26</v>
      </c>
      <c r="B8" s="16">
        <v>9.0</v>
      </c>
      <c r="C8" s="2">
        <f t="shared" si="1"/>
        <v>300</v>
      </c>
      <c r="D8" s="16">
        <v>150.0</v>
      </c>
      <c r="E8" s="17">
        <f t="shared" si="2"/>
        <v>2</v>
      </c>
      <c r="F8" s="23">
        <v>5.99</v>
      </c>
      <c r="G8" s="3">
        <f t="shared" si="3"/>
        <v>0.03993333333</v>
      </c>
      <c r="H8" s="3">
        <f t="shared" si="4"/>
        <v>11.98</v>
      </c>
      <c r="I8" s="19">
        <f t="shared" si="5"/>
        <v>21.42857143</v>
      </c>
      <c r="J8" s="24" t="b">
        <v>0</v>
      </c>
      <c r="K8" s="21" t="s">
        <v>25</v>
      </c>
      <c r="L8" s="25" t="s">
        <v>26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5" t="s">
        <v>27</v>
      </c>
      <c r="B9" s="16">
        <v>1.0</v>
      </c>
      <c r="C9" s="16">
        <v>1.0</v>
      </c>
      <c r="D9" s="16">
        <v>1.0</v>
      </c>
      <c r="E9" s="17">
        <f t="shared" si="2"/>
        <v>1</v>
      </c>
      <c r="F9" s="26">
        <v>12.99</v>
      </c>
      <c r="G9" s="3">
        <f t="shared" si="3"/>
        <v>12.99</v>
      </c>
      <c r="H9" s="3">
        <f t="shared" si="4"/>
        <v>12.99</v>
      </c>
      <c r="I9" s="19">
        <f t="shared" si="5"/>
        <v>0.1428571429</v>
      </c>
      <c r="J9" s="27" t="b">
        <v>0</v>
      </c>
      <c r="K9" s="21" t="s">
        <v>25</v>
      </c>
      <c r="L9" s="22" t="s">
        <v>27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17"/>
      <c r="F10" s="28"/>
      <c r="G10" s="3"/>
      <c r="H10" s="3"/>
      <c r="I10" s="19"/>
      <c r="J10" s="29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17"/>
      <c r="F11" s="28"/>
      <c r="G11" s="3"/>
      <c r="H11" s="3"/>
      <c r="I11" s="19"/>
      <c r="J11" s="29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17"/>
      <c r="F12" s="3"/>
      <c r="G12" s="3"/>
      <c r="H12" s="3"/>
      <c r="I12" s="19"/>
      <c r="J12" s="29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17"/>
      <c r="F13" s="28"/>
      <c r="G13" s="3"/>
      <c r="H13" s="3"/>
      <c r="I13" s="19"/>
      <c r="J13" s="29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17"/>
      <c r="F14" s="3"/>
      <c r="G14" s="3"/>
      <c r="H14" s="3"/>
      <c r="I14" s="30"/>
      <c r="J14" s="30"/>
      <c r="K14" s="30"/>
      <c r="L14" s="3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17"/>
      <c r="F15" s="3"/>
      <c r="G15" s="3"/>
      <c r="H15" s="3"/>
      <c r="I15" s="30"/>
      <c r="J15" s="30"/>
      <c r="K15" s="30"/>
      <c r="L15" s="3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17"/>
      <c r="F16" s="3"/>
      <c r="G16" s="3"/>
      <c r="H16" s="3"/>
      <c r="I16" s="30"/>
      <c r="J16" s="30"/>
      <c r="K16" s="30"/>
      <c r="L16" s="3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17"/>
      <c r="F17" s="3"/>
      <c r="G17" s="3"/>
      <c r="H17" s="3"/>
      <c r="I17" s="30"/>
      <c r="J17" s="30"/>
      <c r="K17" s="30"/>
      <c r="L17" s="3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17"/>
      <c r="F18" s="3"/>
      <c r="G18" s="3"/>
      <c r="H18" s="3"/>
      <c r="I18" s="30"/>
      <c r="J18" s="30"/>
      <c r="K18" s="30"/>
      <c r="L18" s="3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17"/>
      <c r="F19" s="3"/>
      <c r="G19" s="3"/>
      <c r="H19" s="3"/>
      <c r="I19" s="30"/>
      <c r="J19" s="30"/>
      <c r="K19" s="30"/>
      <c r="L19" s="3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17"/>
      <c r="F20" s="3"/>
      <c r="G20" s="3"/>
      <c r="H20" s="3"/>
      <c r="I20" s="30"/>
      <c r="J20" s="30"/>
      <c r="K20" s="30"/>
      <c r="L20" s="3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17"/>
      <c r="F21" s="3"/>
      <c r="G21" s="3"/>
      <c r="H21" s="3"/>
      <c r="I21" s="30"/>
      <c r="J21" s="30"/>
      <c r="K21" s="30"/>
      <c r="L21" s="3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17"/>
      <c r="F22" s="3"/>
      <c r="G22" s="3"/>
      <c r="H22" s="3"/>
      <c r="I22" s="30"/>
      <c r="J22" s="30"/>
      <c r="K22" s="30"/>
      <c r="L22" s="3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17"/>
      <c r="F23" s="3"/>
      <c r="G23" s="3"/>
      <c r="H23" s="3"/>
      <c r="I23" s="30"/>
      <c r="J23" s="30"/>
      <c r="K23" s="30"/>
      <c r="L23" s="3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17"/>
      <c r="F24" s="3"/>
      <c r="G24" s="3"/>
      <c r="H24" s="3"/>
      <c r="I24" s="30"/>
      <c r="J24" s="30"/>
      <c r="K24" s="30"/>
      <c r="L24" s="3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17"/>
      <c r="F25" s="3"/>
      <c r="G25" s="3"/>
      <c r="H25" s="3"/>
      <c r="I25" s="30"/>
      <c r="J25" s="30"/>
      <c r="K25" s="30"/>
      <c r="L25" s="3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17"/>
      <c r="F26" s="3"/>
      <c r="G26" s="3"/>
      <c r="H26" s="3"/>
      <c r="I26" s="30"/>
      <c r="J26" s="30"/>
      <c r="K26" s="30"/>
      <c r="L26" s="3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17"/>
      <c r="F27" s="3"/>
      <c r="G27" s="3"/>
      <c r="H27" s="3"/>
      <c r="I27" s="30"/>
      <c r="J27" s="30"/>
      <c r="K27" s="30"/>
      <c r="L27" s="3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17"/>
      <c r="F28" s="3"/>
      <c r="G28" s="3"/>
      <c r="H28" s="3"/>
      <c r="I28" s="30"/>
      <c r="J28" s="30"/>
      <c r="K28" s="30"/>
      <c r="L28" s="3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17"/>
      <c r="F29" s="3"/>
      <c r="G29" s="3"/>
      <c r="H29" s="3"/>
      <c r="I29" s="30"/>
      <c r="J29" s="30"/>
      <c r="K29" s="30"/>
      <c r="L29" s="3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17"/>
      <c r="F30" s="3"/>
      <c r="G30" s="3"/>
      <c r="H30" s="3"/>
      <c r="I30" s="30"/>
      <c r="J30" s="30"/>
      <c r="K30" s="30"/>
      <c r="L30" s="3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17"/>
      <c r="F31" s="3"/>
      <c r="G31" s="3"/>
      <c r="H31" s="3"/>
      <c r="I31" s="30"/>
      <c r="J31" s="30"/>
      <c r="K31" s="30"/>
      <c r="L31" s="3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17"/>
      <c r="F32" s="3"/>
      <c r="G32" s="3"/>
      <c r="H32" s="3"/>
      <c r="I32" s="30"/>
      <c r="J32" s="30"/>
      <c r="K32" s="30"/>
      <c r="L32" s="3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17"/>
      <c r="F33" s="3"/>
      <c r="G33" s="3"/>
      <c r="H33" s="3"/>
      <c r="I33" s="30"/>
      <c r="J33" s="30"/>
      <c r="K33" s="30"/>
      <c r="L33" s="3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17"/>
      <c r="F34" s="3"/>
      <c r="G34" s="3"/>
      <c r="H34" s="3"/>
      <c r="I34" s="30"/>
      <c r="J34" s="30"/>
      <c r="K34" s="30"/>
      <c r="L34" s="3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17"/>
      <c r="F35" s="3"/>
      <c r="G35" s="3"/>
      <c r="H35" s="3"/>
      <c r="I35" s="30"/>
      <c r="J35" s="30"/>
      <c r="K35" s="30"/>
      <c r="L35" s="3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17"/>
      <c r="F36" s="3"/>
      <c r="G36" s="3"/>
      <c r="H36" s="3"/>
      <c r="I36" s="30"/>
      <c r="J36" s="30"/>
      <c r="K36" s="30"/>
      <c r="L36" s="3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17"/>
      <c r="F37" s="3"/>
      <c r="G37" s="3"/>
      <c r="H37" s="3"/>
      <c r="I37" s="30"/>
      <c r="J37" s="30"/>
      <c r="K37" s="30"/>
      <c r="L37" s="3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17"/>
      <c r="F38" s="3"/>
      <c r="G38" s="3"/>
      <c r="H38" s="3"/>
      <c r="I38" s="30"/>
      <c r="J38" s="30"/>
      <c r="K38" s="30"/>
      <c r="L38" s="3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17"/>
      <c r="F39" s="3"/>
      <c r="G39" s="3"/>
      <c r="H39" s="3"/>
      <c r="I39" s="30"/>
      <c r="J39" s="30"/>
      <c r="K39" s="30"/>
      <c r="L39" s="3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17"/>
      <c r="F40" s="3"/>
      <c r="G40" s="3"/>
      <c r="H40" s="3"/>
      <c r="I40" s="30"/>
      <c r="J40" s="30"/>
      <c r="K40" s="30"/>
      <c r="L40" s="3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17"/>
      <c r="F41" s="3"/>
      <c r="G41" s="3"/>
      <c r="H41" s="3"/>
      <c r="I41" s="30"/>
      <c r="J41" s="30"/>
      <c r="K41" s="30"/>
      <c r="L41" s="3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17"/>
      <c r="F42" s="3"/>
      <c r="G42" s="3"/>
      <c r="H42" s="3"/>
      <c r="I42" s="30"/>
      <c r="J42" s="30"/>
      <c r="K42" s="30"/>
      <c r="L42" s="3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17"/>
      <c r="F43" s="3"/>
      <c r="G43" s="3"/>
      <c r="H43" s="3"/>
      <c r="I43" s="30"/>
      <c r="J43" s="30"/>
      <c r="K43" s="30"/>
      <c r="L43" s="3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17"/>
      <c r="F44" s="3"/>
      <c r="G44" s="3"/>
      <c r="H44" s="3"/>
      <c r="I44" s="30"/>
      <c r="J44" s="30"/>
      <c r="K44" s="30"/>
      <c r="L44" s="3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17"/>
      <c r="F45" s="3"/>
      <c r="G45" s="3"/>
      <c r="H45" s="3"/>
      <c r="I45" s="30"/>
      <c r="J45" s="30"/>
      <c r="K45" s="30"/>
      <c r="L45" s="3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17"/>
      <c r="F46" s="3"/>
      <c r="G46" s="3"/>
      <c r="H46" s="3"/>
      <c r="I46" s="30"/>
      <c r="J46" s="30"/>
      <c r="K46" s="30"/>
      <c r="L46" s="3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17"/>
      <c r="F47" s="3"/>
      <c r="G47" s="3"/>
      <c r="H47" s="3"/>
      <c r="I47" s="30"/>
      <c r="J47" s="30"/>
      <c r="K47" s="30"/>
      <c r="L47" s="3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17"/>
      <c r="F48" s="3"/>
      <c r="G48" s="3"/>
      <c r="H48" s="3"/>
      <c r="I48" s="30"/>
      <c r="J48" s="30"/>
      <c r="K48" s="30"/>
      <c r="L48" s="3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hyperlinks>
    <hyperlink r:id="rId1" ref="A7"/>
    <hyperlink r:id="rId2" ref="A8"/>
    <hyperlink r:id="rId3" ref="A9"/>
  </hyperlinks>
  <drawing r:id="rId4"/>
</worksheet>
</file>