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3B001260-A267-4E5F-A704-5E35B9ADFAFA}" xr6:coauthVersionLast="47" xr6:coauthVersionMax="47" xr10:uidLastSave="{00000000-0000-0000-0000-000000000000}"/>
  <bookViews>
    <workbookView xWindow="-110" yWindow="-110" windowWidth="19420" windowHeight="11500" tabRatio="618" firstSheet="3"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F439" i="24"/>
  <c r="B440" i="24"/>
  <c r="C440" i="24"/>
  <c r="D440" i="24"/>
  <c r="E440" i="24"/>
  <c r="N440" i="24" s="1"/>
  <c r="F440" i="24"/>
  <c r="B441" i="24"/>
  <c r="C441" i="24"/>
  <c r="D441" i="24"/>
  <c r="E441" i="24"/>
  <c r="N441" i="24" s="1"/>
  <c r="F441" i="24"/>
  <c r="B442" i="24"/>
  <c r="C442" i="24"/>
  <c r="D442" i="24"/>
  <c r="E442" i="24"/>
  <c r="N442" i="24" s="1"/>
  <c r="F442" i="24"/>
  <c r="B443" i="24"/>
  <c r="C443" i="24"/>
  <c r="D443" i="24"/>
  <c r="E443" i="24"/>
  <c r="N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R454" i="3"/>
  <c r="R456" i="3" s="1"/>
  <c r="J454" i="3"/>
  <c r="J456" i="3" s="1"/>
  <c r="CH453" i="3"/>
  <c r="CG453" i="3"/>
  <c r="CF453" i="3"/>
  <c r="CE453" i="3"/>
  <c r="CD453" i="3"/>
  <c r="W453" i="3"/>
  <c r="W454" i="3" s="1"/>
  <c r="W456" i="3" s="1"/>
  <c r="V453" i="3"/>
  <c r="V454" i="3" s="1"/>
  <c r="V456" i="3" s="1"/>
  <c r="U453" i="3"/>
  <c r="U454" i="3" s="1"/>
  <c r="U456" i="3" s="1"/>
  <c r="T453" i="3"/>
  <c r="S453" i="3"/>
  <c r="S454" i="3" s="1"/>
  <c r="S456" i="3" s="1"/>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S452" i="3"/>
  <c r="O452" i="3"/>
  <c r="W452" i="3" s="1"/>
  <c r="N452" i="3"/>
  <c r="V452" i="3" s="1"/>
  <c r="M452" i="3"/>
  <c r="U452" i="3" s="1"/>
  <c r="L452" i="3"/>
  <c r="T452" i="3" s="1"/>
  <c r="K452" i="3"/>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J442" i="3"/>
  <c r="R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W445" i="3" l="1"/>
  <c r="GC441" i="24"/>
  <c r="I447" i="3"/>
  <c r="Q447" i="3" s="1"/>
  <c r="M447" i="3"/>
  <c r="U447" i="3" s="1"/>
  <c r="GD439" i="24"/>
  <c r="O447" i="3"/>
  <c r="W447" i="3" s="1"/>
  <c r="GC443" i="24"/>
  <c r="GC446" i="24"/>
  <c r="GC449" i="24"/>
  <c r="GC448" i="24"/>
  <c r="CF455" i="3"/>
  <c r="CG455" i="3" s="1"/>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K442" i="3"/>
  <c r="CE446" i="3"/>
  <c r="CF446" i="3"/>
  <c r="V5" i="26"/>
  <c r="W5" i="26" s="1"/>
  <c r="CE455" i="3" l="1"/>
  <c r="S442" i="3"/>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CB416" i="3"/>
  <c r="DL193" i="3" l="1"/>
  <c r="F66" i="27"/>
  <c r="F65" i="27"/>
  <c r="F64" i="27"/>
  <c r="F63" i="27"/>
  <c r="F62" i="27"/>
  <c r="F60" i="27"/>
  <c r="Q147" i="1"/>
  <c r="G66" i="27"/>
  <c r="E66" i="27"/>
  <c r="B66" i="27"/>
  <c r="P146" i="1"/>
  <c r="P148" i="1" s="1"/>
  <c r="DO144" i="24" l="1"/>
  <c r="DH144" i="24"/>
  <c r="DE139" i="24"/>
  <c r="DD136" i="24"/>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CG83" i="3"/>
  <c r="CH83" i="3"/>
  <c r="CD92" i="3"/>
  <c r="DR84" i="3"/>
  <c r="DQ84" i="3"/>
  <c r="DP84" i="3"/>
  <c r="DO84" i="3"/>
  <c r="DN84" i="3"/>
  <c r="DM84" i="3"/>
  <c r="DH81" i="24"/>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c r="CH193" i="3"/>
  <c r="CH198" i="3" s="1"/>
  <c r="CF193" i="3"/>
  <c r="CF198" i="3" s="1"/>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c r="DO225" i="3"/>
  <c r="CE225" i="3" s="1"/>
  <c r="DO227" i="3"/>
  <c r="CE227" i="3" s="1"/>
  <c r="DQ233" i="3"/>
  <c r="CG233" i="3" s="1"/>
  <c r="DQ231" i="3"/>
  <c r="CG231" i="3" s="1"/>
  <c r="DQ232" i="3"/>
  <c r="CG232" i="3" s="1"/>
  <c r="CH225" i="3" l="1"/>
  <c r="CF225" i="3"/>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s="1"/>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<sst xmlns="http://schemas.openxmlformats.org/spreadsheetml/2006/main" count="10320" uniqueCount="2094">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</sst>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B128"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v>742.19033123142719</v>
      </c>
      <c r="J138" s="102">
        <v>742.19033123142719</v>
      </c>
      <c r="K138" s="102">
        <v>742.19033123142719</v>
      </c>
      <c r="L138" s="102">
        <v>742.19033123142719</v>
      </c>
      <c r="M138" s="102">
        <v>742.19033123142719</v>
      </c>
      <c r="N138" s="102">
        <v>742.19033123142719</v>
      </c>
      <c r="O138" s="102">
        <v>742.19033123142719</v>
      </c>
      <c r="P138" s="94">
        <v>0</v>
      </c>
      <c r="Q138" s="102">
        <v>37.109516561571361</v>
      </c>
      <c r="R138" s="102">
        <v>37.109516561571361</v>
      </c>
      <c r="S138" s="102">
        <v>37.109516561571361</v>
      </c>
      <c r="T138" s="102">
        <v>37.109516561571361</v>
      </c>
      <c r="U138" s="102">
        <v>37.109516561571361</v>
      </c>
      <c r="V138" s="102">
        <v>37.109516561571361</v>
      </c>
      <c r="W138" s="102">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v>0</v>
      </c>
      <c r="DM138" s="129">
        <v>0</v>
      </c>
      <c r="DN138" s="129">
        <v>0</v>
      </c>
      <c r="DO138" s="129">
        <v>0</v>
      </c>
      <c r="DP138" s="129">
        <v>0</v>
      </c>
      <c r="DQ138" s="129">
        <v>0</v>
      </c>
      <c r="DR138" s="129">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v>984.21052631578948</v>
      </c>
      <c r="J139" s="101">
        <v>984.21052631578948</v>
      </c>
      <c r="K139" s="101">
        <v>984.21052631578948</v>
      </c>
      <c r="L139" s="101">
        <v>984.21052631578948</v>
      </c>
      <c r="M139" s="101">
        <v>984.21052631578948</v>
      </c>
      <c r="N139" s="101">
        <v>984.21052631578948</v>
      </c>
      <c r="O139" s="101">
        <v>984.21052631578948</v>
      </c>
      <c r="P139" s="94">
        <v>0</v>
      </c>
      <c r="Q139" s="101">
        <v>49.21052631578948</v>
      </c>
      <c r="R139" s="101">
        <v>49.21052631578948</v>
      </c>
      <c r="S139" s="101">
        <v>49.21052631578948</v>
      </c>
      <c r="T139" s="101">
        <v>49.21052631578948</v>
      </c>
      <c r="U139" s="101">
        <v>49.21052631578948</v>
      </c>
      <c r="V139" s="101">
        <v>49.21052631578948</v>
      </c>
      <c r="W139" s="101">
        <v>49.21052631578948</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v>0</v>
      </c>
      <c r="DM139" s="129">
        <v>0</v>
      </c>
      <c r="DN139" s="129">
        <v>0</v>
      </c>
      <c r="DO139" s="129">
        <v>0</v>
      </c>
      <c r="DP139" s="129">
        <v>0</v>
      </c>
      <c r="DQ139" s="129">
        <v>0</v>
      </c>
      <c r="DR139" s="129">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v>742.19033123142719</v>
      </c>
      <c r="J140" s="102">
        <v>742.19033123142719</v>
      </c>
      <c r="K140" s="102">
        <v>742.19033123142719</v>
      </c>
      <c r="L140" s="102">
        <v>742.19033123142719</v>
      </c>
      <c r="M140" s="102">
        <v>742.19033123142719</v>
      </c>
      <c r="N140" s="102">
        <v>742.19033123142719</v>
      </c>
      <c r="O140" s="102">
        <v>742.19033123142719</v>
      </c>
      <c r="P140" s="94">
        <v>0</v>
      </c>
      <c r="Q140" s="102">
        <v>37.109516561571361</v>
      </c>
      <c r="R140" s="102">
        <v>37.109516561571361</v>
      </c>
      <c r="S140" s="102">
        <v>37.109516561571361</v>
      </c>
      <c r="T140" s="102">
        <v>37.109516561571361</v>
      </c>
      <c r="U140" s="102">
        <v>37.109516561571361</v>
      </c>
      <c r="V140" s="102">
        <v>37.109516561571361</v>
      </c>
      <c r="W140" s="102">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v>0</v>
      </c>
      <c r="DM140" s="129">
        <v>0</v>
      </c>
      <c r="DN140" s="129">
        <v>0</v>
      </c>
      <c r="DO140" s="129">
        <v>0</v>
      </c>
      <c r="DP140" s="129">
        <v>0</v>
      </c>
      <c r="DQ140" s="129">
        <v>0</v>
      </c>
      <c r="DR140" s="129">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4">I144*0.05</f>
        <v>49.21052631578948</v>
      </c>
      <c r="R144" s="101">
        <f t="shared" ref="R144" si="125">J144*0.05</f>
        <v>49.21052631578948</v>
      </c>
      <c r="S144" s="101">
        <f t="shared" ref="S144" si="126">K144*0.05</f>
        <v>49.21052631578948</v>
      </c>
      <c r="T144" s="101">
        <f t="shared" ref="T144" si="127">L144*0.05</f>
        <v>49.21052631578948</v>
      </c>
      <c r="U144" s="101">
        <f t="shared" ref="U144" si="128">M144*0.05</f>
        <v>49.21052631578948</v>
      </c>
      <c r="V144" s="101">
        <f t="shared" ref="V144" si="129">N144*0.05</f>
        <v>49.21052631578948</v>
      </c>
      <c r="W144" s="101">
        <f t="shared" ref="W144" si="130">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1">DL145</f>
        <v>2.1199999999999997</v>
      </c>
      <c r="CC145" s="99">
        <f t="shared" si="131"/>
        <v>2.21</v>
      </c>
      <c r="CD145" s="99">
        <f t="shared" si="131"/>
        <v>2.2599999999999998</v>
      </c>
      <c r="CE145" s="99">
        <f t="shared" si="131"/>
        <v>2.2799999999999998</v>
      </c>
      <c r="CF145" s="99">
        <f t="shared" si="131"/>
        <v>2.2899999999999996</v>
      </c>
      <c r="CG145" s="99">
        <f t="shared" si="131"/>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1"/>
        <v>2.2599999999999998</v>
      </c>
      <c r="CE146" s="97">
        <f t="shared" si="131"/>
        <v>2.2799999999999998</v>
      </c>
      <c r="CF146" s="97">
        <f t="shared" si="131"/>
        <v>2.2899999999999996</v>
      </c>
      <c r="CG146" s="97">
        <f t="shared" si="131"/>
        <v>2.2899999999999996</v>
      </c>
      <c r="CH146" s="97">
        <f t="shared" si="131"/>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2">DL147</f>
        <v>9.26</v>
      </c>
      <c r="CC147" s="99">
        <f t="shared" si="132"/>
        <v>9.66</v>
      </c>
      <c r="CD147" s="99">
        <f t="shared" si="131"/>
        <v>9.8699999999999992</v>
      </c>
      <c r="CE147" s="99">
        <f t="shared" si="131"/>
        <v>9.99</v>
      </c>
      <c r="CF147" s="99">
        <f t="shared" si="131"/>
        <v>10.029999999999999</v>
      </c>
      <c r="CG147" s="99">
        <f t="shared" si="131"/>
        <v>10.02</v>
      </c>
      <c r="CH147" s="99">
        <f t="shared" si="131"/>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2"/>
        <v>9.26</v>
      </c>
      <c r="CC148" s="97">
        <f t="shared" si="132"/>
        <v>9.66</v>
      </c>
      <c r="CD148" s="97">
        <f t="shared" si="131"/>
        <v>9.8699999999999992</v>
      </c>
      <c r="CE148" s="97">
        <f t="shared" si="131"/>
        <v>9.99</v>
      </c>
      <c r="CF148" s="97">
        <f t="shared" si="131"/>
        <v>10.029999999999999</v>
      </c>
      <c r="CG148" s="97">
        <f t="shared" si="131"/>
        <v>10.02</v>
      </c>
      <c r="CH148" s="97">
        <f t="shared" si="131"/>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3">IF(BL149=1,BN149,0)</f>
        <v>0</v>
      </c>
      <c r="BV149" s="27"/>
      <c r="BW149" s="27"/>
      <c r="BX149" s="27"/>
      <c r="BY149" s="27"/>
      <c r="BZ149" s="27"/>
      <c r="CA149" s="27"/>
      <c r="CB149" s="97">
        <f t="shared" ref="CB149" si="134">DL149</f>
        <v>9.26</v>
      </c>
      <c r="CC149" s="97">
        <f t="shared" ref="CC149" si="135">DM149</f>
        <v>9.66</v>
      </c>
      <c r="CD149" s="97">
        <f t="shared" ref="CD149" si="136">DN149</f>
        <v>9.8699999999999992</v>
      </c>
      <c r="CE149" s="97">
        <f t="shared" ref="CE149" si="137">DO149</f>
        <v>9.99</v>
      </c>
      <c r="CF149" s="97">
        <f t="shared" ref="CF149" si="138">DP149</f>
        <v>10.029999999999999</v>
      </c>
      <c r="CG149" s="97">
        <f t="shared" ref="CG149" si="139">DQ149</f>
        <v>10.02</v>
      </c>
      <c r="CH149" s="97">
        <f t="shared" ref="CH149" si="140">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1">IF(BL150=1,BN150,0)</f>
        <v>0</v>
      </c>
      <c r="BV150" s="27"/>
      <c r="BW150" s="27"/>
      <c r="BX150" s="27"/>
      <c r="BY150" s="27"/>
      <c r="BZ150" s="27"/>
      <c r="CA150" s="27"/>
      <c r="CB150" s="97">
        <f t="shared" ref="CB150" si="142">DL150</f>
        <v>9.26</v>
      </c>
      <c r="CC150" s="97">
        <f t="shared" ref="CC150" si="143">DM150</f>
        <v>9.66</v>
      </c>
      <c r="CD150" s="97">
        <f t="shared" ref="CD150" si="144">DN150</f>
        <v>9.8699999999999992</v>
      </c>
      <c r="CE150" s="97">
        <f t="shared" ref="CE150" si="145">DO150</f>
        <v>9.99</v>
      </c>
      <c r="CF150" s="97">
        <f t="shared" ref="CF150" si="146">DP150</f>
        <v>10.029999999999999</v>
      </c>
      <c r="CG150" s="97">
        <f t="shared" ref="CG150" si="147">DQ150</f>
        <v>10.02</v>
      </c>
      <c r="CH150" s="97">
        <f t="shared" ref="CH150" si="148">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2"/>
        <v>9.26</v>
      </c>
      <c r="CC151" s="99">
        <f t="shared" si="132"/>
        <v>9.66</v>
      </c>
      <c r="CD151" s="99">
        <f t="shared" si="131"/>
        <v>9.8699999999999992</v>
      </c>
      <c r="CE151" s="99">
        <f t="shared" si="131"/>
        <v>9.99</v>
      </c>
      <c r="CF151" s="99">
        <f t="shared" si="131"/>
        <v>10.029999999999999</v>
      </c>
      <c r="CG151" s="99">
        <f t="shared" si="131"/>
        <v>10.02</v>
      </c>
      <c r="CH151" s="99">
        <f t="shared" si="131"/>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49">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49"/>
        <v>10.02</v>
      </c>
      <c r="CH154" s="97">
        <f t="shared" si="149"/>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49"/>
        <v>10.02</v>
      </c>
      <c r="CH155" s="99">
        <f t="shared" si="149"/>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49"/>
        <v>10.02</v>
      </c>
      <c r="CH156" s="97">
        <f t="shared" si="149"/>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49"/>
        <v>10.02</v>
      </c>
      <c r="CH157" s="99">
        <f t="shared" si="149"/>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0">DL158</f>
        <v>0.92</v>
      </c>
      <c r="CC158" s="97">
        <f t="shared" si="150"/>
        <v>0.95</v>
      </c>
      <c r="CD158" s="97">
        <f t="shared" si="150"/>
        <v>0.98</v>
      </c>
      <c r="CE158" s="97">
        <f t="shared" si="150"/>
        <v>0.99</v>
      </c>
      <c r="CF158" s="97">
        <f t="shared" si="150"/>
        <v>0.99</v>
      </c>
      <c r="CG158" s="97">
        <f t="shared" si="149"/>
        <v>0.99</v>
      </c>
      <c r="CH158" s="97">
        <f t="shared" si="149"/>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1">IF(BL159=1,BN159,0)</f>
        <v>0</v>
      </c>
      <c r="BV159" s="28"/>
      <c r="BW159" s="28"/>
      <c r="BX159" s="28"/>
      <c r="BY159" s="28"/>
      <c r="BZ159" s="28"/>
      <c r="CA159" s="28"/>
      <c r="CB159" s="99">
        <f t="shared" ref="CB159" si="152">DL159</f>
        <v>0.92</v>
      </c>
      <c r="CC159" s="99">
        <f t="shared" ref="CC159" si="153">DM159</f>
        <v>0.95</v>
      </c>
      <c r="CD159" s="99">
        <f t="shared" ref="CD159" si="154">DN159</f>
        <v>0.98</v>
      </c>
      <c r="CE159" s="99">
        <f t="shared" ref="CE159" si="155">DO159</f>
        <v>0.99</v>
      </c>
      <c r="CF159" s="99">
        <f t="shared" ref="CF159" si="156">DP159</f>
        <v>0.99</v>
      </c>
      <c r="CG159" s="99">
        <f t="shared" ref="CG159" si="157">DQ159</f>
        <v>0.99</v>
      </c>
      <c r="CH159" s="99">
        <f t="shared" ref="CH159" si="158">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0"/>
        <v>0.92</v>
      </c>
      <c r="CC160" s="99">
        <f t="shared" si="150"/>
        <v>0.95</v>
      </c>
      <c r="CD160" s="99">
        <f t="shared" si="150"/>
        <v>0.98</v>
      </c>
      <c r="CE160" s="99">
        <f t="shared" si="150"/>
        <v>0.99</v>
      </c>
      <c r="CF160" s="99">
        <f t="shared" si="150"/>
        <v>0.99</v>
      </c>
      <c r="CG160" s="99">
        <f t="shared" si="149"/>
        <v>0.99</v>
      </c>
      <c r="CH160" s="99">
        <f t="shared" si="149"/>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0"/>
        <v>0.92</v>
      </c>
      <c r="CC161" s="99">
        <f t="shared" si="150"/>
        <v>0.95</v>
      </c>
      <c r="CD161" s="99">
        <f t="shared" si="150"/>
        <v>0.98</v>
      </c>
      <c r="CE161" s="99">
        <f t="shared" si="150"/>
        <v>0.99</v>
      </c>
      <c r="CF161" s="99">
        <f t="shared" si="150"/>
        <v>0.99</v>
      </c>
      <c r="CG161" s="99">
        <f t="shared" si="149"/>
        <v>0.99</v>
      </c>
      <c r="CH161" s="99">
        <f t="shared" si="149"/>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49"/>
        <v>0.99</v>
      </c>
      <c r="CH162" s="97">
        <f t="shared" si="149"/>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49"/>
        <v>0.99</v>
      </c>
      <c r="CH163" s="99">
        <f t="shared" si="149"/>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49"/>
        <v>0.99</v>
      </c>
      <c r="CG164" s="97">
        <f t="shared" si="149"/>
        <v>0.99</v>
      </c>
      <c r="CH164" s="97">
        <f t="shared" si="149"/>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49"/>
        <v>0.99</v>
      </c>
      <c r="CH165" s="99">
        <f t="shared" si="149"/>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59">DL166</f>
        <v>132.67999999999998</v>
      </c>
      <c r="CC166" s="97">
        <f t="shared" si="159"/>
        <v>138.38999999999999</v>
      </c>
      <c r="CD166" s="97">
        <f t="shared" si="159"/>
        <v>141.48999999999998</v>
      </c>
      <c r="CE166" s="97">
        <f t="shared" si="159"/>
        <v>143.14999999999998</v>
      </c>
      <c r="CF166" s="97">
        <f t="shared" si="159"/>
        <v>143.79</v>
      </c>
      <c r="CG166" s="97">
        <f t="shared" si="149"/>
        <v>143.63999999999999</v>
      </c>
      <c r="CH166" s="97">
        <f t="shared" si="149"/>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59"/>
        <v>132.67999999999998</v>
      </c>
      <c r="CC167" s="99">
        <f t="shared" si="159"/>
        <v>138.38999999999999</v>
      </c>
      <c r="CD167" s="99">
        <f t="shared" si="159"/>
        <v>141.48999999999998</v>
      </c>
      <c r="CE167" s="99">
        <f t="shared" si="159"/>
        <v>143.14999999999998</v>
      </c>
      <c r="CF167" s="99">
        <f t="shared" si="159"/>
        <v>143.79</v>
      </c>
      <c r="CG167" s="99">
        <f t="shared" si="149"/>
        <v>143.63999999999999</v>
      </c>
      <c r="CH167" s="99">
        <f t="shared" si="149"/>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0">IF(BL168=1,BN168,0)</f>
        <v>0</v>
      </c>
      <c r="BV168" s="28"/>
      <c r="BW168" s="28"/>
      <c r="BX168" s="28"/>
      <c r="BY168" s="28"/>
      <c r="BZ168" s="28"/>
      <c r="CA168" s="28"/>
      <c r="CB168" s="99">
        <f t="shared" ref="CB168" si="161">DL168</f>
        <v>132.67999999999998</v>
      </c>
      <c r="CC168" s="99">
        <f t="shared" ref="CC168" si="162">DM168</f>
        <v>138.38999999999999</v>
      </c>
      <c r="CD168" s="99">
        <f t="shared" ref="CD168" si="163">DN168</f>
        <v>141.48999999999998</v>
      </c>
      <c r="CE168" s="99">
        <f t="shared" ref="CE168" si="164">DO168</f>
        <v>143.14999999999998</v>
      </c>
      <c r="CF168" s="99">
        <f t="shared" ref="CF168" si="165">DP168</f>
        <v>143.79</v>
      </c>
      <c r="CG168" s="99">
        <f t="shared" ref="CG168" si="166">DQ168</f>
        <v>143.63999999999999</v>
      </c>
      <c r="CH168" s="99">
        <f t="shared" ref="CH168" si="167">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68">IF(BL169=1,BN169,0)</f>
        <v>0</v>
      </c>
      <c r="BV169" s="28"/>
      <c r="BW169" s="28"/>
      <c r="BX169" s="28"/>
      <c r="BY169" s="28"/>
      <c r="BZ169" s="28"/>
      <c r="CA169" s="28"/>
      <c r="CB169" s="99">
        <f t="shared" ref="CB169" si="169">DL169</f>
        <v>132.67999999999998</v>
      </c>
      <c r="CC169" s="99">
        <f t="shared" ref="CC169" si="170">DM169</f>
        <v>138.38999999999999</v>
      </c>
      <c r="CD169" s="99">
        <f t="shared" ref="CD169" si="171">DN169</f>
        <v>141.48999999999998</v>
      </c>
      <c r="CE169" s="99">
        <f t="shared" ref="CE169" si="172">DO169</f>
        <v>143.14999999999998</v>
      </c>
      <c r="CF169" s="99">
        <f t="shared" ref="CF169" si="173">DP169</f>
        <v>143.79</v>
      </c>
      <c r="CG169" s="99">
        <f t="shared" ref="CG169" si="174">DQ169</f>
        <v>143.63999999999999</v>
      </c>
      <c r="CH169" s="99">
        <f t="shared" ref="CH169" si="175">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49"/>
        <v>143.63999999999999</v>
      </c>
      <c r="CH170" s="97">
        <f t="shared" si="149"/>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49"/>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49"/>
        <v>143.63999999999999</v>
      </c>
      <c r="CH172" s="97">
        <f t="shared" si="149"/>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49"/>
        <v>143.63999999999999</v>
      </c>
      <c r="CH173" s="99">
        <f t="shared" si="149"/>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76">DL174</f>
        <v>8.0399999999999991</v>
      </c>
      <c r="CC174" s="97">
        <f t="shared" si="176"/>
        <v>8.379999999999999</v>
      </c>
      <c r="CD174" s="97">
        <f t="shared" si="176"/>
        <v>8.57</v>
      </c>
      <c r="CE174" s="97">
        <f t="shared" si="176"/>
        <v>8.67</v>
      </c>
      <c r="CF174" s="97">
        <f t="shared" si="176"/>
        <v>8.7099999999999991</v>
      </c>
      <c r="CG174" s="97">
        <f t="shared" si="149"/>
        <v>8.6999999999999993</v>
      </c>
      <c r="CH174" s="97">
        <f t="shared" si="149"/>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77">IF(BL175=1,BN175,0)</f>
        <v>0</v>
      </c>
      <c r="BV175" s="27"/>
      <c r="BW175" s="27"/>
      <c r="BX175" s="27"/>
      <c r="BY175" s="27"/>
      <c r="BZ175" s="27"/>
      <c r="CA175" s="27"/>
      <c r="CB175" s="97">
        <f t="shared" ref="CB175" si="178">DL175</f>
        <v>8.0399999999999991</v>
      </c>
      <c r="CC175" s="97">
        <f t="shared" ref="CC175" si="179">DM175</f>
        <v>8.379999999999999</v>
      </c>
      <c r="CD175" s="97">
        <f t="shared" ref="CD175" si="180">DN175</f>
        <v>8.57</v>
      </c>
      <c r="CE175" s="97">
        <f t="shared" ref="CE175" si="181">DO175</f>
        <v>8.67</v>
      </c>
      <c r="CF175" s="97">
        <f t="shared" ref="CF175" si="182">DP175</f>
        <v>8.7099999999999991</v>
      </c>
      <c r="CG175" s="97">
        <f t="shared" ref="CG175" si="183">DQ175</f>
        <v>8.6999999999999993</v>
      </c>
      <c r="CH175" s="97">
        <f t="shared" ref="CH175" si="184">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5">IF(BL176=1,BN176,0)</f>
        <v>0</v>
      </c>
      <c r="BV176" s="27"/>
      <c r="BW176" s="27"/>
      <c r="BX176" s="27"/>
      <c r="BY176" s="27"/>
      <c r="BZ176" s="27"/>
      <c r="CA176" s="27"/>
      <c r="CB176" s="97">
        <f t="shared" ref="CB176" si="186">DL176</f>
        <v>8.0399999999999991</v>
      </c>
      <c r="CC176" s="97">
        <f t="shared" ref="CC176" si="187">DM176</f>
        <v>8.379999999999999</v>
      </c>
      <c r="CD176" s="97">
        <f t="shared" ref="CD176" si="188">DN176</f>
        <v>8.57</v>
      </c>
      <c r="CE176" s="97">
        <f t="shared" ref="CE176" si="189">DO176</f>
        <v>8.67</v>
      </c>
      <c r="CF176" s="97">
        <f t="shared" ref="CF176" si="190">DP176</f>
        <v>8.7099999999999991</v>
      </c>
      <c r="CG176" s="97">
        <f t="shared" ref="CG176" si="191">DQ176</f>
        <v>8.6999999999999993</v>
      </c>
      <c r="CH176" s="97">
        <f t="shared" ref="CH176" si="192">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49"/>
        <v>8.6999999999999993</v>
      </c>
      <c r="CH177" s="99">
        <f t="shared" si="149"/>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49"/>
        <v>8.6999999999999993</v>
      </c>
      <c r="CH178" s="97">
        <f t="shared" si="149"/>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49"/>
        <v>8.6999999999999993</v>
      </c>
      <c r="CH179" s="99">
        <f t="shared" si="149"/>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49"/>
        <v>8.6999999999999993</v>
      </c>
      <c r="CH180" s="97">
        <f t="shared" si="149"/>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3">DM182</f>
        <v>730.9</v>
      </c>
      <c r="CD182" s="97">
        <f t="shared" si="193"/>
        <v>747.24</v>
      </c>
      <c r="CE182" s="97">
        <f t="shared" si="193"/>
        <v>756</v>
      </c>
      <c r="CF182" s="97">
        <f t="shared" si="193"/>
        <v>759.43</v>
      </c>
      <c r="CG182" s="97">
        <f t="shared" si="193"/>
        <v>758.59</v>
      </c>
      <c r="CH182" s="97">
        <f t="shared" si="149"/>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4">IF(BL183=1,BN183,0)</f>
        <v>0</v>
      </c>
      <c r="BV183" s="28"/>
      <c r="BW183" s="28"/>
      <c r="BX183" s="28"/>
      <c r="BY183" s="28"/>
      <c r="BZ183" s="28"/>
      <c r="CA183" s="28"/>
      <c r="CB183" s="99">
        <f>DL183</f>
        <v>279.19</v>
      </c>
      <c r="CC183" s="99">
        <f t="shared" ref="CC183:CE183" si="195">DM183</f>
        <v>291.20999999999998</v>
      </c>
      <c r="CD183" s="99">
        <f t="shared" si="195"/>
        <v>297.71999999999997</v>
      </c>
      <c r="CE183" s="99">
        <f t="shared" si="195"/>
        <v>301.20999999999998</v>
      </c>
      <c r="CF183" s="99">
        <f t="shared" si="193"/>
        <v>302.57</v>
      </c>
      <c r="CG183" s="99">
        <f t="shared" si="193"/>
        <v>302.24</v>
      </c>
      <c r="CH183" s="99">
        <f t="shared" ref="CH183:CH185" si="196">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4"/>
        <v>0</v>
      </c>
      <c r="BV184" s="27"/>
      <c r="BW184" s="27"/>
      <c r="BX184" s="27"/>
      <c r="BY184" s="27"/>
      <c r="BZ184" s="27"/>
      <c r="CA184" s="27"/>
      <c r="CB184" s="97"/>
      <c r="CC184" s="97">
        <v>210</v>
      </c>
      <c r="CD184" s="97">
        <f t="shared" ref="CD184:CH187" si="197">DN184</f>
        <v>297.71999999999997</v>
      </c>
      <c r="CE184" s="97">
        <f t="shared" si="197"/>
        <v>301.20999999999998</v>
      </c>
      <c r="CF184" s="97">
        <f t="shared" si="193"/>
        <v>302.57</v>
      </c>
      <c r="CG184" s="97">
        <f t="shared" si="193"/>
        <v>302.24</v>
      </c>
      <c r="CH184" s="97">
        <f t="shared" si="196"/>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4"/>
        <v>0</v>
      </c>
      <c r="BV185" s="28"/>
      <c r="BW185" s="28"/>
      <c r="BX185" s="28"/>
      <c r="BY185" s="28"/>
      <c r="BZ185" s="28"/>
      <c r="CA185" s="28"/>
      <c r="CB185" s="99">
        <v>120</v>
      </c>
      <c r="CC185" s="99">
        <v>210</v>
      </c>
      <c r="CD185" s="99">
        <f t="shared" si="197"/>
        <v>297.71999999999997</v>
      </c>
      <c r="CE185" s="99">
        <f t="shared" si="197"/>
        <v>301.20999999999998</v>
      </c>
      <c r="CF185" s="99">
        <f t="shared" si="193"/>
        <v>302.57</v>
      </c>
      <c r="CG185" s="99">
        <f t="shared" si="193"/>
        <v>302.24</v>
      </c>
      <c r="CH185" s="99">
        <f t="shared" si="196"/>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4"/>
        <v>0</v>
      </c>
      <c r="BV186" s="27"/>
      <c r="BW186" s="27"/>
      <c r="BX186" s="27"/>
      <c r="BY186" s="27"/>
      <c r="BZ186" s="27"/>
      <c r="CA186" s="27"/>
      <c r="CB186" s="97"/>
      <c r="CC186" s="97">
        <v>210</v>
      </c>
      <c r="CD186" s="97">
        <f t="shared" si="197"/>
        <v>297.71999999999997</v>
      </c>
      <c r="CE186" s="97">
        <f t="shared" si="197"/>
        <v>301.20999999999998</v>
      </c>
      <c r="CF186" s="97">
        <f t="shared" si="197"/>
        <v>302.57</v>
      </c>
      <c r="CG186" s="97">
        <f t="shared" si="197"/>
        <v>302.24</v>
      </c>
      <c r="CH186" s="97">
        <f t="shared" si="197"/>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4"/>
        <v>0</v>
      </c>
      <c r="BV187" s="28"/>
      <c r="BW187" s="28"/>
      <c r="BX187" s="28"/>
      <c r="BY187" s="28"/>
      <c r="BZ187" s="28"/>
      <c r="CA187" s="28"/>
      <c r="CB187" s="99"/>
      <c r="CC187" s="99">
        <v>210</v>
      </c>
      <c r="CD187" s="99">
        <f t="shared" si="197"/>
        <v>297.71999999999997</v>
      </c>
      <c r="CE187" s="99">
        <f t="shared" si="197"/>
        <v>301.20999999999998</v>
      </c>
      <c r="CF187" s="99">
        <f t="shared" si="197"/>
        <v>302.57</v>
      </c>
      <c r="CG187" s="99">
        <f t="shared" si="197"/>
        <v>302.24</v>
      </c>
      <c r="CH187" s="99">
        <f t="shared" si="197"/>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4"/>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198">CF188</f>
        <v>120.48399999999999</v>
      </c>
      <c r="CH188" s="97">
        <f t="shared" si="198"/>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4"/>
        <v>0</v>
      </c>
      <c r="BV189" s="28"/>
      <c r="BW189" s="28"/>
      <c r="BX189" s="28"/>
      <c r="BY189" s="28"/>
      <c r="BZ189" s="28"/>
      <c r="CA189" s="28"/>
      <c r="CB189" s="99"/>
      <c r="CC189" s="99"/>
      <c r="CD189" s="99">
        <v>50</v>
      </c>
      <c r="CE189" s="99">
        <f t="shared" ref="CE189" si="199">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4"/>
        <v>0</v>
      </c>
      <c r="BV190" s="27"/>
      <c r="BW190" s="27"/>
      <c r="BX190" s="27"/>
      <c r="BY190" s="27"/>
      <c r="BZ190" s="27"/>
      <c r="CA190" s="27"/>
      <c r="CB190" s="97">
        <f t="shared" ref="CB190:CE190" si="200">DL190</f>
        <v>0.4</v>
      </c>
      <c r="CC190" s="97">
        <f t="shared" si="200"/>
        <v>0.42</v>
      </c>
      <c r="CD190" s="97">
        <f t="shared" si="200"/>
        <v>0.43</v>
      </c>
      <c r="CE190" s="97">
        <f t="shared" si="200"/>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1">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2">0.2*J193</f>
        <v>2.0780000000000003</v>
      </c>
      <c r="S193" s="253">
        <f t="shared" si="202"/>
        <v>2.278</v>
      </c>
      <c r="T193" s="253">
        <f t="shared" si="202"/>
        <v>2.4780000000000002</v>
      </c>
      <c r="U193" s="253">
        <f t="shared" si="202"/>
        <v>2.6780000000000004</v>
      </c>
      <c r="V193" s="253">
        <f t="shared" si="202"/>
        <v>2.8780000000000001</v>
      </c>
      <c r="W193" s="253">
        <f t="shared" si="202"/>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3">IF(BL193=1,BN193,0)</f>
        <v>0</v>
      </c>
      <c r="BV193" s="28"/>
      <c r="BW193" s="28"/>
      <c r="BX193" s="28"/>
      <c r="BY193" s="28"/>
      <c r="BZ193" s="28"/>
      <c r="CA193" s="28"/>
      <c r="CB193" s="99">
        <f t="shared" ref="CB193:CH197" si="204">DL193</f>
        <v>567.02</v>
      </c>
      <c r="CC193" s="99">
        <f t="shared" si="204"/>
        <v>567.02</v>
      </c>
      <c r="CD193" s="99">
        <f t="shared" si="204"/>
        <v>567.02</v>
      </c>
      <c r="CE193" s="99">
        <f t="shared" si="204"/>
        <v>567.02</v>
      </c>
      <c r="CF193" s="389">
        <f>(CE193+CH193)/2</f>
        <v>341.06252999999998</v>
      </c>
      <c r="CG193" s="389">
        <f>DQ193*0.5</f>
        <v>283.51</v>
      </c>
      <c r="CH193" s="389">
        <f>(CE193-(DR193-(DR193*0.01))*(0.6))/2</f>
        <v>115.10506000000001</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5">J193*1.05</f>
        <v>10.909500000000001</v>
      </c>
      <c r="K194" s="101">
        <f t="shared" si="205"/>
        <v>11.9595</v>
      </c>
      <c r="L194" s="101">
        <f t="shared" si="205"/>
        <v>13.009500000000001</v>
      </c>
      <c r="M194" s="101">
        <f t="shared" si="205"/>
        <v>14.059500000000002</v>
      </c>
      <c r="N194" s="101">
        <f t="shared" si="205"/>
        <v>15.109500000000001</v>
      </c>
      <c r="O194" s="101">
        <f t="shared" si="205"/>
        <v>16.159500000000001</v>
      </c>
      <c r="P194" s="269">
        <v>0</v>
      </c>
      <c r="Q194" s="253">
        <f t="shared" ref="Q194:Q200" si="206">0.2*I194</f>
        <v>1.9719000000000002</v>
      </c>
      <c r="R194" s="253">
        <f t="shared" si="202"/>
        <v>2.1819000000000002</v>
      </c>
      <c r="S194" s="253">
        <f t="shared" si="202"/>
        <v>2.3919000000000001</v>
      </c>
      <c r="T194" s="253">
        <f t="shared" si="202"/>
        <v>2.6019000000000005</v>
      </c>
      <c r="U194" s="253">
        <f t="shared" si="202"/>
        <v>2.8119000000000005</v>
      </c>
      <c r="V194" s="253">
        <f t="shared" si="202"/>
        <v>3.0219000000000005</v>
      </c>
      <c r="W194" s="253">
        <f t="shared" si="202"/>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3"/>
        <v>0</v>
      </c>
      <c r="BV194" s="27"/>
      <c r="BW194" s="27"/>
      <c r="BX194" s="27"/>
      <c r="BY194" s="27"/>
      <c r="BZ194" s="27"/>
      <c r="CA194" s="27"/>
      <c r="CB194" s="97"/>
      <c r="CC194" s="185">
        <f t="shared" si="204"/>
        <v>567.02</v>
      </c>
      <c r="CD194" s="97">
        <f t="shared" si="204"/>
        <v>567.02</v>
      </c>
      <c r="CE194" s="97">
        <f t="shared" si="204"/>
        <v>567.02</v>
      </c>
      <c r="CF194" s="97">
        <f t="shared" si="204"/>
        <v>567.02</v>
      </c>
      <c r="CG194" s="97">
        <f t="shared" si="204"/>
        <v>567.02</v>
      </c>
      <c r="CH194" s="97">
        <f t="shared" si="204"/>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06"/>
        <v>2.3559999999999999</v>
      </c>
      <c r="R195" s="253">
        <f t="shared" si="202"/>
        <v>2.556</v>
      </c>
      <c r="S195" s="253">
        <f t="shared" si="202"/>
        <v>2.7560000000000002</v>
      </c>
      <c r="T195" s="253">
        <f t="shared" si="202"/>
        <v>2.956</v>
      </c>
      <c r="U195" s="253">
        <f t="shared" si="202"/>
        <v>3.1560000000000001</v>
      </c>
      <c r="V195" s="253">
        <f t="shared" si="202"/>
        <v>3.3560000000000003</v>
      </c>
      <c r="W195" s="253">
        <f t="shared" si="202"/>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3"/>
        <v>0</v>
      </c>
      <c r="BV195" s="28"/>
      <c r="BW195" s="28"/>
      <c r="BX195" s="28"/>
      <c r="BY195" s="28"/>
      <c r="BZ195" s="28"/>
      <c r="CA195" s="28"/>
      <c r="CB195" s="99"/>
      <c r="CC195" s="185">
        <f t="shared" si="204"/>
        <v>567.02</v>
      </c>
      <c r="CD195" s="185">
        <f t="shared" ref="CD195" si="207">DN195</f>
        <v>567.02</v>
      </c>
      <c r="CE195" s="185">
        <f t="shared" ref="CE195" si="208">DO195</f>
        <v>567.02</v>
      </c>
      <c r="CF195" s="185">
        <f t="shared" si="204"/>
        <v>567.02</v>
      </c>
      <c r="CG195" s="185">
        <f t="shared" si="204"/>
        <v>567.02</v>
      </c>
      <c r="CH195" s="389">
        <f>(CE195-(DR195-(DR195*0.01))*(0.6))/2</f>
        <v>115.10506000000001</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09">J195*1.05</f>
        <v>13.419</v>
      </c>
      <c r="K196" s="101">
        <f t="shared" si="209"/>
        <v>14.468999999999999</v>
      </c>
      <c r="L196" s="101">
        <f t="shared" si="209"/>
        <v>15.519</v>
      </c>
      <c r="M196" s="101">
        <f t="shared" si="209"/>
        <v>16.568999999999999</v>
      </c>
      <c r="N196" s="101">
        <f t="shared" si="209"/>
        <v>17.619000000000003</v>
      </c>
      <c r="O196" s="101">
        <f t="shared" si="209"/>
        <v>18.669</v>
      </c>
      <c r="P196" s="269">
        <v>0</v>
      </c>
      <c r="Q196" s="253">
        <f t="shared" si="206"/>
        <v>2.4738000000000002</v>
      </c>
      <c r="R196" s="253">
        <f t="shared" si="202"/>
        <v>2.6838000000000002</v>
      </c>
      <c r="S196" s="253">
        <f t="shared" si="202"/>
        <v>2.8938000000000001</v>
      </c>
      <c r="T196" s="253">
        <f t="shared" si="202"/>
        <v>3.1038000000000001</v>
      </c>
      <c r="U196" s="253">
        <f t="shared" si="202"/>
        <v>3.3138000000000001</v>
      </c>
      <c r="V196" s="253">
        <f t="shared" si="202"/>
        <v>3.5238000000000009</v>
      </c>
      <c r="W196" s="253">
        <f t="shared" si="202"/>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3"/>
        <v>0</v>
      </c>
      <c r="BV196" s="27"/>
      <c r="BW196" s="27"/>
      <c r="BX196" s="27"/>
      <c r="BY196" s="27"/>
      <c r="BZ196" s="27"/>
      <c r="CA196" s="27"/>
      <c r="CB196" s="97"/>
      <c r="CC196" s="185">
        <f t="shared" si="204"/>
        <v>567.02</v>
      </c>
      <c r="CD196" s="97">
        <f t="shared" si="204"/>
        <v>567.02</v>
      </c>
      <c r="CE196" s="97">
        <f t="shared" si="204"/>
        <v>567.02</v>
      </c>
      <c r="CF196" s="97">
        <f t="shared" si="204"/>
        <v>567.02</v>
      </c>
      <c r="CG196" s="97">
        <f t="shared" si="204"/>
        <v>567.02</v>
      </c>
      <c r="CH196" s="97">
        <f t="shared" si="204"/>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0">J195*1.01</f>
        <v>12.9078</v>
      </c>
      <c r="K197" s="102">
        <f t="shared" si="210"/>
        <v>13.9178</v>
      </c>
      <c r="L197" s="102">
        <f t="shared" si="210"/>
        <v>14.9278</v>
      </c>
      <c r="M197" s="102">
        <f t="shared" si="210"/>
        <v>15.937799999999999</v>
      </c>
      <c r="N197" s="102">
        <f t="shared" si="210"/>
        <v>16.947800000000001</v>
      </c>
      <c r="O197" s="102">
        <f t="shared" si="210"/>
        <v>17.957800000000002</v>
      </c>
      <c r="P197" s="269">
        <v>0</v>
      </c>
      <c r="Q197" s="253">
        <f t="shared" si="206"/>
        <v>2.3795600000000001</v>
      </c>
      <c r="R197" s="253">
        <f t="shared" si="202"/>
        <v>2.5815600000000001</v>
      </c>
      <c r="S197" s="253">
        <f t="shared" si="202"/>
        <v>2.78356</v>
      </c>
      <c r="T197" s="253">
        <f t="shared" si="202"/>
        <v>2.98556</v>
      </c>
      <c r="U197" s="253">
        <f t="shared" si="202"/>
        <v>3.1875599999999999</v>
      </c>
      <c r="V197" s="253">
        <f t="shared" si="202"/>
        <v>3.3895600000000004</v>
      </c>
      <c r="W197" s="253">
        <f t="shared" si="202"/>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3"/>
        <v>0</v>
      </c>
      <c r="BV197" s="28"/>
      <c r="BW197" s="28"/>
      <c r="BX197" s="28"/>
      <c r="BY197" s="28"/>
      <c r="BZ197" s="28"/>
      <c r="CA197" s="28"/>
      <c r="CB197" s="99"/>
      <c r="CC197" s="185">
        <f t="shared" si="204"/>
        <v>567.02</v>
      </c>
      <c r="CD197" s="99">
        <f t="shared" si="204"/>
        <v>567.02</v>
      </c>
      <c r="CE197" s="99">
        <f t="shared" si="204"/>
        <v>567.02</v>
      </c>
      <c r="CF197" s="99">
        <f t="shared" si="204"/>
        <v>567.02</v>
      </c>
      <c r="CG197" s="99">
        <f t="shared" si="204"/>
        <v>567.02</v>
      </c>
      <c r="CH197" s="99">
        <f t="shared" si="204"/>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06"/>
        <v>2.8580000000000001</v>
      </c>
      <c r="R198" s="253">
        <f t="shared" si="202"/>
        <v>2.8580000000000001</v>
      </c>
      <c r="S198" s="253">
        <f t="shared" si="202"/>
        <v>2.8580000000000001</v>
      </c>
      <c r="T198" s="253">
        <f t="shared" si="202"/>
        <v>2.8580000000000001</v>
      </c>
      <c r="U198" s="253">
        <f t="shared" si="202"/>
        <v>2.8580000000000001</v>
      </c>
      <c r="V198" s="253">
        <f t="shared" si="202"/>
        <v>2.8580000000000001</v>
      </c>
      <c r="W198" s="253">
        <f t="shared" si="202"/>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3"/>
        <v>0</v>
      </c>
      <c r="BV198" s="27"/>
      <c r="BW198" s="27"/>
      <c r="BX198" s="27"/>
      <c r="BY198" s="27"/>
      <c r="BZ198" s="27"/>
      <c r="CA198" s="27"/>
      <c r="CB198" s="97">
        <v>30</v>
      </c>
      <c r="CC198" s="97">
        <v>150</v>
      </c>
      <c r="CD198" s="97">
        <f>0.2*CD193</f>
        <v>113.404</v>
      </c>
      <c r="CE198" s="97">
        <f>0.3*CE193</f>
        <v>170.10599999999999</v>
      </c>
      <c r="CF198" s="97">
        <f t="shared" ref="CF198:CH198" si="211">0.3*CF193</f>
        <v>102.31875899999999</v>
      </c>
      <c r="CG198" s="97">
        <f t="shared" si="211"/>
        <v>85.052999999999997</v>
      </c>
      <c r="CH198" s="97">
        <f t="shared" si="211"/>
        <v>34.531517999999998</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2">J200*1.05</f>
        <v>28.602</v>
      </c>
      <c r="K199" s="102">
        <f t="shared" si="212"/>
        <v>29.652000000000001</v>
      </c>
      <c r="L199" s="102">
        <f t="shared" si="212"/>
        <v>30.701999999999998</v>
      </c>
      <c r="M199" s="102">
        <f t="shared" si="212"/>
        <v>31.751999999999999</v>
      </c>
      <c r="N199" s="102">
        <f t="shared" si="212"/>
        <v>32.802</v>
      </c>
      <c r="O199" s="102">
        <f t="shared" si="212"/>
        <v>33.852000000000004</v>
      </c>
      <c r="P199" s="269">
        <v>0</v>
      </c>
      <c r="Q199" s="253">
        <f t="shared" si="206"/>
        <v>5.5104000000000006</v>
      </c>
      <c r="R199" s="253">
        <f t="shared" si="202"/>
        <v>5.7204000000000006</v>
      </c>
      <c r="S199" s="253">
        <f t="shared" si="202"/>
        <v>5.9304000000000006</v>
      </c>
      <c r="T199" s="253">
        <f t="shared" si="202"/>
        <v>6.1403999999999996</v>
      </c>
      <c r="U199" s="253">
        <f t="shared" si="202"/>
        <v>6.3504000000000005</v>
      </c>
      <c r="V199" s="253">
        <f t="shared" si="202"/>
        <v>6.5604000000000005</v>
      </c>
      <c r="W199" s="253">
        <f t="shared" si="202"/>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3"/>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06"/>
        <v>5.2480000000000002</v>
      </c>
      <c r="R200" s="253">
        <f t="shared" si="202"/>
        <v>5.4480000000000004</v>
      </c>
      <c r="S200" s="253">
        <f t="shared" si="202"/>
        <v>5.6479999999999997</v>
      </c>
      <c r="T200" s="253">
        <f t="shared" si="202"/>
        <v>5.8479999999999999</v>
      </c>
      <c r="U200" s="253">
        <f t="shared" si="202"/>
        <v>6.048</v>
      </c>
      <c r="V200" s="253">
        <f t="shared" si="202"/>
        <v>6.2480000000000002</v>
      </c>
      <c r="W200" s="253">
        <f t="shared" si="202"/>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3">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4">IF(BL203=1,BN203,0)</f>
        <v>0</v>
      </c>
      <c r="BV203" s="28"/>
      <c r="BW203" s="28"/>
      <c r="BX203" s="28"/>
      <c r="BY203" s="28"/>
      <c r="BZ203" s="28"/>
      <c r="CA203" s="28"/>
      <c r="CB203" s="99">
        <f t="shared" ref="CB203" si="215">DL203</f>
        <v>1006.95</v>
      </c>
      <c r="CC203" s="99">
        <f t="shared" ref="CC203:CE203" si="216">DM203</f>
        <v>1006.95</v>
      </c>
      <c r="CD203" s="99">
        <f t="shared" si="216"/>
        <v>1006.95</v>
      </c>
      <c r="CE203" s="99">
        <f t="shared" si="216"/>
        <v>1006.95</v>
      </c>
      <c r="CF203" s="389">
        <f>(CE203+CH203)/2</f>
        <v>719.9692500000001</v>
      </c>
      <c r="CG203" s="389">
        <f>DQ203*0.375</f>
        <v>377.60625000000005</v>
      </c>
      <c r="CH203" s="389">
        <f>CE203-(CE203-(CE203*0.05))*(0.6)</f>
        <v>432.98850000000004</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17">J203*1.05</f>
        <v>69.814499999999995</v>
      </c>
      <c r="K204" s="101">
        <f t="shared" si="217"/>
        <v>70.864499999999992</v>
      </c>
      <c r="L204" s="101">
        <f t="shared" si="217"/>
        <v>71.914500000000004</v>
      </c>
      <c r="M204" s="101">
        <f t="shared" si="217"/>
        <v>72.964500000000001</v>
      </c>
      <c r="N204" s="101">
        <f t="shared" si="217"/>
        <v>74.014499999999998</v>
      </c>
      <c r="O204" s="101">
        <f t="shared" si="217"/>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4"/>
        <v>0</v>
      </c>
      <c r="BV204" s="27"/>
      <c r="BW204" s="27"/>
      <c r="BX204" s="27"/>
      <c r="BY204" s="27"/>
      <c r="BZ204" s="27"/>
      <c r="CA204" s="27"/>
      <c r="CB204" s="97"/>
      <c r="CC204" s="97">
        <v>50</v>
      </c>
      <c r="CD204" s="97">
        <v>200</v>
      </c>
      <c r="CE204" s="97">
        <v>250</v>
      </c>
      <c r="CF204" s="97">
        <f t="shared" ref="CF204:CH205" si="218">DP204</f>
        <v>1006.95</v>
      </c>
      <c r="CG204" s="97">
        <f t="shared" si="218"/>
        <v>1006.95</v>
      </c>
      <c r="CH204" s="97">
        <f t="shared" si="218"/>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19">J203*1.01</f>
        <v>67.154899999999998</v>
      </c>
      <c r="K205" s="102">
        <f t="shared" si="219"/>
        <v>68.164899999999989</v>
      </c>
      <c r="L205" s="102">
        <f t="shared" si="219"/>
        <v>69.174899999999994</v>
      </c>
      <c r="M205" s="102">
        <f t="shared" si="219"/>
        <v>70.184899999999999</v>
      </c>
      <c r="N205" s="102">
        <f t="shared" si="219"/>
        <v>71.19489999999999</v>
      </c>
      <c r="O205" s="102">
        <f t="shared" si="219"/>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4"/>
        <v>0</v>
      </c>
      <c r="BV205" s="28"/>
      <c r="BW205" s="28"/>
      <c r="BX205" s="28"/>
      <c r="BY205" s="28"/>
      <c r="BZ205" s="28"/>
      <c r="CA205" s="28"/>
      <c r="CB205" s="99"/>
      <c r="CC205" s="99">
        <v>50</v>
      </c>
      <c r="CD205" s="99">
        <v>200</v>
      </c>
      <c r="CE205" s="99">
        <v>250</v>
      </c>
      <c r="CF205" s="99">
        <f t="shared" si="218"/>
        <v>1006.95</v>
      </c>
      <c r="CG205" s="99">
        <f t="shared" si="218"/>
        <v>1006.95</v>
      </c>
      <c r="CH205" s="99">
        <f t="shared" si="218"/>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4"/>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0">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0"/>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0"/>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4"/>
        <v>0</v>
      </c>
      <c r="BV210" s="28"/>
      <c r="BW210" s="28"/>
      <c r="BX210" s="28"/>
      <c r="BY210" s="28"/>
      <c r="BZ210" s="28"/>
      <c r="CA210" s="28"/>
      <c r="CB210" s="99">
        <f t="shared" ref="CB210:CB223" si="221">DL210</f>
        <v>0.4</v>
      </c>
      <c r="CC210" s="99">
        <f t="shared" ref="CC210:CC223" si="222">DM210</f>
        <v>0.35</v>
      </c>
      <c r="CD210" s="99">
        <f t="shared" ref="CD210:CD223" si="223">DN210</f>
        <v>0.3</v>
      </c>
      <c r="CE210" s="99">
        <f t="shared" ref="CE210:CH224" si="224">DO210</f>
        <v>0.3</v>
      </c>
      <c r="CF210" s="99">
        <f t="shared" si="224"/>
        <v>0.3</v>
      </c>
      <c r="CG210" s="99">
        <f t="shared" si="224"/>
        <v>0.3</v>
      </c>
      <c r="CH210" s="99">
        <f t="shared" si="224"/>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4"/>
        <v>0</v>
      </c>
      <c r="BV211" s="27"/>
      <c r="BW211" s="27"/>
      <c r="BX211" s="27"/>
      <c r="BY211" s="27"/>
      <c r="BZ211" s="27"/>
      <c r="CA211" s="27"/>
      <c r="CB211" s="97">
        <f t="shared" si="221"/>
        <v>0.3</v>
      </c>
      <c r="CC211" s="97">
        <f t="shared" si="222"/>
        <v>0.34</v>
      </c>
      <c r="CD211" s="97">
        <f t="shared" si="223"/>
        <v>0.38800000000000001</v>
      </c>
      <c r="CE211" s="97">
        <f t="shared" si="224"/>
        <v>0.37</v>
      </c>
      <c r="CF211" s="97">
        <f t="shared" si="224"/>
        <v>0.35</v>
      </c>
      <c r="CG211" s="97">
        <f t="shared" si="224"/>
        <v>0.34</v>
      </c>
      <c r="CH211" s="97">
        <f t="shared" si="224"/>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4"/>
        <v>0</v>
      </c>
      <c r="BV212" s="28"/>
      <c r="BW212" s="28"/>
      <c r="BX212" s="28"/>
      <c r="BY212" s="28"/>
      <c r="BZ212" s="28"/>
      <c r="CA212" s="28"/>
      <c r="CB212" s="99">
        <f t="shared" si="221"/>
        <v>0.3</v>
      </c>
      <c r="CC212" s="99">
        <f t="shared" si="222"/>
        <v>0.26</v>
      </c>
      <c r="CD212" s="99">
        <f t="shared" si="223"/>
        <v>0.21299999999999999</v>
      </c>
      <c r="CE212" s="99">
        <f t="shared" si="224"/>
        <v>0.2</v>
      </c>
      <c r="CF212" s="99">
        <f t="shared" si="224"/>
        <v>0.19</v>
      </c>
      <c r="CG212" s="99">
        <f t="shared" si="224"/>
        <v>0.18</v>
      </c>
      <c r="CH212" s="99">
        <f t="shared" si="224"/>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4"/>
        <v>0</v>
      </c>
      <c r="BV213" s="27"/>
      <c r="BW213" s="27"/>
      <c r="BX213" s="27"/>
      <c r="BY213" s="27"/>
      <c r="BZ213" s="27"/>
      <c r="CA213" s="27"/>
      <c r="CB213" s="97">
        <f t="shared" si="221"/>
        <v>12.6</v>
      </c>
      <c r="CC213" s="97">
        <f t="shared" si="222"/>
        <v>10.24</v>
      </c>
      <c r="CD213" s="97">
        <f t="shared" si="223"/>
        <v>7.87</v>
      </c>
      <c r="CE213" s="97">
        <f t="shared" si="224"/>
        <v>7.43</v>
      </c>
      <c r="CF213" s="97">
        <f t="shared" si="224"/>
        <v>6.99</v>
      </c>
      <c r="CG213" s="97">
        <f t="shared" si="224"/>
        <v>6.55</v>
      </c>
      <c r="CH213" s="97">
        <f t="shared" si="224"/>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4"/>
        <v>0</v>
      </c>
      <c r="BV214" s="28"/>
      <c r="BW214" s="28"/>
      <c r="BX214" s="28"/>
      <c r="BY214" s="28"/>
      <c r="BZ214" s="28"/>
      <c r="CA214" s="28"/>
      <c r="CB214" s="99">
        <f t="shared" si="221"/>
        <v>4.5</v>
      </c>
      <c r="CC214" s="99">
        <f t="shared" si="222"/>
        <v>4.03</v>
      </c>
      <c r="CD214" s="99">
        <f t="shared" si="223"/>
        <v>3.56</v>
      </c>
      <c r="CE214" s="99">
        <f t="shared" si="224"/>
        <v>3.32</v>
      </c>
      <c r="CF214" s="99">
        <f t="shared" si="224"/>
        <v>3.07</v>
      </c>
      <c r="CG214" s="99">
        <f t="shared" si="224"/>
        <v>2.83</v>
      </c>
      <c r="CH214" s="99">
        <f t="shared" si="224"/>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4"/>
        <v>0</v>
      </c>
      <c r="BV215" s="27"/>
      <c r="BW215" s="27"/>
      <c r="BX215" s="27"/>
      <c r="BY215" s="27"/>
      <c r="BZ215" s="27"/>
      <c r="CA215" s="27"/>
      <c r="CB215" s="97">
        <f t="shared" si="221"/>
        <v>0.9</v>
      </c>
      <c r="CC215" s="97">
        <f t="shared" si="222"/>
        <v>0.85</v>
      </c>
      <c r="CD215" s="97">
        <f t="shared" si="223"/>
        <v>0.80200000000000005</v>
      </c>
      <c r="CE215" s="97">
        <f t="shared" si="224"/>
        <v>0.75</v>
      </c>
      <c r="CF215" s="97">
        <f t="shared" si="224"/>
        <v>0.7</v>
      </c>
      <c r="CG215" s="97">
        <f t="shared" si="224"/>
        <v>0.65</v>
      </c>
      <c r="CH215" s="97">
        <f t="shared" si="224"/>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4"/>
        <v>0</v>
      </c>
      <c r="BV216" s="28"/>
      <c r="BW216" s="28"/>
      <c r="BX216" s="28"/>
      <c r="BY216" s="28"/>
      <c r="BZ216" s="28"/>
      <c r="CA216" s="28"/>
      <c r="CB216" s="99">
        <f t="shared" si="221"/>
        <v>0.9</v>
      </c>
      <c r="CC216" s="99">
        <f t="shared" si="222"/>
        <v>0.78</v>
      </c>
      <c r="CD216" s="99">
        <f t="shared" si="223"/>
        <v>0.66900000000000004</v>
      </c>
      <c r="CE216" s="99">
        <f t="shared" si="224"/>
        <v>0.67</v>
      </c>
      <c r="CF216" s="99">
        <f t="shared" si="224"/>
        <v>0.68</v>
      </c>
      <c r="CG216" s="99">
        <f t="shared" si="224"/>
        <v>0.69</v>
      </c>
      <c r="CH216" s="99">
        <f t="shared" si="224"/>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4"/>
        <v>0</v>
      </c>
      <c r="BV217" s="27"/>
      <c r="BW217" s="27"/>
      <c r="BX217" s="27"/>
      <c r="BY217" s="27"/>
      <c r="BZ217" s="27"/>
      <c r="CA217" s="27"/>
      <c r="CB217" s="97">
        <f t="shared" si="221"/>
        <v>2.6</v>
      </c>
      <c r="CC217" s="97">
        <f t="shared" si="222"/>
        <v>2.62</v>
      </c>
      <c r="CD217" s="97">
        <f t="shared" si="223"/>
        <v>2.64</v>
      </c>
      <c r="CE217" s="97">
        <f t="shared" si="224"/>
        <v>2.3199999999999998</v>
      </c>
      <c r="CF217" s="97">
        <f t="shared" si="224"/>
        <v>2</v>
      </c>
      <c r="CG217" s="97">
        <f t="shared" si="224"/>
        <v>1.68</v>
      </c>
      <c r="CH217" s="97">
        <f t="shared" si="224"/>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4"/>
        <v>0</v>
      </c>
      <c r="BV218" s="28"/>
      <c r="BW218" s="28"/>
      <c r="BX218" s="28"/>
      <c r="BY218" s="28"/>
      <c r="BZ218" s="28"/>
      <c r="CA218" s="28"/>
      <c r="CB218" s="99">
        <f t="shared" si="221"/>
        <v>1</v>
      </c>
      <c r="CC218" s="99">
        <f t="shared" si="222"/>
        <v>0.69</v>
      </c>
      <c r="CD218" s="99">
        <f t="shared" si="223"/>
        <v>0.38100000000000001</v>
      </c>
      <c r="CE218" s="99">
        <f t="shared" si="224"/>
        <v>0.38</v>
      </c>
      <c r="CF218" s="99">
        <f t="shared" si="224"/>
        <v>0.37</v>
      </c>
      <c r="CG218" s="99">
        <f t="shared" si="224"/>
        <v>0.36</v>
      </c>
      <c r="CH218" s="99">
        <f t="shared" si="224"/>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4"/>
        <v>0</v>
      </c>
      <c r="BV219" s="27"/>
      <c r="BW219" s="27"/>
      <c r="BX219" s="27"/>
      <c r="BY219" s="27"/>
      <c r="BZ219" s="27"/>
      <c r="CA219" s="27"/>
      <c r="CB219" s="97">
        <f t="shared" si="221"/>
        <v>1.5</v>
      </c>
      <c r="CC219" s="97">
        <f t="shared" si="222"/>
        <v>1.1299999999999999</v>
      </c>
      <c r="CD219" s="97">
        <f t="shared" si="223"/>
        <v>0.76700000000000002</v>
      </c>
      <c r="CE219" s="97">
        <f t="shared" si="224"/>
        <v>0.71</v>
      </c>
      <c r="CF219" s="97">
        <f t="shared" si="224"/>
        <v>0.65</v>
      </c>
      <c r="CG219" s="97">
        <f t="shared" si="224"/>
        <v>0.6</v>
      </c>
      <c r="CH219" s="97">
        <f t="shared" si="224"/>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4"/>
        <v>0</v>
      </c>
      <c r="BV220" s="28"/>
      <c r="BW220" s="28"/>
      <c r="BX220" s="28"/>
      <c r="BY220" s="28"/>
      <c r="BZ220" s="28"/>
      <c r="CA220" s="28"/>
      <c r="CB220" s="99">
        <f t="shared" si="221"/>
        <v>0.08</v>
      </c>
      <c r="CC220" s="99">
        <f t="shared" si="222"/>
        <v>7.0000000000000007E-2</v>
      </c>
      <c r="CD220" s="99">
        <f t="shared" si="223"/>
        <v>0.06</v>
      </c>
      <c r="CE220" s="99">
        <f t="shared" si="224"/>
        <v>0.05</v>
      </c>
      <c r="CF220" s="99">
        <f t="shared" si="224"/>
        <v>0.04</v>
      </c>
      <c r="CG220" s="99">
        <f t="shared" si="224"/>
        <v>0.03</v>
      </c>
      <c r="CH220" s="99">
        <f t="shared" si="224"/>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5">IF(BL221=1,BN221,0)</f>
        <v>0</v>
      </c>
      <c r="BV221" s="27"/>
      <c r="BW221" s="27"/>
      <c r="BX221" s="27"/>
      <c r="BY221" s="27"/>
      <c r="BZ221" s="27"/>
      <c r="CA221" s="27"/>
      <c r="CB221" s="97">
        <f t="shared" si="221"/>
        <v>1.1000000000000001</v>
      </c>
      <c r="CC221" s="97">
        <f t="shared" si="222"/>
        <v>0.64</v>
      </c>
      <c r="CD221" s="97">
        <f t="shared" si="223"/>
        <v>0.17499999999999999</v>
      </c>
      <c r="CE221" s="97">
        <f t="shared" si="224"/>
        <v>0.15</v>
      </c>
      <c r="CF221" s="97">
        <f t="shared" si="224"/>
        <v>0.13</v>
      </c>
      <c r="CG221" s="97">
        <f t="shared" si="224"/>
        <v>0.11</v>
      </c>
      <c r="CH221" s="97">
        <f t="shared" si="224"/>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26">IF(BL222=1,BN222,0)</f>
        <v>0</v>
      </c>
      <c r="BV222" s="28"/>
      <c r="BW222" s="28"/>
      <c r="BX222" s="28"/>
      <c r="BY222" s="28"/>
      <c r="BZ222" s="28"/>
      <c r="CA222" s="28"/>
      <c r="CB222" s="99">
        <f t="shared" si="221"/>
        <v>0.4</v>
      </c>
      <c r="CC222" s="99">
        <f t="shared" si="222"/>
        <v>0.26</v>
      </c>
      <c r="CD222" s="99">
        <f t="shared" si="223"/>
        <v>0.11</v>
      </c>
      <c r="CE222" s="99">
        <f t="shared" si="224"/>
        <v>0.09</v>
      </c>
      <c r="CF222" s="99">
        <f t="shared" si="224"/>
        <v>0.06</v>
      </c>
      <c r="CG222" s="99">
        <f t="shared" si="224"/>
        <v>0.03</v>
      </c>
      <c r="CH222" s="99">
        <f t="shared" si="224"/>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1"/>
        <v>2.5</v>
      </c>
      <c r="CC223" s="97">
        <f t="shared" si="222"/>
        <v>3.08</v>
      </c>
      <c r="CD223" s="97">
        <f t="shared" si="223"/>
        <v>3.66</v>
      </c>
      <c r="CE223" s="97">
        <f t="shared" si="224"/>
        <v>3.41</v>
      </c>
      <c r="CF223" s="97">
        <f t="shared" si="224"/>
        <v>3.16</v>
      </c>
      <c r="CG223" s="97">
        <f t="shared" si="224"/>
        <v>2.91</v>
      </c>
      <c r="CH223" s="97">
        <f t="shared" si="224"/>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3"/>
        <v>0</v>
      </c>
      <c r="BV224" s="28"/>
      <c r="BW224" s="28"/>
      <c r="BX224" s="28"/>
      <c r="BY224" s="28"/>
      <c r="BZ224" s="28"/>
      <c r="CA224" s="28"/>
      <c r="CB224" s="99">
        <f t="shared" ref="CB224:CH231" si="227">DL224</f>
        <v>1198</v>
      </c>
      <c r="CC224" s="99">
        <f t="shared" ref="CC224:CE225" si="228">DM224</f>
        <v>1198</v>
      </c>
      <c r="CD224" s="99">
        <f t="shared" si="228"/>
        <v>1198</v>
      </c>
      <c r="CE224" s="99">
        <f t="shared" si="228"/>
        <v>898.5</v>
      </c>
      <c r="CF224" s="99">
        <f t="shared" si="224"/>
        <v>599</v>
      </c>
      <c r="CG224" s="99">
        <f t="shared" si="224"/>
        <v>299.5</v>
      </c>
      <c r="CH224" s="99">
        <f t="shared" si="224"/>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29">IF(BL225=1,BN225,0)</f>
        <v>0</v>
      </c>
      <c r="BV225" s="27"/>
      <c r="BW225" s="27"/>
      <c r="BX225" s="27"/>
      <c r="BY225" s="27"/>
      <c r="BZ225" s="27"/>
      <c r="CA225" s="27"/>
      <c r="CB225" s="97">
        <f t="shared" si="227"/>
        <v>556</v>
      </c>
      <c r="CC225" s="97">
        <f t="shared" si="227"/>
        <v>556</v>
      </c>
      <c r="CD225" s="97">
        <f t="shared" si="228"/>
        <v>556</v>
      </c>
      <c r="CE225" s="97">
        <f t="shared" si="228"/>
        <v>451.75</v>
      </c>
      <c r="CF225" s="389">
        <f>(CE225+CH225)/2</f>
        <v>323.00125000000003</v>
      </c>
      <c r="CG225" s="389">
        <f>DQ225*0.5</f>
        <v>121.625</v>
      </c>
      <c r="CH225" s="389">
        <f>CE225-(CE225-(CE225*0.05))*(0.6)</f>
        <v>194.2525</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0">IF(BL226=1,BN226,0)</f>
        <v>0</v>
      </c>
      <c r="BV226" s="28"/>
      <c r="BW226" s="28"/>
      <c r="BX226" s="28"/>
      <c r="BY226" s="28"/>
      <c r="BZ226" s="28"/>
      <c r="CA226" s="28"/>
      <c r="CB226" s="99">
        <f t="shared" si="227"/>
        <v>556</v>
      </c>
      <c r="CC226" s="99">
        <f t="shared" si="227"/>
        <v>556</v>
      </c>
      <c r="CD226" s="99">
        <f t="shared" si="227"/>
        <v>556</v>
      </c>
      <c r="CE226" s="99">
        <f t="shared" si="227"/>
        <v>451.75</v>
      </c>
      <c r="CF226" s="99">
        <f t="shared" si="227"/>
        <v>347.5</v>
      </c>
      <c r="CG226" s="99">
        <f t="shared" si="227"/>
        <v>243.25</v>
      </c>
      <c r="CH226" s="99">
        <f t="shared" si="227"/>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1">IF(BL227=1,BN227,0)</f>
        <v>0</v>
      </c>
      <c r="BV227" s="27"/>
      <c r="BW227" s="27"/>
      <c r="BX227" s="27"/>
      <c r="BY227" s="27"/>
      <c r="BZ227" s="27"/>
      <c r="CA227" s="27"/>
      <c r="CB227" s="97">
        <f t="shared" ref="CB227:CH234" si="232">DL227</f>
        <v>556</v>
      </c>
      <c r="CC227" s="97">
        <f t="shared" si="232"/>
        <v>556</v>
      </c>
      <c r="CD227" s="97">
        <f t="shared" si="227"/>
        <v>556</v>
      </c>
      <c r="CE227" s="97">
        <f t="shared" si="227"/>
        <v>451.75</v>
      </c>
      <c r="CF227" s="97">
        <f t="shared" si="227"/>
        <v>347.5</v>
      </c>
      <c r="CG227" s="97">
        <f t="shared" si="227"/>
        <v>243.25</v>
      </c>
      <c r="CH227" s="97">
        <f t="shared" si="227"/>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1"/>
        <v>0</v>
      </c>
      <c r="BV228" s="28"/>
      <c r="BW228" s="28"/>
      <c r="BX228" s="28"/>
      <c r="BY228" s="28"/>
      <c r="BZ228" s="28"/>
      <c r="CA228" s="28"/>
      <c r="CB228" s="99">
        <f t="shared" si="232"/>
        <v>846</v>
      </c>
      <c r="CC228" s="99">
        <f t="shared" si="232"/>
        <v>846</v>
      </c>
      <c r="CD228" s="99">
        <f t="shared" si="227"/>
        <v>846</v>
      </c>
      <c r="CE228" s="99">
        <f t="shared" si="227"/>
        <v>687.38</v>
      </c>
      <c r="CF228" s="389">
        <f>(CE228+CH228)/2</f>
        <v>491.47670000000005</v>
      </c>
      <c r="CG228" s="389">
        <f>DQ228*0.5</f>
        <v>185.065</v>
      </c>
      <c r="CH228" s="389">
        <f>CE228-(CE228-(CE228*0.05))*(0.6)</f>
        <v>295.57340000000005</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1"/>
        <v>0</v>
      </c>
      <c r="BV229" s="27"/>
      <c r="BW229" s="27"/>
      <c r="BX229" s="27"/>
      <c r="BY229" s="27"/>
      <c r="BZ229" s="27"/>
      <c r="CA229" s="27"/>
      <c r="CB229" s="97">
        <f t="shared" si="232"/>
        <v>846</v>
      </c>
      <c r="CC229" s="97">
        <f t="shared" si="232"/>
        <v>846</v>
      </c>
      <c r="CD229" s="97">
        <f t="shared" si="227"/>
        <v>846</v>
      </c>
      <c r="CE229" s="97">
        <f t="shared" si="227"/>
        <v>687.38</v>
      </c>
      <c r="CF229" s="97">
        <f t="shared" si="227"/>
        <v>528.75</v>
      </c>
      <c r="CG229" s="97">
        <f t="shared" si="227"/>
        <v>370.13</v>
      </c>
      <c r="CH229" s="97">
        <f t="shared" si="227"/>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3">IF(BL230=1,BN230,0)</f>
        <v>0</v>
      </c>
      <c r="BV230" s="28"/>
      <c r="BW230" s="28"/>
      <c r="BX230" s="28"/>
      <c r="BY230" s="28"/>
      <c r="BZ230" s="28"/>
      <c r="CA230" s="28"/>
      <c r="CB230" s="99">
        <f t="shared" si="232"/>
        <v>846</v>
      </c>
      <c r="CC230" s="99">
        <f t="shared" si="232"/>
        <v>846</v>
      </c>
      <c r="CD230" s="99">
        <f t="shared" si="227"/>
        <v>846</v>
      </c>
      <c r="CE230" s="99">
        <f t="shared" si="227"/>
        <v>687.38</v>
      </c>
      <c r="CF230" s="99">
        <f t="shared" si="227"/>
        <v>528.75</v>
      </c>
      <c r="CG230" s="99">
        <f t="shared" si="227"/>
        <v>370.13</v>
      </c>
      <c r="CH230" s="99">
        <f t="shared" si="227"/>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3"/>
        <v>0</v>
      </c>
      <c r="BV231" s="27"/>
      <c r="BW231" s="27"/>
      <c r="BX231" s="27"/>
      <c r="BY231" s="27"/>
      <c r="BZ231" s="27"/>
      <c r="CA231" s="27"/>
      <c r="CB231" s="97">
        <f t="shared" si="232"/>
        <v>353</v>
      </c>
      <c r="CC231" s="97">
        <f t="shared" si="232"/>
        <v>353</v>
      </c>
      <c r="CD231" s="97">
        <f t="shared" si="227"/>
        <v>353</v>
      </c>
      <c r="CE231" s="97">
        <f t="shared" si="227"/>
        <v>286.82</v>
      </c>
      <c r="CF231" s="389">
        <f>(CE231+CH231)/2</f>
        <v>205.0763</v>
      </c>
      <c r="CG231" s="389">
        <f>DQ231*0.5</f>
        <v>77.22</v>
      </c>
      <c r="CH231" s="389">
        <f>CE231-(CE231-(CE231*0.05))*(0.6)</f>
        <v>123.33260000000001</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3"/>
        <v>0</v>
      </c>
      <c r="BV232" s="28"/>
      <c r="BW232" s="28"/>
      <c r="BX232" s="28"/>
      <c r="BY232" s="28"/>
      <c r="BZ232" s="28"/>
      <c r="CA232" s="28"/>
      <c r="CB232" s="99">
        <f t="shared" si="232"/>
        <v>353</v>
      </c>
      <c r="CC232" s="99">
        <f t="shared" si="232"/>
        <v>353</v>
      </c>
      <c r="CD232" s="99">
        <f t="shared" si="232"/>
        <v>353</v>
      </c>
      <c r="CE232" s="99">
        <f t="shared" si="232"/>
        <v>286.82</v>
      </c>
      <c r="CF232" s="99">
        <f t="shared" si="232"/>
        <v>220.63</v>
      </c>
      <c r="CG232" s="99">
        <f t="shared" si="232"/>
        <v>154.44</v>
      </c>
      <c r="CH232" s="99">
        <f t="shared" si="232"/>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3"/>
        <v>0</v>
      </c>
      <c r="BV233" s="27"/>
      <c r="BW233" s="27"/>
      <c r="BX233" s="27"/>
      <c r="BY233" s="27"/>
      <c r="BZ233" s="27"/>
      <c r="CA233" s="27"/>
      <c r="CB233" s="97">
        <f t="shared" si="232"/>
        <v>353</v>
      </c>
      <c r="CC233" s="97">
        <f t="shared" si="232"/>
        <v>353</v>
      </c>
      <c r="CD233" s="97">
        <f t="shared" si="232"/>
        <v>353</v>
      </c>
      <c r="CE233" s="97">
        <f t="shared" si="232"/>
        <v>286.82</v>
      </c>
      <c r="CF233" s="97">
        <f t="shared" si="232"/>
        <v>220.63</v>
      </c>
      <c r="CG233" s="97">
        <f t="shared" si="232"/>
        <v>154.44</v>
      </c>
      <c r="CH233" s="97">
        <f t="shared" si="232"/>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4">CB234</f>
        <v>4260</v>
      </c>
      <c r="BV234" s="28">
        <f t="shared" si="234"/>
        <v>4560</v>
      </c>
      <c r="BW234" s="28">
        <f t="shared" si="234"/>
        <v>4860</v>
      </c>
      <c r="BX234" s="28">
        <f t="shared" si="234"/>
        <v>5163.75</v>
      </c>
      <c r="BY234" s="28">
        <f t="shared" si="234"/>
        <v>5467.5</v>
      </c>
      <c r="BZ234" s="28">
        <f t="shared" si="234"/>
        <v>5771.25</v>
      </c>
      <c r="CA234" s="28">
        <f t="shared" si="234"/>
        <v>6075</v>
      </c>
      <c r="CB234" s="99">
        <f>DL234</f>
        <v>4260</v>
      </c>
      <c r="CC234" s="99">
        <f t="shared" si="232"/>
        <v>4560</v>
      </c>
      <c r="CD234" s="99">
        <f t="shared" si="232"/>
        <v>4860</v>
      </c>
      <c r="CE234" s="99">
        <f t="shared" si="232"/>
        <v>5163.75</v>
      </c>
      <c r="CF234" s="99">
        <f t="shared" si="232"/>
        <v>5467.5</v>
      </c>
      <c r="CG234" s="99">
        <f t="shared" si="232"/>
        <v>5771.25</v>
      </c>
      <c r="CH234" s="99">
        <f t="shared" si="232"/>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5">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36">$CI$236*0.8</f>
        <v>65.679999999999993</v>
      </c>
      <c r="CL236" s="257">
        <f t="shared" si="236"/>
        <v>65.679999999999993</v>
      </c>
      <c r="CM236" s="257">
        <f t="shared" si="236"/>
        <v>65.679999999999993</v>
      </c>
      <c r="CN236" s="257">
        <f t="shared" si="236"/>
        <v>65.679999999999993</v>
      </c>
      <c r="CO236" s="257">
        <f t="shared" si="236"/>
        <v>65.679999999999993</v>
      </c>
      <c r="CP236" s="388">
        <f>$CI$236*1.2</f>
        <v>98.52</v>
      </c>
      <c r="CQ236" s="388">
        <f t="shared" ref="CQ236:CV236" si="237">$CI$236*1.2</f>
        <v>98.52</v>
      </c>
      <c r="CR236" s="388">
        <f t="shared" si="237"/>
        <v>98.52</v>
      </c>
      <c r="CS236" s="388">
        <f t="shared" si="237"/>
        <v>98.52</v>
      </c>
      <c r="CT236" s="388">
        <f t="shared" si="237"/>
        <v>98.52</v>
      </c>
      <c r="CU236" s="388">
        <f t="shared" si="237"/>
        <v>98.52</v>
      </c>
      <c r="CV236" s="388">
        <f t="shared" si="237"/>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38">(M237+K237)/2</f>
        <v>2350</v>
      </c>
      <c r="M237" s="101">
        <f t="shared" ref="M237:M246" si="239">(K237+O237)/2</f>
        <v>2300</v>
      </c>
      <c r="N237" s="101">
        <f t="shared" ref="N237:N246" si="240">(O237+M237)/2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1">ROUND((CB237+CD237)/2,2)</f>
        <v>5</v>
      </c>
      <c r="CD237" s="244">
        <v>10</v>
      </c>
      <c r="CE237" s="244">
        <f t="shared" ref="CE237" si="242">ROUND((CD237+CF237)/2,2)</f>
        <v>18.25</v>
      </c>
      <c r="CF237" s="244">
        <v>26.5</v>
      </c>
      <c r="CG237" s="244">
        <f t="shared" ref="CG237" si="243">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38"/>
        <v>1816.5450000000001</v>
      </c>
      <c r="M238" s="101">
        <f t="shared" si="239"/>
        <v>1814.15</v>
      </c>
      <c r="N238" s="101">
        <f t="shared" si="240"/>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4">IF(BL238=1,BN238,0)</f>
        <v>0</v>
      </c>
      <c r="BV238" s="28"/>
      <c r="BW238" s="28"/>
      <c r="BX238" s="28"/>
      <c r="BY238" s="28"/>
      <c r="BZ238" s="28"/>
      <c r="CA238" s="28"/>
      <c r="CB238" s="99">
        <v>1.895</v>
      </c>
      <c r="CC238" s="99">
        <f t="shared" si="241"/>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38"/>
        <v>1816.5450000000001</v>
      </c>
      <c r="M239" s="101">
        <f t="shared" si="239"/>
        <v>1814.15</v>
      </c>
      <c r="N239" s="101">
        <f t="shared" si="240"/>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4"/>
        <v>3.9</v>
      </c>
      <c r="BV239" s="27"/>
      <c r="BW239" s="27"/>
      <c r="BX239" s="27"/>
      <c r="BY239" s="27"/>
      <c r="BZ239" s="27"/>
      <c r="CA239" s="27"/>
      <c r="CB239" s="97">
        <f>BN239</f>
        <v>3.9</v>
      </c>
      <c r="CC239" s="97">
        <f t="shared" si="241"/>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38"/>
        <v>2210.0050000000001</v>
      </c>
      <c r="M240" s="101">
        <f t="shared" si="239"/>
        <v>2172.5299999999997</v>
      </c>
      <c r="N240" s="101">
        <f t="shared" si="240"/>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4"/>
        <v>0</v>
      </c>
      <c r="BV240" s="28"/>
      <c r="BW240" s="28"/>
      <c r="BX240" s="28"/>
      <c r="BY240" s="28"/>
      <c r="BZ240" s="28"/>
      <c r="CA240" s="28"/>
      <c r="CB240" s="99">
        <v>0</v>
      </c>
      <c r="CC240" s="99">
        <f t="shared" si="241"/>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38"/>
        <v>895.59749999999997</v>
      </c>
      <c r="M241" s="101">
        <f t="shared" si="239"/>
        <v>894.41499999999996</v>
      </c>
      <c r="N241" s="101">
        <f t="shared" si="240"/>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4"/>
        <v>0</v>
      </c>
      <c r="BV241" s="27"/>
      <c r="BW241" s="27"/>
      <c r="BX241" s="27"/>
      <c r="BY241" s="27"/>
      <c r="BZ241" s="27"/>
      <c r="CA241" s="27"/>
      <c r="CB241" s="97">
        <v>8.23</v>
      </c>
      <c r="CC241" s="97">
        <f t="shared" si="241"/>
        <v>19.12</v>
      </c>
      <c r="CD241" s="97">
        <v>30</v>
      </c>
      <c r="CE241" s="97">
        <f t="shared" ref="CE241:CE260" si="245">ROUND((CD241+CF241)/2,2)</f>
        <v>30</v>
      </c>
      <c r="CF241" s="97">
        <f t="shared" ref="CF241:CF260" si="246">ROUND((CD241+CH241)/2,2)</f>
        <v>30</v>
      </c>
      <c r="CG241" s="97">
        <f t="shared" ref="CG241:CG260" si="247">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38"/>
        <v>1362.5</v>
      </c>
      <c r="M242" s="102">
        <f t="shared" si="239"/>
        <v>1335</v>
      </c>
      <c r="N242" s="102">
        <f t="shared" si="240"/>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4"/>
        <v>0</v>
      </c>
      <c r="BV242" s="28"/>
      <c r="BW242" s="28"/>
      <c r="BX242" s="28"/>
      <c r="BY242" s="28"/>
      <c r="BZ242" s="28"/>
      <c r="CA242" s="28"/>
      <c r="CB242" s="99">
        <v>0</v>
      </c>
      <c r="CC242" s="99">
        <f t="shared" si="241"/>
        <v>15</v>
      </c>
      <c r="CD242" s="99">
        <v>30</v>
      </c>
      <c r="CE242" s="99">
        <f t="shared" si="245"/>
        <v>30</v>
      </c>
      <c r="CF242" s="99">
        <f t="shared" si="246"/>
        <v>30</v>
      </c>
      <c r="CG242" s="99">
        <f t="shared" si="247"/>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38"/>
        <v>895.59749999999997</v>
      </c>
      <c r="M243" s="101">
        <f t="shared" si="239"/>
        <v>894.41499999999996</v>
      </c>
      <c r="N243" s="101">
        <f t="shared" si="240"/>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4"/>
        <v>0</v>
      </c>
      <c r="BV243" s="27"/>
      <c r="BW243" s="27"/>
      <c r="BX243" s="27"/>
      <c r="BY243" s="27"/>
      <c r="BZ243" s="27"/>
      <c r="CA243" s="27"/>
      <c r="CB243" s="97">
        <v>0.84</v>
      </c>
      <c r="CC243" s="97">
        <f t="shared" si="241"/>
        <v>2.92</v>
      </c>
      <c r="CD243" s="97">
        <v>5</v>
      </c>
      <c r="CE243" s="97">
        <f t="shared" si="245"/>
        <v>5</v>
      </c>
      <c r="CF243" s="97">
        <f t="shared" si="246"/>
        <v>5</v>
      </c>
      <c r="CG243" s="97">
        <f t="shared" si="247"/>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38"/>
        <v>559.75</v>
      </c>
      <c r="M244" s="101">
        <f t="shared" si="239"/>
        <v>559.01</v>
      </c>
      <c r="N244" s="101">
        <f t="shared" si="240"/>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4"/>
        <v>0</v>
      </c>
      <c r="BV244" s="28"/>
      <c r="BW244" s="28"/>
      <c r="BX244" s="28"/>
      <c r="BY244" s="28"/>
      <c r="BZ244" s="28"/>
      <c r="CA244" s="28"/>
      <c r="CB244" s="99"/>
      <c r="CC244" s="99">
        <f t="shared" si="241"/>
        <v>1</v>
      </c>
      <c r="CD244" s="99">
        <v>2</v>
      </c>
      <c r="CE244" s="99">
        <f t="shared" si="245"/>
        <v>2</v>
      </c>
      <c r="CF244" s="99">
        <f t="shared" si="246"/>
        <v>2</v>
      </c>
      <c r="CG244" s="99">
        <f t="shared" si="247"/>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38"/>
        <v>1800</v>
      </c>
      <c r="M245" s="101">
        <f t="shared" si="239"/>
        <v>1600</v>
      </c>
      <c r="N245" s="101">
        <f t="shared" si="240"/>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4"/>
        <v>0</v>
      </c>
      <c r="BV245" s="27"/>
      <c r="BW245" s="27"/>
      <c r="BX245" s="27"/>
      <c r="BY245" s="27"/>
      <c r="BZ245" s="27"/>
      <c r="CA245" s="27"/>
      <c r="CB245" s="97"/>
      <c r="CC245" s="97"/>
      <c r="CD245" s="97">
        <v>1</v>
      </c>
      <c r="CE245" s="97">
        <f t="shared" si="245"/>
        <v>3.25</v>
      </c>
      <c r="CF245" s="97">
        <f t="shared" si="246"/>
        <v>5.5</v>
      </c>
      <c r="CG245" s="97">
        <f t="shared" si="247"/>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38"/>
        <v>645</v>
      </c>
      <c r="M246" s="101">
        <f t="shared" si="239"/>
        <v>590</v>
      </c>
      <c r="N246" s="101">
        <f t="shared" si="240"/>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48">IF(BL246=1,BN246,0)</f>
        <v>0</v>
      </c>
      <c r="BV246" s="27"/>
      <c r="BW246" s="27"/>
      <c r="BX246" s="27"/>
      <c r="BY246" s="27"/>
      <c r="BZ246" s="27"/>
      <c r="CA246" s="27"/>
      <c r="CB246" s="97"/>
      <c r="CC246" s="97"/>
      <c r="CD246" s="97">
        <v>1</v>
      </c>
      <c r="CE246" s="97">
        <f t="shared" ref="CE246" si="249">ROUND((CD246+CF246)/2,2)</f>
        <v>8.25</v>
      </c>
      <c r="CF246" s="97">
        <f t="shared" ref="CF246" si="250">ROUND((CD246+CH246)/2,2)</f>
        <v>15.5</v>
      </c>
      <c r="CG246" s="97">
        <f t="shared" ref="CG246" si="251">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4"/>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4"/>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2">(M250+K250)/2</f>
        <v>1787.5</v>
      </c>
      <c r="M250" s="102">
        <f t="shared" ref="M250:M254" si="253">(K250+O250)/2</f>
        <v>1675</v>
      </c>
      <c r="N250" s="102">
        <f t="shared" ref="N250:N254" si="254">(O250+M250)/2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4"/>
        <v>0</v>
      </c>
      <c r="BV250" s="28"/>
      <c r="BW250" s="28"/>
      <c r="BX250" s="28"/>
      <c r="BY250" s="28"/>
      <c r="BZ250" s="28"/>
      <c r="CA250" s="28"/>
      <c r="CB250" s="99">
        <v>0.05</v>
      </c>
      <c r="CC250" s="99">
        <f t="shared" ref="CC250" si="255">ROUND((CB250+CD250)/2,2)</f>
        <v>2.5299999999999998</v>
      </c>
      <c r="CD250" s="99">
        <v>5</v>
      </c>
      <c r="CE250" s="99">
        <f t="shared" si="245"/>
        <v>5</v>
      </c>
      <c r="CF250" s="99">
        <f t="shared" si="246"/>
        <v>5</v>
      </c>
      <c r="CG250" s="99">
        <f t="shared" si="247"/>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2"/>
        <v>4995</v>
      </c>
      <c r="M251" s="101">
        <f t="shared" si="253"/>
        <v>4610</v>
      </c>
      <c r="N251" s="101">
        <f t="shared" si="254"/>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4"/>
        <v>0</v>
      </c>
      <c r="BV251" s="27"/>
      <c r="BW251" s="27"/>
      <c r="BX251" s="27"/>
      <c r="BY251" s="27"/>
      <c r="BZ251" s="27"/>
      <c r="CA251" s="27"/>
      <c r="CB251" s="97"/>
      <c r="CC251" s="97"/>
      <c r="CD251" s="97">
        <v>5</v>
      </c>
      <c r="CE251" s="97">
        <f t="shared" si="245"/>
        <v>5</v>
      </c>
      <c r="CF251" s="97">
        <f t="shared" si="246"/>
        <v>5</v>
      </c>
      <c r="CG251" s="97">
        <f t="shared" si="247"/>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2"/>
        <v>1062.5</v>
      </c>
      <c r="M252" s="102">
        <f t="shared" si="253"/>
        <v>1035</v>
      </c>
      <c r="N252" s="102">
        <f t="shared" si="254"/>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4"/>
        <v>0</v>
      </c>
      <c r="BV252" s="28"/>
      <c r="BW252" s="28"/>
      <c r="BX252" s="28"/>
      <c r="BY252" s="28"/>
      <c r="BZ252" s="28"/>
      <c r="CA252" s="28"/>
      <c r="CB252" s="244">
        <v>3.1</v>
      </c>
      <c r="CC252" s="244">
        <f t="shared" ref="CC252:CC260" si="256">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2"/>
        <v>2150</v>
      </c>
      <c r="M253" s="101">
        <f t="shared" si="253"/>
        <v>2100</v>
      </c>
      <c r="N253" s="101">
        <f t="shared" si="254"/>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4"/>
        <v>0</v>
      </c>
      <c r="BV253" s="27"/>
      <c r="BW253" s="27"/>
      <c r="BX253" s="27"/>
      <c r="BY253" s="27"/>
      <c r="BZ253" s="27"/>
      <c r="CA253" s="27"/>
      <c r="CB253" s="244">
        <v>1</v>
      </c>
      <c r="CC253" s="244">
        <f t="shared" si="256"/>
        <v>3.5</v>
      </c>
      <c r="CD253" s="244">
        <v>6</v>
      </c>
      <c r="CE253" s="244">
        <f t="shared" si="245"/>
        <v>7.75</v>
      </c>
      <c r="CF253" s="244">
        <f t="shared" si="246"/>
        <v>9.5</v>
      </c>
      <c r="CG253" s="244">
        <f t="shared" si="247"/>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2"/>
        <v>425.75</v>
      </c>
      <c r="M254" s="102">
        <f t="shared" si="253"/>
        <v>387.5</v>
      </c>
      <c r="N254" s="102">
        <f t="shared" si="254"/>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4"/>
        <v>8</v>
      </c>
      <c r="BV254" s="28"/>
      <c r="BW254" s="28"/>
      <c r="BX254" s="28"/>
      <c r="BY254" s="28"/>
      <c r="BZ254" s="28"/>
      <c r="CA254" s="28"/>
      <c r="CB254" s="245">
        <f>BU254</f>
        <v>8</v>
      </c>
      <c r="CC254" s="246">
        <f t="shared" si="256"/>
        <v>9.25</v>
      </c>
      <c r="CD254" s="246">
        <v>10.49</v>
      </c>
      <c r="CE254" s="246">
        <f t="shared" si="245"/>
        <v>10.83</v>
      </c>
      <c r="CF254" s="246">
        <v>11.17</v>
      </c>
      <c r="CG254" s="246">
        <f t="shared" si="247"/>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57">(K255+I255)/2</f>
        <v>617</v>
      </c>
      <c r="K255" s="101">
        <v>464</v>
      </c>
      <c r="L255" s="101">
        <f t="shared" ref="L255:L259" si="258">(M255+K255)/2</f>
        <v>425.75</v>
      </c>
      <c r="M255" s="101">
        <f t="shared" ref="M255:M259" si="259">(K255+O255)/2</f>
        <v>387.5</v>
      </c>
      <c r="N255" s="101">
        <f t="shared" ref="N255:N259" si="260">(O255+M255)/2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1">IF(BL255=1,BN255,0)</f>
        <v>0</v>
      </c>
      <c r="BV255" s="27"/>
      <c r="BW255" s="27"/>
      <c r="BX255" s="27"/>
      <c r="BY255" s="27"/>
      <c r="BZ255" s="27"/>
      <c r="CA255" s="27"/>
      <c r="CB255" s="248">
        <v>2.8</v>
      </c>
      <c r="CC255" s="244">
        <f t="shared" si="256"/>
        <v>5.47</v>
      </c>
      <c r="CD255" s="244">
        <v>8.1300000000000008</v>
      </c>
      <c r="CE255" s="244">
        <f t="shared" si="245"/>
        <v>15.23</v>
      </c>
      <c r="CF255" s="244">
        <v>22.32</v>
      </c>
      <c r="CG255" s="244">
        <f t="shared" si="247"/>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57"/>
        <v>617</v>
      </c>
      <c r="K256" s="102">
        <v>464</v>
      </c>
      <c r="L256" s="102">
        <f t="shared" si="258"/>
        <v>425.75</v>
      </c>
      <c r="M256" s="102">
        <f t="shared" si="259"/>
        <v>387.5</v>
      </c>
      <c r="N256" s="102">
        <f t="shared" si="260"/>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56"/>
        <v>6.47</v>
      </c>
      <c r="CD256" s="244">
        <v>9.44</v>
      </c>
      <c r="CE256" s="244">
        <f t="shared" si="245"/>
        <v>15.47</v>
      </c>
      <c r="CF256" s="244">
        <v>21.5</v>
      </c>
      <c r="CG256" s="244">
        <f t="shared" si="247"/>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57"/>
        <v>617</v>
      </c>
      <c r="K257" s="101">
        <v>464</v>
      </c>
      <c r="L257" s="101">
        <f t="shared" si="258"/>
        <v>425.75</v>
      </c>
      <c r="M257" s="101">
        <f t="shared" si="259"/>
        <v>387.5</v>
      </c>
      <c r="N257" s="101">
        <f t="shared" si="260"/>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2">IF(BL257=1,BN257,0)</f>
        <v>0.1</v>
      </c>
      <c r="BV257" s="27"/>
      <c r="BW257" s="27"/>
      <c r="BX257" s="27"/>
      <c r="BY257" s="27"/>
      <c r="BZ257" s="27"/>
      <c r="CA257" s="27"/>
      <c r="CB257" s="248">
        <v>1.1000000000000001</v>
      </c>
      <c r="CC257" s="244">
        <f t="shared" si="256"/>
        <v>1.44</v>
      </c>
      <c r="CD257" s="244">
        <v>1.77</v>
      </c>
      <c r="CE257" s="244">
        <f t="shared" si="245"/>
        <v>1.91</v>
      </c>
      <c r="CF257" s="244">
        <v>2.0499999999999998</v>
      </c>
      <c r="CG257" s="244">
        <f t="shared" si="247"/>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57"/>
        <v>617</v>
      </c>
      <c r="K258" s="102">
        <v>464</v>
      </c>
      <c r="L258" s="102">
        <f t="shared" si="258"/>
        <v>425.75</v>
      </c>
      <c r="M258" s="102">
        <f t="shared" si="259"/>
        <v>387.5</v>
      </c>
      <c r="N258" s="102">
        <f t="shared" si="260"/>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2"/>
        <v>0</v>
      </c>
      <c r="BV258" s="28"/>
      <c r="BW258" s="28"/>
      <c r="BX258" s="28"/>
      <c r="BY258" s="28"/>
      <c r="BZ258" s="28"/>
      <c r="CA258" s="28"/>
      <c r="CB258" s="248">
        <v>1.1000000000000001</v>
      </c>
      <c r="CC258" s="244">
        <f t="shared" si="256"/>
        <v>1.06</v>
      </c>
      <c r="CD258" s="244">
        <v>1.01</v>
      </c>
      <c r="CE258" s="244">
        <f t="shared" si="245"/>
        <v>1.05</v>
      </c>
      <c r="CF258" s="244">
        <v>1.08</v>
      </c>
      <c r="CG258" s="244">
        <f t="shared" si="247"/>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57"/>
        <v>617</v>
      </c>
      <c r="K259" s="101">
        <v>464</v>
      </c>
      <c r="L259" s="101">
        <f t="shared" si="258"/>
        <v>425.75</v>
      </c>
      <c r="M259" s="101">
        <f t="shared" si="259"/>
        <v>387.5</v>
      </c>
      <c r="N259" s="101">
        <f t="shared" si="260"/>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56"/>
        <v>4.63</v>
      </c>
      <c r="CD259" s="251">
        <v>5.76</v>
      </c>
      <c r="CE259" s="251">
        <f t="shared" si="245"/>
        <v>8.1199999999999992</v>
      </c>
      <c r="CF259" s="251">
        <v>10.48</v>
      </c>
      <c r="CG259" s="251">
        <f t="shared" si="247"/>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56"/>
        <v>0.04</v>
      </c>
      <c r="CD260" s="244">
        <v>0.04</v>
      </c>
      <c r="CE260" s="244">
        <f t="shared" si="245"/>
        <v>0.04</v>
      </c>
      <c r="CF260" s="244">
        <f t="shared" si="246"/>
        <v>0.04</v>
      </c>
      <c r="CG260" s="244">
        <f t="shared" si="247"/>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4"/>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4"/>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3">IF(BL264=1,BN264,0)</f>
        <v>0</v>
      </c>
      <c r="BV264" s="28"/>
      <c r="BW264" s="28"/>
      <c r="BX264" s="28"/>
      <c r="BY264" s="28"/>
      <c r="BZ264" s="28"/>
      <c r="CA264" s="28"/>
      <c r="CB264" s="99"/>
      <c r="CC264" s="99">
        <v>0.25</v>
      </c>
      <c r="CD264" s="99">
        <v>0.3</v>
      </c>
      <c r="CE264" s="99">
        <v>0.5</v>
      </c>
      <c r="CF264" s="99">
        <f t="shared" ref="CF264" si="264">ROUND((CD264+CH264)/2,2)</f>
        <v>15.15</v>
      </c>
      <c r="CG264" s="99">
        <f t="shared" ref="CG264" si="265">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66">CE236</f>
        <v>20</v>
      </c>
      <c r="CF265" s="99">
        <f t="shared" si="266"/>
        <v>20</v>
      </c>
      <c r="CG265" s="99">
        <f t="shared" si="266"/>
        <v>20</v>
      </c>
      <c r="CH265" s="99">
        <f t="shared" si="266"/>
        <v>20</v>
      </c>
      <c r="CI265" s="257">
        <v>66.8</v>
      </c>
      <c r="CJ265" s="257">
        <f>$CI$265*0.8</f>
        <v>53.44</v>
      </c>
      <c r="CK265" s="257">
        <f t="shared" ref="CK265:CO265" si="267">$CI$265*0.8</f>
        <v>53.44</v>
      </c>
      <c r="CL265" s="257">
        <f t="shared" si="267"/>
        <v>53.44</v>
      </c>
      <c r="CM265" s="257">
        <f t="shared" si="267"/>
        <v>53.44</v>
      </c>
      <c r="CN265" s="257">
        <f t="shared" si="267"/>
        <v>53.44</v>
      </c>
      <c r="CO265" s="257">
        <f t="shared" si="267"/>
        <v>53.44</v>
      </c>
      <c r="CP265" s="176">
        <f>CI265*1.2</f>
        <v>80.16</v>
      </c>
      <c r="CQ265" s="176">
        <f>$CP$265</f>
        <v>80.16</v>
      </c>
      <c r="CR265" s="176">
        <f t="shared" ref="CR265:CV265" si="268">$CP$265</f>
        <v>80.16</v>
      </c>
      <c r="CS265" s="176">
        <f t="shared" si="268"/>
        <v>80.16</v>
      </c>
      <c r="CT265" s="176">
        <f t="shared" si="268"/>
        <v>80.16</v>
      </c>
      <c r="CU265" s="176">
        <f t="shared" si="268"/>
        <v>80.16</v>
      </c>
      <c r="CV265" s="176">
        <f t="shared" si="268"/>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4"/>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4"/>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4"/>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4"/>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69">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4"/>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69"/>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4"/>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69"/>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4"/>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69"/>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4"/>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69"/>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0">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69"/>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4"/>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69"/>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4"/>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69"/>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4"/>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69"/>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4"/>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69"/>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4"/>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69"/>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4"/>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69"/>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4"/>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69"/>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4"/>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69"/>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4"/>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69"/>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1">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69"/>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4"/>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69"/>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4"/>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69"/>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4"/>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69"/>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4"/>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69"/>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2">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4"/>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4"/>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3">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3"/>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3"/>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3"/>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3"/>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4">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3"/>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3"/>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3"/>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3"/>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3"/>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3"/>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5">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76">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5"/>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3"/>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3"/>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3"/>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3"/>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3"/>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3"/>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3"/>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3"/>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3"/>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3"/>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77">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77"/>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3"/>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3"/>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78">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3"/>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3"/>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79">I249</f>
        <v>9867</v>
      </c>
      <c r="J322" s="102">
        <f t="shared" si="279"/>
        <v>8745.75</v>
      </c>
      <c r="K322" s="102">
        <f t="shared" si="279"/>
        <v>7097</v>
      </c>
      <c r="L322" s="102">
        <f t="shared" si="279"/>
        <v>6600</v>
      </c>
      <c r="M322" s="102">
        <f t="shared" si="279"/>
        <v>6400</v>
      </c>
      <c r="N322" s="102">
        <f t="shared" si="279"/>
        <v>6200</v>
      </c>
      <c r="O322" s="102">
        <f t="shared" si="279"/>
        <v>6104</v>
      </c>
      <c r="P322" s="94">
        <v>0</v>
      </c>
      <c r="Q322" s="102">
        <f t="shared" si="279"/>
        <v>100.4</v>
      </c>
      <c r="R322" s="102">
        <f t="shared" si="279"/>
        <v>100.4</v>
      </c>
      <c r="S322" s="102">
        <f t="shared" si="279"/>
        <v>100.4</v>
      </c>
      <c r="T322" s="102">
        <f t="shared" si="279"/>
        <v>100.4</v>
      </c>
      <c r="U322" s="102">
        <f t="shared" si="279"/>
        <v>100.4</v>
      </c>
      <c r="V322" s="102">
        <f t="shared" si="279"/>
        <v>100.4</v>
      </c>
      <c r="W322" s="102">
        <f t="shared" si="279"/>
        <v>100.4</v>
      </c>
      <c r="X322" s="102">
        <f t="shared" si="279"/>
        <v>4.9400000000000004</v>
      </c>
      <c r="Y322" s="102">
        <f t="shared" si="279"/>
        <v>4.9400000000000004</v>
      </c>
      <c r="Z322" s="102">
        <f t="shared" si="279"/>
        <v>4.9400000000000004</v>
      </c>
      <c r="AA322" s="102">
        <f t="shared" si="279"/>
        <v>4.9400000000000004</v>
      </c>
      <c r="AB322" s="102">
        <f t="shared" si="279"/>
        <v>4.9400000000000004</v>
      </c>
      <c r="AC322" s="102">
        <f t="shared" si="279"/>
        <v>4.9400000000000004</v>
      </c>
      <c r="AD322" s="102">
        <f t="shared" si="279"/>
        <v>4.9400000000000004</v>
      </c>
      <c r="AE322" s="186">
        <v>0.08</v>
      </c>
      <c r="AF322" s="94">
        <f t="shared" si="279"/>
        <v>0</v>
      </c>
      <c r="AG322" s="94">
        <f t="shared" si="279"/>
        <v>60</v>
      </c>
      <c r="AH322" s="94">
        <f t="shared" si="279"/>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0">IF(BL322=1,BN322,0)</f>
        <v>0</v>
      </c>
      <c r="BV322" s="28"/>
      <c r="BW322" s="28"/>
      <c r="BX322" s="28"/>
      <c r="BY322" s="28"/>
      <c r="BZ322" s="28"/>
      <c r="CA322" s="28"/>
      <c r="CB322" s="99"/>
      <c r="CC322" s="99">
        <f t="shared" ref="CC322:CD322" si="281">CC249</f>
        <v>0</v>
      </c>
      <c r="CD322" s="99">
        <f t="shared" si="281"/>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2">J322</f>
        <v>8745.75</v>
      </c>
      <c r="K323" s="102">
        <f t="shared" si="282"/>
        <v>7097</v>
      </c>
      <c r="L323" s="102">
        <f t="shared" si="282"/>
        <v>6600</v>
      </c>
      <c r="M323" s="102">
        <f t="shared" si="282"/>
        <v>6400</v>
      </c>
      <c r="N323" s="102">
        <f t="shared" si="282"/>
        <v>6200</v>
      </c>
      <c r="O323" s="102">
        <f t="shared" si="282"/>
        <v>6104</v>
      </c>
      <c r="P323" s="94">
        <v>0</v>
      </c>
      <c r="Q323" s="102">
        <f t="shared" si="282"/>
        <v>100.4</v>
      </c>
      <c r="R323" s="102">
        <f t="shared" si="282"/>
        <v>100.4</v>
      </c>
      <c r="S323" s="102">
        <f t="shared" si="282"/>
        <v>100.4</v>
      </c>
      <c r="T323" s="102">
        <f t="shared" si="282"/>
        <v>100.4</v>
      </c>
      <c r="U323" s="102">
        <f t="shared" si="282"/>
        <v>100.4</v>
      </c>
      <c r="V323" s="102">
        <f t="shared" si="282"/>
        <v>100.4</v>
      </c>
      <c r="W323" s="102">
        <f t="shared" si="282"/>
        <v>100.4</v>
      </c>
      <c r="X323" s="102">
        <f t="shared" si="282"/>
        <v>4.9400000000000004</v>
      </c>
      <c r="Y323" s="102">
        <f t="shared" si="282"/>
        <v>4.9400000000000004</v>
      </c>
      <c r="Z323" s="102">
        <f t="shared" si="282"/>
        <v>4.9400000000000004</v>
      </c>
      <c r="AA323" s="102">
        <f t="shared" si="282"/>
        <v>4.9400000000000004</v>
      </c>
      <c r="AB323" s="102">
        <f t="shared" si="282"/>
        <v>4.9400000000000004</v>
      </c>
      <c r="AC323" s="102">
        <f t="shared" si="282"/>
        <v>4.9400000000000004</v>
      </c>
      <c r="AD323" s="102">
        <f t="shared" si="282"/>
        <v>4.9400000000000004</v>
      </c>
      <c r="AE323" s="186">
        <v>0.08</v>
      </c>
      <c r="AF323" s="94">
        <f t="shared" si="282"/>
        <v>0</v>
      </c>
      <c r="AG323" s="94">
        <f t="shared" si="282"/>
        <v>60</v>
      </c>
      <c r="AH323" s="94">
        <f t="shared" si="282"/>
        <v>60</v>
      </c>
      <c r="AI323" s="17">
        <f t="shared" si="282"/>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3">IF(BL323=1,BN323,0)</f>
        <v>0</v>
      </c>
      <c r="BV323" s="28"/>
      <c r="BW323" s="28"/>
      <c r="BX323" s="28"/>
      <c r="BY323" s="28"/>
      <c r="BZ323" s="28"/>
      <c r="CA323" s="28"/>
      <c r="CB323" s="99">
        <f t="shared" ref="CB323:CE323" si="284">CB322</f>
        <v>0</v>
      </c>
      <c r="CC323" s="99">
        <f t="shared" si="284"/>
        <v>0</v>
      </c>
      <c r="CD323" s="99">
        <f t="shared" si="284"/>
        <v>0</v>
      </c>
      <c r="CE323" s="99">
        <f t="shared" si="284"/>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3"/>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3"/>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3"/>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3"/>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3"/>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3"/>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3"/>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3"/>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3"/>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3"/>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3"/>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3"/>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3"/>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3"/>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3"/>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3"/>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3"/>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3"/>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5">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5"/>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5"/>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5"/>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86">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5"/>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5"/>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5"/>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5"/>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5"/>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5"/>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5"/>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5"/>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5"/>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87">ROUND(J357*0.04,2)</f>
        <v>1.71</v>
      </c>
      <c r="S357" s="253">
        <f t="shared" si="287"/>
        <v>1.55</v>
      </c>
      <c r="T357" s="253">
        <f t="shared" si="287"/>
        <v>1.39</v>
      </c>
      <c r="U357" s="253">
        <f t="shared" si="287"/>
        <v>1.23</v>
      </c>
      <c r="V357" s="253">
        <f t="shared" si="287"/>
        <v>1.08</v>
      </c>
      <c r="W357" s="253">
        <f t="shared" si="287"/>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5"/>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88">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89">ROUND(I359*0.63,2)</f>
        <v>19.32</v>
      </c>
      <c r="P359" s="93">
        <v>0</v>
      </c>
      <c r="Q359" s="253">
        <f t="shared" ref="Q359:Q364" si="290">ROUND(I359*0.04,2)</f>
        <v>1.23</v>
      </c>
      <c r="R359" s="253">
        <f t="shared" si="287"/>
        <v>1.18</v>
      </c>
      <c r="S359" s="253">
        <f t="shared" si="287"/>
        <v>1.1000000000000001</v>
      </c>
      <c r="T359" s="253">
        <f t="shared" si="287"/>
        <v>1.02</v>
      </c>
      <c r="U359" s="253">
        <f t="shared" si="287"/>
        <v>0.93</v>
      </c>
      <c r="V359" s="253">
        <f t="shared" si="287"/>
        <v>0.85</v>
      </c>
      <c r="W359" s="253">
        <f t="shared" si="287"/>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5"/>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89"/>
        <v>20.83</v>
      </c>
      <c r="P360" s="94">
        <v>0</v>
      </c>
      <c r="Q360" s="253">
        <f t="shared" si="290"/>
        <v>1.32</v>
      </c>
      <c r="R360" s="253">
        <f t="shared" si="287"/>
        <v>1.27</v>
      </c>
      <c r="S360" s="253">
        <f t="shared" si="287"/>
        <v>1.18</v>
      </c>
      <c r="T360" s="253">
        <f t="shared" si="287"/>
        <v>1.1000000000000001</v>
      </c>
      <c r="U360" s="253">
        <f t="shared" si="287"/>
        <v>1.01</v>
      </c>
      <c r="V360" s="253">
        <f t="shared" si="287"/>
        <v>0.92</v>
      </c>
      <c r="W360" s="253">
        <f t="shared" si="287"/>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5"/>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89"/>
        <v>19.32</v>
      </c>
      <c r="P361" s="93">
        <v>0</v>
      </c>
      <c r="Q361" s="253">
        <f t="shared" si="290"/>
        <v>1.23</v>
      </c>
      <c r="R361" s="253">
        <f t="shared" si="287"/>
        <v>1.18</v>
      </c>
      <c r="S361" s="253">
        <f t="shared" si="287"/>
        <v>1.1000000000000001</v>
      </c>
      <c r="T361" s="253">
        <f t="shared" si="287"/>
        <v>1.02</v>
      </c>
      <c r="U361" s="253">
        <f t="shared" si="287"/>
        <v>0.93</v>
      </c>
      <c r="V361" s="253">
        <f t="shared" si="287"/>
        <v>0.85</v>
      </c>
      <c r="W361" s="253">
        <f t="shared" si="287"/>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5"/>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89"/>
        <v>20.83</v>
      </c>
      <c r="P362" s="94">
        <v>0</v>
      </c>
      <c r="Q362" s="253">
        <f t="shared" si="290"/>
        <v>1.32</v>
      </c>
      <c r="R362" s="253">
        <f t="shared" si="287"/>
        <v>1.27</v>
      </c>
      <c r="S362" s="253">
        <f t="shared" si="287"/>
        <v>1.18</v>
      </c>
      <c r="T362" s="253">
        <f t="shared" si="287"/>
        <v>1.1000000000000001</v>
      </c>
      <c r="U362" s="253">
        <f t="shared" si="287"/>
        <v>1.01</v>
      </c>
      <c r="V362" s="253">
        <f t="shared" si="287"/>
        <v>0.92</v>
      </c>
      <c r="W362" s="253">
        <f t="shared" si="287"/>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5"/>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89"/>
        <v>34.590000000000003</v>
      </c>
      <c r="P363" s="269">
        <v>0</v>
      </c>
      <c r="Q363" s="253">
        <f t="shared" si="290"/>
        <v>2.2000000000000002</v>
      </c>
      <c r="R363" s="253">
        <f t="shared" si="287"/>
        <v>2.11</v>
      </c>
      <c r="S363" s="253">
        <f t="shared" si="287"/>
        <v>1.96</v>
      </c>
      <c r="T363" s="253">
        <f t="shared" si="287"/>
        <v>1.82</v>
      </c>
      <c r="U363" s="253">
        <f t="shared" si="287"/>
        <v>1.67</v>
      </c>
      <c r="V363" s="253">
        <f t="shared" si="287"/>
        <v>1.53</v>
      </c>
      <c r="W363" s="253">
        <f t="shared" si="287"/>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1">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89"/>
        <v>33.24</v>
      </c>
      <c r="P364" s="269">
        <v>0</v>
      </c>
      <c r="Q364" s="253">
        <f t="shared" si="290"/>
        <v>2.11</v>
      </c>
      <c r="R364" s="253">
        <f t="shared" si="287"/>
        <v>2.0299999999999998</v>
      </c>
      <c r="S364" s="253">
        <f t="shared" si="287"/>
        <v>1.89</v>
      </c>
      <c r="T364" s="253">
        <f t="shared" si="287"/>
        <v>1.75</v>
      </c>
      <c r="U364" s="253">
        <f t="shared" si="287"/>
        <v>1.61</v>
      </c>
      <c r="V364" s="253">
        <f t="shared" si="287"/>
        <v>1.47</v>
      </c>
      <c r="W364" s="253">
        <f t="shared" si="287"/>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1"/>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2">ROUND(J365*0.03,2)</f>
        <v>1.84</v>
      </c>
      <c r="S365" s="253">
        <f t="shared" si="292"/>
        <v>1.84</v>
      </c>
      <c r="T365" s="253">
        <f t="shared" si="292"/>
        <v>1.84</v>
      </c>
      <c r="U365" s="253">
        <f t="shared" si="292"/>
        <v>1.84</v>
      </c>
      <c r="V365" s="253">
        <f t="shared" si="292"/>
        <v>1.84</v>
      </c>
      <c r="W365" s="253">
        <f t="shared" si="292"/>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1"/>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2"/>
        <v>2.2200000000000002</v>
      </c>
      <c r="S366" s="329">
        <f t="shared" si="292"/>
        <v>2.2200000000000002</v>
      </c>
      <c r="T366" s="329">
        <f t="shared" si="292"/>
        <v>2.2200000000000002</v>
      </c>
      <c r="U366" s="329">
        <f t="shared" si="292"/>
        <v>2.2200000000000002</v>
      </c>
      <c r="V366" s="329">
        <f t="shared" si="292"/>
        <v>2.2200000000000002</v>
      </c>
      <c r="W366" s="329">
        <f t="shared" si="292"/>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1"/>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5"/>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5"/>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3">(80.99/3.6)*1.337</f>
        <v>30.078786111111107</v>
      </c>
      <c r="K369" s="282">
        <f t="shared" si="293"/>
        <v>30.078786111111107</v>
      </c>
      <c r="L369" s="282">
        <f t="shared" si="293"/>
        <v>30.078786111111107</v>
      </c>
      <c r="M369" s="282">
        <f t="shared" si="293"/>
        <v>30.078786111111107</v>
      </c>
      <c r="N369" s="282">
        <f t="shared" si="293"/>
        <v>30.078786111111107</v>
      </c>
      <c r="O369" s="282">
        <f t="shared" si="293"/>
        <v>30.078786111111107</v>
      </c>
      <c r="P369" s="269">
        <v>0</v>
      </c>
      <c r="Q369" s="253">
        <f>ROUND(I369*0.04,2)</f>
        <v>1.2</v>
      </c>
      <c r="R369" s="253">
        <f t="shared" ref="R369:W369" si="294">ROUND(J369*0.04,2)</f>
        <v>1.2</v>
      </c>
      <c r="S369" s="253">
        <f t="shared" si="294"/>
        <v>1.2</v>
      </c>
      <c r="T369" s="253">
        <f t="shared" si="294"/>
        <v>1.2</v>
      </c>
      <c r="U369" s="253">
        <f t="shared" si="294"/>
        <v>1.2</v>
      </c>
      <c r="V369" s="253">
        <f t="shared" si="294"/>
        <v>1.2</v>
      </c>
      <c r="W369" s="253">
        <f t="shared" si="294"/>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5">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5"/>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296">J371</f>
        <v>23.985197520584698</v>
      </c>
      <c r="L371" s="253">
        <f t="shared" si="296"/>
        <v>23.985197520584698</v>
      </c>
      <c r="M371" s="253">
        <f t="shared" si="296"/>
        <v>23.985197520584698</v>
      </c>
      <c r="N371" s="253">
        <f t="shared" si="296"/>
        <v>23.985197520584698</v>
      </c>
      <c r="O371" s="253">
        <f t="shared" si="296"/>
        <v>23.985197520584698</v>
      </c>
      <c r="P371" s="93">
        <v>0</v>
      </c>
      <c r="Q371" s="253">
        <f t="shared" ref="Q371" si="297">ROUND(I371*0.04,2)</f>
        <v>0.96</v>
      </c>
      <c r="R371" s="253">
        <f t="shared" ref="R371" si="298">ROUND(J371*0.04,2)</f>
        <v>0.96</v>
      </c>
      <c r="S371" s="253">
        <f t="shared" ref="S371" si="299">ROUND(K371*0.04,2)</f>
        <v>0.96</v>
      </c>
      <c r="T371" s="253">
        <f t="shared" ref="T371" si="300">ROUND(L371*0.04,2)</f>
        <v>0.96</v>
      </c>
      <c r="U371" s="253">
        <f t="shared" ref="U371" si="301">ROUND(M371*0.04,2)</f>
        <v>0.96</v>
      </c>
      <c r="V371" s="253">
        <f t="shared" ref="V371" si="302">ROUND(N371*0.04,2)</f>
        <v>0.96</v>
      </c>
      <c r="W371" s="253">
        <f t="shared" ref="W371" si="303">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5"/>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4">ROUND(I372*0.04,2)</f>
        <v>0.46</v>
      </c>
      <c r="R372" s="292">
        <f t="shared" ref="R372" si="305">ROUND(J372*0.04,2)</f>
        <v>0.96</v>
      </c>
      <c r="S372" s="292">
        <f t="shared" ref="S372" si="306">ROUND(K372*0.04,2)</f>
        <v>0.96</v>
      </c>
      <c r="T372" s="292">
        <f t="shared" ref="T372" si="307">ROUND(L372*0.04,2)</f>
        <v>0.96</v>
      </c>
      <c r="U372" s="292">
        <f t="shared" ref="U372" si="308">ROUND(M372*0.04,2)</f>
        <v>0.96</v>
      </c>
      <c r="V372" s="292">
        <f t="shared" ref="V372" si="309">ROUND(N372*0.04,2)</f>
        <v>0.96</v>
      </c>
      <c r="W372" s="292">
        <f t="shared" ref="W372" si="310">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1">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5"/>
        <v>940</v>
      </c>
      <c r="BV373" s="28"/>
      <c r="BW373" s="28"/>
      <c r="BX373" s="28"/>
      <c r="BY373" s="28"/>
      <c r="BZ373" s="28"/>
      <c r="CA373" s="28"/>
      <c r="CB373" s="99">
        <v>940</v>
      </c>
      <c r="CC373" s="99">
        <f>CB373-BO373</f>
        <v>400</v>
      </c>
      <c r="CD373" s="99">
        <f t="shared" ref="CD373:CE373" si="312">CC373-BP373</f>
        <v>200</v>
      </c>
      <c r="CE373" s="99">
        <f t="shared" si="312"/>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5"/>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5"/>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3">BP377</f>
        <v>56.666666666666664</v>
      </c>
      <c r="BR377" s="94">
        <f t="shared" si="313"/>
        <v>56.666666666666664</v>
      </c>
      <c r="BS377" s="94">
        <f t="shared" si="313"/>
        <v>56.666666666666664</v>
      </c>
      <c r="BT377" s="94">
        <f t="shared" si="313"/>
        <v>56.666666666666664</v>
      </c>
      <c r="BU377" s="28">
        <f t="shared" si="285"/>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4">BP378</f>
        <v>91.666666666666671</v>
      </c>
      <c r="BR378" s="93">
        <f t="shared" si="314"/>
        <v>91.666666666666671</v>
      </c>
      <c r="BS378" s="93">
        <f t="shared" si="314"/>
        <v>91.666666666666671</v>
      </c>
      <c r="BT378" s="93">
        <f t="shared" si="314"/>
        <v>91.666666666666671</v>
      </c>
      <c r="BU378" s="27">
        <f t="shared" si="285"/>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5"/>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5"/>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5"/>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5"/>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5"/>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5"/>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5"/>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5">19*1.054</f>
        <v>20.026</v>
      </c>
      <c r="K387" s="253">
        <f t="shared" si="315"/>
        <v>20.026</v>
      </c>
      <c r="L387" s="253">
        <f t="shared" si="315"/>
        <v>20.026</v>
      </c>
      <c r="M387" s="253">
        <f t="shared" si="315"/>
        <v>20.026</v>
      </c>
      <c r="N387" s="253">
        <f t="shared" si="315"/>
        <v>20.026</v>
      </c>
      <c r="O387" s="253">
        <f t="shared" si="315"/>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5"/>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16">22.4*1.054</f>
        <v>23.6096</v>
      </c>
      <c r="K388" s="253">
        <f t="shared" si="316"/>
        <v>23.6096</v>
      </c>
      <c r="L388" s="253">
        <f t="shared" si="316"/>
        <v>23.6096</v>
      </c>
      <c r="M388" s="253">
        <f t="shared" si="316"/>
        <v>23.6096</v>
      </c>
      <c r="N388" s="253">
        <f t="shared" si="316"/>
        <v>23.6096</v>
      </c>
      <c r="O388" s="253">
        <f t="shared" si="316"/>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5"/>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5"/>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17">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5"/>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18">J391*0.02</f>
        <v>38.628</v>
      </c>
      <c r="S391" s="184">
        <f t="shared" si="318"/>
        <v>16.59</v>
      </c>
      <c r="T391" s="184">
        <f t="shared" si="318"/>
        <v>16.59</v>
      </c>
      <c r="U391" s="184">
        <f t="shared" si="318"/>
        <v>16.59</v>
      </c>
      <c r="V391" s="184">
        <f t="shared" si="318"/>
        <v>16.59</v>
      </c>
      <c r="W391" s="184">
        <f t="shared" si="318"/>
        <v>16.59</v>
      </c>
      <c r="X391" s="184">
        <f>0.37*I391/(0.0036*55000)</f>
        <v>3.6091818181818183</v>
      </c>
      <c r="Y391" s="184">
        <f>0.37*J391/(0.0036*65500)</f>
        <v>3.030610687022901</v>
      </c>
      <c r="Z391" s="184">
        <f>0.37*K391/(0.0036*77500)</f>
        <v>1.1000537634408603</v>
      </c>
      <c r="AA391" s="184">
        <f t="shared" ref="AA391" si="319">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5"/>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0">J392*0.12</f>
        <v>360</v>
      </c>
      <c r="S392" s="184">
        <f t="shared" si="320"/>
        <v>264</v>
      </c>
      <c r="T392" s="184">
        <f t="shared" si="320"/>
        <v>216</v>
      </c>
      <c r="U392" s="184">
        <f t="shared" si="320"/>
        <v>180</v>
      </c>
      <c r="V392" s="184">
        <f t="shared" si="320"/>
        <v>156</v>
      </c>
      <c r="W392" s="184">
        <f t="shared" si="320"/>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5"/>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1">J393</f>
        <v>20.707999999999998</v>
      </c>
      <c r="L393" s="102">
        <f t="shared" si="321"/>
        <v>20.707999999999998</v>
      </c>
      <c r="M393" s="102">
        <f t="shared" si="321"/>
        <v>20.707999999999998</v>
      </c>
      <c r="N393" s="102">
        <f t="shared" si="321"/>
        <v>20.707999999999998</v>
      </c>
      <c r="O393" s="102">
        <f t="shared" si="321"/>
        <v>20.707999999999998</v>
      </c>
      <c r="P393" s="94"/>
      <c r="Q393" s="184">
        <f>0.05*I393</f>
        <v>1.0353999999999999</v>
      </c>
      <c r="R393" s="184">
        <f t="shared" ref="R393:W393" si="322">0.05*J393</f>
        <v>1.0353999999999999</v>
      </c>
      <c r="S393" s="184">
        <f t="shared" si="322"/>
        <v>1.0353999999999999</v>
      </c>
      <c r="T393" s="184">
        <f t="shared" si="322"/>
        <v>1.0353999999999999</v>
      </c>
      <c r="U393" s="184">
        <f t="shared" si="322"/>
        <v>1.0353999999999999</v>
      </c>
      <c r="V393" s="184">
        <f t="shared" si="322"/>
        <v>1.0353999999999999</v>
      </c>
      <c r="W393" s="184">
        <f t="shared" si="322"/>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5"/>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5"/>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5"/>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5"/>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3">-1*Y396</f>
        <v>-36.696375663840492</v>
      </c>
      <c r="Z397" s="102">
        <f t="shared" si="323"/>
        <v>-35.652211990524748</v>
      </c>
      <c r="AA397" s="102">
        <f t="shared" si="323"/>
        <v>-35.305390850647534</v>
      </c>
      <c r="AB397" s="102">
        <f t="shared" si="323"/>
        <v>-34.953149010318384</v>
      </c>
      <c r="AC397" s="102">
        <f t="shared" si="323"/>
        <v>-34.426874126525668</v>
      </c>
      <c r="AD397" s="102">
        <f t="shared" si="323"/>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5"/>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4">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5"/>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5"/>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5"/>
        <v>0</v>
      </c>
      <c r="BV401" s="27"/>
      <c r="BW401" s="27"/>
      <c r="BX401" s="27"/>
      <c r="BY401" s="27"/>
      <c r="BZ401" s="27"/>
      <c r="CA401" s="27"/>
      <c r="CB401" s="97">
        <f t="shared" ref="CB401:CH401" si="325">DL401</f>
        <v>60</v>
      </c>
      <c r="CC401" s="185">
        <v>60</v>
      </c>
      <c r="CD401" s="389">
        <v>250</v>
      </c>
      <c r="CE401" s="389">
        <v>250</v>
      </c>
      <c r="CF401" s="97">
        <v>250</v>
      </c>
      <c r="CG401" s="97">
        <f t="shared" si="325"/>
        <v>500</v>
      </c>
      <c r="CH401" s="97">
        <f t="shared" si="325"/>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5"/>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26">J403</f>
        <v>21.242000000000001</v>
      </c>
      <c r="L403" s="101">
        <f t="shared" si="326"/>
        <v>21.242000000000001</v>
      </c>
      <c r="M403" s="101">
        <f t="shared" si="326"/>
        <v>21.242000000000001</v>
      </c>
      <c r="N403" s="101">
        <f t="shared" si="326"/>
        <v>21.242000000000001</v>
      </c>
      <c r="O403" s="101">
        <f t="shared" si="326"/>
        <v>21.242000000000001</v>
      </c>
      <c r="P403" s="93">
        <v>0</v>
      </c>
      <c r="Q403" s="101">
        <f>I403*0.05</f>
        <v>1.0621</v>
      </c>
      <c r="R403" s="101">
        <f t="shared" ref="R403:W403" si="327">J403*0.05</f>
        <v>1.0621</v>
      </c>
      <c r="S403" s="101">
        <f t="shared" si="327"/>
        <v>1.0621</v>
      </c>
      <c r="T403" s="101">
        <f t="shared" si="327"/>
        <v>1.0621</v>
      </c>
      <c r="U403" s="101">
        <f t="shared" si="327"/>
        <v>1.0621</v>
      </c>
      <c r="V403" s="101">
        <f t="shared" si="327"/>
        <v>1.0621</v>
      </c>
      <c r="W403" s="101">
        <f t="shared" si="327"/>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5"/>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28">K403</f>
        <v>21.242000000000001</v>
      </c>
      <c r="L404" s="292">
        <f t="shared" si="328"/>
        <v>21.242000000000001</v>
      </c>
      <c r="M404" s="292">
        <f t="shared" si="328"/>
        <v>21.242000000000001</v>
      </c>
      <c r="N404" s="292">
        <f t="shared" si="328"/>
        <v>21.242000000000001</v>
      </c>
      <c r="O404" s="292">
        <f t="shared" si="328"/>
        <v>21.242000000000001</v>
      </c>
      <c r="P404" s="293">
        <v>0</v>
      </c>
      <c r="Q404" s="292">
        <f>Q403</f>
        <v>1.0621</v>
      </c>
      <c r="R404" s="292">
        <f t="shared" ref="R404:W404" si="329">R403</f>
        <v>1.0621</v>
      </c>
      <c r="S404" s="292">
        <f t="shared" si="329"/>
        <v>1.0621</v>
      </c>
      <c r="T404" s="292">
        <f t="shared" si="329"/>
        <v>1.0621</v>
      </c>
      <c r="U404" s="292">
        <f t="shared" si="329"/>
        <v>1.0621</v>
      </c>
      <c r="V404" s="292">
        <f t="shared" si="329"/>
        <v>1.0621</v>
      </c>
      <c r="W404" s="292">
        <f t="shared" si="329"/>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0">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5"/>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5"/>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1">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2">CF401</f>
        <v>250</v>
      </c>
      <c r="CG408" s="99">
        <f t="shared" si="332"/>
        <v>500</v>
      </c>
      <c r="CH408" s="99">
        <f t="shared" si="332"/>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5"/>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5"/>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5"/>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5"/>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5"/>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5"/>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3">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3"/>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3"/>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3"/>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3"/>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4">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3"/>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3"/>
        <v>0</v>
      </c>
      <c r="BV422" s="28"/>
      <c r="BW422" s="28"/>
      <c r="BX422" s="28"/>
      <c r="BY422" s="28"/>
      <c r="BZ422" s="28"/>
      <c r="CA422" s="28"/>
      <c r="CB422" s="364">
        <v>5.3</v>
      </c>
      <c r="CC422" s="364">
        <f t="shared" ref="CC422:CG428" si="335">ROUND((CB422+CD422)/2,2)</f>
        <v>5.3</v>
      </c>
      <c r="CD422" s="364">
        <v>5.3</v>
      </c>
      <c r="CE422" s="364">
        <f t="shared" ref="CE422:CE428" si="336">ROUND((CD422+CF422)/2,2)</f>
        <v>5.5</v>
      </c>
      <c r="CF422" s="364">
        <v>5.7</v>
      </c>
      <c r="CG422" s="364">
        <f t="shared" ref="CG422:CG428" si="337">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3"/>
        <v>0</v>
      </c>
      <c r="BV423" s="27"/>
      <c r="BW423" s="27"/>
      <c r="BX423" s="27"/>
      <c r="BY423" s="27"/>
      <c r="BZ423" s="27"/>
      <c r="CA423" s="27"/>
      <c r="CB423" s="364">
        <v>0.3</v>
      </c>
      <c r="CC423" s="364">
        <f t="shared" si="335"/>
        <v>0.35</v>
      </c>
      <c r="CD423" s="364">
        <v>0.4</v>
      </c>
      <c r="CE423" s="364">
        <f t="shared" si="335"/>
        <v>0.4</v>
      </c>
      <c r="CF423" s="364">
        <v>0.4</v>
      </c>
      <c r="CG423" s="364">
        <f t="shared" si="335"/>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3"/>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3"/>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3"/>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3"/>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3"/>
        <v>0</v>
      </c>
      <c r="BV428" s="28"/>
      <c r="BW428" s="28"/>
      <c r="BX428" s="28"/>
      <c r="BY428" s="28"/>
      <c r="BZ428" s="28"/>
      <c r="CA428" s="28"/>
      <c r="CB428" s="364">
        <f>67.2-CB427</f>
        <v>67.100000000000009</v>
      </c>
      <c r="CC428" s="364">
        <f t="shared" si="335"/>
        <v>66.95</v>
      </c>
      <c r="CD428" s="364">
        <f>66.9-CD427</f>
        <v>66.800000000000011</v>
      </c>
      <c r="CE428" s="364">
        <f t="shared" si="336"/>
        <v>58.95</v>
      </c>
      <c r="CF428" s="364">
        <f>51.2-CF427</f>
        <v>51.1</v>
      </c>
      <c r="CG428" s="364">
        <f t="shared" si="337"/>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38">22*(104/105.4)/1.1195</f>
        <v>19.390602846045564</v>
      </c>
      <c r="Z429" s="391">
        <f t="shared" si="338"/>
        <v>19.390602846045564</v>
      </c>
      <c r="AA429" s="391">
        <f t="shared" si="338"/>
        <v>19.390602846045564</v>
      </c>
      <c r="AB429" s="391">
        <f t="shared" si="338"/>
        <v>19.390602846045564</v>
      </c>
      <c r="AC429" s="391">
        <f t="shared" si="338"/>
        <v>19.390602846045564</v>
      </c>
      <c r="AD429" s="391">
        <f t="shared" si="338"/>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3"/>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3"/>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3"/>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3"/>
        <v>0</v>
      </c>
      <c r="BV432" s="27"/>
      <c r="BW432" s="27"/>
      <c r="BX432" s="27"/>
      <c r="BY432" s="27"/>
      <c r="BZ432" s="27"/>
      <c r="CA432" s="27"/>
      <c r="CB432" s="97">
        <v>1000</v>
      </c>
      <c r="CC432" s="97">
        <f t="shared" ref="CC432:CC433" si="339">ROUND((CB432+CD432)/2,2)</f>
        <v>1000</v>
      </c>
      <c r="CD432" s="97">
        <v>1000</v>
      </c>
      <c r="CE432" s="97">
        <f t="shared" ref="CE432:CE433" si="340">ROUND((CD432+CF432)/2,2)</f>
        <v>1000</v>
      </c>
      <c r="CF432" s="97">
        <f t="shared" ref="CF432:CF433" si="341">ROUND((CD432+CH432)/2,2)</f>
        <v>1000</v>
      </c>
      <c r="CG432" s="97">
        <f t="shared" ref="CG432:CG433" si="342">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3"/>
        <v>0</v>
      </c>
      <c r="BV433" s="28"/>
      <c r="BW433" s="28"/>
      <c r="BX433" s="28"/>
      <c r="BY433" s="28"/>
      <c r="BZ433" s="28"/>
      <c r="CA433" s="28"/>
      <c r="CB433" s="99">
        <v>20</v>
      </c>
      <c r="CC433" s="99">
        <f t="shared" si="339"/>
        <v>35</v>
      </c>
      <c r="CD433" s="99">
        <v>50</v>
      </c>
      <c r="CE433" s="99">
        <f t="shared" si="340"/>
        <v>87.5</v>
      </c>
      <c r="CF433" s="99">
        <f t="shared" si="341"/>
        <v>125</v>
      </c>
      <c r="CG433" s="99">
        <f t="shared" si="342"/>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3"/>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3"/>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3"/>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3"/>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3"/>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3">Y440*0.1</f>
        <v>6.4098324994561686</v>
      </c>
      <c r="Z439" s="101">
        <f t="shared" si="343"/>
        <v>6.4098324994561686</v>
      </c>
      <c r="AA439" s="101">
        <f t="shared" si="343"/>
        <v>6.4098324994561686</v>
      </c>
      <c r="AB439" s="101">
        <f t="shared" si="343"/>
        <v>6.4098324994561686</v>
      </c>
      <c r="AC439" s="101">
        <f t="shared" si="343"/>
        <v>6.4098324994561686</v>
      </c>
      <c r="AD439" s="101">
        <f t="shared" si="343"/>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3"/>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3"/>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4">J442</f>
        <v>106.72488960075711</v>
      </c>
      <c r="L442" s="101">
        <f t="shared" si="344"/>
        <v>106.72488960075711</v>
      </c>
      <c r="M442" s="101">
        <f t="shared" si="344"/>
        <v>106.72488960075711</v>
      </c>
      <c r="N442" s="101">
        <f t="shared" si="344"/>
        <v>106.72488960075711</v>
      </c>
      <c r="O442" s="101">
        <f t="shared" si="344"/>
        <v>106.72488960075711</v>
      </c>
      <c r="P442" s="93"/>
      <c r="Q442" s="101">
        <f>I442*0.05</f>
        <v>5.3362444800378555</v>
      </c>
      <c r="R442" s="101">
        <f t="shared" ref="R442:W442" si="345">J442*0.05</f>
        <v>5.3362444800378555</v>
      </c>
      <c r="S442" s="101">
        <f t="shared" si="345"/>
        <v>5.3362444800378555</v>
      </c>
      <c r="T442" s="101">
        <f t="shared" si="345"/>
        <v>5.3362444800378555</v>
      </c>
      <c r="U442" s="101">
        <f t="shared" si="345"/>
        <v>5.3362444800378555</v>
      </c>
      <c r="V442" s="101">
        <f t="shared" si="345"/>
        <v>5.3362444800378555</v>
      </c>
      <c r="W442" s="101">
        <f t="shared" si="345"/>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46">CC442</f>
        <v>7</v>
      </c>
      <c r="CE442" s="185">
        <f t="shared" si="346"/>
        <v>7</v>
      </c>
      <c r="CF442" s="185">
        <f t="shared" si="346"/>
        <v>7</v>
      </c>
      <c r="CG442" s="185">
        <f t="shared" si="346"/>
        <v>7</v>
      </c>
      <c r="CH442" s="185">
        <f t="shared" si="346"/>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47">16.3-11.019</f>
        <v>5.2810000000000006</v>
      </c>
      <c r="CD443" s="211">
        <f t="shared" si="347"/>
        <v>5.2810000000000006</v>
      </c>
      <c r="CE443" s="211">
        <f t="shared" si="347"/>
        <v>5.2810000000000006</v>
      </c>
      <c r="CF443" s="211">
        <f t="shared" si="347"/>
        <v>5.2810000000000006</v>
      </c>
      <c r="CG443" s="211">
        <f t="shared" si="347"/>
        <v>5.2810000000000006</v>
      </c>
      <c r="CH443" s="211">
        <f t="shared" si="347"/>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48">Y443/2</f>
        <v>4.8043883350414607</v>
      </c>
      <c r="Z444" s="211">
        <f t="shared" si="348"/>
        <v>4.8043883350414607</v>
      </c>
      <c r="AA444" s="211">
        <f t="shared" si="348"/>
        <v>4.8043883350414607</v>
      </c>
      <c r="AB444" s="211">
        <f t="shared" si="348"/>
        <v>4.8043883350414607</v>
      </c>
      <c r="AC444" s="211">
        <f t="shared" si="348"/>
        <v>4.8043883350414607</v>
      </c>
      <c r="AD444" s="211">
        <f t="shared" si="348"/>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49">(7.78*((30*2400*8760)/10^9)*(138/115)/78.8)</f>
        <v>7.4725912690355334E-2</v>
      </c>
      <c r="K445" s="395">
        <f t="shared" si="349"/>
        <v>7.4725912690355334E-2</v>
      </c>
      <c r="L445" s="395">
        <f t="shared" si="349"/>
        <v>7.4725912690355334E-2</v>
      </c>
      <c r="M445" s="395">
        <f t="shared" si="349"/>
        <v>7.4725912690355334E-2</v>
      </c>
      <c r="N445" s="395">
        <f t="shared" si="349"/>
        <v>7.4725912690355334E-2</v>
      </c>
      <c r="O445" s="395">
        <f t="shared" si="349"/>
        <v>7.4725912690355334E-2</v>
      </c>
      <c r="P445" s="211"/>
      <c r="Q445" s="211">
        <f>I445*0.05</f>
        <v>3.736295634517767E-3</v>
      </c>
      <c r="R445" s="211">
        <f t="shared" ref="R445:W447" si="350">J445*0.05</f>
        <v>3.736295634517767E-3</v>
      </c>
      <c r="S445" s="211">
        <f t="shared" si="350"/>
        <v>3.736295634517767E-3</v>
      </c>
      <c r="T445" s="211">
        <f t="shared" si="350"/>
        <v>3.736295634517767E-3</v>
      </c>
      <c r="U445" s="211">
        <f t="shared" si="350"/>
        <v>3.736295634517767E-3</v>
      </c>
      <c r="V445" s="211">
        <f t="shared" si="350"/>
        <v>3.736295634517767E-3</v>
      </c>
      <c r="W445" s="211">
        <f t="shared" si="350"/>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1">J445*2</f>
        <v>0.14945182538071067</v>
      </c>
      <c r="K446" s="211">
        <f t="shared" si="351"/>
        <v>0.14945182538071067</v>
      </c>
      <c r="L446" s="211">
        <f t="shared" si="351"/>
        <v>0.14945182538071067</v>
      </c>
      <c r="M446" s="211">
        <f t="shared" si="351"/>
        <v>0.14945182538071067</v>
      </c>
      <c r="N446" s="211">
        <f t="shared" si="351"/>
        <v>0.14945182538071067</v>
      </c>
      <c r="O446" s="211">
        <f t="shared" si="351"/>
        <v>0.14945182538071067</v>
      </c>
      <c r="P446" s="211"/>
      <c r="Q446" s="211">
        <f>I446*0.05</f>
        <v>7.4725912690355341E-3</v>
      </c>
      <c r="R446" s="211">
        <f t="shared" si="350"/>
        <v>7.4725912690355341E-3</v>
      </c>
      <c r="S446" s="211">
        <f t="shared" si="350"/>
        <v>7.4725912690355341E-3</v>
      </c>
      <c r="T446" s="211">
        <f t="shared" si="350"/>
        <v>7.4725912690355341E-3</v>
      </c>
      <c r="U446" s="211">
        <f t="shared" si="350"/>
        <v>7.4725912690355341E-3</v>
      </c>
      <c r="V446" s="211">
        <f t="shared" si="350"/>
        <v>7.4725912690355341E-3</v>
      </c>
      <c r="W446" s="211">
        <f t="shared" si="350"/>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2">2*J445</f>
        <v>0.14945182538071067</v>
      </c>
      <c r="K447" s="211">
        <f t="shared" si="352"/>
        <v>0.14945182538071067</v>
      </c>
      <c r="L447" s="211">
        <f t="shared" si="352"/>
        <v>0.14945182538071067</v>
      </c>
      <c r="M447" s="211">
        <f t="shared" si="352"/>
        <v>0.14945182538071067</v>
      </c>
      <c r="N447" s="211">
        <f t="shared" si="352"/>
        <v>0.14945182538071067</v>
      </c>
      <c r="O447" s="211">
        <f t="shared" si="352"/>
        <v>0.14945182538071067</v>
      </c>
      <c r="P447" s="211"/>
      <c r="Q447" s="211">
        <f>I447*0.05</f>
        <v>7.4725912690355341E-3</v>
      </c>
      <c r="R447" s="211">
        <f t="shared" si="350"/>
        <v>7.4725912690355341E-3</v>
      </c>
      <c r="S447" s="211">
        <f t="shared" si="350"/>
        <v>7.4725912690355341E-3</v>
      </c>
      <c r="T447" s="211">
        <f t="shared" si="350"/>
        <v>7.4725912690355341E-3</v>
      </c>
      <c r="U447" s="211">
        <f t="shared" si="350"/>
        <v>7.4725912690355341E-3</v>
      </c>
      <c r="V447" s="211">
        <f t="shared" si="350"/>
        <v>7.4725912690355341E-3</v>
      </c>
      <c r="W447" s="211">
        <f t="shared" si="350"/>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3">(75*10^3*6)/10^6*0.1</f>
        <v>4.5000000000000005E-2</v>
      </c>
      <c r="CE447" s="397">
        <f t="shared" si="353"/>
        <v>4.5000000000000005E-2</v>
      </c>
      <c r="CF447" s="397">
        <f t="shared" si="353"/>
        <v>4.5000000000000005E-2</v>
      </c>
      <c r="CG447" s="397">
        <f t="shared" si="353"/>
        <v>4.5000000000000005E-2</v>
      </c>
      <c r="CH447" s="397">
        <f t="shared" si="353"/>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4">(147.67+83.73+14.73)/10^6*(10^6/100)</f>
        <v>2.4612999999999996</v>
      </c>
      <c r="K452" s="398">
        <f t="shared" si="354"/>
        <v>2.4612999999999996</v>
      </c>
      <c r="L452" s="398">
        <f t="shared" si="354"/>
        <v>2.4612999999999996</v>
      </c>
      <c r="M452" s="398">
        <f t="shared" si="354"/>
        <v>2.4612999999999996</v>
      </c>
      <c r="N452" s="398">
        <f t="shared" si="354"/>
        <v>2.4612999999999996</v>
      </c>
      <c r="O452" s="398">
        <f t="shared" si="354"/>
        <v>2.4612999999999996</v>
      </c>
      <c r="P452" s="211"/>
      <c r="Q452" s="211">
        <f>I452*0.05</f>
        <v>0.12306499999999998</v>
      </c>
      <c r="R452" s="211">
        <f t="shared" ref="R452:W459" si="355">J452*0.05</f>
        <v>0.12306499999999998</v>
      </c>
      <c r="S452" s="211">
        <f t="shared" si="355"/>
        <v>0.12306499999999998</v>
      </c>
      <c r="T452" s="211">
        <f t="shared" si="355"/>
        <v>0.12306499999999998</v>
      </c>
      <c r="U452" s="211">
        <f t="shared" si="355"/>
        <v>0.12306499999999998</v>
      </c>
      <c r="V452" s="211">
        <f t="shared" si="355"/>
        <v>0.12306499999999998</v>
      </c>
      <c r="W452" s="211">
        <f t="shared" si="355"/>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56">CD443</f>
        <v>5.2810000000000006</v>
      </c>
      <c r="CE452" s="396">
        <f t="shared" si="356"/>
        <v>5.2810000000000006</v>
      </c>
      <c r="CF452" s="396">
        <f t="shared" si="356"/>
        <v>5.2810000000000006</v>
      </c>
      <c r="CG452" s="396">
        <f t="shared" si="356"/>
        <v>5.2810000000000006</v>
      </c>
      <c r="CH452" s="396">
        <f t="shared" si="356"/>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57">(((1.651+1.68+0.9)*1.15)/0.115)*1.26/1.6549</f>
        <v>32.213789352830979</v>
      </c>
      <c r="K453" s="398">
        <f t="shared" si="357"/>
        <v>32.213789352830979</v>
      </c>
      <c r="L453" s="398">
        <f t="shared" si="357"/>
        <v>32.213789352830979</v>
      </c>
      <c r="M453" s="398">
        <f t="shared" si="357"/>
        <v>32.213789352830979</v>
      </c>
      <c r="N453" s="398">
        <f t="shared" si="357"/>
        <v>32.213789352830979</v>
      </c>
      <c r="O453" s="398">
        <f t="shared" si="357"/>
        <v>32.213789352830979</v>
      </c>
      <c r="P453" s="211"/>
      <c r="Q453" s="399">
        <f>(0.2064/0.115)*1.26/1.6549</f>
        <v>1.3665031645153916</v>
      </c>
      <c r="R453" s="399">
        <f t="shared" ref="R453:W453" si="358">(0.2064/0.115)*1.26/1.6549</f>
        <v>1.3665031645153916</v>
      </c>
      <c r="S453" s="399">
        <f t="shared" si="358"/>
        <v>1.3665031645153916</v>
      </c>
      <c r="T453" s="399">
        <f t="shared" si="358"/>
        <v>1.3665031645153916</v>
      </c>
      <c r="U453" s="399">
        <f t="shared" si="358"/>
        <v>1.3665031645153916</v>
      </c>
      <c r="V453" s="399">
        <f t="shared" si="358"/>
        <v>1.3665031645153916</v>
      </c>
      <c r="W453" s="399">
        <f t="shared" si="358"/>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59">J453+35</f>
        <v>67.213789352830986</v>
      </c>
      <c r="K454" s="398">
        <f t="shared" si="359"/>
        <v>67.213789352830986</v>
      </c>
      <c r="L454" s="398">
        <f t="shared" si="359"/>
        <v>67.213789352830986</v>
      </c>
      <c r="M454" s="398">
        <f t="shared" si="359"/>
        <v>67.213789352830986</v>
      </c>
      <c r="N454" s="398">
        <f t="shared" si="359"/>
        <v>67.213789352830986</v>
      </c>
      <c r="O454" s="398">
        <f t="shared" si="359"/>
        <v>67.213789352830986</v>
      </c>
      <c r="P454" s="211"/>
      <c r="Q454" s="399">
        <f>Q453+1.1</f>
        <v>2.4665031645153919</v>
      </c>
      <c r="R454" s="399">
        <f t="shared" ref="R454:W454" si="360">R453+1.1</f>
        <v>2.4665031645153919</v>
      </c>
      <c r="S454" s="399">
        <f t="shared" si="360"/>
        <v>2.4665031645153919</v>
      </c>
      <c r="T454" s="399">
        <f t="shared" si="360"/>
        <v>2.4665031645153919</v>
      </c>
      <c r="U454" s="399">
        <f t="shared" si="360"/>
        <v>2.4665031645153919</v>
      </c>
      <c r="V454" s="399">
        <f t="shared" si="360"/>
        <v>2.4665031645153919</v>
      </c>
      <c r="W454" s="399">
        <f t="shared" si="360"/>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1">(((1.684+1.632+1.2079+1.666)*1.15)/0.115)*1.26/1.6549</f>
        <v>47.128370294277588</v>
      </c>
      <c r="K455" s="398">
        <f t="shared" si="361"/>
        <v>47.128370294277588</v>
      </c>
      <c r="L455" s="398">
        <f t="shared" si="361"/>
        <v>47.128370294277588</v>
      </c>
      <c r="M455" s="398">
        <f t="shared" si="361"/>
        <v>47.128370294277588</v>
      </c>
      <c r="N455" s="398">
        <f t="shared" si="361"/>
        <v>47.128370294277588</v>
      </c>
      <c r="O455" s="398">
        <f t="shared" si="361"/>
        <v>47.128370294277588</v>
      </c>
      <c r="P455" s="211"/>
      <c r="Q455" s="399">
        <f>(0.296/0.115)*1.26/1.6549</f>
        <v>1.9597138405840886</v>
      </c>
      <c r="R455" s="399">
        <f t="shared" ref="R455:W455" si="362">(0.296/0.115)*1.26/1.6549</f>
        <v>1.9597138405840886</v>
      </c>
      <c r="S455" s="399">
        <f t="shared" si="362"/>
        <v>1.9597138405840886</v>
      </c>
      <c r="T455" s="399">
        <f t="shared" si="362"/>
        <v>1.9597138405840886</v>
      </c>
      <c r="U455" s="399">
        <f t="shared" si="362"/>
        <v>1.9597138405840886</v>
      </c>
      <c r="V455" s="399">
        <f t="shared" si="362"/>
        <v>1.9597138405840886</v>
      </c>
      <c r="W455" s="399">
        <f t="shared" si="362"/>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3">J454</f>
        <v>67.213789352830986</v>
      </c>
      <c r="K456" s="398">
        <f t="shared" si="363"/>
        <v>67.213789352830986</v>
      </c>
      <c r="L456" s="398">
        <f t="shared" si="363"/>
        <v>67.213789352830986</v>
      </c>
      <c r="M456" s="398">
        <f t="shared" si="363"/>
        <v>67.213789352830986</v>
      </c>
      <c r="N456" s="398">
        <f t="shared" si="363"/>
        <v>67.213789352830986</v>
      </c>
      <c r="O456" s="398">
        <f t="shared" si="363"/>
        <v>67.213789352830986</v>
      </c>
      <c r="P456" s="211"/>
      <c r="Q456" s="399">
        <f>Q454</f>
        <v>2.4665031645153919</v>
      </c>
      <c r="R456" s="399">
        <f t="shared" ref="R456:W456" si="364">R454</f>
        <v>2.4665031645153919</v>
      </c>
      <c r="S456" s="399">
        <f t="shared" si="364"/>
        <v>2.4665031645153919</v>
      </c>
      <c r="T456" s="399">
        <f t="shared" si="364"/>
        <v>2.4665031645153919</v>
      </c>
      <c r="U456" s="399">
        <f t="shared" si="364"/>
        <v>2.4665031645153919</v>
      </c>
      <c r="V456" s="399">
        <f t="shared" si="364"/>
        <v>2.4665031645153919</v>
      </c>
      <c r="W456" s="399">
        <f t="shared" si="364"/>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5">J445</f>
        <v>7.4725912690355334E-2</v>
      </c>
      <c r="K457" s="395">
        <f t="shared" si="365"/>
        <v>7.4725912690355334E-2</v>
      </c>
      <c r="L457" s="395">
        <f t="shared" si="365"/>
        <v>7.4725912690355334E-2</v>
      </c>
      <c r="M457" s="395">
        <f t="shared" si="365"/>
        <v>7.4725912690355334E-2</v>
      </c>
      <c r="N457" s="395">
        <f t="shared" si="365"/>
        <v>7.4725912690355334E-2</v>
      </c>
      <c r="O457" s="395">
        <f t="shared" si="365"/>
        <v>7.4725912690355334E-2</v>
      </c>
      <c r="P457" s="211"/>
      <c r="Q457" s="211">
        <f>I457*0.05</f>
        <v>3.736295634517767E-3</v>
      </c>
      <c r="R457" s="211">
        <f t="shared" si="355"/>
        <v>3.736295634517767E-3</v>
      </c>
      <c r="S457" s="211">
        <f t="shared" si="355"/>
        <v>3.736295634517767E-3</v>
      </c>
      <c r="T457" s="211">
        <f t="shared" si="355"/>
        <v>3.736295634517767E-3</v>
      </c>
      <c r="U457" s="211">
        <f t="shared" si="355"/>
        <v>3.736295634517767E-3</v>
      </c>
      <c r="V457" s="211">
        <f t="shared" si="355"/>
        <v>3.736295634517767E-3</v>
      </c>
      <c r="W457" s="211">
        <f t="shared" si="355"/>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5"/>
        <v>55.050000000000004</v>
      </c>
      <c r="S458" s="402">
        <f t="shared" si="355"/>
        <v>55.050000000000004</v>
      </c>
      <c r="T458" s="402">
        <f t="shared" si="355"/>
        <v>55.050000000000004</v>
      </c>
      <c r="U458" s="402">
        <f t="shared" si="355"/>
        <v>55.050000000000004</v>
      </c>
      <c r="V458" s="402">
        <f t="shared" si="355"/>
        <v>55.050000000000004</v>
      </c>
      <c r="W458" s="402">
        <f t="shared" si="355"/>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5"/>
        <v>473.96565712238811</v>
      </c>
      <c r="S459" s="402">
        <f t="shared" si="355"/>
        <v>473.96565712238811</v>
      </c>
      <c r="T459" s="402">
        <f t="shared" si="355"/>
        <v>473.96565712238811</v>
      </c>
      <c r="U459" s="402">
        <f t="shared" si="355"/>
        <v>473.96565712238811</v>
      </c>
      <c r="V459" s="402">
        <f t="shared" si="355"/>
        <v>473.96565712238811</v>
      </c>
      <c r="W459" s="402">
        <f t="shared" si="355"/>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66">1.35</f>
        <v>1.35</v>
      </c>
      <c r="CD460" s="396">
        <f t="shared" si="366"/>
        <v>1.35</v>
      </c>
      <c r="CE460" s="396">
        <f t="shared" si="366"/>
        <v>1.35</v>
      </c>
      <c r="CF460" s="396">
        <f t="shared" si="366"/>
        <v>1.35</v>
      </c>
      <c r="CG460" s="396">
        <f t="shared" si="366"/>
        <v>1.35</v>
      </c>
      <c r="CH460" s="396">
        <f t="shared" si="366"/>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3"/>
        <v>0</v>
      </c>
      <c r="BV461" s="28"/>
      <c r="BW461" s="28"/>
      <c r="BX461" s="28"/>
      <c r="BY461" s="28"/>
      <c r="BZ461" s="28"/>
      <c r="CA461" s="28"/>
      <c r="CB461" s="99">
        <v>15</v>
      </c>
      <c r="CC461" s="99">
        <v>15</v>
      </c>
      <c r="CD461" s="99">
        <v>15</v>
      </c>
      <c r="CE461" s="99">
        <f t="shared" ref="CE461:CE498" si="367">ROUND((CD461+CF461)/2,2)</f>
        <v>15</v>
      </c>
      <c r="CF461" s="99">
        <f t="shared" ref="CF461:CF498" si="368">ROUND((CD461+CH461)/2,2)</f>
        <v>15</v>
      </c>
      <c r="CG461" s="99">
        <f t="shared" ref="CG461:CG498" si="369">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3"/>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0">IF(BL463=1,BN463,0)</f>
        <v>0</v>
      </c>
      <c r="BV463" s="28"/>
      <c r="BW463" s="28"/>
      <c r="BX463" s="28"/>
      <c r="BY463" s="28"/>
      <c r="BZ463" s="28"/>
      <c r="CA463" s="28"/>
      <c r="CB463" s="99">
        <v>20</v>
      </c>
      <c r="CC463" s="99">
        <v>20</v>
      </c>
      <c r="CD463" s="99">
        <v>20</v>
      </c>
      <c r="CE463" s="99">
        <f t="shared" si="367"/>
        <v>20</v>
      </c>
      <c r="CF463" s="99">
        <f t="shared" si="368"/>
        <v>20</v>
      </c>
      <c r="CG463" s="99">
        <f t="shared" si="369"/>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1">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1"/>
        <v>0</v>
      </c>
      <c r="BV465" s="28"/>
      <c r="BW465" s="28"/>
      <c r="BX465" s="28"/>
      <c r="BY465" s="28"/>
      <c r="BZ465" s="28"/>
      <c r="CA465" s="28"/>
      <c r="CB465" s="99">
        <v>15</v>
      </c>
      <c r="CC465" s="99">
        <v>15</v>
      </c>
      <c r="CD465" s="99">
        <v>15</v>
      </c>
      <c r="CE465" s="99">
        <f t="shared" si="367"/>
        <v>15</v>
      </c>
      <c r="CF465" s="99">
        <f t="shared" si="368"/>
        <v>15</v>
      </c>
      <c r="CG465" s="99">
        <f t="shared" si="369"/>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1"/>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3"/>
        <v>0</v>
      </c>
      <c r="BV467" s="28"/>
      <c r="BW467" s="28"/>
      <c r="BX467" s="28"/>
      <c r="BY467" s="28"/>
      <c r="BZ467" s="28"/>
      <c r="CA467" s="28"/>
      <c r="CB467" s="99">
        <v>20</v>
      </c>
      <c r="CC467" s="99">
        <v>20</v>
      </c>
      <c r="CD467" s="99">
        <v>20</v>
      </c>
      <c r="CE467" s="99">
        <f t="shared" si="367"/>
        <v>20</v>
      </c>
      <c r="CF467" s="99">
        <f t="shared" si="368"/>
        <v>20</v>
      </c>
      <c r="CG467" s="99">
        <f t="shared" si="369"/>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3"/>
        <v>0</v>
      </c>
      <c r="BV468" s="27"/>
      <c r="BW468" s="27"/>
      <c r="BX468" s="27"/>
      <c r="BY468" s="27"/>
      <c r="BZ468" s="27"/>
      <c r="CA468" s="27"/>
      <c r="CB468" s="97">
        <v>0.435</v>
      </c>
      <c r="CC468" s="97">
        <v>0.5918589138024728</v>
      </c>
      <c r="CD468" s="97">
        <v>0.6</v>
      </c>
      <c r="CE468" s="97">
        <f t="shared" si="367"/>
        <v>0.56999999999999995</v>
      </c>
      <c r="CF468" s="97">
        <f t="shared" si="368"/>
        <v>0.53</v>
      </c>
      <c r="CG468" s="97">
        <f t="shared" si="369"/>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3"/>
        <v>0</v>
      </c>
      <c r="BV469" s="28"/>
      <c r="BW469" s="28"/>
      <c r="BX469" s="28"/>
      <c r="BY469" s="28"/>
      <c r="BZ469" s="28"/>
      <c r="CA469" s="28"/>
      <c r="CB469" s="99">
        <v>0.34799999999999998</v>
      </c>
      <c r="CC469" s="99">
        <v>0.46201918535185454</v>
      </c>
      <c r="CD469" s="99">
        <v>0.5</v>
      </c>
      <c r="CE469" s="99">
        <f t="shared" si="367"/>
        <v>0.47</v>
      </c>
      <c r="CF469" s="99">
        <f t="shared" si="368"/>
        <v>0.43</v>
      </c>
      <c r="CG469" s="99">
        <f t="shared" si="369"/>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3"/>
        <v>0</v>
      </c>
      <c r="BV470" s="27"/>
      <c r="BW470" s="27"/>
      <c r="BX470" s="27"/>
      <c r="BY470" s="27"/>
      <c r="BZ470" s="27"/>
      <c r="CA470" s="27"/>
      <c r="CB470" s="97">
        <v>0</v>
      </c>
      <c r="CC470" s="97">
        <v>5.7339728450618188E-2</v>
      </c>
      <c r="CD470" s="97">
        <v>0.1</v>
      </c>
      <c r="CE470" s="97">
        <f t="shared" si="367"/>
        <v>0.13</v>
      </c>
      <c r="CF470" s="97">
        <f t="shared" si="368"/>
        <v>0.15</v>
      </c>
      <c r="CG470" s="97">
        <f t="shared" si="369"/>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3"/>
        <v>0</v>
      </c>
      <c r="BV471" s="28"/>
      <c r="BW471" s="28"/>
      <c r="BX471" s="28"/>
      <c r="BY471" s="28"/>
      <c r="BZ471" s="28"/>
      <c r="CA471" s="28"/>
      <c r="CB471" s="99">
        <v>0.19500000000000001</v>
      </c>
      <c r="CC471" s="99">
        <v>0.37158485484745568</v>
      </c>
      <c r="CD471" s="99">
        <v>0.4</v>
      </c>
      <c r="CE471" s="99">
        <f t="shared" si="367"/>
        <v>0.4</v>
      </c>
      <c r="CF471" s="99">
        <f t="shared" si="368"/>
        <v>0.4</v>
      </c>
      <c r="CG471" s="99">
        <f t="shared" si="369"/>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3"/>
        <v>0</v>
      </c>
      <c r="BV472" s="27"/>
      <c r="BW472" s="27"/>
      <c r="BX472" s="27"/>
      <c r="BY472" s="27"/>
      <c r="BZ472" s="27"/>
      <c r="CA472" s="27"/>
      <c r="CB472" s="97">
        <v>0.39</v>
      </c>
      <c r="CC472" s="97">
        <v>0.4107784019886998</v>
      </c>
      <c r="CD472" s="97">
        <v>0.3</v>
      </c>
      <c r="CE472" s="97">
        <f t="shared" si="367"/>
        <v>0.3</v>
      </c>
      <c r="CF472" s="97">
        <f t="shared" si="368"/>
        <v>0.3</v>
      </c>
      <c r="CG472" s="97">
        <f t="shared" si="369"/>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3"/>
        <v>0</v>
      </c>
      <c r="BV473" s="28"/>
      <c r="BW473" s="28"/>
      <c r="BX473" s="28"/>
      <c r="BY473" s="28"/>
      <c r="BZ473" s="28"/>
      <c r="CA473" s="28"/>
      <c r="CB473" s="99">
        <v>0.9880000000000001</v>
      </c>
      <c r="CC473" s="99">
        <v>0.85458333333333347</v>
      </c>
      <c r="CD473" s="99">
        <v>0.36</v>
      </c>
      <c r="CE473" s="99">
        <f t="shared" si="367"/>
        <v>0.3</v>
      </c>
      <c r="CF473" s="99">
        <f t="shared" si="368"/>
        <v>0.23</v>
      </c>
      <c r="CG473" s="99">
        <f t="shared" si="369"/>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3"/>
        <v>0</v>
      </c>
      <c r="BV474" s="27"/>
      <c r="BW474" s="27"/>
      <c r="BX474" s="27"/>
      <c r="BY474" s="27"/>
      <c r="BZ474" s="27"/>
      <c r="CA474" s="27"/>
      <c r="CB474" s="97">
        <v>10</v>
      </c>
      <c r="CC474" s="97">
        <v>10</v>
      </c>
      <c r="CD474" s="97">
        <v>10</v>
      </c>
      <c r="CE474" s="97">
        <f t="shared" si="367"/>
        <v>10</v>
      </c>
      <c r="CF474" s="97">
        <f t="shared" si="368"/>
        <v>10</v>
      </c>
      <c r="CG474" s="97">
        <f t="shared" si="369"/>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3"/>
        <v>0</v>
      </c>
      <c r="BV475" s="28"/>
      <c r="BW475" s="28"/>
      <c r="BX475" s="28"/>
      <c r="BY475" s="28"/>
      <c r="BZ475" s="28"/>
      <c r="CA475" s="28"/>
      <c r="CB475" s="99">
        <v>6.2000000000000006E-2</v>
      </c>
      <c r="CC475" s="99">
        <v>0.11016666666666668</v>
      </c>
      <c r="CD475" s="99">
        <v>0.1</v>
      </c>
      <c r="CE475" s="99">
        <f t="shared" si="367"/>
        <v>0.1</v>
      </c>
      <c r="CF475" s="99">
        <f t="shared" si="368"/>
        <v>0.09</v>
      </c>
      <c r="CG475" s="99">
        <f t="shared" si="369"/>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3"/>
        <v>0</v>
      </c>
      <c r="BV476" s="27"/>
      <c r="BW476" s="27"/>
      <c r="BX476" s="27"/>
      <c r="BY476" s="27"/>
      <c r="BZ476" s="27"/>
      <c r="CA476" s="27"/>
      <c r="CB476" s="97">
        <v>0.15500000000000003</v>
      </c>
      <c r="CC476" s="97">
        <v>0.2506666666666667</v>
      </c>
      <c r="CD476" s="97">
        <v>0.2</v>
      </c>
      <c r="CE476" s="97">
        <f t="shared" si="367"/>
        <v>0.2</v>
      </c>
      <c r="CF476" s="97">
        <f t="shared" si="368"/>
        <v>0.19</v>
      </c>
      <c r="CG476" s="97">
        <f t="shared" si="369"/>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3"/>
        <v>0</v>
      </c>
      <c r="BV477" s="28"/>
      <c r="BW477" s="28"/>
      <c r="BX477" s="28"/>
      <c r="BY477" s="28"/>
      <c r="BZ477" s="28"/>
      <c r="CA477" s="28"/>
      <c r="CB477" s="99">
        <v>0</v>
      </c>
      <c r="CC477" s="99">
        <v>3.1500000000000007E-2</v>
      </c>
      <c r="CD477" s="99">
        <v>0.06</v>
      </c>
      <c r="CE477" s="99">
        <f t="shared" si="367"/>
        <v>0.06</v>
      </c>
      <c r="CF477" s="99">
        <f t="shared" si="368"/>
        <v>0.05</v>
      </c>
      <c r="CG477" s="99">
        <f t="shared" si="369"/>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3"/>
        <v>0</v>
      </c>
      <c r="BV478" s="27"/>
      <c r="BW478" s="27"/>
      <c r="BX478" s="27"/>
      <c r="BY478" s="27"/>
      <c r="BZ478" s="27"/>
      <c r="CA478" s="27"/>
      <c r="CB478" s="97">
        <v>8.0000000000000016E-2</v>
      </c>
      <c r="CC478" s="97">
        <v>9.3901497133514242E-2</v>
      </c>
      <c r="CD478" s="97">
        <v>0.05</v>
      </c>
      <c r="CE478" s="97">
        <f t="shared" si="367"/>
        <v>0.05</v>
      </c>
      <c r="CF478" s="97">
        <f t="shared" si="368"/>
        <v>0.05</v>
      </c>
      <c r="CG478" s="97">
        <f t="shared" si="369"/>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3"/>
        <v>0</v>
      </c>
      <c r="BV479" s="28"/>
      <c r="BW479" s="28"/>
      <c r="BX479" s="28"/>
      <c r="BY479" s="28"/>
      <c r="BZ479" s="28"/>
      <c r="CA479" s="28"/>
      <c r="CB479" s="99">
        <v>6.4000000000000001E-2</v>
      </c>
      <c r="CC479" s="99">
        <v>6.967423161344187E-2</v>
      </c>
      <c r="CD479" s="99">
        <v>0.04</v>
      </c>
      <c r="CE479" s="99">
        <f t="shared" si="367"/>
        <v>0.04</v>
      </c>
      <c r="CF479" s="99">
        <f t="shared" si="368"/>
        <v>0.04</v>
      </c>
      <c r="CG479" s="99">
        <f t="shared" si="369"/>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3"/>
        <v>0</v>
      </c>
      <c r="BV480" s="27"/>
      <c r="BW480" s="27"/>
      <c r="BX480" s="27"/>
      <c r="BY480" s="27"/>
      <c r="BZ480" s="27"/>
      <c r="CA480" s="27"/>
      <c r="CB480" s="97">
        <v>0</v>
      </c>
      <c r="CC480" s="97">
        <v>7.6257525307173177E-3</v>
      </c>
      <c r="CD480" s="97">
        <v>0.01</v>
      </c>
      <c r="CE480" s="97">
        <f t="shared" si="367"/>
        <v>0.02</v>
      </c>
      <c r="CF480" s="97">
        <f t="shared" si="368"/>
        <v>0.02</v>
      </c>
      <c r="CG480" s="97">
        <f t="shared" si="369"/>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3"/>
        <v>0</v>
      </c>
      <c r="BV481" s="28"/>
      <c r="BW481" s="28"/>
      <c r="BX481" s="28"/>
      <c r="BY481" s="28"/>
      <c r="BZ481" s="28"/>
      <c r="CA481" s="28"/>
      <c r="CB481" s="99">
        <v>0.81200000000000006</v>
      </c>
      <c r="CC481" s="99">
        <v>0.95333333333333337</v>
      </c>
      <c r="CD481" s="99">
        <v>0.18</v>
      </c>
      <c r="CE481" s="99">
        <f t="shared" si="367"/>
        <v>0.16</v>
      </c>
      <c r="CF481" s="99">
        <f t="shared" si="368"/>
        <v>0.14000000000000001</v>
      </c>
      <c r="CG481" s="99">
        <f t="shared" si="369"/>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2">IF(BL482=1,BN482,0)</f>
        <v>0</v>
      </c>
      <c r="BV482" s="27"/>
      <c r="BW482" s="27"/>
      <c r="BX482" s="27"/>
      <c r="BY482" s="27"/>
      <c r="BZ482" s="27"/>
      <c r="CA482" s="27"/>
      <c r="CB482" s="97">
        <v>15</v>
      </c>
      <c r="CC482" s="97">
        <v>15</v>
      </c>
      <c r="CD482" s="97">
        <v>15</v>
      </c>
      <c r="CE482" s="97">
        <f t="shared" si="367"/>
        <v>15</v>
      </c>
      <c r="CF482" s="97">
        <f t="shared" si="368"/>
        <v>15</v>
      </c>
      <c r="CG482" s="97">
        <f t="shared" si="369"/>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2"/>
        <v>0</v>
      </c>
      <c r="BV483" s="28"/>
      <c r="BW483" s="28"/>
      <c r="BX483" s="28"/>
      <c r="BY483" s="28"/>
      <c r="BZ483" s="28"/>
      <c r="CA483" s="28"/>
      <c r="CB483" s="99">
        <v>0.66749999999999998</v>
      </c>
      <c r="CC483" s="99">
        <v>0.73958333333333337</v>
      </c>
      <c r="CD483" s="185">
        <f>CC483</f>
        <v>0.73958333333333337</v>
      </c>
      <c r="CE483" s="185">
        <f t="shared" si="367"/>
        <v>0.74</v>
      </c>
      <c r="CF483" s="185">
        <f t="shared" si="368"/>
        <v>0.74</v>
      </c>
      <c r="CG483" s="185">
        <f t="shared" si="369"/>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2"/>
        <v>0</v>
      </c>
      <c r="BV484" s="27"/>
      <c r="BW484" s="27"/>
      <c r="BX484" s="27"/>
      <c r="BY484" s="27"/>
      <c r="BZ484" s="27"/>
      <c r="CA484" s="27"/>
      <c r="CB484" s="97">
        <v>20</v>
      </c>
      <c r="CC484" s="97">
        <v>20</v>
      </c>
      <c r="CD484" s="97">
        <v>20</v>
      </c>
      <c r="CE484" s="97">
        <f t="shared" si="367"/>
        <v>20</v>
      </c>
      <c r="CF484" s="97">
        <f t="shared" si="368"/>
        <v>20</v>
      </c>
      <c r="CG484" s="97">
        <f t="shared" si="369"/>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2"/>
        <v>0</v>
      </c>
      <c r="BV485" s="28"/>
      <c r="BW485" s="28"/>
      <c r="BX485" s="28"/>
      <c r="BY485" s="28"/>
      <c r="BZ485" s="28"/>
      <c r="CA485" s="28"/>
      <c r="CB485" s="99">
        <v>0.9880000000000001</v>
      </c>
      <c r="CC485" s="99">
        <v>0.85458333333333347</v>
      </c>
      <c r="CD485" s="99">
        <v>1.345</v>
      </c>
      <c r="CE485" s="99">
        <f t="shared" si="367"/>
        <v>1.35</v>
      </c>
      <c r="CF485" s="99">
        <f t="shared" si="368"/>
        <v>1.35</v>
      </c>
      <c r="CG485" s="99">
        <f t="shared" si="369"/>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2"/>
        <v>0</v>
      </c>
      <c r="BV486" s="27"/>
      <c r="BW486" s="27"/>
      <c r="BX486" s="27"/>
      <c r="BY486" s="27"/>
      <c r="BZ486" s="27"/>
      <c r="CA486" s="27"/>
      <c r="CB486" s="97">
        <v>10</v>
      </c>
      <c r="CC486" s="97">
        <v>10</v>
      </c>
      <c r="CD486" s="97">
        <v>10</v>
      </c>
      <c r="CE486" s="97">
        <f t="shared" si="367"/>
        <v>10</v>
      </c>
      <c r="CF486" s="97">
        <f t="shared" si="368"/>
        <v>10</v>
      </c>
      <c r="CG486" s="97">
        <f t="shared" si="369"/>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2"/>
        <v>0</v>
      </c>
      <c r="BV487" s="28"/>
      <c r="BW487" s="28"/>
      <c r="BX487" s="28"/>
      <c r="BY487" s="28"/>
      <c r="BZ487" s="28"/>
      <c r="CA487" s="28"/>
      <c r="CB487" s="99">
        <v>0.81200000000000006</v>
      </c>
      <c r="CC487" s="99">
        <v>0.95333333333333337</v>
      </c>
      <c r="CD487" s="99">
        <v>0.35899999999999999</v>
      </c>
      <c r="CE487" s="99">
        <f t="shared" si="367"/>
        <v>0.36</v>
      </c>
      <c r="CF487" s="99">
        <f t="shared" si="368"/>
        <v>0.36</v>
      </c>
      <c r="CG487" s="99">
        <f t="shared" si="369"/>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3"/>
        <v>0</v>
      </c>
      <c r="BV488" s="27"/>
      <c r="BW488" s="27"/>
      <c r="BX488" s="27"/>
      <c r="BY488" s="27"/>
      <c r="BZ488" s="27"/>
      <c r="CA488" s="27"/>
      <c r="CB488" s="97">
        <v>5</v>
      </c>
      <c r="CC488" s="97">
        <v>5</v>
      </c>
      <c r="CD488" s="97">
        <v>5</v>
      </c>
      <c r="CE488" s="97">
        <f t="shared" si="367"/>
        <v>5</v>
      </c>
      <c r="CF488" s="97">
        <f t="shared" si="368"/>
        <v>5</v>
      </c>
      <c r="CG488" s="97">
        <f t="shared" si="369"/>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3"/>
        <v>0</v>
      </c>
      <c r="BV489" s="28"/>
      <c r="BW489" s="28"/>
      <c r="BX489" s="28"/>
      <c r="BY489" s="28"/>
      <c r="BZ489" s="28"/>
      <c r="CA489" s="28"/>
      <c r="CB489" s="99">
        <v>1.0499999999999998</v>
      </c>
      <c r="CC489" s="99">
        <v>1.0874999999999999</v>
      </c>
      <c r="CD489" s="185">
        <f>CC489</f>
        <v>1.0874999999999999</v>
      </c>
      <c r="CE489" s="185">
        <f t="shared" si="367"/>
        <v>1.0900000000000001</v>
      </c>
      <c r="CF489" s="185">
        <f t="shared" si="368"/>
        <v>1.0900000000000001</v>
      </c>
      <c r="CG489" s="185">
        <f t="shared" si="369"/>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3"/>
        <v>0</v>
      </c>
      <c r="BV490" s="27"/>
      <c r="BW490" s="27"/>
      <c r="BX490" s="27"/>
      <c r="BY490" s="27"/>
      <c r="BZ490" s="27"/>
      <c r="CA490" s="27"/>
      <c r="CB490" s="97">
        <v>0.15000000000000002</v>
      </c>
      <c r="CC490" s="97">
        <v>0.15750000000000003</v>
      </c>
      <c r="CD490" s="185">
        <f t="shared" ref="CD490:CD497" si="373">CC490</f>
        <v>0.15750000000000003</v>
      </c>
      <c r="CE490" s="185">
        <f t="shared" ref="CE490:CE491" si="374">ROUND((CD490+CF490)/2,2)</f>
        <v>0.16</v>
      </c>
      <c r="CF490" s="185">
        <f t="shared" ref="CF490:CF491" si="375">ROUND((CD490+CH490)/2,2)</f>
        <v>0.16</v>
      </c>
      <c r="CG490" s="185">
        <f t="shared" ref="CG490:CG491" si="376">ROUND((CF490+CH490)/2,2)</f>
        <v>0.16</v>
      </c>
      <c r="CH490" s="185">
        <f t="shared" ref="CH490:CH491" si="377">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3"/>
        <v>0</v>
      </c>
      <c r="BV491" s="28"/>
      <c r="BW491" s="28"/>
      <c r="BX491" s="28"/>
      <c r="BY491" s="28"/>
      <c r="BZ491" s="28"/>
      <c r="CA491" s="28"/>
      <c r="CB491" s="99">
        <v>0.32000000000000006</v>
      </c>
      <c r="CC491" s="99">
        <v>0.30000000000000004</v>
      </c>
      <c r="CD491" s="185">
        <f t="shared" si="373"/>
        <v>0.30000000000000004</v>
      </c>
      <c r="CE491" s="185">
        <f t="shared" si="374"/>
        <v>0.3</v>
      </c>
      <c r="CF491" s="185">
        <f t="shared" si="375"/>
        <v>0.3</v>
      </c>
      <c r="CG491" s="185">
        <f t="shared" si="376"/>
        <v>0.3</v>
      </c>
      <c r="CH491" s="185">
        <f t="shared" si="377"/>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3"/>
        <v>0</v>
      </c>
      <c r="BV492" s="27"/>
      <c r="BW492" s="27"/>
      <c r="BX492" s="27"/>
      <c r="BY492" s="27"/>
      <c r="BZ492" s="27"/>
      <c r="CA492" s="27"/>
      <c r="CB492" s="97">
        <v>20</v>
      </c>
      <c r="CC492" s="97">
        <v>20</v>
      </c>
      <c r="CD492" s="97">
        <v>20</v>
      </c>
      <c r="CE492" s="97">
        <f t="shared" si="367"/>
        <v>20</v>
      </c>
      <c r="CF492" s="97">
        <f t="shared" si="368"/>
        <v>20</v>
      </c>
      <c r="CG492" s="97">
        <f t="shared" si="369"/>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3"/>
        <v>0</v>
      </c>
      <c r="BV493" s="28"/>
      <c r="BW493" s="28"/>
      <c r="BX493" s="28"/>
      <c r="BY493" s="28"/>
      <c r="BZ493" s="28"/>
      <c r="CA493" s="28"/>
      <c r="CB493" s="99">
        <v>0.9880000000000001</v>
      </c>
      <c r="CC493" s="99">
        <v>0.85458333333333347</v>
      </c>
      <c r="CD493" s="185">
        <f t="shared" si="373"/>
        <v>0.85458333333333347</v>
      </c>
      <c r="CE493" s="185">
        <f t="shared" si="367"/>
        <v>0.85</v>
      </c>
      <c r="CF493" s="185">
        <f t="shared" si="368"/>
        <v>0.85</v>
      </c>
      <c r="CG493" s="185">
        <f t="shared" si="369"/>
        <v>0.85</v>
      </c>
      <c r="CH493" s="185">
        <f t="shared" ref="CH493" si="378">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3"/>
        <v>0</v>
      </c>
      <c r="BV494" s="27"/>
      <c r="BW494" s="27"/>
      <c r="BX494" s="27"/>
      <c r="BY494" s="27"/>
      <c r="BZ494" s="27"/>
      <c r="CA494" s="27"/>
      <c r="CB494" s="97">
        <v>10</v>
      </c>
      <c r="CC494" s="97">
        <v>10</v>
      </c>
      <c r="CD494" s="97">
        <v>10</v>
      </c>
      <c r="CE494" s="97">
        <f t="shared" si="367"/>
        <v>10</v>
      </c>
      <c r="CF494" s="97">
        <f t="shared" si="368"/>
        <v>10</v>
      </c>
      <c r="CG494" s="97">
        <f t="shared" si="369"/>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3"/>
        <v>0</v>
      </c>
      <c r="BV495" s="28"/>
      <c r="BW495" s="28"/>
      <c r="BX495" s="28"/>
      <c r="BY495" s="28"/>
      <c r="BZ495" s="28"/>
      <c r="CA495" s="28"/>
      <c r="CB495" s="99">
        <v>0.81200000000000006</v>
      </c>
      <c r="CC495" s="99">
        <v>0.95333333333333337</v>
      </c>
      <c r="CD495" s="185">
        <f t="shared" si="373"/>
        <v>0.95333333333333337</v>
      </c>
      <c r="CE495" s="185">
        <f t="shared" si="367"/>
        <v>0.95</v>
      </c>
      <c r="CF495" s="185">
        <f t="shared" si="368"/>
        <v>0.95</v>
      </c>
      <c r="CG495" s="185">
        <f t="shared" si="369"/>
        <v>0.95</v>
      </c>
      <c r="CH495" s="185">
        <f t="shared" ref="CH495" si="379">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0">IF(BL496=1,BN496,0)</f>
        <v>0</v>
      </c>
      <c r="BV496" s="27"/>
      <c r="BW496" s="27"/>
      <c r="BX496" s="27"/>
      <c r="BY496" s="27"/>
      <c r="BZ496" s="27"/>
      <c r="CA496" s="27"/>
      <c r="CB496" s="97">
        <v>5</v>
      </c>
      <c r="CC496" s="97">
        <v>5</v>
      </c>
      <c r="CD496" s="97">
        <v>5</v>
      </c>
      <c r="CE496" s="97">
        <f t="shared" si="367"/>
        <v>5</v>
      </c>
      <c r="CF496" s="97">
        <f t="shared" si="368"/>
        <v>5</v>
      </c>
      <c r="CG496" s="97">
        <f t="shared" si="369"/>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0"/>
        <v>0</v>
      </c>
      <c r="BV497" s="28"/>
      <c r="BW497" s="28"/>
      <c r="BX497" s="28"/>
      <c r="BY497" s="28"/>
      <c r="BZ497" s="28"/>
      <c r="CA497" s="28"/>
      <c r="CB497" s="99">
        <v>0.32000000000000006</v>
      </c>
      <c r="CC497" s="99">
        <v>0.30000000000000004</v>
      </c>
      <c r="CD497" s="185">
        <f t="shared" si="373"/>
        <v>0.30000000000000004</v>
      </c>
      <c r="CE497" s="185">
        <f t="shared" si="367"/>
        <v>0.3</v>
      </c>
      <c r="CF497" s="185">
        <f t="shared" si="368"/>
        <v>0.3</v>
      </c>
      <c r="CG497" s="185">
        <f t="shared" si="369"/>
        <v>0.3</v>
      </c>
      <c r="CH497" s="185">
        <f t="shared" ref="CH497" si="381">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0"/>
        <v>0</v>
      </c>
      <c r="BV498" s="27"/>
      <c r="BW498" s="27"/>
      <c r="BX498" s="27"/>
      <c r="BY498" s="27"/>
      <c r="BZ498" s="27"/>
      <c r="CA498" s="27"/>
      <c r="CB498" s="97">
        <v>15</v>
      </c>
      <c r="CC498" s="97">
        <v>15</v>
      </c>
      <c r="CD498" s="97">
        <v>15</v>
      </c>
      <c r="CE498" s="97">
        <f t="shared" si="367"/>
        <v>15</v>
      </c>
      <c r="CF498" s="97">
        <f t="shared" si="368"/>
        <v>15</v>
      </c>
      <c r="CG498" s="97">
        <f t="shared" si="369"/>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0"/>
        <v>0</v>
      </c>
      <c r="BV499" s="28"/>
      <c r="BW499" s="28"/>
      <c r="BX499" s="28"/>
      <c r="BY499" s="28"/>
      <c r="BZ499" s="28"/>
      <c r="CA499" s="28"/>
      <c r="CB499" s="99">
        <v>0.66749999999999998</v>
      </c>
      <c r="CC499" s="99">
        <v>0.73958333333333337</v>
      </c>
      <c r="CD499" s="99">
        <v>1.6040000000000001</v>
      </c>
      <c r="CE499" s="99">
        <f t="shared" ref="CE499" si="382">ROUND((CD499+CF499)/2,2)</f>
        <v>1.6</v>
      </c>
      <c r="CF499" s="99">
        <f t="shared" ref="CF499" si="383">ROUND((CD499+CH499)/2,2)</f>
        <v>1.6</v>
      </c>
      <c r="CG499" s="99">
        <f t="shared" ref="CG499" si="384">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3"/>
        <v>0</v>
      </c>
      <c r="BV500" s="27"/>
      <c r="BW500" s="27"/>
      <c r="BX500" s="27"/>
      <c r="BY500" s="27"/>
      <c r="BZ500" s="27"/>
      <c r="CA500" s="27"/>
      <c r="CB500" s="244"/>
      <c r="CC500" s="244">
        <f t="shared" ref="CC500" si="385">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3"/>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3"/>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3"/>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3"/>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86">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87">IF(AH506=1,0,1)</f>
        <v>0</v>
      </c>
      <c r="BM506" s="122"/>
      <c r="BN506" s="138"/>
      <c r="BO506" s="93"/>
      <c r="BP506" s="93"/>
      <c r="BQ506" s="93"/>
      <c r="BR506" s="93"/>
      <c r="BS506" s="93"/>
      <c r="BT506" s="93"/>
      <c r="BU506" s="28">
        <f t="shared" si="386"/>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88">IF(AH507=1,0,1)</f>
        <v>0</v>
      </c>
      <c r="BM507" s="123"/>
      <c r="BN507" s="139"/>
      <c r="BO507" s="94"/>
      <c r="BP507" s="94"/>
      <c r="BQ507" s="94"/>
      <c r="BR507" s="94"/>
      <c r="BS507" s="94"/>
      <c r="BT507" s="94"/>
      <c r="BU507" s="28">
        <f t="shared" si="386"/>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6"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1831</v>
      </c>
      <c r="AA2" s="426"/>
      <c r="AB2" s="426"/>
      <c r="AC2" s="69"/>
      <c r="AD2" s="69"/>
      <c r="AE2" s="69" t="s">
        <v>1832</v>
      </c>
      <c r="AF2" s="421" t="s">
        <v>1833</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1862</v>
      </c>
      <c r="E2" s="420" t="s">
        <v>1863</v>
      </c>
      <c r="F2" s="420"/>
      <c r="G2" s="420"/>
      <c r="H2" s="420"/>
      <c r="I2" s="420"/>
      <c r="J2" s="420"/>
      <c r="K2" s="420"/>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206.24</v>
      </c>
      <c r="E5" s="215">
        <f>D5-(235-$H$5)/5</f>
        <v>177.48000000000002</v>
      </c>
      <c r="F5" s="215">
        <f t="shared" ref="F5:G5" si="0">E5-(235-$H$5)/5</f>
        <v>148.72000000000003</v>
      </c>
      <c r="G5" s="215">
        <f t="shared" si="0"/>
        <v>119.96000000000002</v>
      </c>
      <c r="H5" s="358">
        <v>91.2</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177.3</v>
      </c>
      <c r="V5" s="393">
        <f t="shared" ref="V5:W5" si="1">($X$5-$T$5)/($X$3-$T$3)*(V$3-U$3)+U$5</f>
        <v>158.60000000000002</v>
      </c>
      <c r="W5" s="393">
        <f t="shared" si="1"/>
        <v>139.90000000000003</v>
      </c>
      <c r="X5" s="409">
        <v>121.2</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2026-06-05T19:52:45Z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