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FE787146-CEAD-45DD-9A8D-D62C904BD0E7}" xr6:coauthVersionLast="47" xr6:coauthVersionMax="47" xr10:uidLastSave="{00000000-0000-0000-0000-000000000000}"/>
  <bookViews>
    <workbookView xWindow="-110" yWindow="-110" windowWidth="19420" windowHeight="1150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F204" i="3" s="1"/>
  <c r="CH199" i="3"/>
  <c r="CH196" i="3"/>
  <c r="CH194" i="3"/>
  <c r="CF194" i="3" s="1"/>
  <c r="CH232" i="3"/>
  <c r="CH229" i="3"/>
  <c r="CF229" i="3" s="1"/>
  <c r="CH226" i="3"/>
  <c r="CG232" i="3"/>
  <c r="CF232" i="3"/>
  <c r="CH231" i="3"/>
  <c r="CG231" i="3"/>
  <c r="CF231" i="3"/>
  <c r="CH230" i="3"/>
  <c r="CG230" i="3"/>
  <c r="CF230" i="3"/>
  <c r="CG229" i="3"/>
  <c r="CH228" i="3"/>
  <c r="CG228" i="3"/>
  <c r="CF228" i="3"/>
  <c r="CH227" i="3"/>
  <c r="CG227" i="3"/>
  <c r="CF227" i="3"/>
  <c r="CG226" i="3"/>
  <c r="CF226" i="3"/>
  <c r="CG204" i="3"/>
  <c r="CF199" i="3"/>
  <c r="CG199" i="3"/>
  <c r="CG194" i="3"/>
  <c r="U5" i="26" l="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DN198" i="3"/>
  <c r="DL198" i="3"/>
  <c r="DR197" i="3"/>
  <c r="CH197" i="3" s="1"/>
  <c r="DN197" i="3"/>
  <c r="DL197" i="3"/>
  <c r="DR196" i="3"/>
  <c r="DN196" i="3"/>
  <c r="CD196" i="3" s="1"/>
  <c r="DL196" i="3"/>
  <c r="DR195" i="3"/>
  <c r="CH195" i="3" s="1"/>
  <c r="DN195" i="3"/>
  <c r="DL195" i="3"/>
  <c r="DR194" i="3"/>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DP196" i="3"/>
  <c r="CF196" i="3" s="1"/>
  <c r="DP199" i="3"/>
  <c r="DP197" i="3"/>
  <c r="CF197" i="3" s="1"/>
  <c r="DP198" i="3"/>
  <c r="CF198" i="3" s="1"/>
  <c r="DP206" i="3"/>
  <c r="CF206" i="3" s="1"/>
  <c r="DP207" i="3"/>
  <c r="DP204" i="3"/>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CG225" i="3" s="1"/>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 r="D5" i="26" l="1"/>
  <c r="E5" i="26" s="1"/>
  <c r="F5" i="26" s="1"/>
  <c r="G5"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<sst xmlns="http://schemas.openxmlformats.org/spreadsheetml/2006/main" count="10334" uniqueCount="2096">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</sst>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E102" activePane="bottomRight" state="frozen"/>
      <selection pane="topRight" activeCell="I1" sqref="I1"/>
      <selection pane="bottomLeft" activeCell="A7" sqref="A7"/>
      <selection pane="bottomRight" activeCell="CH118" sqref="CH11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9">0.2*J194</f>
        <v>2.0780000000000003</v>
      </c>
      <c r="S194" s="253">
        <f t="shared" si="209"/>
        <v>2.278</v>
      </c>
      <c r="T194" s="253">
        <f t="shared" si="209"/>
        <v>2.4780000000000002</v>
      </c>
      <c r="U194" s="253">
        <f t="shared" si="209"/>
        <v>2.6780000000000004</v>
      </c>
      <c r="V194" s="253">
        <f t="shared" si="209"/>
        <v>2.8780000000000001</v>
      </c>
      <c r="W194" s="253">
        <f t="shared" si="209"/>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89">
        <f>(CE194+CH194)/2</f>
        <v>510.88502</v>
      </c>
      <c r="CG194" s="389">
        <f>DQ194*0.5</f>
        <v>283.51</v>
      </c>
      <c r="CH194" s="389">
        <f>CE194-(DR194-(DR194*0.01))*(0.2)</f>
        <v>454.75004000000001</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69">
        <v>0</v>
      </c>
      <c r="Q195" s="253">
        <f t="shared" ref="Q195:Q201" si="213">0.2*I195</f>
        <v>1.9719000000000002</v>
      </c>
      <c r="R195" s="253">
        <f t="shared" si="209"/>
        <v>2.1819000000000002</v>
      </c>
      <c r="S195" s="253">
        <f t="shared" si="209"/>
        <v>2.3919000000000001</v>
      </c>
      <c r="T195" s="253">
        <f t="shared" si="209"/>
        <v>2.6019000000000005</v>
      </c>
      <c r="U195" s="253">
        <f t="shared" si="209"/>
        <v>2.8119000000000005</v>
      </c>
      <c r="V195" s="253">
        <f t="shared" si="209"/>
        <v>3.0219000000000005</v>
      </c>
      <c r="W195" s="253">
        <f t="shared" si="209"/>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5">
        <f t="shared" si="211"/>
        <v>567.02</v>
      </c>
      <c r="CD195" s="97">
        <f t="shared" si="211"/>
        <v>567.02</v>
      </c>
      <c r="CE195" s="97">
        <f t="shared" si="211"/>
        <v>567.02</v>
      </c>
      <c r="CF195" s="97">
        <f t="shared" si="211"/>
        <v>567.02</v>
      </c>
      <c r="CG195" s="97">
        <f t="shared" si="155"/>
        <v>567.02</v>
      </c>
      <c r="CH195" s="97">
        <f t="shared" si="155"/>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3"/>
        <v>2.3559999999999999</v>
      </c>
      <c r="R196" s="253">
        <f t="shared" si="209"/>
        <v>2.556</v>
      </c>
      <c r="S196" s="253">
        <f t="shared" si="209"/>
        <v>2.7560000000000002</v>
      </c>
      <c r="T196" s="253">
        <f t="shared" si="209"/>
        <v>2.956</v>
      </c>
      <c r="U196" s="253">
        <f t="shared" si="209"/>
        <v>3.1560000000000001</v>
      </c>
      <c r="V196" s="253">
        <f t="shared" si="209"/>
        <v>3.3560000000000003</v>
      </c>
      <c r="W196" s="253">
        <f t="shared" si="209"/>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5">
        <f t="shared" si="211"/>
        <v>567.02</v>
      </c>
      <c r="CD196" s="185">
        <f t="shared" ref="CD196" si="214">DN196</f>
        <v>567.02</v>
      </c>
      <c r="CE196" s="185">
        <f t="shared" ref="CE196" si="215">DO196</f>
        <v>567.02</v>
      </c>
      <c r="CF196" s="185">
        <f t="shared" ref="CF196" si="216">DP196</f>
        <v>567.02</v>
      </c>
      <c r="CG196" s="185">
        <f t="shared" si="155"/>
        <v>567.02</v>
      </c>
      <c r="CH196" s="389">
        <f>CE196-(DR196-(DR196*0.01))*(0.2)</f>
        <v>454.75004000000001</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69">
        <v>0</v>
      </c>
      <c r="Q197" s="253">
        <f t="shared" si="213"/>
        <v>2.4738000000000002</v>
      </c>
      <c r="R197" s="253">
        <f t="shared" si="209"/>
        <v>2.6838000000000002</v>
      </c>
      <c r="S197" s="253">
        <f t="shared" si="209"/>
        <v>2.8938000000000001</v>
      </c>
      <c r="T197" s="253">
        <f t="shared" si="209"/>
        <v>3.1038000000000001</v>
      </c>
      <c r="U197" s="253">
        <f t="shared" si="209"/>
        <v>3.3138000000000001</v>
      </c>
      <c r="V197" s="253">
        <f t="shared" si="209"/>
        <v>3.5238000000000009</v>
      </c>
      <c r="W197" s="253">
        <f t="shared" si="209"/>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5">
        <f t="shared" si="211"/>
        <v>567.02</v>
      </c>
      <c r="CD197" s="97">
        <f t="shared" si="211"/>
        <v>567.02</v>
      </c>
      <c r="CE197" s="97">
        <f t="shared" si="211"/>
        <v>567.02</v>
      </c>
      <c r="CF197" s="97">
        <f t="shared" si="211"/>
        <v>567.02</v>
      </c>
      <c r="CG197" s="97">
        <f t="shared" si="155"/>
        <v>567.02</v>
      </c>
      <c r="CH197" s="97">
        <f t="shared" si="155"/>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69">
        <v>0</v>
      </c>
      <c r="Q198" s="253">
        <f t="shared" si="213"/>
        <v>2.3795600000000001</v>
      </c>
      <c r="R198" s="253">
        <f t="shared" si="209"/>
        <v>2.5815600000000001</v>
      </c>
      <c r="S198" s="253">
        <f t="shared" si="209"/>
        <v>2.78356</v>
      </c>
      <c r="T198" s="253">
        <f t="shared" si="209"/>
        <v>2.98556</v>
      </c>
      <c r="U198" s="253">
        <f t="shared" si="209"/>
        <v>3.1875599999999999</v>
      </c>
      <c r="V198" s="253">
        <f t="shared" si="209"/>
        <v>3.3895600000000004</v>
      </c>
      <c r="W198" s="253">
        <f t="shared" si="209"/>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5">
        <f t="shared" si="211"/>
        <v>567.02</v>
      </c>
      <c r="CD198" s="99">
        <f t="shared" si="211"/>
        <v>567.02</v>
      </c>
      <c r="CE198" s="99">
        <f t="shared" si="211"/>
        <v>567.02</v>
      </c>
      <c r="CF198" s="99">
        <f t="shared" si="211"/>
        <v>567.02</v>
      </c>
      <c r="CG198" s="99">
        <f t="shared" si="155"/>
        <v>567.02</v>
      </c>
      <c r="CH198" s="99">
        <f t="shared" si="155"/>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3"/>
        <v>2.8580000000000001</v>
      </c>
      <c r="R199" s="253">
        <f t="shared" si="209"/>
        <v>2.8580000000000001</v>
      </c>
      <c r="S199" s="253">
        <f t="shared" si="209"/>
        <v>2.8580000000000001</v>
      </c>
      <c r="T199" s="253">
        <f t="shared" si="209"/>
        <v>2.8580000000000001</v>
      </c>
      <c r="U199" s="253">
        <f t="shared" si="209"/>
        <v>2.8580000000000001</v>
      </c>
      <c r="V199" s="253">
        <f t="shared" si="209"/>
        <v>2.8580000000000001</v>
      </c>
      <c r="W199" s="253">
        <f t="shared" si="209"/>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89">
        <f>(CE199+CH199)/2</f>
        <v>153.605718</v>
      </c>
      <c r="CG199" s="389">
        <f>0.5*CG194</f>
        <v>141.755</v>
      </c>
      <c r="CH199" s="389">
        <f>CE199-(CE199-(CE199*0.03))*(0.2)</f>
        <v>137.105436</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69">
        <v>0</v>
      </c>
      <c r="Q200" s="253">
        <f t="shared" si="213"/>
        <v>5.5104000000000006</v>
      </c>
      <c r="R200" s="253">
        <f t="shared" si="209"/>
        <v>5.7204000000000006</v>
      </c>
      <c r="S200" s="253">
        <f t="shared" si="209"/>
        <v>5.9304000000000006</v>
      </c>
      <c r="T200" s="253">
        <f t="shared" si="209"/>
        <v>6.1403999999999996</v>
      </c>
      <c r="U200" s="253">
        <f t="shared" si="209"/>
        <v>6.3504000000000005</v>
      </c>
      <c r="V200" s="253">
        <f t="shared" si="209"/>
        <v>6.5604000000000005</v>
      </c>
      <c r="W200" s="253">
        <f t="shared" si="209"/>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3"/>
        <v>5.2480000000000002</v>
      </c>
      <c r="R201" s="253">
        <f t="shared" si="209"/>
        <v>5.4480000000000004</v>
      </c>
      <c r="S201" s="253">
        <f t="shared" si="209"/>
        <v>5.6479999999999997</v>
      </c>
      <c r="T201" s="253">
        <f t="shared" si="209"/>
        <v>5.8479999999999999</v>
      </c>
      <c r="U201" s="253">
        <f t="shared" si="209"/>
        <v>6.048</v>
      </c>
      <c r="V201" s="253">
        <f t="shared" si="209"/>
        <v>6.2480000000000002</v>
      </c>
      <c r="W201" s="253">
        <f t="shared" si="209"/>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89">
        <f>(CE204+CH204)/2</f>
        <v>911.28975000000003</v>
      </c>
      <c r="CG204" s="389">
        <f>DQ204*0.375</f>
        <v>377.60625000000005</v>
      </c>
      <c r="CH204" s="389">
        <f>CE204-(CE204-(CE204*0.05))*(0.2)</f>
        <v>815.62950000000001</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7">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7"/>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7"/>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89">
        <f>(CE226+CH226)/2</f>
        <v>408.83375000000001</v>
      </c>
      <c r="CG226" s="389">
        <f>DQ226*0.5</f>
        <v>121.625</v>
      </c>
      <c r="CH226" s="389">
        <f>CE226-(CE226-(CE226*0.05))*(0.2)</f>
        <v>365.91750000000002</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89">
        <f>(CE229+CH229)/2</f>
        <v>622.07889999999998</v>
      </c>
      <c r="CG229" s="389">
        <f>DQ229*0.5</f>
        <v>185.065</v>
      </c>
      <c r="CH229" s="389">
        <f>CE229-(CE229-(CE229*0.05))*(0.2)</f>
        <v>556.77779999999996</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89">
        <f>(CE232+CH232)/2</f>
        <v>259.57209999999998</v>
      </c>
      <c r="CG232" s="389">
        <f>DQ232*0.5</f>
        <v>77.22</v>
      </c>
      <c r="CH232" s="389">
        <f>CE232-(CE232-(CE232*0.05))*(0.2)</f>
        <v>232.32419999999999</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6">$CI$237*0.8</f>
        <v>65.679999999999993</v>
      </c>
      <c r="CL237" s="257">
        <f t="shared" si="246"/>
        <v>65.679999999999993</v>
      </c>
      <c r="CM237" s="257">
        <f t="shared" si="246"/>
        <v>65.679999999999993</v>
      </c>
      <c r="CN237" s="257">
        <f t="shared" si="246"/>
        <v>65.679999999999993</v>
      </c>
      <c r="CO237" s="257">
        <f t="shared" si="246"/>
        <v>65.679999999999993</v>
      </c>
      <c r="CP237" s="388">
        <f>$CI$237*1.2</f>
        <v>98.52</v>
      </c>
      <c r="CQ237" s="388">
        <f t="shared" ref="CQ237:CV237" si="247">$CI$237*1.2</f>
        <v>98.52</v>
      </c>
      <c r="CR237" s="388">
        <f t="shared" si="247"/>
        <v>98.52</v>
      </c>
      <c r="CS237" s="388">
        <f t="shared" si="247"/>
        <v>98.52</v>
      </c>
      <c r="CT237" s="388">
        <f t="shared" si="247"/>
        <v>98.52</v>
      </c>
      <c r="CU237" s="388">
        <f t="shared" si="247"/>
        <v>98.52</v>
      </c>
      <c r="CV237" s="388">
        <f t="shared" si="247"/>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51">ROUND((CB238+CD238)/2,2)</f>
        <v>5</v>
      </c>
      <c r="CD238" s="244">
        <v>10</v>
      </c>
      <c r="CE238" s="244">
        <f t="shared" ref="CE238" si="252">ROUND((CD238+CF238)/2,2)</f>
        <v>18.25</v>
      </c>
      <c r="CF238" s="244">
        <v>26.5</v>
      </c>
      <c r="CG238" s="244">
        <f t="shared" ref="CG238" si="253">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4">
        <v>3.1</v>
      </c>
      <c r="CC253" s="244">
        <f t="shared" ref="CC253:CC261" si="266">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4">
        <v>1</v>
      </c>
      <c r="CC254" s="244">
        <f t="shared" si="266"/>
        <v>3.5</v>
      </c>
      <c r="CD254" s="244">
        <v>6</v>
      </c>
      <c r="CE254" s="244">
        <f t="shared" si="255"/>
        <v>7.75</v>
      </c>
      <c r="CF254" s="244">
        <f t="shared" si="256"/>
        <v>9.5</v>
      </c>
      <c r="CG254" s="244">
        <f t="shared" si="257"/>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4"/>
        <v>8</v>
      </c>
      <c r="BV255" s="28"/>
      <c r="BW255" s="28"/>
      <c r="BX255" s="28"/>
      <c r="BY255" s="28"/>
      <c r="BZ255" s="28"/>
      <c r="CA255" s="28"/>
      <c r="CB255" s="245">
        <f>BU255</f>
        <v>8</v>
      </c>
      <c r="CC255" s="246">
        <f t="shared" si="266"/>
        <v>9.25</v>
      </c>
      <c r="CD255" s="246">
        <v>10.49</v>
      </c>
      <c r="CE255" s="246">
        <f t="shared" si="255"/>
        <v>10.83</v>
      </c>
      <c r="CF255" s="246">
        <v>11.17</v>
      </c>
      <c r="CG255" s="246">
        <f t="shared" si="257"/>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8">
        <v>2.8</v>
      </c>
      <c r="CC256" s="244">
        <f t="shared" si="266"/>
        <v>5.47</v>
      </c>
      <c r="CD256" s="244">
        <v>8.1300000000000008</v>
      </c>
      <c r="CE256" s="244">
        <f t="shared" si="255"/>
        <v>15.23</v>
      </c>
      <c r="CF256" s="244">
        <v>22.32</v>
      </c>
      <c r="CG256" s="244">
        <f t="shared" si="257"/>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7"/>
        <v>617</v>
      </c>
      <c r="K257" s="102">
        <v>464</v>
      </c>
      <c r="L257" s="102">
        <f t="shared" si="268"/>
        <v>425.75</v>
      </c>
      <c r="M257" s="102">
        <f t="shared" si="269"/>
        <v>387.5</v>
      </c>
      <c r="N257" s="102">
        <f t="shared" si="270"/>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6"/>
        <v>6.47</v>
      </c>
      <c r="CD257" s="244">
        <v>9.44</v>
      </c>
      <c r="CE257" s="244">
        <f t="shared" si="255"/>
        <v>15.47</v>
      </c>
      <c r="CF257" s="244">
        <v>21.5</v>
      </c>
      <c r="CG257" s="244">
        <f t="shared" si="257"/>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7"/>
        <v>617</v>
      </c>
      <c r="K258" s="101">
        <v>464</v>
      </c>
      <c r="L258" s="101">
        <f t="shared" si="268"/>
        <v>425.75</v>
      </c>
      <c r="M258" s="101">
        <f t="shared" si="269"/>
        <v>387.5</v>
      </c>
      <c r="N258" s="101">
        <f t="shared" si="270"/>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8">
        <v>1.1000000000000001</v>
      </c>
      <c r="CC258" s="244">
        <f t="shared" si="266"/>
        <v>1.44</v>
      </c>
      <c r="CD258" s="244">
        <v>1.77</v>
      </c>
      <c r="CE258" s="244">
        <f t="shared" si="255"/>
        <v>1.91</v>
      </c>
      <c r="CF258" s="244">
        <v>2.0499999999999998</v>
      </c>
      <c r="CG258" s="244">
        <f t="shared" si="257"/>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7"/>
        <v>617</v>
      </c>
      <c r="K259" s="102">
        <v>464</v>
      </c>
      <c r="L259" s="102">
        <f t="shared" si="268"/>
        <v>425.75</v>
      </c>
      <c r="M259" s="102">
        <f t="shared" si="269"/>
        <v>387.5</v>
      </c>
      <c r="N259" s="102">
        <f t="shared" si="270"/>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8">
        <v>1.1000000000000001</v>
      </c>
      <c r="CC259" s="244">
        <f t="shared" si="266"/>
        <v>1.06</v>
      </c>
      <c r="CD259" s="244">
        <v>1.01</v>
      </c>
      <c r="CE259" s="244">
        <f t="shared" si="255"/>
        <v>1.05</v>
      </c>
      <c r="CF259" s="244">
        <v>1.08</v>
      </c>
      <c r="CG259" s="244">
        <f t="shared" si="257"/>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6"/>
        <v>4.63</v>
      </c>
      <c r="CD260" s="251">
        <v>5.76</v>
      </c>
      <c r="CE260" s="251">
        <f t="shared" si="255"/>
        <v>8.1199999999999992</v>
      </c>
      <c r="CF260" s="251">
        <v>10.48</v>
      </c>
      <c r="CG260" s="251">
        <f t="shared" si="257"/>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6"/>
        <v>0.04</v>
      </c>
      <c r="CD261" s="244">
        <v>0.04</v>
      </c>
      <c r="CE261" s="244">
        <f t="shared" si="255"/>
        <v>0.04</v>
      </c>
      <c r="CF261" s="244">
        <f t="shared" si="256"/>
        <v>0.04</v>
      </c>
      <c r="CG261" s="244">
        <f t="shared" si="257"/>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6">CE237</f>
        <v>20</v>
      </c>
      <c r="CF266" s="99">
        <f t="shared" si="276"/>
        <v>20</v>
      </c>
      <c r="CG266" s="99">
        <f t="shared" si="276"/>
        <v>20</v>
      </c>
      <c r="CH266" s="99">
        <f t="shared" si="276"/>
        <v>20</v>
      </c>
      <c r="CI266" s="257">
        <v>66.8</v>
      </c>
      <c r="CJ266" s="257">
        <f>$CI$266*0.8</f>
        <v>53.44</v>
      </c>
      <c r="CK266" s="257">
        <f t="shared" ref="CK266:CO266" si="277">$CI$266*0.8</f>
        <v>53.44</v>
      </c>
      <c r="CL266" s="257">
        <f t="shared" si="277"/>
        <v>53.44</v>
      </c>
      <c r="CM266" s="257">
        <f t="shared" si="277"/>
        <v>53.44</v>
      </c>
      <c r="CN266" s="257">
        <f t="shared" si="277"/>
        <v>53.44</v>
      </c>
      <c r="CO266" s="257">
        <f t="shared" si="277"/>
        <v>53.44</v>
      </c>
      <c r="CP266" s="176">
        <f>CI266*1.2</f>
        <v>80.16</v>
      </c>
      <c r="CQ266" s="176">
        <f>$CP$266</f>
        <v>80.16</v>
      </c>
      <c r="CR266" s="176">
        <f t="shared" ref="CR266:CV266" si="278">$CP$266</f>
        <v>80.16</v>
      </c>
      <c r="CS266" s="176">
        <f t="shared" si="278"/>
        <v>80.16</v>
      </c>
      <c r="CT266" s="176">
        <f t="shared" si="278"/>
        <v>80.16</v>
      </c>
      <c r="CU266" s="176">
        <f t="shared" si="278"/>
        <v>80.16</v>
      </c>
      <c r="CV266" s="176">
        <f t="shared" si="278"/>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6">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6">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5"/>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5"/>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7">ROUND(J358*0.04,2)</f>
        <v>1.71</v>
      </c>
      <c r="S358" s="253">
        <f t="shared" si="297"/>
        <v>1.55</v>
      </c>
      <c r="T358" s="253">
        <f t="shared" si="297"/>
        <v>1.39</v>
      </c>
      <c r="U358" s="253">
        <f t="shared" si="297"/>
        <v>1.23</v>
      </c>
      <c r="V358" s="253">
        <f t="shared" si="297"/>
        <v>1.08</v>
      </c>
      <c r="W358" s="253">
        <f t="shared" si="297"/>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5"/>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9">ROUND(I360*0.63,2)</f>
        <v>19.32</v>
      </c>
      <c r="P360" s="93">
        <v>0</v>
      </c>
      <c r="Q360" s="253">
        <f t="shared" ref="Q360:Q365" si="300">ROUND(I360*0.04,2)</f>
        <v>1.23</v>
      </c>
      <c r="R360" s="253">
        <f t="shared" si="297"/>
        <v>1.18</v>
      </c>
      <c r="S360" s="253">
        <f t="shared" si="297"/>
        <v>1.1000000000000001</v>
      </c>
      <c r="T360" s="253">
        <f t="shared" si="297"/>
        <v>1.02</v>
      </c>
      <c r="U360" s="253">
        <f t="shared" si="297"/>
        <v>0.93</v>
      </c>
      <c r="V360" s="253">
        <f t="shared" si="297"/>
        <v>0.85</v>
      </c>
      <c r="W360" s="253">
        <f t="shared" si="297"/>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9"/>
        <v>20.83</v>
      </c>
      <c r="P361" s="94">
        <v>0</v>
      </c>
      <c r="Q361" s="253">
        <f t="shared" si="300"/>
        <v>1.32</v>
      </c>
      <c r="R361" s="253">
        <f t="shared" si="297"/>
        <v>1.27</v>
      </c>
      <c r="S361" s="253">
        <f t="shared" si="297"/>
        <v>1.18</v>
      </c>
      <c r="T361" s="253">
        <f t="shared" si="297"/>
        <v>1.1000000000000001</v>
      </c>
      <c r="U361" s="253">
        <f t="shared" si="297"/>
        <v>1.01</v>
      </c>
      <c r="V361" s="253">
        <f t="shared" si="297"/>
        <v>0.92</v>
      </c>
      <c r="W361" s="253">
        <f t="shared" si="297"/>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9"/>
        <v>19.32</v>
      </c>
      <c r="P362" s="93">
        <v>0</v>
      </c>
      <c r="Q362" s="253">
        <f t="shared" si="300"/>
        <v>1.23</v>
      </c>
      <c r="R362" s="253">
        <f t="shared" si="297"/>
        <v>1.18</v>
      </c>
      <c r="S362" s="253">
        <f t="shared" si="297"/>
        <v>1.1000000000000001</v>
      </c>
      <c r="T362" s="253">
        <f t="shared" si="297"/>
        <v>1.02</v>
      </c>
      <c r="U362" s="253">
        <f t="shared" si="297"/>
        <v>0.93</v>
      </c>
      <c r="V362" s="253">
        <f t="shared" si="297"/>
        <v>0.85</v>
      </c>
      <c r="W362" s="253">
        <f t="shared" si="297"/>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9"/>
        <v>20.83</v>
      </c>
      <c r="P363" s="94">
        <v>0</v>
      </c>
      <c r="Q363" s="253">
        <f t="shared" si="300"/>
        <v>1.32</v>
      </c>
      <c r="R363" s="253">
        <f t="shared" si="297"/>
        <v>1.27</v>
      </c>
      <c r="S363" s="253">
        <f t="shared" si="297"/>
        <v>1.18</v>
      </c>
      <c r="T363" s="253">
        <f t="shared" si="297"/>
        <v>1.1000000000000001</v>
      </c>
      <c r="U363" s="253">
        <f t="shared" si="297"/>
        <v>1.01</v>
      </c>
      <c r="V363" s="253">
        <f t="shared" si="297"/>
        <v>0.92</v>
      </c>
      <c r="W363" s="253">
        <f t="shared" si="297"/>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9"/>
        <v>34.590000000000003</v>
      </c>
      <c r="P364" s="269">
        <v>0</v>
      </c>
      <c r="Q364" s="253">
        <f t="shared" si="300"/>
        <v>2.2000000000000002</v>
      </c>
      <c r="R364" s="253">
        <f t="shared" si="297"/>
        <v>2.11</v>
      </c>
      <c r="S364" s="253">
        <f t="shared" si="297"/>
        <v>1.96</v>
      </c>
      <c r="T364" s="253">
        <f t="shared" si="297"/>
        <v>1.82</v>
      </c>
      <c r="U364" s="253">
        <f t="shared" si="297"/>
        <v>1.67</v>
      </c>
      <c r="V364" s="253">
        <f t="shared" si="297"/>
        <v>1.53</v>
      </c>
      <c r="W364" s="253">
        <f t="shared" si="297"/>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301">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9"/>
        <v>33.24</v>
      </c>
      <c r="P365" s="269">
        <v>0</v>
      </c>
      <c r="Q365" s="253">
        <f t="shared" si="300"/>
        <v>2.11</v>
      </c>
      <c r="R365" s="253">
        <f t="shared" si="297"/>
        <v>2.0299999999999998</v>
      </c>
      <c r="S365" s="253">
        <f t="shared" si="297"/>
        <v>1.89</v>
      </c>
      <c r="T365" s="253">
        <f t="shared" si="297"/>
        <v>1.75</v>
      </c>
      <c r="U365" s="253">
        <f t="shared" si="297"/>
        <v>1.61</v>
      </c>
      <c r="V365" s="253">
        <f t="shared" si="297"/>
        <v>1.47</v>
      </c>
      <c r="W365" s="253">
        <f t="shared" si="297"/>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301"/>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302">ROUND(J366*0.03,2)</f>
        <v>1.84</v>
      </c>
      <c r="S366" s="253">
        <f t="shared" si="302"/>
        <v>1.84</v>
      </c>
      <c r="T366" s="253">
        <f t="shared" si="302"/>
        <v>1.84</v>
      </c>
      <c r="U366" s="253">
        <f t="shared" si="302"/>
        <v>1.84</v>
      </c>
      <c r="V366" s="253">
        <f t="shared" si="302"/>
        <v>1.84</v>
      </c>
      <c r="W366" s="253">
        <f t="shared" si="302"/>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302"/>
        <v>2.2200000000000002</v>
      </c>
      <c r="S367" s="329">
        <f t="shared" si="302"/>
        <v>2.2200000000000002</v>
      </c>
      <c r="T367" s="329">
        <f t="shared" si="302"/>
        <v>2.2200000000000002</v>
      </c>
      <c r="U367" s="329">
        <f t="shared" si="302"/>
        <v>2.2200000000000002</v>
      </c>
      <c r="V367" s="329">
        <f t="shared" si="302"/>
        <v>2.2200000000000002</v>
      </c>
      <c r="W367" s="329">
        <f t="shared" si="302"/>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301"/>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303">(80.99/3.6)*1.337</f>
        <v>30.078786111111107</v>
      </c>
      <c r="K370" s="282">
        <f t="shared" si="303"/>
        <v>30.078786111111107</v>
      </c>
      <c r="L370" s="282">
        <f t="shared" si="303"/>
        <v>30.078786111111107</v>
      </c>
      <c r="M370" s="282">
        <f t="shared" si="303"/>
        <v>30.078786111111107</v>
      </c>
      <c r="N370" s="282">
        <f t="shared" si="303"/>
        <v>30.078786111111107</v>
      </c>
      <c r="O370" s="282">
        <f t="shared" si="303"/>
        <v>30.078786111111107</v>
      </c>
      <c r="P370" s="269">
        <v>0</v>
      </c>
      <c r="Q370" s="253">
        <f>ROUND(I370*0.04,2)</f>
        <v>1.2</v>
      </c>
      <c r="R370" s="253">
        <f t="shared" ref="R370:W370" si="304">ROUND(J370*0.04,2)</f>
        <v>1.2</v>
      </c>
      <c r="S370" s="253">
        <f t="shared" si="304"/>
        <v>1.2</v>
      </c>
      <c r="T370" s="253">
        <f t="shared" si="304"/>
        <v>1.2</v>
      </c>
      <c r="U370" s="253">
        <f t="shared" si="304"/>
        <v>1.2</v>
      </c>
      <c r="V370" s="253">
        <f t="shared" si="304"/>
        <v>1.2</v>
      </c>
      <c r="W370" s="253">
        <f t="shared" si="304"/>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5">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6">J372</f>
        <v>23.985197520584698</v>
      </c>
      <c r="L372" s="253">
        <f t="shared" si="306"/>
        <v>23.985197520584698</v>
      </c>
      <c r="M372" s="253">
        <f t="shared" si="306"/>
        <v>23.985197520584698</v>
      </c>
      <c r="N372" s="253">
        <f t="shared" si="306"/>
        <v>23.985197520584698</v>
      </c>
      <c r="O372" s="253">
        <f t="shared" si="306"/>
        <v>23.985197520584698</v>
      </c>
      <c r="P372" s="93">
        <v>0</v>
      </c>
      <c r="Q372" s="253">
        <f t="shared" ref="Q372" si="307">ROUND(I372*0.04,2)</f>
        <v>0.96</v>
      </c>
      <c r="R372" s="253">
        <f t="shared" ref="R372" si="308">ROUND(J372*0.04,2)</f>
        <v>0.96</v>
      </c>
      <c r="S372" s="253">
        <f t="shared" ref="S372" si="309">ROUND(K372*0.04,2)</f>
        <v>0.96</v>
      </c>
      <c r="T372" s="253">
        <f t="shared" ref="T372" si="310">ROUND(L372*0.04,2)</f>
        <v>0.96</v>
      </c>
      <c r="U372" s="253">
        <f t="shared" ref="U372" si="311">ROUND(M372*0.04,2)</f>
        <v>0.96</v>
      </c>
      <c r="V372" s="253">
        <f t="shared" ref="V372" si="312">ROUND(N372*0.04,2)</f>
        <v>0.96</v>
      </c>
      <c r="W372" s="253">
        <f t="shared" ref="W372" si="313">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4">ROUND(I373*0.04,2)</f>
        <v>0.46</v>
      </c>
      <c r="R373" s="292">
        <f t="shared" ref="R373" si="315">ROUND(J373*0.04,2)</f>
        <v>0.96</v>
      </c>
      <c r="S373" s="292">
        <f t="shared" ref="S373" si="316">ROUND(K373*0.04,2)</f>
        <v>0.96</v>
      </c>
      <c r="T373" s="292">
        <f t="shared" ref="T373" si="317">ROUND(L373*0.04,2)</f>
        <v>0.96</v>
      </c>
      <c r="U373" s="292">
        <f t="shared" ref="U373" si="318">ROUND(M373*0.04,2)</f>
        <v>0.96</v>
      </c>
      <c r="V373" s="292">
        <f t="shared" ref="V373" si="319">ROUND(N373*0.04,2)</f>
        <v>0.96</v>
      </c>
      <c r="W373" s="292">
        <f t="shared" ref="W373" si="320">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21">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5">19*1.054</f>
        <v>20.026</v>
      </c>
      <c r="K388" s="253">
        <f t="shared" si="325"/>
        <v>20.026</v>
      </c>
      <c r="L388" s="253">
        <f t="shared" si="325"/>
        <v>20.026</v>
      </c>
      <c r="M388" s="253">
        <f t="shared" si="325"/>
        <v>20.026</v>
      </c>
      <c r="N388" s="253">
        <f t="shared" si="325"/>
        <v>20.026</v>
      </c>
      <c r="O388" s="253">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6">22.4*1.054</f>
        <v>23.6096</v>
      </c>
      <c r="K389" s="253">
        <f t="shared" si="326"/>
        <v>23.6096</v>
      </c>
      <c r="L389" s="253">
        <f t="shared" si="326"/>
        <v>23.6096</v>
      </c>
      <c r="M389" s="253">
        <f t="shared" si="326"/>
        <v>23.6096</v>
      </c>
      <c r="N389" s="253">
        <f t="shared" si="326"/>
        <v>23.6096</v>
      </c>
      <c r="O389" s="253">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7">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8">J392*0.02</f>
        <v>38.628</v>
      </c>
      <c r="S392" s="184">
        <f t="shared" si="328"/>
        <v>16.59</v>
      </c>
      <c r="T392" s="184">
        <f t="shared" si="328"/>
        <v>16.59</v>
      </c>
      <c r="U392" s="184">
        <f t="shared" si="328"/>
        <v>16.59</v>
      </c>
      <c r="V392" s="184">
        <f t="shared" si="328"/>
        <v>16.59</v>
      </c>
      <c r="W392" s="184">
        <f t="shared" si="328"/>
        <v>16.59</v>
      </c>
      <c r="X392" s="184">
        <f>0.37*I392/(0.0036*55000)</f>
        <v>3.6091818181818183</v>
      </c>
      <c r="Y392" s="184">
        <f>0.37*J392/(0.0036*65500)</f>
        <v>3.030610687022901</v>
      </c>
      <c r="Z392" s="184">
        <f>0.37*K392/(0.0036*77500)</f>
        <v>1.1000537634408603</v>
      </c>
      <c r="AA392" s="184">
        <f t="shared" ref="AA392" si="329">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30">J393*0.12</f>
        <v>360</v>
      </c>
      <c r="S393" s="184">
        <f t="shared" si="330"/>
        <v>264</v>
      </c>
      <c r="T393" s="184">
        <f t="shared" si="330"/>
        <v>216</v>
      </c>
      <c r="U393" s="184">
        <f t="shared" si="330"/>
        <v>180</v>
      </c>
      <c r="V393" s="184">
        <f t="shared" si="330"/>
        <v>156</v>
      </c>
      <c r="W393" s="184">
        <f t="shared" si="330"/>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4">
        <f>0.05*I394</f>
        <v>1.0353999999999999</v>
      </c>
      <c r="R394" s="184">
        <f t="shared" ref="R394:W394" si="332">0.05*J394</f>
        <v>1.0353999999999999</v>
      </c>
      <c r="S394" s="184">
        <f t="shared" si="332"/>
        <v>1.0353999999999999</v>
      </c>
      <c r="T394" s="184">
        <f t="shared" si="332"/>
        <v>1.0353999999999999</v>
      </c>
      <c r="U394" s="184">
        <f t="shared" si="332"/>
        <v>1.0353999999999999</v>
      </c>
      <c r="V394" s="184">
        <f t="shared" si="332"/>
        <v>1.0353999999999999</v>
      </c>
      <c r="W394" s="184">
        <f t="shared" si="332"/>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5">
        <v>60</v>
      </c>
      <c r="CD402" s="389">
        <v>250</v>
      </c>
      <c r="CE402" s="389">
        <v>250</v>
      </c>
      <c r="CF402" s="97">
        <v>250</v>
      </c>
      <c r="CG402" s="97">
        <f t="shared" si="335"/>
        <v>500</v>
      </c>
      <c r="CH402" s="97">
        <f t="shared" si="335"/>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8">K404</f>
        <v>21.242000000000001</v>
      </c>
      <c r="L405" s="292">
        <f t="shared" si="338"/>
        <v>21.242000000000001</v>
      </c>
      <c r="M405" s="292">
        <f t="shared" si="338"/>
        <v>21.242000000000001</v>
      </c>
      <c r="N405" s="292">
        <f t="shared" si="338"/>
        <v>21.242000000000001</v>
      </c>
      <c r="O405" s="292">
        <f t="shared" si="338"/>
        <v>21.242000000000001</v>
      </c>
      <c r="P405" s="293">
        <v>0</v>
      </c>
      <c r="Q405" s="292">
        <f>Q404</f>
        <v>1.0621</v>
      </c>
      <c r="R405" s="292">
        <f t="shared" ref="R405:W405" si="339">R404</f>
        <v>1.0621</v>
      </c>
      <c r="S405" s="292">
        <f t="shared" si="339"/>
        <v>1.0621</v>
      </c>
      <c r="T405" s="292">
        <f t="shared" si="339"/>
        <v>1.0621</v>
      </c>
      <c r="U405" s="292">
        <f t="shared" si="339"/>
        <v>1.0621</v>
      </c>
      <c r="V405" s="292">
        <f t="shared" si="339"/>
        <v>1.0621</v>
      </c>
      <c r="W405" s="292">
        <f t="shared" si="339"/>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40">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42">CF402</f>
        <v>250</v>
      </c>
      <c r="CG409" s="99">
        <f t="shared" si="342"/>
        <v>500</v>
      </c>
      <c r="CH409" s="99">
        <f t="shared" si="342"/>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4">
        <v>5.3</v>
      </c>
      <c r="CC423" s="364">
        <f t="shared" ref="CC423:CG429" si="345">ROUND((CB423+CD423)/2,2)</f>
        <v>5.3</v>
      </c>
      <c r="CD423" s="364">
        <v>5.3</v>
      </c>
      <c r="CE423" s="364">
        <f t="shared" ref="CE423:CE429" si="346">ROUND((CD423+CF423)/2,2)</f>
        <v>5.5</v>
      </c>
      <c r="CF423" s="364">
        <v>5.7</v>
      </c>
      <c r="CG423" s="364">
        <f t="shared" ref="CG423:CG429" si="347">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4">
        <v>0.3</v>
      </c>
      <c r="CC424" s="364">
        <f t="shared" si="345"/>
        <v>0.35</v>
      </c>
      <c r="CD424" s="364">
        <v>0.4</v>
      </c>
      <c r="CE424" s="364">
        <f t="shared" si="345"/>
        <v>0.4</v>
      </c>
      <c r="CF424" s="364">
        <v>0.4</v>
      </c>
      <c r="CG424" s="364">
        <f t="shared" si="345"/>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4">
        <f>67.2-CB428</f>
        <v>67.100000000000009</v>
      </c>
      <c r="CC429" s="364">
        <f t="shared" si="345"/>
        <v>66.95</v>
      </c>
      <c r="CD429" s="364">
        <f>66.9-CD428</f>
        <v>66.800000000000011</v>
      </c>
      <c r="CE429" s="364">
        <f t="shared" si="346"/>
        <v>58.95</v>
      </c>
      <c r="CF429" s="364">
        <f>51.2-CF428</f>
        <v>51.1</v>
      </c>
      <c r="CG429" s="364">
        <f t="shared" si="347"/>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8">22*(104/105.4)/1.1195</f>
        <v>19.390602846045564</v>
      </c>
      <c r="Z430" s="391">
        <f t="shared" si="348"/>
        <v>19.390602846045564</v>
      </c>
      <c r="AA430" s="391">
        <f t="shared" si="348"/>
        <v>19.390602846045564</v>
      </c>
      <c r="AB430" s="391">
        <f t="shared" si="348"/>
        <v>19.390602846045564</v>
      </c>
      <c r="AC430" s="391">
        <f t="shared" si="348"/>
        <v>19.390602846045564</v>
      </c>
      <c r="AD430" s="391">
        <f t="shared" si="348"/>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6">CC443</f>
        <v>7</v>
      </c>
      <c r="CE443" s="185">
        <f t="shared" si="356"/>
        <v>7</v>
      </c>
      <c r="CF443" s="185">
        <f t="shared" si="356"/>
        <v>7</v>
      </c>
      <c r="CG443" s="185">
        <f t="shared" si="356"/>
        <v>7</v>
      </c>
      <c r="CH443" s="185">
        <f t="shared" si="356"/>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7">16.3-11.019</f>
        <v>5.2810000000000006</v>
      </c>
      <c r="CD444" s="211">
        <f t="shared" si="357"/>
        <v>5.2810000000000006</v>
      </c>
      <c r="CE444" s="211">
        <f t="shared" si="357"/>
        <v>5.2810000000000006</v>
      </c>
      <c r="CF444" s="211">
        <f t="shared" si="357"/>
        <v>5.2810000000000006</v>
      </c>
      <c r="CG444" s="211">
        <f t="shared" si="357"/>
        <v>5.2810000000000006</v>
      </c>
      <c r="CH444" s="211">
        <f t="shared" si="357"/>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8">Y444/2</f>
        <v>4.8043883350414607</v>
      </c>
      <c r="Z445" s="211">
        <f t="shared" si="358"/>
        <v>4.8043883350414607</v>
      </c>
      <c r="AA445" s="211">
        <f t="shared" si="358"/>
        <v>4.8043883350414607</v>
      </c>
      <c r="AB445" s="211">
        <f t="shared" si="358"/>
        <v>4.8043883350414607</v>
      </c>
      <c r="AC445" s="211">
        <f t="shared" si="358"/>
        <v>4.8043883350414607</v>
      </c>
      <c r="AD445" s="211">
        <f t="shared" si="358"/>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9">(7.78*((30*2400*8760)/10^9)*(138/115)/78.8)</f>
        <v>7.4725912690355334E-2</v>
      </c>
      <c r="K446" s="395">
        <f t="shared" si="359"/>
        <v>7.4725912690355334E-2</v>
      </c>
      <c r="L446" s="395">
        <f t="shared" si="359"/>
        <v>7.4725912690355334E-2</v>
      </c>
      <c r="M446" s="395">
        <f t="shared" si="359"/>
        <v>7.4725912690355334E-2</v>
      </c>
      <c r="N446" s="395">
        <f t="shared" si="359"/>
        <v>7.4725912690355334E-2</v>
      </c>
      <c r="O446" s="395">
        <f t="shared" si="359"/>
        <v>7.4725912690355334E-2</v>
      </c>
      <c r="P446" s="211"/>
      <c r="Q446" s="211">
        <f>I446*0.05</f>
        <v>3.736295634517767E-3</v>
      </c>
      <c r="R446" s="211">
        <f t="shared" ref="R446:W448" si="360">J446*0.05</f>
        <v>3.736295634517767E-3</v>
      </c>
      <c r="S446" s="211">
        <f t="shared" si="360"/>
        <v>3.736295634517767E-3</v>
      </c>
      <c r="T446" s="211">
        <f t="shared" si="360"/>
        <v>3.736295634517767E-3</v>
      </c>
      <c r="U446" s="211">
        <f t="shared" si="360"/>
        <v>3.736295634517767E-3</v>
      </c>
      <c r="V446" s="211">
        <f t="shared" si="360"/>
        <v>3.736295634517767E-3</v>
      </c>
      <c r="W446" s="211">
        <f t="shared" si="360"/>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61">J446*2</f>
        <v>0.14945182538071067</v>
      </c>
      <c r="K447" s="211">
        <f t="shared" si="361"/>
        <v>0.14945182538071067</v>
      </c>
      <c r="L447" s="211">
        <f t="shared" si="361"/>
        <v>0.14945182538071067</v>
      </c>
      <c r="M447" s="211">
        <f t="shared" si="361"/>
        <v>0.14945182538071067</v>
      </c>
      <c r="N447" s="211">
        <f t="shared" si="361"/>
        <v>0.14945182538071067</v>
      </c>
      <c r="O447" s="211">
        <f t="shared" si="361"/>
        <v>0.14945182538071067</v>
      </c>
      <c r="P447" s="211"/>
      <c r="Q447" s="211">
        <f>I447*0.05</f>
        <v>7.4725912690355341E-3</v>
      </c>
      <c r="R447" s="211">
        <f t="shared" si="360"/>
        <v>7.4725912690355341E-3</v>
      </c>
      <c r="S447" s="211">
        <f t="shared" si="360"/>
        <v>7.4725912690355341E-3</v>
      </c>
      <c r="T447" s="211">
        <f t="shared" si="360"/>
        <v>7.4725912690355341E-3</v>
      </c>
      <c r="U447" s="211">
        <f t="shared" si="360"/>
        <v>7.4725912690355341E-3</v>
      </c>
      <c r="V447" s="211">
        <f t="shared" si="360"/>
        <v>7.4725912690355341E-3</v>
      </c>
      <c r="W447" s="211">
        <f t="shared" si="360"/>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62">2*J446</f>
        <v>0.14945182538071067</v>
      </c>
      <c r="K448" s="211">
        <f t="shared" si="362"/>
        <v>0.14945182538071067</v>
      </c>
      <c r="L448" s="211">
        <f t="shared" si="362"/>
        <v>0.14945182538071067</v>
      </c>
      <c r="M448" s="211">
        <f t="shared" si="362"/>
        <v>0.14945182538071067</v>
      </c>
      <c r="N448" s="211">
        <f t="shared" si="362"/>
        <v>0.14945182538071067</v>
      </c>
      <c r="O448" s="211">
        <f t="shared" si="362"/>
        <v>0.14945182538071067</v>
      </c>
      <c r="P448" s="211"/>
      <c r="Q448" s="211">
        <f>I448*0.05</f>
        <v>7.4725912690355341E-3</v>
      </c>
      <c r="R448" s="211">
        <f t="shared" si="360"/>
        <v>7.4725912690355341E-3</v>
      </c>
      <c r="S448" s="211">
        <f t="shared" si="360"/>
        <v>7.4725912690355341E-3</v>
      </c>
      <c r="T448" s="211">
        <f t="shared" si="360"/>
        <v>7.4725912690355341E-3</v>
      </c>
      <c r="U448" s="211">
        <f t="shared" si="360"/>
        <v>7.4725912690355341E-3</v>
      </c>
      <c r="V448" s="211">
        <f t="shared" si="360"/>
        <v>7.4725912690355341E-3</v>
      </c>
      <c r="W448" s="211">
        <f t="shared" si="360"/>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63">(75*10^3*6)/10^6*0.1</f>
        <v>4.5000000000000005E-2</v>
      </c>
      <c r="CE448" s="397">
        <f t="shared" si="363"/>
        <v>4.5000000000000005E-2</v>
      </c>
      <c r="CF448" s="397">
        <f t="shared" si="363"/>
        <v>4.5000000000000005E-2</v>
      </c>
      <c r="CG448" s="397">
        <f t="shared" si="363"/>
        <v>4.5000000000000005E-2</v>
      </c>
      <c r="CH448" s="397">
        <f t="shared" si="363"/>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4">(147.67+83.73+14.73)/10^6*(10^6/100)</f>
        <v>2.4612999999999996</v>
      </c>
      <c r="K453" s="398">
        <f t="shared" si="364"/>
        <v>2.4612999999999996</v>
      </c>
      <c r="L453" s="398">
        <f t="shared" si="364"/>
        <v>2.4612999999999996</v>
      </c>
      <c r="M453" s="398">
        <f t="shared" si="364"/>
        <v>2.4612999999999996</v>
      </c>
      <c r="N453" s="398">
        <f t="shared" si="364"/>
        <v>2.4612999999999996</v>
      </c>
      <c r="O453" s="398">
        <f t="shared" si="364"/>
        <v>2.4612999999999996</v>
      </c>
      <c r="P453" s="211"/>
      <c r="Q453" s="211">
        <f>I453*0.05</f>
        <v>0.12306499999999998</v>
      </c>
      <c r="R453" s="211">
        <f t="shared" ref="R453:W460" si="365">J453*0.05</f>
        <v>0.12306499999999998</v>
      </c>
      <c r="S453" s="211">
        <f t="shared" si="365"/>
        <v>0.12306499999999998</v>
      </c>
      <c r="T453" s="211">
        <f t="shared" si="365"/>
        <v>0.12306499999999998</v>
      </c>
      <c r="U453" s="211">
        <f t="shared" si="365"/>
        <v>0.12306499999999998</v>
      </c>
      <c r="V453" s="211">
        <f t="shared" si="365"/>
        <v>0.12306499999999998</v>
      </c>
      <c r="W453" s="211">
        <f t="shared" si="365"/>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6">CD444</f>
        <v>5.2810000000000006</v>
      </c>
      <c r="CE453" s="396">
        <f t="shared" si="366"/>
        <v>5.2810000000000006</v>
      </c>
      <c r="CF453" s="396">
        <f t="shared" si="366"/>
        <v>5.2810000000000006</v>
      </c>
      <c r="CG453" s="396">
        <f t="shared" si="366"/>
        <v>5.2810000000000006</v>
      </c>
      <c r="CH453" s="396">
        <f t="shared" si="366"/>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7">(((1.651+1.68+0.9)*1.15)/0.115)*1.26/1.6549</f>
        <v>32.213789352830979</v>
      </c>
      <c r="K454" s="398">
        <f t="shared" si="367"/>
        <v>32.213789352830979</v>
      </c>
      <c r="L454" s="398">
        <f t="shared" si="367"/>
        <v>32.213789352830979</v>
      </c>
      <c r="M454" s="398">
        <f t="shared" si="367"/>
        <v>32.213789352830979</v>
      </c>
      <c r="N454" s="398">
        <f t="shared" si="367"/>
        <v>32.213789352830979</v>
      </c>
      <c r="O454" s="398">
        <f t="shared" si="367"/>
        <v>32.213789352830979</v>
      </c>
      <c r="P454" s="211"/>
      <c r="Q454" s="399">
        <f>(0.2064/0.115)*1.26/1.6549</f>
        <v>1.3665031645153916</v>
      </c>
      <c r="R454" s="399">
        <f t="shared" ref="R454:W454" si="368">(0.2064/0.115)*1.26/1.6549</f>
        <v>1.3665031645153916</v>
      </c>
      <c r="S454" s="399">
        <f t="shared" si="368"/>
        <v>1.3665031645153916</v>
      </c>
      <c r="T454" s="399">
        <f t="shared" si="368"/>
        <v>1.3665031645153916</v>
      </c>
      <c r="U454" s="399">
        <f t="shared" si="368"/>
        <v>1.3665031645153916</v>
      </c>
      <c r="V454" s="399">
        <f t="shared" si="368"/>
        <v>1.3665031645153916</v>
      </c>
      <c r="W454" s="399">
        <f t="shared" si="368"/>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9">J454+35</f>
        <v>67.213789352830986</v>
      </c>
      <c r="K455" s="398">
        <f t="shared" si="369"/>
        <v>67.213789352830986</v>
      </c>
      <c r="L455" s="398">
        <f t="shared" si="369"/>
        <v>67.213789352830986</v>
      </c>
      <c r="M455" s="398">
        <f t="shared" si="369"/>
        <v>67.213789352830986</v>
      </c>
      <c r="N455" s="398">
        <f t="shared" si="369"/>
        <v>67.213789352830986</v>
      </c>
      <c r="O455" s="398">
        <f t="shared" si="369"/>
        <v>67.213789352830986</v>
      </c>
      <c r="P455" s="211"/>
      <c r="Q455" s="399">
        <f>Q454+1.1</f>
        <v>2.4665031645153919</v>
      </c>
      <c r="R455" s="399">
        <f t="shared" ref="R455:W455" si="370">R454+1.1</f>
        <v>2.4665031645153919</v>
      </c>
      <c r="S455" s="399">
        <f t="shared" si="370"/>
        <v>2.4665031645153919</v>
      </c>
      <c r="T455" s="399">
        <f t="shared" si="370"/>
        <v>2.4665031645153919</v>
      </c>
      <c r="U455" s="399">
        <f t="shared" si="370"/>
        <v>2.4665031645153919</v>
      </c>
      <c r="V455" s="399">
        <f t="shared" si="370"/>
        <v>2.4665031645153919</v>
      </c>
      <c r="W455" s="399">
        <f t="shared" si="370"/>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71">(((1.684+1.632+1.2079+1.666)*1.15)/0.115)*1.26/1.6549</f>
        <v>47.128370294277588</v>
      </c>
      <c r="K456" s="398">
        <f t="shared" si="371"/>
        <v>47.128370294277588</v>
      </c>
      <c r="L456" s="398">
        <f t="shared" si="371"/>
        <v>47.128370294277588</v>
      </c>
      <c r="M456" s="398">
        <f t="shared" si="371"/>
        <v>47.128370294277588</v>
      </c>
      <c r="N456" s="398">
        <f t="shared" si="371"/>
        <v>47.128370294277588</v>
      </c>
      <c r="O456" s="398">
        <f t="shared" si="371"/>
        <v>47.128370294277588</v>
      </c>
      <c r="P456" s="211"/>
      <c r="Q456" s="399">
        <f>(0.296/0.115)*1.26/1.6549</f>
        <v>1.9597138405840886</v>
      </c>
      <c r="R456" s="399">
        <f t="shared" ref="R456:W456" si="372">(0.296/0.115)*1.26/1.6549</f>
        <v>1.9597138405840886</v>
      </c>
      <c r="S456" s="399">
        <f t="shared" si="372"/>
        <v>1.9597138405840886</v>
      </c>
      <c r="T456" s="399">
        <f t="shared" si="372"/>
        <v>1.9597138405840886</v>
      </c>
      <c r="U456" s="399">
        <f t="shared" si="372"/>
        <v>1.9597138405840886</v>
      </c>
      <c r="V456" s="399">
        <f t="shared" si="372"/>
        <v>1.9597138405840886</v>
      </c>
      <c r="W456" s="399">
        <f t="shared" si="372"/>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73">J455</f>
        <v>67.213789352830986</v>
      </c>
      <c r="K457" s="398">
        <f t="shared" si="373"/>
        <v>67.213789352830986</v>
      </c>
      <c r="L457" s="398">
        <f t="shared" si="373"/>
        <v>67.213789352830986</v>
      </c>
      <c r="M457" s="398">
        <f t="shared" si="373"/>
        <v>67.213789352830986</v>
      </c>
      <c r="N457" s="398">
        <f t="shared" si="373"/>
        <v>67.213789352830986</v>
      </c>
      <c r="O457" s="398">
        <f t="shared" si="373"/>
        <v>67.213789352830986</v>
      </c>
      <c r="P457" s="211"/>
      <c r="Q457" s="399">
        <f>Q455</f>
        <v>2.4665031645153919</v>
      </c>
      <c r="R457" s="399">
        <f t="shared" ref="R457:W457" si="374">R455</f>
        <v>2.4665031645153919</v>
      </c>
      <c r="S457" s="399">
        <f t="shared" si="374"/>
        <v>2.4665031645153919</v>
      </c>
      <c r="T457" s="399">
        <f t="shared" si="374"/>
        <v>2.4665031645153919</v>
      </c>
      <c r="U457" s="399">
        <f t="shared" si="374"/>
        <v>2.4665031645153919</v>
      </c>
      <c r="V457" s="399">
        <f t="shared" si="374"/>
        <v>2.4665031645153919</v>
      </c>
      <c r="W457" s="399">
        <f t="shared" si="374"/>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5">J446</f>
        <v>7.4725912690355334E-2</v>
      </c>
      <c r="K458" s="395">
        <f t="shared" si="375"/>
        <v>7.4725912690355334E-2</v>
      </c>
      <c r="L458" s="395">
        <f t="shared" si="375"/>
        <v>7.4725912690355334E-2</v>
      </c>
      <c r="M458" s="395">
        <f t="shared" si="375"/>
        <v>7.4725912690355334E-2</v>
      </c>
      <c r="N458" s="395">
        <f t="shared" si="375"/>
        <v>7.4725912690355334E-2</v>
      </c>
      <c r="O458" s="395">
        <f t="shared" si="375"/>
        <v>7.4725912690355334E-2</v>
      </c>
      <c r="P458" s="211"/>
      <c r="Q458" s="211">
        <f>I458*0.05</f>
        <v>3.736295634517767E-3</v>
      </c>
      <c r="R458" s="211">
        <f t="shared" si="365"/>
        <v>3.736295634517767E-3</v>
      </c>
      <c r="S458" s="211">
        <f t="shared" si="365"/>
        <v>3.736295634517767E-3</v>
      </c>
      <c r="T458" s="211">
        <f t="shared" si="365"/>
        <v>3.736295634517767E-3</v>
      </c>
      <c r="U458" s="211">
        <f t="shared" si="365"/>
        <v>3.736295634517767E-3</v>
      </c>
      <c r="V458" s="211">
        <f t="shared" si="365"/>
        <v>3.736295634517767E-3</v>
      </c>
      <c r="W458" s="211">
        <f t="shared" si="365"/>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6">J35*2</f>
        <v>1101</v>
      </c>
      <c r="K459" s="401">
        <f t="shared" si="376"/>
        <v>1101</v>
      </c>
      <c r="L459" s="401">
        <f t="shared" si="376"/>
        <v>1101</v>
      </c>
      <c r="M459" s="401">
        <f t="shared" si="376"/>
        <v>1101</v>
      </c>
      <c r="N459" s="401">
        <f t="shared" si="376"/>
        <v>1101</v>
      </c>
      <c r="O459" s="401">
        <f t="shared" si="376"/>
        <v>1101</v>
      </c>
      <c r="P459" s="211"/>
      <c r="Q459" s="402">
        <f>I459*0.05</f>
        <v>55.050000000000004</v>
      </c>
      <c r="R459" s="402">
        <f t="shared" si="365"/>
        <v>55.050000000000004</v>
      </c>
      <c r="S459" s="402">
        <f t="shared" si="365"/>
        <v>55.050000000000004</v>
      </c>
      <c r="T459" s="402">
        <f t="shared" si="365"/>
        <v>55.050000000000004</v>
      </c>
      <c r="U459" s="402">
        <f t="shared" si="365"/>
        <v>55.050000000000004</v>
      </c>
      <c r="V459" s="402">
        <f t="shared" si="365"/>
        <v>55.050000000000004</v>
      </c>
      <c r="W459" s="402">
        <f t="shared" si="365"/>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7">J102*2</f>
        <v>9479.3131424477615</v>
      </c>
      <c r="K460" s="401">
        <f t="shared" si="377"/>
        <v>9479.3131424477615</v>
      </c>
      <c r="L460" s="401">
        <f t="shared" si="377"/>
        <v>9479.3131424477615</v>
      </c>
      <c r="M460" s="401">
        <f t="shared" si="377"/>
        <v>9479.3131424477615</v>
      </c>
      <c r="N460" s="401">
        <f t="shared" si="377"/>
        <v>9479.3131424477615</v>
      </c>
      <c r="O460" s="401">
        <f t="shared" si="377"/>
        <v>9479.3131424477615</v>
      </c>
      <c r="P460" s="211"/>
      <c r="Q460" s="402">
        <f>I460*0.05</f>
        <v>473.96565712238811</v>
      </c>
      <c r="R460" s="402">
        <f t="shared" si="365"/>
        <v>473.96565712238811</v>
      </c>
      <c r="S460" s="402">
        <f t="shared" si="365"/>
        <v>473.96565712238811</v>
      </c>
      <c r="T460" s="402">
        <f t="shared" si="365"/>
        <v>473.96565712238811</v>
      </c>
      <c r="U460" s="402">
        <f t="shared" si="365"/>
        <v>473.96565712238811</v>
      </c>
      <c r="V460" s="402">
        <f t="shared" si="365"/>
        <v>473.96565712238811</v>
      </c>
      <c r="W460" s="402">
        <f t="shared" si="365"/>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8">1.35</f>
        <v>1.35</v>
      </c>
      <c r="CD461" s="396">
        <f t="shared" si="378"/>
        <v>1.35</v>
      </c>
      <c r="CE461" s="396">
        <f t="shared" si="378"/>
        <v>1.35</v>
      </c>
      <c r="CF461" s="396">
        <f t="shared" si="378"/>
        <v>1.35</v>
      </c>
      <c r="CG461" s="396">
        <f t="shared" si="378"/>
        <v>1.35</v>
      </c>
      <c r="CH461" s="396">
        <f t="shared" si="378"/>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5">
        <f>CC484</f>
        <v>0.73958333333333337</v>
      </c>
      <c r="CE484" s="185">
        <f t="shared" si="379"/>
        <v>0.74</v>
      </c>
      <c r="CF484" s="185">
        <f t="shared" si="380"/>
        <v>0.74</v>
      </c>
      <c r="CG484" s="185">
        <f t="shared" si="381"/>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5">
        <f>CC490</f>
        <v>1.0874999999999999</v>
      </c>
      <c r="CE490" s="185">
        <f t="shared" si="379"/>
        <v>1.0900000000000001</v>
      </c>
      <c r="CF490" s="185">
        <f t="shared" si="380"/>
        <v>1.0900000000000001</v>
      </c>
      <c r="CG490" s="185">
        <f t="shared" si="381"/>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5">
        <f t="shared" ref="CD491:CD498" si="385">CC491</f>
        <v>0.15750000000000003</v>
      </c>
      <c r="CE491" s="185">
        <f t="shared" ref="CE491:CE492" si="386">ROUND((CD491+CF491)/2,2)</f>
        <v>0.16</v>
      </c>
      <c r="CF491" s="185">
        <f t="shared" ref="CF491:CF492" si="387">ROUND((CD491+CH491)/2,2)</f>
        <v>0.16</v>
      </c>
      <c r="CG491" s="185">
        <f t="shared" ref="CG491:CG492" si="388">ROUND((CF491+CH491)/2,2)</f>
        <v>0.16</v>
      </c>
      <c r="CH491" s="185">
        <f t="shared" ref="CH491:CH492" si="389">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5">
        <f t="shared" si="385"/>
        <v>0.30000000000000004</v>
      </c>
      <c r="CE492" s="185">
        <f t="shared" si="386"/>
        <v>0.3</v>
      </c>
      <c r="CF492" s="185">
        <f t="shared" si="387"/>
        <v>0.3</v>
      </c>
      <c r="CG492" s="185">
        <f t="shared" si="388"/>
        <v>0.3</v>
      </c>
      <c r="CH492" s="185">
        <f t="shared" si="389"/>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5">
        <f t="shared" si="385"/>
        <v>0.85458333333333347</v>
      </c>
      <c r="CE494" s="185">
        <f t="shared" si="379"/>
        <v>0.85</v>
      </c>
      <c r="CF494" s="185">
        <f t="shared" si="380"/>
        <v>0.85</v>
      </c>
      <c r="CG494" s="185">
        <f t="shared" si="381"/>
        <v>0.85</v>
      </c>
      <c r="CH494" s="185">
        <f t="shared" ref="CH494" si="390">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5">
        <f t="shared" si="385"/>
        <v>0.95333333333333337</v>
      </c>
      <c r="CE496" s="185">
        <f t="shared" si="379"/>
        <v>0.95</v>
      </c>
      <c r="CF496" s="185">
        <f t="shared" si="380"/>
        <v>0.95</v>
      </c>
      <c r="CG496" s="185">
        <f t="shared" si="381"/>
        <v>0.95</v>
      </c>
      <c r="CH496" s="185">
        <f t="shared" ref="CH496" si="391">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5">
        <f t="shared" si="385"/>
        <v>0.30000000000000004</v>
      </c>
      <c r="CE498" s="185">
        <f t="shared" si="379"/>
        <v>0.3</v>
      </c>
      <c r="CF498" s="185">
        <f t="shared" si="380"/>
        <v>0.3</v>
      </c>
      <c r="CG498" s="185">
        <f t="shared" si="381"/>
        <v>0.3</v>
      </c>
      <c r="CH498" s="185">
        <f t="shared" ref="CH498" si="393">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4"/>
      <c r="CC501" s="244">
        <f t="shared" ref="CC501" si="397">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224.48</v>
      </c>
      <c r="E5" s="215">
        <f>D5-(235-$H$5)/5</f>
        <v>213.95999999999998</v>
      </c>
      <c r="F5" s="215">
        <f t="shared" ref="F5:G5" si="0">E5-(235-$H$5)/5</f>
        <v>203.43999999999997</v>
      </c>
      <c r="G5" s="215">
        <f t="shared" si="0"/>
        <v>192.91999999999996</v>
      </c>
      <c r="H5" s="358">
        <v>182.4</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207.6</v>
      </c>
      <c r="V5" s="393">
        <f t="shared" ref="V5:W5" si="1">($X$5-$T$5)/($X$3-$T$3)*(V$3-U$3)+U$5</f>
        <v>219.2</v>
      </c>
      <c r="W5" s="393">
        <f t="shared" si="1"/>
        <v>230.79999999999998</v>
      </c>
      <c r="X5" s="409">
        <v>242.4</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2025-12-19T16:20:42Z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