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80462746-A27A-436E-8407-2FC9822C9007}" xr6:coauthVersionLast="47" xr6:coauthVersionMax="47" xr10:uidLastSave="{00000000-0000-0000-0000-000000000000}"/>
  <bookViews>
    <workbookView xWindow="28680" yWindow="-120" windowWidth="29040" windowHeight="15720" tabRatio="618" firstSheet="3" activeTab="11"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232" i="3" l="1"/>
  <c r="CH229" i="3"/>
  <c r="CH226" i="3"/>
  <c r="CH194" i="3"/>
  <c r="CH196" i="3"/>
  <c r="CH204" i="3"/>
  <c r="CF229" i="3" l="1"/>
  <c r="CF226" i="3"/>
  <c r="CF232" i="3"/>
  <c r="CG232" i="3"/>
  <c r="CH231" i="3"/>
  <c r="CG231" i="3"/>
  <c r="CF231" i="3"/>
  <c r="CH230" i="3"/>
  <c r="CG230" i="3"/>
  <c r="CF230" i="3"/>
  <c r="CG229" i="3"/>
  <c r="CH228" i="3"/>
  <c r="CG228" i="3"/>
  <c r="CF228" i="3"/>
  <c r="CH227" i="3"/>
  <c r="CG227" i="3"/>
  <c r="CF227" i="3"/>
  <c r="CG226" i="3"/>
  <c r="CH198" i="3"/>
  <c r="CG198" i="3"/>
  <c r="CF198" i="3"/>
  <c r="CH197" i="3"/>
  <c r="CG197" i="3"/>
  <c r="CF197" i="3"/>
  <c r="CG196" i="3"/>
  <c r="CF196" i="3"/>
  <c r="CH195" i="3"/>
  <c r="CG195" i="3"/>
  <c r="CF195" i="3"/>
  <c r="CG194" i="3"/>
  <c r="CF194" i="3"/>
  <c r="CF184" i="3"/>
  <c r="CG184" i="3"/>
  <c r="CH184" i="3"/>
  <c r="CF185" i="3"/>
  <c r="CG185" i="3"/>
  <c r="CH185" i="3"/>
  <c r="CF186" i="3"/>
  <c r="CG186" i="3"/>
  <c r="CH186" i="3"/>
  <c r="CF187" i="3"/>
  <c r="CG187" i="3"/>
  <c r="CH187" i="3"/>
  <c r="CF188" i="3"/>
  <c r="CG188" i="3"/>
  <c r="CH188" i="3"/>
  <c r="CG189" i="3" l="1"/>
  <c r="CH189" i="3"/>
  <c r="CF189" i="3"/>
  <c r="CG204" i="3"/>
  <c r="CF204" i="3"/>
  <c r="CF199" i="3"/>
  <c r="CG199" i="3"/>
  <c r="CH199" i="3"/>
  <c r="CH225" i="3" l="1"/>
  <c r="CG225" i="3"/>
  <c r="CF225" i="3"/>
  <c r="CH224" i="3"/>
  <c r="CG224" i="3"/>
  <c r="CF224" i="3"/>
  <c r="CH223" i="3"/>
  <c r="CG223" i="3"/>
  <c r="CF223" i="3"/>
  <c r="CH222" i="3"/>
  <c r="CG222" i="3"/>
  <c r="CF222" i="3"/>
  <c r="CH221" i="3"/>
  <c r="CG221" i="3"/>
  <c r="CF221" i="3"/>
  <c r="CH220" i="3"/>
  <c r="CG220" i="3"/>
  <c r="CF220" i="3"/>
  <c r="CH219" i="3"/>
  <c r="CG219" i="3"/>
  <c r="CF219" i="3"/>
  <c r="CH218" i="3"/>
  <c r="CG218" i="3"/>
  <c r="CF218" i="3"/>
  <c r="CH217" i="3"/>
  <c r="CG217" i="3"/>
  <c r="CF217" i="3"/>
  <c r="CH216" i="3"/>
  <c r="CG216" i="3"/>
  <c r="CF216" i="3"/>
  <c r="CH215" i="3"/>
  <c r="CG215" i="3"/>
  <c r="CF215" i="3"/>
  <c r="CH214" i="3"/>
  <c r="CG214" i="3"/>
  <c r="CF214" i="3"/>
  <c r="CH213" i="3"/>
  <c r="CG213" i="3"/>
  <c r="CF213" i="3"/>
  <c r="CH212" i="3"/>
  <c r="CG212" i="3"/>
  <c r="CF212" i="3"/>
  <c r="CH211" i="3"/>
  <c r="CG211" i="3"/>
  <c r="CF211" i="3"/>
  <c r="CH206" i="3"/>
  <c r="CG206" i="3"/>
  <c r="CF206" i="3"/>
  <c r="CH205" i="3"/>
  <c r="CG205" i="3"/>
  <c r="CF205" i="3"/>
  <c r="U5" i="26" l="1"/>
  <c r="D5" i="26"/>
  <c r="E5" i="26" s="1"/>
  <c r="F5" i="26" s="1"/>
  <c r="G5" i="26" s="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CF456" i="3" l="1"/>
  <c r="CG456" i="3" s="1"/>
  <c r="GF449" i="24"/>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DQ192" i="3"/>
  <c r="DP192" i="3"/>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DN198" i="3"/>
  <c r="DL198" i="3"/>
  <c r="DR197" i="3"/>
  <c r="DN197" i="3"/>
  <c r="DL197" i="3"/>
  <c r="DR196" i="3"/>
  <c r="DN196" i="3"/>
  <c r="CD196" i="3" s="1"/>
  <c r="DL196" i="3"/>
  <c r="DR195" i="3"/>
  <c r="DN195" i="3"/>
  <c r="DL195" i="3"/>
  <c r="DR194" i="3"/>
  <c r="DN194" i="3"/>
  <c r="DR190" i="3"/>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D188" i="3"/>
  <c r="CD187" i="3"/>
  <c r="CD186" i="3"/>
  <c r="CD185" i="3"/>
  <c r="CD184" i="3"/>
  <c r="CB184"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DN223" i="3"/>
  <c r="CD223" i="3" s="1"/>
  <c r="DL223" i="3"/>
  <c r="CB223" i="3" s="1"/>
  <c r="BU223" i="3"/>
  <c r="DR220" i="3"/>
  <c r="DN220" i="3"/>
  <c r="CD220" i="3" s="1"/>
  <c r="DL220" i="3"/>
  <c r="CB220" i="3" s="1"/>
  <c r="BU220" i="3"/>
  <c r="DR219" i="3"/>
  <c r="DN219" i="3"/>
  <c r="CD219" i="3" s="1"/>
  <c r="DL219" i="3"/>
  <c r="CB219" i="3" s="1"/>
  <c r="BU219" i="3"/>
  <c r="DR222" i="3"/>
  <c r="DN222" i="3"/>
  <c r="CD222" i="3" s="1"/>
  <c r="DL222" i="3"/>
  <c r="CB222" i="3" s="1"/>
  <c r="BU222" i="3"/>
  <c r="DR215" i="3"/>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DQ219" i="3"/>
  <c r="DM215" i="3"/>
  <c r="CC215" i="3" s="1"/>
  <c r="DM223" i="3"/>
  <c r="CC223" i="3" s="1"/>
  <c r="DP220" i="3"/>
  <c r="DP215" i="3"/>
  <c r="DP219" i="3"/>
  <c r="DP223" i="3"/>
  <c r="DP222" i="3"/>
  <c r="DO223" i="3"/>
  <c r="CE223" i="3" s="1"/>
  <c r="DO211" i="3"/>
  <c r="DQ215" i="3" l="1"/>
  <c r="DQ220" i="3"/>
  <c r="DO215" i="3"/>
  <c r="CE215" i="3" s="1"/>
  <c r="DO222" i="3"/>
  <c r="CE222" i="3" s="1"/>
  <c r="DO219" i="3"/>
  <c r="CE219" i="3" s="1"/>
  <c r="DO220" i="3"/>
  <c r="CE220" i="3" s="1"/>
  <c r="DQ223" i="3"/>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DP184" i="3"/>
  <c r="DP185" i="3"/>
  <c r="DP186" i="3"/>
  <c r="DP188" i="3"/>
  <c r="DP189" i="3"/>
  <c r="DP187" i="3"/>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DP194" i="3"/>
  <c r="DP196" i="3"/>
  <c r="DP199" i="3"/>
  <c r="DP197" i="3"/>
  <c r="DP198" i="3"/>
  <c r="DP206" i="3"/>
  <c r="DP207" i="3"/>
  <c r="DP204" i="3"/>
  <c r="DP205" i="3"/>
  <c r="DM205" i="3"/>
  <c r="DM206" i="3"/>
  <c r="DM204" i="3"/>
  <c r="CC204" i="3" s="1"/>
  <c r="DM207" i="3"/>
  <c r="DO177" i="3" l="1"/>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DQ195" i="3"/>
  <c r="DQ196" i="3"/>
  <c r="DQ197" i="3"/>
  <c r="DQ198" i="3"/>
  <c r="DQ200" i="3"/>
  <c r="DQ199" i="3"/>
  <c r="DO164" i="3"/>
  <c r="DO166" i="3"/>
  <c r="DO165" i="3"/>
  <c r="DO159" i="3"/>
  <c r="CE159" i="3" s="1"/>
  <c r="DO162" i="3"/>
  <c r="CE162" i="3" s="1"/>
  <c r="DO163" i="3"/>
  <c r="DO205" i="3"/>
  <c r="DO207" i="3"/>
  <c r="DO206" i="3"/>
  <c r="DO204" i="3"/>
  <c r="CE204" i="3" s="1"/>
  <c r="DQ207" i="3"/>
  <c r="DQ206" i="3"/>
  <c r="DQ205" i="3"/>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DQ184" i="3"/>
  <c r="DQ186" i="3"/>
  <c r="DQ189" i="3"/>
  <c r="DQ190" i="3"/>
  <c r="DQ187" i="3"/>
  <c r="DQ188" i="3"/>
  <c r="DQ178" i="3"/>
  <c r="CG178" i="3" s="1"/>
  <c r="DQ179" i="3"/>
  <c r="CG179" i="3" s="1"/>
  <c r="DQ180" i="3"/>
  <c r="CG180" i="3" s="1"/>
  <c r="DQ181" i="3"/>
  <c r="CG181" i="3" s="1"/>
  <c r="DQ175" i="3"/>
  <c r="CG175" i="3" s="1"/>
  <c r="CE189" i="3" l="1"/>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DL231" i="3"/>
  <c r="CB231" i="3" s="1"/>
  <c r="BU231" i="3"/>
  <c r="DR230" i="3"/>
  <c r="DL230" i="3"/>
  <c r="CB230" i="3" s="1"/>
  <c r="BU230" i="3"/>
  <c r="DR229" i="3"/>
  <c r="DL229" i="3"/>
  <c r="CB229" i="3" s="1"/>
  <c r="BU229" i="3"/>
  <c r="DR228" i="3"/>
  <c r="DL228" i="3"/>
  <c r="CB228" i="3" s="1"/>
  <c r="BU228" i="3"/>
  <c r="DR227" i="3"/>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DL224" i="3"/>
  <c r="CB224" i="3" s="1"/>
  <c r="DM224" i="3"/>
  <c r="CC224" i="3" s="1"/>
  <c r="DN224" i="3"/>
  <c r="CD224" i="3" s="1"/>
  <c r="DO224" i="3"/>
  <c r="CE224" i="3" s="1"/>
  <c r="DP224" i="3"/>
  <c r="DQ224" i="3"/>
  <c r="DR224" i="3"/>
  <c r="CB211" i="3"/>
  <c r="CC211" i="3"/>
  <c r="CD211" i="3"/>
  <c r="CE211" i="3"/>
  <c r="DL213" i="3"/>
  <c r="CB213" i="3" s="1"/>
  <c r="DM213" i="3"/>
  <c r="CC213" i="3" s="1"/>
  <c r="DN213" i="3"/>
  <c r="CD213" i="3" s="1"/>
  <c r="DO213" i="3"/>
  <c r="CE213" i="3" s="1"/>
  <c r="DP213" i="3"/>
  <c r="DQ213" i="3"/>
  <c r="DR213" i="3"/>
  <c r="DL216" i="3"/>
  <c r="CB216" i="3" s="1"/>
  <c r="DM216" i="3"/>
  <c r="CC216" i="3" s="1"/>
  <c r="DN216" i="3"/>
  <c r="CD216" i="3" s="1"/>
  <c r="DO216" i="3"/>
  <c r="CE216" i="3" s="1"/>
  <c r="DP216" i="3"/>
  <c r="DQ216" i="3"/>
  <c r="DR216" i="3"/>
  <c r="DL217" i="3"/>
  <c r="CB217" i="3" s="1"/>
  <c r="DM217" i="3"/>
  <c r="CC217" i="3" s="1"/>
  <c r="DN217" i="3"/>
  <c r="CD217" i="3" s="1"/>
  <c r="DO217" i="3"/>
  <c r="CE217" i="3" s="1"/>
  <c r="DP217" i="3"/>
  <c r="DQ217" i="3"/>
  <c r="DR217" i="3"/>
  <c r="DL212" i="3"/>
  <c r="CB212" i="3" s="1"/>
  <c r="DM212" i="3"/>
  <c r="CC212" i="3" s="1"/>
  <c r="DN212" i="3"/>
  <c r="CD212" i="3" s="1"/>
  <c r="DO212" i="3"/>
  <c r="CE212" i="3" s="1"/>
  <c r="DP212" i="3"/>
  <c r="DQ212" i="3"/>
  <c r="DR212" i="3"/>
  <c r="DL214" i="3"/>
  <c r="CB214" i="3" s="1"/>
  <c r="DM214" i="3"/>
  <c r="CC214" i="3" s="1"/>
  <c r="DN214" i="3"/>
  <c r="CD214" i="3" s="1"/>
  <c r="DO214" i="3"/>
  <c r="CE214" i="3" s="1"/>
  <c r="DP214" i="3"/>
  <c r="DQ214" i="3"/>
  <c r="DR214" i="3"/>
  <c r="DL218" i="3"/>
  <c r="CB218" i="3" s="1"/>
  <c r="DM218" i="3"/>
  <c r="CC218" i="3" s="1"/>
  <c r="DN218" i="3"/>
  <c r="CD218" i="3" s="1"/>
  <c r="DO218" i="3"/>
  <c r="CE218" i="3" s="1"/>
  <c r="DP218" i="3"/>
  <c r="DQ218" i="3"/>
  <c r="DR218" i="3"/>
  <c r="DL221" i="3"/>
  <c r="CB221" i="3" s="1"/>
  <c r="DM221" i="3"/>
  <c r="CC221" i="3" s="1"/>
  <c r="DN221" i="3"/>
  <c r="CD221" i="3" s="1"/>
  <c r="DO221" i="3"/>
  <c r="CE221" i="3" s="1"/>
  <c r="DP221" i="3"/>
  <c r="DQ221" i="3"/>
  <c r="DR221" i="3"/>
  <c r="DL225" i="3"/>
  <c r="CB225" i="3" s="1"/>
  <c r="DR225" i="3"/>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DP234" i="3"/>
  <c r="CF234" i="3" s="1"/>
  <c r="DP228" i="3"/>
  <c r="DP230" i="3"/>
  <c r="DP229" i="3"/>
  <c r="DP231" i="3"/>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DQ225" i="3"/>
  <c r="DQ226" i="3"/>
  <c r="DQ227" i="3"/>
  <c r="DQ228" i="3"/>
  <c r="DO227" i="3"/>
  <c r="CE227" i="3" s="1"/>
  <c r="DQ229" i="3"/>
  <c r="DO229" i="3"/>
  <c r="CE229" i="3" s="1"/>
  <c r="DQ230" i="3"/>
  <c r="DO231" i="3"/>
  <c r="CE231" i="3" s="1"/>
  <c r="DP227" i="3"/>
  <c r="DP226" i="3"/>
  <c r="DP232" i="3"/>
  <c r="DP233" i="3"/>
  <c r="CF233" i="3" s="1"/>
  <c r="DO226" i="3" l="1"/>
  <c r="CE226" i="3" s="1"/>
  <c r="DO228" i="3"/>
  <c r="CE228" i="3" s="1"/>
  <c r="DQ234" i="3"/>
  <c r="CG234" i="3" s="1"/>
  <c r="DQ232" i="3"/>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<sst xmlns="http://schemas.openxmlformats.org/spreadsheetml/2006/main" count="10334" uniqueCount="2096">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</sst>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zoomScale="70" zoomScaleNormal="70" workbookViewId="0">
      <pane xSplit="8" ySplit="6" topLeftCell="CB212" activePane="bottomRight" state="frozen"/>
      <selection pane="topRight" activeCell="I1" sqref="I1"/>
      <selection pane="bottomLeft" activeCell="A7" sqref="A7"/>
      <selection pane="bottomRight" activeCell="CH238" sqref="CH2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183"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6"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E184" si="201">DM184</f>
        <v>291.20999999999998</v>
      </c>
      <c r="CD184" s="99">
        <f t="shared" si="201"/>
        <v>297.71999999999997</v>
      </c>
      <c r="CE184" s="99">
        <f t="shared" si="201"/>
        <v>301.20999999999998</v>
      </c>
      <c r="CF184" s="99">
        <f t="shared" si="199"/>
        <v>302.57</v>
      </c>
      <c r="CG184" s="99">
        <f t="shared" si="199"/>
        <v>302.24</v>
      </c>
      <c r="CH184" s="99">
        <f t="shared" ref="CH184:CH186" si="202">DR184</f>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3">DN185</f>
        <v>297.71999999999997</v>
      </c>
      <c r="CE185" s="97">
        <f t="shared" si="203"/>
        <v>301.20999999999998</v>
      </c>
      <c r="CF185" s="97">
        <f t="shared" si="199"/>
        <v>302.57</v>
      </c>
      <c r="CG185" s="97">
        <f t="shared" si="199"/>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3"/>
        <v>297.71999999999997</v>
      </c>
      <c r="CE186" s="99">
        <f t="shared" si="203"/>
        <v>301.20999999999998</v>
      </c>
      <c r="CF186" s="99">
        <f t="shared" si="199"/>
        <v>302.57</v>
      </c>
      <c r="CG186" s="99">
        <f t="shared" si="199"/>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3"/>
        <v>297.71999999999997</v>
      </c>
      <c r="CE187" s="97">
        <f t="shared" si="203"/>
        <v>301.20999999999998</v>
      </c>
      <c r="CF187" s="97">
        <f t="shared" si="203"/>
        <v>302.57</v>
      </c>
      <c r="CG187" s="97">
        <f t="shared" si="203"/>
        <v>302.24</v>
      </c>
      <c r="CH187" s="97">
        <f t="shared" si="203"/>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3"/>
        <v>297.71999999999997</v>
      </c>
      <c r="CE188" s="99">
        <f t="shared" si="203"/>
        <v>301.20999999999998</v>
      </c>
      <c r="CF188" s="99">
        <f t="shared" si="203"/>
        <v>302.57</v>
      </c>
      <c r="CG188" s="99">
        <f t="shared" si="203"/>
        <v>302.24</v>
      </c>
      <c r="CH188" s="99">
        <f t="shared" si="203"/>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CE189</f>
        <v>120.48399999999999</v>
      </c>
      <c r="CG189" s="97">
        <f t="shared" ref="CG189:CH189" si="204">CF189</f>
        <v>120.48399999999999</v>
      </c>
      <c r="CH189" s="97">
        <f t="shared" si="204"/>
        <v>120.48399999999999</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5">DO190</f>
        <v>301.20999999999998</v>
      </c>
      <c r="CF190" s="99">
        <v>400</v>
      </c>
      <c r="CG190" s="99">
        <v>800</v>
      </c>
      <c r="CH190" s="99">
        <v>1000</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E191" si="206">DL191</f>
        <v>0.4</v>
      </c>
      <c r="CC191" s="97">
        <f t="shared" si="206"/>
        <v>0.42</v>
      </c>
      <c r="CD191" s="97">
        <f t="shared" si="206"/>
        <v>0.43</v>
      </c>
      <c r="CE191" s="97">
        <f t="shared" si="206"/>
        <v>0.44</v>
      </c>
      <c r="CF191" s="97">
        <v>400</v>
      </c>
      <c r="CG191" s="97">
        <v>800</v>
      </c>
      <c r="CH191" s="97">
        <v>1000</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7">IF(BL192=1,BN192,0)</f>
        <v>0</v>
      </c>
      <c r="BV192" s="27"/>
      <c r="BW192" s="27"/>
      <c r="BX192" s="27"/>
      <c r="BY192" s="27"/>
      <c r="BZ192" s="27"/>
      <c r="CA192" s="27"/>
      <c r="CB192" s="97"/>
      <c r="CC192" s="97"/>
      <c r="CD192" s="97">
        <f>0.1*DN192</f>
        <v>4.3000000000000003E-2</v>
      </c>
      <c r="CE192" s="97">
        <f>0.2*DO192</f>
        <v>8.8000000000000009E-2</v>
      </c>
      <c r="CF192" s="342"/>
      <c r="CG192" s="342"/>
      <c r="CH192" s="342"/>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8">0.2*J194</f>
        <v>2.0780000000000003</v>
      </c>
      <c r="S194" s="253">
        <f t="shared" si="208"/>
        <v>2.278</v>
      </c>
      <c r="T194" s="253">
        <f t="shared" si="208"/>
        <v>2.4780000000000002</v>
      </c>
      <c r="U194" s="253">
        <f t="shared" si="208"/>
        <v>2.6780000000000004</v>
      </c>
      <c r="V194" s="253">
        <f t="shared" si="208"/>
        <v>2.8780000000000001</v>
      </c>
      <c r="W194" s="253">
        <f t="shared" si="208"/>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09">IF(BL194=1,BN194,0)</f>
        <v>0</v>
      </c>
      <c r="BV194" s="28"/>
      <c r="BW194" s="28"/>
      <c r="BX194" s="28"/>
      <c r="BY194" s="28"/>
      <c r="BZ194" s="28"/>
      <c r="CA194" s="28"/>
      <c r="CB194" s="99">
        <f t="shared" ref="CB194:CH198" si="210">DL194</f>
        <v>567.02</v>
      </c>
      <c r="CC194" s="99">
        <f t="shared" si="210"/>
        <v>567.02</v>
      </c>
      <c r="CD194" s="99">
        <f t="shared" si="210"/>
        <v>567.02</v>
      </c>
      <c r="CE194" s="99">
        <f t="shared" si="210"/>
        <v>567.02</v>
      </c>
      <c r="CF194" s="389">
        <f>(CE194+CH194)/2</f>
        <v>383.16376500000001</v>
      </c>
      <c r="CG194" s="389">
        <f>DQ194*0.5</f>
        <v>283.51</v>
      </c>
      <c r="CH194" s="389">
        <f>(CE194-(DR194-(DR194*0.01))*(0.3))/2</f>
        <v>199.30752999999999</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1">J194*1.05</f>
        <v>10.909500000000001</v>
      </c>
      <c r="K195" s="101">
        <f t="shared" si="211"/>
        <v>11.9595</v>
      </c>
      <c r="L195" s="101">
        <f t="shared" si="211"/>
        <v>13.009500000000001</v>
      </c>
      <c r="M195" s="101">
        <f t="shared" si="211"/>
        <v>14.059500000000002</v>
      </c>
      <c r="N195" s="101">
        <f t="shared" si="211"/>
        <v>15.109500000000001</v>
      </c>
      <c r="O195" s="101">
        <f t="shared" si="211"/>
        <v>16.159500000000001</v>
      </c>
      <c r="P195" s="269">
        <v>0</v>
      </c>
      <c r="Q195" s="253">
        <f t="shared" ref="Q195:Q201" si="212">0.2*I195</f>
        <v>1.9719000000000002</v>
      </c>
      <c r="R195" s="253">
        <f t="shared" si="208"/>
        <v>2.1819000000000002</v>
      </c>
      <c r="S195" s="253">
        <f t="shared" si="208"/>
        <v>2.3919000000000001</v>
      </c>
      <c r="T195" s="253">
        <f t="shared" si="208"/>
        <v>2.6019000000000005</v>
      </c>
      <c r="U195" s="253">
        <f t="shared" si="208"/>
        <v>2.8119000000000005</v>
      </c>
      <c r="V195" s="253">
        <f t="shared" si="208"/>
        <v>3.0219000000000005</v>
      </c>
      <c r="W195" s="253">
        <f t="shared" si="208"/>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09"/>
        <v>0</v>
      </c>
      <c r="BV195" s="27"/>
      <c r="BW195" s="27"/>
      <c r="BX195" s="27"/>
      <c r="BY195" s="27"/>
      <c r="BZ195" s="27"/>
      <c r="CA195" s="27"/>
      <c r="CB195" s="97"/>
      <c r="CC195" s="185">
        <f t="shared" si="210"/>
        <v>567.02</v>
      </c>
      <c r="CD195" s="97">
        <f t="shared" si="210"/>
        <v>567.02</v>
      </c>
      <c r="CE195" s="97">
        <f t="shared" si="210"/>
        <v>567.02</v>
      </c>
      <c r="CF195" s="97">
        <f t="shared" si="210"/>
        <v>567.02</v>
      </c>
      <c r="CG195" s="97">
        <f t="shared" si="210"/>
        <v>567.02</v>
      </c>
      <c r="CH195" s="97">
        <f t="shared" si="210"/>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2"/>
        <v>2.3559999999999999</v>
      </c>
      <c r="R196" s="253">
        <f t="shared" si="208"/>
        <v>2.556</v>
      </c>
      <c r="S196" s="253">
        <f t="shared" si="208"/>
        <v>2.7560000000000002</v>
      </c>
      <c r="T196" s="253">
        <f t="shared" si="208"/>
        <v>2.956</v>
      </c>
      <c r="U196" s="253">
        <f t="shared" si="208"/>
        <v>3.1560000000000001</v>
      </c>
      <c r="V196" s="253">
        <f t="shared" si="208"/>
        <v>3.3560000000000003</v>
      </c>
      <c r="W196" s="253">
        <f t="shared" si="208"/>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09"/>
        <v>0</v>
      </c>
      <c r="BV196" s="28"/>
      <c r="BW196" s="28"/>
      <c r="BX196" s="28"/>
      <c r="BY196" s="28"/>
      <c r="BZ196" s="28"/>
      <c r="CA196" s="28"/>
      <c r="CB196" s="99"/>
      <c r="CC196" s="185">
        <f t="shared" si="210"/>
        <v>567.02</v>
      </c>
      <c r="CD196" s="185">
        <f t="shared" ref="CD196" si="213">DN196</f>
        <v>567.02</v>
      </c>
      <c r="CE196" s="185">
        <f t="shared" ref="CE196" si="214">DO196</f>
        <v>567.02</v>
      </c>
      <c r="CF196" s="185">
        <f t="shared" si="210"/>
        <v>567.02</v>
      </c>
      <c r="CG196" s="185">
        <f t="shared" si="210"/>
        <v>567.02</v>
      </c>
      <c r="CH196" s="389">
        <f>(CE196-(DR196-(DR196*0.01))*(0.3))/2</f>
        <v>199.30752999999999</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5">J196*1.05</f>
        <v>13.419</v>
      </c>
      <c r="K197" s="101">
        <f t="shared" si="215"/>
        <v>14.468999999999999</v>
      </c>
      <c r="L197" s="101">
        <f t="shared" si="215"/>
        <v>15.519</v>
      </c>
      <c r="M197" s="101">
        <f t="shared" si="215"/>
        <v>16.568999999999999</v>
      </c>
      <c r="N197" s="101">
        <f t="shared" si="215"/>
        <v>17.619000000000003</v>
      </c>
      <c r="O197" s="101">
        <f t="shared" si="215"/>
        <v>18.669</v>
      </c>
      <c r="P197" s="269">
        <v>0</v>
      </c>
      <c r="Q197" s="253">
        <f t="shared" si="212"/>
        <v>2.4738000000000002</v>
      </c>
      <c r="R197" s="253">
        <f t="shared" si="208"/>
        <v>2.6838000000000002</v>
      </c>
      <c r="S197" s="253">
        <f t="shared" si="208"/>
        <v>2.8938000000000001</v>
      </c>
      <c r="T197" s="253">
        <f t="shared" si="208"/>
        <v>3.1038000000000001</v>
      </c>
      <c r="U197" s="253">
        <f t="shared" si="208"/>
        <v>3.3138000000000001</v>
      </c>
      <c r="V197" s="253">
        <f t="shared" si="208"/>
        <v>3.5238000000000009</v>
      </c>
      <c r="W197" s="253">
        <f t="shared" si="208"/>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09"/>
        <v>0</v>
      </c>
      <c r="BV197" s="27"/>
      <c r="BW197" s="27"/>
      <c r="BX197" s="27"/>
      <c r="BY197" s="27"/>
      <c r="BZ197" s="27"/>
      <c r="CA197" s="27"/>
      <c r="CB197" s="97"/>
      <c r="CC197" s="185">
        <f t="shared" si="210"/>
        <v>567.02</v>
      </c>
      <c r="CD197" s="97">
        <f t="shared" si="210"/>
        <v>567.02</v>
      </c>
      <c r="CE197" s="97">
        <f t="shared" si="210"/>
        <v>567.02</v>
      </c>
      <c r="CF197" s="97">
        <f t="shared" si="210"/>
        <v>567.02</v>
      </c>
      <c r="CG197" s="97">
        <f t="shared" si="210"/>
        <v>567.02</v>
      </c>
      <c r="CH197" s="97">
        <f t="shared" si="210"/>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6">J196*1.01</f>
        <v>12.9078</v>
      </c>
      <c r="K198" s="102">
        <f t="shared" si="216"/>
        <v>13.9178</v>
      </c>
      <c r="L198" s="102">
        <f t="shared" si="216"/>
        <v>14.9278</v>
      </c>
      <c r="M198" s="102">
        <f t="shared" si="216"/>
        <v>15.937799999999999</v>
      </c>
      <c r="N198" s="102">
        <f t="shared" si="216"/>
        <v>16.947800000000001</v>
      </c>
      <c r="O198" s="102">
        <f t="shared" si="216"/>
        <v>17.957800000000002</v>
      </c>
      <c r="P198" s="269">
        <v>0</v>
      </c>
      <c r="Q198" s="253">
        <f t="shared" si="212"/>
        <v>2.3795600000000001</v>
      </c>
      <c r="R198" s="253">
        <f t="shared" si="208"/>
        <v>2.5815600000000001</v>
      </c>
      <c r="S198" s="253">
        <f t="shared" si="208"/>
        <v>2.78356</v>
      </c>
      <c r="T198" s="253">
        <f t="shared" si="208"/>
        <v>2.98556</v>
      </c>
      <c r="U198" s="253">
        <f t="shared" si="208"/>
        <v>3.1875599999999999</v>
      </c>
      <c r="V198" s="253">
        <f t="shared" si="208"/>
        <v>3.3895600000000004</v>
      </c>
      <c r="W198" s="253">
        <f t="shared" si="208"/>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09"/>
        <v>0</v>
      </c>
      <c r="BV198" s="28"/>
      <c r="BW198" s="28"/>
      <c r="BX198" s="28"/>
      <c r="BY198" s="28"/>
      <c r="BZ198" s="28"/>
      <c r="CA198" s="28"/>
      <c r="CB198" s="99"/>
      <c r="CC198" s="185">
        <f t="shared" si="210"/>
        <v>567.02</v>
      </c>
      <c r="CD198" s="99">
        <f t="shared" si="210"/>
        <v>567.02</v>
      </c>
      <c r="CE198" s="99">
        <f t="shared" si="210"/>
        <v>567.02</v>
      </c>
      <c r="CF198" s="99">
        <f t="shared" si="210"/>
        <v>567.02</v>
      </c>
      <c r="CG198" s="99">
        <f t="shared" si="210"/>
        <v>567.02</v>
      </c>
      <c r="CH198" s="99">
        <f t="shared" si="210"/>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2"/>
        <v>2.8580000000000001</v>
      </c>
      <c r="R199" s="253">
        <f t="shared" si="208"/>
        <v>2.8580000000000001</v>
      </c>
      <c r="S199" s="253">
        <f t="shared" si="208"/>
        <v>2.8580000000000001</v>
      </c>
      <c r="T199" s="253">
        <f t="shared" si="208"/>
        <v>2.8580000000000001</v>
      </c>
      <c r="U199" s="253">
        <f t="shared" si="208"/>
        <v>2.8580000000000001</v>
      </c>
      <c r="V199" s="253">
        <f t="shared" si="208"/>
        <v>2.8580000000000001</v>
      </c>
      <c r="W199" s="253">
        <f t="shared" si="208"/>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09"/>
        <v>0</v>
      </c>
      <c r="BV199" s="27"/>
      <c r="BW199" s="27"/>
      <c r="BX199" s="27"/>
      <c r="BY199" s="27"/>
      <c r="BZ199" s="27"/>
      <c r="CA199" s="27"/>
      <c r="CB199" s="97">
        <v>30</v>
      </c>
      <c r="CC199" s="97">
        <v>150</v>
      </c>
      <c r="CD199" s="97">
        <f>0.2*CD194</f>
        <v>113.404</v>
      </c>
      <c r="CE199" s="97">
        <f>0.3*CE194</f>
        <v>170.10599999999999</v>
      </c>
      <c r="CF199" s="97">
        <f t="shared" ref="CF199:CH199" si="217">0.3*CF194</f>
        <v>114.9491295</v>
      </c>
      <c r="CG199" s="97">
        <f t="shared" si="217"/>
        <v>85.052999999999997</v>
      </c>
      <c r="CH199" s="97">
        <f t="shared" si="217"/>
        <v>59.792258999999994</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8">J201*1.05</f>
        <v>28.602</v>
      </c>
      <c r="K200" s="102">
        <f t="shared" si="218"/>
        <v>29.652000000000001</v>
      </c>
      <c r="L200" s="102">
        <f t="shared" si="218"/>
        <v>30.701999999999998</v>
      </c>
      <c r="M200" s="102">
        <f t="shared" si="218"/>
        <v>31.751999999999999</v>
      </c>
      <c r="N200" s="102">
        <f t="shared" si="218"/>
        <v>32.802</v>
      </c>
      <c r="O200" s="102">
        <f t="shared" si="218"/>
        <v>33.852000000000004</v>
      </c>
      <c r="P200" s="269">
        <v>0</v>
      </c>
      <c r="Q200" s="253">
        <f t="shared" si="212"/>
        <v>5.5104000000000006</v>
      </c>
      <c r="R200" s="253">
        <f t="shared" si="208"/>
        <v>5.7204000000000006</v>
      </c>
      <c r="S200" s="253">
        <f t="shared" si="208"/>
        <v>5.9304000000000006</v>
      </c>
      <c r="T200" s="253">
        <f t="shared" si="208"/>
        <v>6.1403999999999996</v>
      </c>
      <c r="U200" s="253">
        <f t="shared" si="208"/>
        <v>6.3504000000000005</v>
      </c>
      <c r="V200" s="253">
        <f t="shared" si="208"/>
        <v>6.5604000000000005</v>
      </c>
      <c r="W200" s="253">
        <f t="shared" si="208"/>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09"/>
        <v>0</v>
      </c>
      <c r="BV200" s="28"/>
      <c r="BW200" s="28"/>
      <c r="BX200" s="28"/>
      <c r="BY200" s="28"/>
      <c r="BZ200" s="28"/>
      <c r="CA200" s="28"/>
      <c r="CB200" s="99"/>
      <c r="CC200" s="99"/>
      <c r="CD200" s="99">
        <v>100</v>
      </c>
      <c r="CE200" s="99">
        <v>200</v>
      </c>
      <c r="CF200" s="99">
        <v>200</v>
      </c>
      <c r="CG200" s="99">
        <v>200</v>
      </c>
      <c r="CH200" s="99">
        <v>200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2"/>
        <v>5.2480000000000002</v>
      </c>
      <c r="R201" s="253">
        <f t="shared" si="208"/>
        <v>5.4480000000000004</v>
      </c>
      <c r="S201" s="253">
        <f t="shared" si="208"/>
        <v>5.6479999999999997</v>
      </c>
      <c r="T201" s="253">
        <f t="shared" si="208"/>
        <v>5.8479999999999999</v>
      </c>
      <c r="U201" s="253">
        <f t="shared" si="208"/>
        <v>6.048</v>
      </c>
      <c r="V201" s="253">
        <f t="shared" si="208"/>
        <v>6.2480000000000002</v>
      </c>
      <c r="W201" s="253">
        <f t="shared" si="208"/>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19">IF(BL201=1,BN201,0)</f>
        <v>0</v>
      </c>
      <c r="BV201" s="27"/>
      <c r="BW201" s="27"/>
      <c r="BX201" s="27"/>
      <c r="BY201" s="27"/>
      <c r="BZ201" s="27"/>
      <c r="CA201" s="27"/>
      <c r="CB201" s="97"/>
      <c r="CC201" s="97"/>
      <c r="CD201" s="97">
        <v>100</v>
      </c>
      <c r="CE201" s="97">
        <v>200</v>
      </c>
      <c r="CF201" s="97">
        <v>200</v>
      </c>
      <c r="CG201" s="97">
        <v>200</v>
      </c>
      <c r="CH201" s="97">
        <v>200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0">IF(BL204=1,BN204,0)</f>
        <v>0</v>
      </c>
      <c r="BV204" s="28"/>
      <c r="BW204" s="28"/>
      <c r="BX204" s="28"/>
      <c r="BY204" s="28"/>
      <c r="BZ204" s="28"/>
      <c r="CA204" s="28"/>
      <c r="CB204" s="99">
        <f t="shared" ref="CB204" si="221">DL204</f>
        <v>1006.95</v>
      </c>
      <c r="CC204" s="99">
        <f t="shared" ref="CC204:CE204" si="222">DM204</f>
        <v>1006.95</v>
      </c>
      <c r="CD204" s="99">
        <f t="shared" si="222"/>
        <v>1006.95</v>
      </c>
      <c r="CE204" s="99">
        <f t="shared" si="222"/>
        <v>1006.95</v>
      </c>
      <c r="CF204" s="389">
        <f>(CE204+CH204)/2</f>
        <v>863.45962500000007</v>
      </c>
      <c r="CG204" s="389">
        <f>DQ204*0.375</f>
        <v>377.60625000000005</v>
      </c>
      <c r="CH204" s="389">
        <f>CE204-(CE204-(CE204*0.05))*(0.3)</f>
        <v>719.9692500000001</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3">J204*1.05</f>
        <v>69.814499999999995</v>
      </c>
      <c r="K205" s="101">
        <f t="shared" si="223"/>
        <v>70.864499999999992</v>
      </c>
      <c r="L205" s="101">
        <f t="shared" si="223"/>
        <v>71.914500000000004</v>
      </c>
      <c r="M205" s="101">
        <f t="shared" si="223"/>
        <v>72.964500000000001</v>
      </c>
      <c r="N205" s="101">
        <f t="shared" si="223"/>
        <v>74.014499999999998</v>
      </c>
      <c r="O205" s="101">
        <f t="shared" si="223"/>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0"/>
        <v>0</v>
      </c>
      <c r="BV205" s="27"/>
      <c r="BW205" s="27"/>
      <c r="BX205" s="27"/>
      <c r="BY205" s="27"/>
      <c r="BZ205" s="27"/>
      <c r="CA205" s="27"/>
      <c r="CB205" s="97"/>
      <c r="CC205" s="97">
        <v>50</v>
      </c>
      <c r="CD205" s="97">
        <v>200</v>
      </c>
      <c r="CE205" s="97">
        <v>250</v>
      </c>
      <c r="CF205" s="97">
        <f t="shared" ref="CF205:CH206" si="224">DP205</f>
        <v>1006.95</v>
      </c>
      <c r="CG205" s="97">
        <f t="shared" si="224"/>
        <v>1006.95</v>
      </c>
      <c r="CH205" s="97">
        <f t="shared" si="224"/>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5">J204*1.01</f>
        <v>67.154899999999998</v>
      </c>
      <c r="K206" s="102">
        <f t="shared" si="225"/>
        <v>68.164899999999989</v>
      </c>
      <c r="L206" s="102">
        <f t="shared" si="225"/>
        <v>69.174899999999994</v>
      </c>
      <c r="M206" s="102">
        <f t="shared" si="225"/>
        <v>70.184899999999999</v>
      </c>
      <c r="N206" s="102">
        <f t="shared" si="225"/>
        <v>71.19489999999999</v>
      </c>
      <c r="O206" s="102">
        <f t="shared" si="225"/>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0"/>
        <v>0</v>
      </c>
      <c r="BV206" s="28"/>
      <c r="BW206" s="28"/>
      <c r="BX206" s="28"/>
      <c r="BY206" s="28"/>
      <c r="BZ206" s="28"/>
      <c r="CA206" s="28"/>
      <c r="CB206" s="99"/>
      <c r="CC206" s="99">
        <v>50</v>
      </c>
      <c r="CD206" s="99">
        <v>200</v>
      </c>
      <c r="CE206" s="99">
        <v>250</v>
      </c>
      <c r="CF206" s="99">
        <f t="shared" si="224"/>
        <v>1006.95</v>
      </c>
      <c r="CG206" s="99">
        <f t="shared" si="224"/>
        <v>1006.95</v>
      </c>
      <c r="CH206" s="99">
        <f t="shared" si="224"/>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0"/>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6">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6"/>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6"/>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0"/>
        <v>0</v>
      </c>
      <c r="BV211" s="28"/>
      <c r="BW211" s="28"/>
      <c r="BX211" s="28"/>
      <c r="BY211" s="28"/>
      <c r="BZ211" s="28"/>
      <c r="CA211" s="28"/>
      <c r="CB211" s="99">
        <f t="shared" ref="CB211:CB224" si="227">DL211</f>
        <v>0.4</v>
      </c>
      <c r="CC211" s="99">
        <f t="shared" ref="CC211:CC224" si="228">DM211</f>
        <v>0.35</v>
      </c>
      <c r="CD211" s="99">
        <f t="shared" ref="CD211:CD224" si="229">DN211</f>
        <v>0.3</v>
      </c>
      <c r="CE211" s="99">
        <f t="shared" ref="CE211:CH225" si="230">DO211</f>
        <v>0.3</v>
      </c>
      <c r="CF211" s="99">
        <f t="shared" si="230"/>
        <v>0.3</v>
      </c>
      <c r="CG211" s="99">
        <f t="shared" si="230"/>
        <v>0.3</v>
      </c>
      <c r="CH211" s="99">
        <f t="shared" si="230"/>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0"/>
        <v>0</v>
      </c>
      <c r="BV212" s="27"/>
      <c r="BW212" s="27"/>
      <c r="BX212" s="27"/>
      <c r="BY212" s="27"/>
      <c r="BZ212" s="27"/>
      <c r="CA212" s="27"/>
      <c r="CB212" s="97">
        <f t="shared" si="227"/>
        <v>0.3</v>
      </c>
      <c r="CC212" s="97">
        <f t="shared" si="228"/>
        <v>0.34</v>
      </c>
      <c r="CD212" s="97">
        <f t="shared" si="229"/>
        <v>0.38800000000000001</v>
      </c>
      <c r="CE212" s="97">
        <f t="shared" si="230"/>
        <v>0.37</v>
      </c>
      <c r="CF212" s="97">
        <f t="shared" si="230"/>
        <v>0.35</v>
      </c>
      <c r="CG212" s="97">
        <f t="shared" si="230"/>
        <v>0.34</v>
      </c>
      <c r="CH212" s="97">
        <f t="shared" si="230"/>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0"/>
        <v>0</v>
      </c>
      <c r="BV213" s="28"/>
      <c r="BW213" s="28"/>
      <c r="BX213" s="28"/>
      <c r="BY213" s="28"/>
      <c r="BZ213" s="28"/>
      <c r="CA213" s="28"/>
      <c r="CB213" s="99">
        <f t="shared" si="227"/>
        <v>0.3</v>
      </c>
      <c r="CC213" s="99">
        <f t="shared" si="228"/>
        <v>0.26</v>
      </c>
      <c r="CD213" s="99">
        <f t="shared" si="229"/>
        <v>0.21299999999999999</v>
      </c>
      <c r="CE213" s="99">
        <f t="shared" si="230"/>
        <v>0.2</v>
      </c>
      <c r="CF213" s="99">
        <f t="shared" si="230"/>
        <v>0.19</v>
      </c>
      <c r="CG213" s="99">
        <f t="shared" si="230"/>
        <v>0.18</v>
      </c>
      <c r="CH213" s="99">
        <f t="shared" si="230"/>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0"/>
        <v>0</v>
      </c>
      <c r="BV214" s="27"/>
      <c r="BW214" s="27"/>
      <c r="BX214" s="27"/>
      <c r="BY214" s="27"/>
      <c r="BZ214" s="27"/>
      <c r="CA214" s="27"/>
      <c r="CB214" s="97">
        <f t="shared" si="227"/>
        <v>12.6</v>
      </c>
      <c r="CC214" s="97">
        <f t="shared" si="228"/>
        <v>10.24</v>
      </c>
      <c r="CD214" s="97">
        <f t="shared" si="229"/>
        <v>7.87</v>
      </c>
      <c r="CE214" s="97">
        <f t="shared" si="230"/>
        <v>7.43</v>
      </c>
      <c r="CF214" s="97">
        <f t="shared" si="230"/>
        <v>6.99</v>
      </c>
      <c r="CG214" s="97">
        <f t="shared" si="230"/>
        <v>6.55</v>
      </c>
      <c r="CH214" s="97">
        <f t="shared" si="230"/>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0"/>
        <v>0</v>
      </c>
      <c r="BV215" s="28"/>
      <c r="BW215" s="28"/>
      <c r="BX215" s="28"/>
      <c r="BY215" s="28"/>
      <c r="BZ215" s="28"/>
      <c r="CA215" s="28"/>
      <c r="CB215" s="99">
        <f t="shared" si="227"/>
        <v>4.5</v>
      </c>
      <c r="CC215" s="99">
        <f t="shared" si="228"/>
        <v>4.03</v>
      </c>
      <c r="CD215" s="99">
        <f t="shared" si="229"/>
        <v>3.56</v>
      </c>
      <c r="CE215" s="99">
        <f t="shared" si="230"/>
        <v>3.32</v>
      </c>
      <c r="CF215" s="99">
        <f t="shared" si="230"/>
        <v>3.07</v>
      </c>
      <c r="CG215" s="99">
        <f t="shared" si="230"/>
        <v>2.83</v>
      </c>
      <c r="CH215" s="99">
        <f t="shared" si="230"/>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0"/>
        <v>0</v>
      </c>
      <c r="BV216" s="27"/>
      <c r="BW216" s="27"/>
      <c r="BX216" s="27"/>
      <c r="BY216" s="27"/>
      <c r="BZ216" s="27"/>
      <c r="CA216" s="27"/>
      <c r="CB216" s="97">
        <f t="shared" si="227"/>
        <v>0.9</v>
      </c>
      <c r="CC216" s="97">
        <f t="shared" si="228"/>
        <v>0.85</v>
      </c>
      <c r="CD216" s="97">
        <f t="shared" si="229"/>
        <v>0.80200000000000005</v>
      </c>
      <c r="CE216" s="97">
        <f t="shared" si="230"/>
        <v>0.75</v>
      </c>
      <c r="CF216" s="97">
        <f t="shared" si="230"/>
        <v>0.7</v>
      </c>
      <c r="CG216" s="97">
        <f t="shared" si="230"/>
        <v>0.65</v>
      </c>
      <c r="CH216" s="97">
        <f t="shared" si="230"/>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0"/>
        <v>0</v>
      </c>
      <c r="BV217" s="28"/>
      <c r="BW217" s="28"/>
      <c r="BX217" s="28"/>
      <c r="BY217" s="28"/>
      <c r="BZ217" s="28"/>
      <c r="CA217" s="28"/>
      <c r="CB217" s="99">
        <f t="shared" si="227"/>
        <v>0.9</v>
      </c>
      <c r="CC217" s="99">
        <f t="shared" si="228"/>
        <v>0.78</v>
      </c>
      <c r="CD217" s="99">
        <f t="shared" si="229"/>
        <v>0.66900000000000004</v>
      </c>
      <c r="CE217" s="99">
        <f t="shared" si="230"/>
        <v>0.67</v>
      </c>
      <c r="CF217" s="99">
        <f t="shared" si="230"/>
        <v>0.68</v>
      </c>
      <c r="CG217" s="99">
        <f t="shared" si="230"/>
        <v>0.69</v>
      </c>
      <c r="CH217" s="99">
        <f t="shared" si="230"/>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0"/>
        <v>0</v>
      </c>
      <c r="BV218" s="27"/>
      <c r="BW218" s="27"/>
      <c r="BX218" s="27"/>
      <c r="BY218" s="27"/>
      <c r="BZ218" s="27"/>
      <c r="CA218" s="27"/>
      <c r="CB218" s="97">
        <f t="shared" si="227"/>
        <v>2.6</v>
      </c>
      <c r="CC218" s="97">
        <f t="shared" si="228"/>
        <v>2.62</v>
      </c>
      <c r="CD218" s="97">
        <f t="shared" si="229"/>
        <v>2.64</v>
      </c>
      <c r="CE218" s="97">
        <f t="shared" si="230"/>
        <v>2.3199999999999998</v>
      </c>
      <c r="CF218" s="97">
        <f t="shared" si="230"/>
        <v>2</v>
      </c>
      <c r="CG218" s="97">
        <f t="shared" si="230"/>
        <v>1.68</v>
      </c>
      <c r="CH218" s="97">
        <f t="shared" si="230"/>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0"/>
        <v>0</v>
      </c>
      <c r="BV219" s="28"/>
      <c r="BW219" s="28"/>
      <c r="BX219" s="28"/>
      <c r="BY219" s="28"/>
      <c r="BZ219" s="28"/>
      <c r="CA219" s="28"/>
      <c r="CB219" s="99">
        <f t="shared" si="227"/>
        <v>1</v>
      </c>
      <c r="CC219" s="99">
        <f t="shared" si="228"/>
        <v>0.69</v>
      </c>
      <c r="CD219" s="99">
        <f t="shared" si="229"/>
        <v>0.38100000000000001</v>
      </c>
      <c r="CE219" s="99">
        <f t="shared" si="230"/>
        <v>0.38</v>
      </c>
      <c r="CF219" s="99">
        <f t="shared" si="230"/>
        <v>0.37</v>
      </c>
      <c r="CG219" s="99">
        <f t="shared" si="230"/>
        <v>0.36</v>
      </c>
      <c r="CH219" s="99">
        <f t="shared" si="230"/>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0"/>
        <v>0</v>
      </c>
      <c r="BV220" s="27"/>
      <c r="BW220" s="27"/>
      <c r="BX220" s="27"/>
      <c r="BY220" s="27"/>
      <c r="BZ220" s="27"/>
      <c r="CA220" s="27"/>
      <c r="CB220" s="97">
        <f t="shared" si="227"/>
        <v>1.5</v>
      </c>
      <c r="CC220" s="97">
        <f t="shared" si="228"/>
        <v>1.1299999999999999</v>
      </c>
      <c r="CD220" s="97">
        <f t="shared" si="229"/>
        <v>0.76700000000000002</v>
      </c>
      <c r="CE220" s="97">
        <f t="shared" si="230"/>
        <v>0.71</v>
      </c>
      <c r="CF220" s="97">
        <f t="shared" si="230"/>
        <v>0.65</v>
      </c>
      <c r="CG220" s="97">
        <f t="shared" si="230"/>
        <v>0.6</v>
      </c>
      <c r="CH220" s="97">
        <f t="shared" si="230"/>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0"/>
        <v>0</v>
      </c>
      <c r="BV221" s="28"/>
      <c r="BW221" s="28"/>
      <c r="BX221" s="28"/>
      <c r="BY221" s="28"/>
      <c r="BZ221" s="28"/>
      <c r="CA221" s="28"/>
      <c r="CB221" s="99">
        <f t="shared" si="227"/>
        <v>0.08</v>
      </c>
      <c r="CC221" s="99">
        <f t="shared" si="228"/>
        <v>7.0000000000000007E-2</v>
      </c>
      <c r="CD221" s="99">
        <f t="shared" si="229"/>
        <v>0.06</v>
      </c>
      <c r="CE221" s="99">
        <f t="shared" si="230"/>
        <v>0.05</v>
      </c>
      <c r="CF221" s="99">
        <f t="shared" si="230"/>
        <v>0.04</v>
      </c>
      <c r="CG221" s="99">
        <f t="shared" si="230"/>
        <v>0.03</v>
      </c>
      <c r="CH221" s="99">
        <f t="shared" si="230"/>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1">IF(BL222=1,BN222,0)</f>
        <v>0</v>
      </c>
      <c r="BV222" s="27"/>
      <c r="BW222" s="27"/>
      <c r="BX222" s="27"/>
      <c r="BY222" s="27"/>
      <c r="BZ222" s="27"/>
      <c r="CA222" s="27"/>
      <c r="CB222" s="97">
        <f t="shared" si="227"/>
        <v>1.1000000000000001</v>
      </c>
      <c r="CC222" s="97">
        <f t="shared" si="228"/>
        <v>0.64</v>
      </c>
      <c r="CD222" s="97">
        <f t="shared" si="229"/>
        <v>0.17499999999999999</v>
      </c>
      <c r="CE222" s="97">
        <f t="shared" si="230"/>
        <v>0.15</v>
      </c>
      <c r="CF222" s="97">
        <f t="shared" si="230"/>
        <v>0.13</v>
      </c>
      <c r="CG222" s="97">
        <f t="shared" si="230"/>
        <v>0.11</v>
      </c>
      <c r="CH222" s="97">
        <f t="shared" si="230"/>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2">IF(BL223=1,BN223,0)</f>
        <v>0</v>
      </c>
      <c r="BV223" s="28"/>
      <c r="BW223" s="28"/>
      <c r="BX223" s="28"/>
      <c r="BY223" s="28"/>
      <c r="BZ223" s="28"/>
      <c r="CA223" s="28"/>
      <c r="CB223" s="99">
        <f t="shared" si="227"/>
        <v>0.4</v>
      </c>
      <c r="CC223" s="99">
        <f t="shared" si="228"/>
        <v>0.26</v>
      </c>
      <c r="CD223" s="99">
        <f t="shared" si="229"/>
        <v>0.11</v>
      </c>
      <c r="CE223" s="99">
        <f t="shared" si="230"/>
        <v>0.09</v>
      </c>
      <c r="CF223" s="99">
        <f t="shared" si="230"/>
        <v>0.06</v>
      </c>
      <c r="CG223" s="99">
        <f t="shared" si="230"/>
        <v>0.03</v>
      </c>
      <c r="CH223" s="99">
        <f t="shared" si="230"/>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7"/>
        <v>2.5</v>
      </c>
      <c r="CC224" s="97">
        <f t="shared" si="228"/>
        <v>3.08</v>
      </c>
      <c r="CD224" s="97">
        <f t="shared" si="229"/>
        <v>3.66</v>
      </c>
      <c r="CE224" s="97">
        <f t="shared" si="230"/>
        <v>3.41</v>
      </c>
      <c r="CF224" s="97">
        <f t="shared" si="230"/>
        <v>3.16</v>
      </c>
      <c r="CG224" s="97">
        <f t="shared" si="230"/>
        <v>2.91</v>
      </c>
      <c r="CH224" s="97">
        <f t="shared" si="230"/>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09"/>
        <v>0</v>
      </c>
      <c r="BV225" s="28"/>
      <c r="BW225" s="28"/>
      <c r="BX225" s="28"/>
      <c r="BY225" s="28"/>
      <c r="BZ225" s="28"/>
      <c r="CA225" s="28"/>
      <c r="CB225" s="99">
        <f t="shared" ref="CB225:CH232" si="233">DL225</f>
        <v>1198</v>
      </c>
      <c r="CC225" s="99">
        <f t="shared" ref="CC225:CE226" si="234">DM225</f>
        <v>1198</v>
      </c>
      <c r="CD225" s="99">
        <f t="shared" si="234"/>
        <v>1198</v>
      </c>
      <c r="CE225" s="99">
        <f t="shared" si="234"/>
        <v>898.5</v>
      </c>
      <c r="CF225" s="99">
        <f t="shared" si="230"/>
        <v>599</v>
      </c>
      <c r="CG225" s="99">
        <f t="shared" si="230"/>
        <v>299.5</v>
      </c>
      <c r="CH225" s="99">
        <f t="shared" si="230"/>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5">IF(BL226=1,BN226,0)</f>
        <v>0</v>
      </c>
      <c r="BV226" s="27"/>
      <c r="BW226" s="27"/>
      <c r="BX226" s="27"/>
      <c r="BY226" s="27"/>
      <c r="BZ226" s="27"/>
      <c r="CA226" s="27"/>
      <c r="CB226" s="97">
        <f t="shared" si="233"/>
        <v>556</v>
      </c>
      <c r="CC226" s="97">
        <f t="shared" si="233"/>
        <v>556</v>
      </c>
      <c r="CD226" s="97">
        <f t="shared" si="234"/>
        <v>556</v>
      </c>
      <c r="CE226" s="97">
        <f t="shared" si="234"/>
        <v>451.75</v>
      </c>
      <c r="CF226" s="389">
        <f>(CE226+CH226)/2</f>
        <v>387.37562500000001</v>
      </c>
      <c r="CG226" s="389">
        <f>DQ226*0.5</f>
        <v>121.625</v>
      </c>
      <c r="CH226" s="389">
        <f>CE226-(CE226-(CE226*0.05))*(0.3)</f>
        <v>323.00125000000003</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36">IF(BL227=1,BN227,0)</f>
        <v>0</v>
      </c>
      <c r="BV227" s="28"/>
      <c r="BW227" s="28"/>
      <c r="BX227" s="28"/>
      <c r="BY227" s="28"/>
      <c r="BZ227" s="28"/>
      <c r="CA227" s="28"/>
      <c r="CB227" s="99">
        <f t="shared" si="233"/>
        <v>556</v>
      </c>
      <c r="CC227" s="99">
        <f t="shared" si="233"/>
        <v>556</v>
      </c>
      <c r="CD227" s="99">
        <f t="shared" si="233"/>
        <v>556</v>
      </c>
      <c r="CE227" s="99">
        <f t="shared" si="233"/>
        <v>451.75</v>
      </c>
      <c r="CF227" s="99">
        <f t="shared" si="233"/>
        <v>347.5</v>
      </c>
      <c r="CG227" s="99">
        <f t="shared" si="233"/>
        <v>243.25</v>
      </c>
      <c r="CH227" s="99">
        <f t="shared" si="233"/>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37">IF(BL228=1,BN228,0)</f>
        <v>0</v>
      </c>
      <c r="BV228" s="27"/>
      <c r="BW228" s="27"/>
      <c r="BX228" s="27"/>
      <c r="BY228" s="27"/>
      <c r="BZ228" s="27"/>
      <c r="CA228" s="27"/>
      <c r="CB228" s="97">
        <f t="shared" ref="CB228:CH235" si="238">DL228</f>
        <v>556</v>
      </c>
      <c r="CC228" s="97">
        <f t="shared" si="238"/>
        <v>556</v>
      </c>
      <c r="CD228" s="97">
        <f t="shared" si="233"/>
        <v>556</v>
      </c>
      <c r="CE228" s="97">
        <f t="shared" si="233"/>
        <v>451.75</v>
      </c>
      <c r="CF228" s="97">
        <f t="shared" si="233"/>
        <v>347.5</v>
      </c>
      <c r="CG228" s="97">
        <f t="shared" si="233"/>
        <v>243.25</v>
      </c>
      <c r="CH228" s="97">
        <f t="shared" si="233"/>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37"/>
        <v>0</v>
      </c>
      <c r="BV229" s="28"/>
      <c r="BW229" s="28"/>
      <c r="BX229" s="28"/>
      <c r="BY229" s="28"/>
      <c r="BZ229" s="28"/>
      <c r="CA229" s="28"/>
      <c r="CB229" s="99">
        <f t="shared" si="238"/>
        <v>846</v>
      </c>
      <c r="CC229" s="99">
        <f t="shared" si="238"/>
        <v>846</v>
      </c>
      <c r="CD229" s="99">
        <f t="shared" si="233"/>
        <v>846</v>
      </c>
      <c r="CE229" s="99">
        <f t="shared" si="233"/>
        <v>687.38</v>
      </c>
      <c r="CF229" s="389">
        <f>(CE229+CH229)/2</f>
        <v>589.42835000000002</v>
      </c>
      <c r="CG229" s="389">
        <f>DQ229*0.5</f>
        <v>185.065</v>
      </c>
      <c r="CH229" s="389">
        <f>CE229-(CE229-(CE229*0.05))*(0.3)</f>
        <v>491.47670000000005</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37"/>
        <v>0</v>
      </c>
      <c r="BV230" s="27"/>
      <c r="BW230" s="27"/>
      <c r="BX230" s="27"/>
      <c r="BY230" s="27"/>
      <c r="BZ230" s="27"/>
      <c r="CA230" s="27"/>
      <c r="CB230" s="97">
        <f t="shared" si="238"/>
        <v>846</v>
      </c>
      <c r="CC230" s="97">
        <f t="shared" si="238"/>
        <v>846</v>
      </c>
      <c r="CD230" s="97">
        <f t="shared" si="233"/>
        <v>846</v>
      </c>
      <c r="CE230" s="97">
        <f t="shared" si="233"/>
        <v>687.38</v>
      </c>
      <c r="CF230" s="97">
        <f t="shared" si="233"/>
        <v>528.75</v>
      </c>
      <c r="CG230" s="97">
        <f t="shared" si="233"/>
        <v>370.13</v>
      </c>
      <c r="CH230" s="97">
        <f t="shared" si="233"/>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39">IF(BL231=1,BN231,0)</f>
        <v>0</v>
      </c>
      <c r="BV231" s="28"/>
      <c r="BW231" s="28"/>
      <c r="BX231" s="28"/>
      <c r="BY231" s="28"/>
      <c r="BZ231" s="28"/>
      <c r="CA231" s="28"/>
      <c r="CB231" s="99">
        <f t="shared" si="238"/>
        <v>846</v>
      </c>
      <c r="CC231" s="99">
        <f t="shared" si="238"/>
        <v>846</v>
      </c>
      <c r="CD231" s="99">
        <f t="shared" si="233"/>
        <v>846</v>
      </c>
      <c r="CE231" s="99">
        <f t="shared" si="233"/>
        <v>687.38</v>
      </c>
      <c r="CF231" s="99">
        <f t="shared" si="233"/>
        <v>528.75</v>
      </c>
      <c r="CG231" s="99">
        <f t="shared" si="233"/>
        <v>370.13</v>
      </c>
      <c r="CH231" s="99">
        <f t="shared" si="233"/>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39"/>
        <v>0</v>
      </c>
      <c r="BV232" s="27"/>
      <c r="BW232" s="27"/>
      <c r="BX232" s="27"/>
      <c r="BY232" s="27"/>
      <c r="BZ232" s="27"/>
      <c r="CA232" s="27"/>
      <c r="CB232" s="97">
        <f t="shared" si="238"/>
        <v>353</v>
      </c>
      <c r="CC232" s="97">
        <f t="shared" si="238"/>
        <v>353</v>
      </c>
      <c r="CD232" s="97">
        <f t="shared" si="233"/>
        <v>353</v>
      </c>
      <c r="CE232" s="97">
        <f t="shared" si="233"/>
        <v>286.82</v>
      </c>
      <c r="CF232" s="389">
        <f>(CE232+CH232)/2</f>
        <v>245.94815</v>
      </c>
      <c r="CG232" s="389">
        <f>DQ232*0.5</f>
        <v>77.22</v>
      </c>
      <c r="CH232" s="389">
        <f>CE232-(CE232-(CE232*0.05))*(0.3)</f>
        <v>205.0763</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39"/>
        <v>0</v>
      </c>
      <c r="BV233" s="28"/>
      <c r="BW233" s="28"/>
      <c r="BX233" s="28"/>
      <c r="BY233" s="28"/>
      <c r="BZ233" s="28"/>
      <c r="CA233" s="28"/>
      <c r="CB233" s="99">
        <f t="shared" si="238"/>
        <v>353</v>
      </c>
      <c r="CC233" s="99">
        <f t="shared" si="238"/>
        <v>353</v>
      </c>
      <c r="CD233" s="99">
        <f t="shared" si="238"/>
        <v>353</v>
      </c>
      <c r="CE233" s="99">
        <f t="shared" si="238"/>
        <v>286.82</v>
      </c>
      <c r="CF233" s="99">
        <f t="shared" si="238"/>
        <v>220.63</v>
      </c>
      <c r="CG233" s="99">
        <f t="shared" si="238"/>
        <v>154.44</v>
      </c>
      <c r="CH233" s="99">
        <f t="shared" si="238"/>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39"/>
        <v>0</v>
      </c>
      <c r="BV234" s="27"/>
      <c r="BW234" s="27"/>
      <c r="BX234" s="27"/>
      <c r="BY234" s="27"/>
      <c r="BZ234" s="27"/>
      <c r="CA234" s="27"/>
      <c r="CB234" s="97">
        <f t="shared" si="238"/>
        <v>353</v>
      </c>
      <c r="CC234" s="97">
        <f t="shared" si="238"/>
        <v>353</v>
      </c>
      <c r="CD234" s="97">
        <f t="shared" si="238"/>
        <v>353</v>
      </c>
      <c r="CE234" s="97">
        <f t="shared" si="238"/>
        <v>286.82</v>
      </c>
      <c r="CF234" s="97">
        <f t="shared" si="238"/>
        <v>220.63</v>
      </c>
      <c r="CG234" s="97">
        <f t="shared" si="238"/>
        <v>154.44</v>
      </c>
      <c r="CH234" s="97">
        <f t="shared" si="238"/>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0">CB235</f>
        <v>4260</v>
      </c>
      <c r="BV235" s="28">
        <f t="shared" si="240"/>
        <v>4560</v>
      </c>
      <c r="BW235" s="28">
        <f t="shared" si="240"/>
        <v>4860</v>
      </c>
      <c r="BX235" s="28">
        <f t="shared" si="240"/>
        <v>5163.75</v>
      </c>
      <c r="BY235" s="28">
        <f t="shared" si="240"/>
        <v>5467.5</v>
      </c>
      <c r="BZ235" s="28">
        <f t="shared" si="240"/>
        <v>5771.25</v>
      </c>
      <c r="CA235" s="28">
        <f t="shared" si="240"/>
        <v>6075</v>
      </c>
      <c r="CB235" s="99">
        <f>DL235</f>
        <v>4260</v>
      </c>
      <c r="CC235" s="99">
        <f t="shared" si="238"/>
        <v>4560</v>
      </c>
      <c r="CD235" s="99">
        <f t="shared" si="238"/>
        <v>4860</v>
      </c>
      <c r="CE235" s="99">
        <f t="shared" si="238"/>
        <v>5163.75</v>
      </c>
      <c r="CF235" s="99">
        <f t="shared" si="238"/>
        <v>5467.5</v>
      </c>
      <c r="CG235" s="99">
        <f t="shared" si="238"/>
        <v>5771.25</v>
      </c>
      <c r="CH235" s="99">
        <f t="shared" si="238"/>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1">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2">$CI$237*0.8</f>
        <v>65.679999999999993</v>
      </c>
      <c r="CL237" s="257">
        <f t="shared" si="242"/>
        <v>65.679999999999993</v>
      </c>
      <c r="CM237" s="257">
        <f t="shared" si="242"/>
        <v>65.679999999999993</v>
      </c>
      <c r="CN237" s="257">
        <f t="shared" si="242"/>
        <v>65.679999999999993</v>
      </c>
      <c r="CO237" s="257">
        <f t="shared" si="242"/>
        <v>65.679999999999993</v>
      </c>
      <c r="CP237" s="388">
        <f>$CI$237*1.2</f>
        <v>98.52</v>
      </c>
      <c r="CQ237" s="388">
        <f t="shared" ref="CQ237:CV237" si="243">$CI$237*1.2</f>
        <v>98.52</v>
      </c>
      <c r="CR237" s="388">
        <f t="shared" si="243"/>
        <v>98.52</v>
      </c>
      <c r="CS237" s="388">
        <f t="shared" si="243"/>
        <v>98.52</v>
      </c>
      <c r="CT237" s="388">
        <f t="shared" si="243"/>
        <v>98.52</v>
      </c>
      <c r="CU237" s="388">
        <f t="shared" si="243"/>
        <v>98.52</v>
      </c>
      <c r="CV237" s="388">
        <f t="shared" si="243"/>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4">(M238+K238)/2</f>
        <v>2350</v>
      </c>
      <c r="M238" s="101">
        <f t="shared" ref="M238:M247" si="245">(K238+O238)/2</f>
        <v>2300</v>
      </c>
      <c r="N238" s="101">
        <f t="shared" ref="N238:N247" si="246">(O238+M238)/2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47">ROUND((CB238+CD238)/2,2)</f>
        <v>5</v>
      </c>
      <c r="CD238" s="244">
        <v>10</v>
      </c>
      <c r="CE238" s="244">
        <f t="shared" ref="CE238" si="248">ROUND((CD238+CF238)/2,2)</f>
        <v>18.25</v>
      </c>
      <c r="CF238" s="244">
        <v>26.5</v>
      </c>
      <c r="CG238" s="244">
        <f t="shared" ref="CG238" si="249">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4"/>
        <v>1816.5450000000001</v>
      </c>
      <c r="M239" s="101">
        <f t="shared" si="245"/>
        <v>1814.15</v>
      </c>
      <c r="N239" s="101">
        <f t="shared" si="246"/>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0">IF(BL239=1,BN239,0)</f>
        <v>0</v>
      </c>
      <c r="BV239" s="28"/>
      <c r="BW239" s="28"/>
      <c r="BX239" s="28"/>
      <c r="BY239" s="28"/>
      <c r="BZ239" s="28"/>
      <c r="CA239" s="28"/>
      <c r="CB239" s="99">
        <v>1.895</v>
      </c>
      <c r="CC239" s="99">
        <f t="shared" si="247"/>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4"/>
        <v>1816.5450000000001</v>
      </c>
      <c r="M240" s="101">
        <f t="shared" si="245"/>
        <v>1814.15</v>
      </c>
      <c r="N240" s="101">
        <f t="shared" si="246"/>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0"/>
        <v>3.9</v>
      </c>
      <c r="BV240" s="27"/>
      <c r="BW240" s="27"/>
      <c r="BX240" s="27"/>
      <c r="BY240" s="27"/>
      <c r="BZ240" s="27"/>
      <c r="CA240" s="27"/>
      <c r="CB240" s="97">
        <f>BN240</f>
        <v>3.9</v>
      </c>
      <c r="CC240" s="97">
        <f t="shared" si="247"/>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4"/>
        <v>2210.0050000000001</v>
      </c>
      <c r="M241" s="101">
        <f t="shared" si="245"/>
        <v>2172.5299999999997</v>
      </c>
      <c r="N241" s="101">
        <f t="shared" si="246"/>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0"/>
        <v>0</v>
      </c>
      <c r="BV241" s="28"/>
      <c r="BW241" s="28"/>
      <c r="BX241" s="28"/>
      <c r="BY241" s="28"/>
      <c r="BZ241" s="28"/>
      <c r="CA241" s="28"/>
      <c r="CB241" s="99">
        <v>0</v>
      </c>
      <c r="CC241" s="99">
        <f t="shared" si="247"/>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4"/>
        <v>895.59749999999997</v>
      </c>
      <c r="M242" s="101">
        <f t="shared" si="245"/>
        <v>894.41499999999996</v>
      </c>
      <c r="N242" s="101">
        <f t="shared" si="246"/>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0"/>
        <v>0</v>
      </c>
      <c r="BV242" s="27"/>
      <c r="BW242" s="27"/>
      <c r="BX242" s="27"/>
      <c r="BY242" s="27"/>
      <c r="BZ242" s="27"/>
      <c r="CA242" s="27"/>
      <c r="CB242" s="97">
        <v>8.23</v>
      </c>
      <c r="CC242" s="97">
        <f t="shared" si="247"/>
        <v>19.12</v>
      </c>
      <c r="CD242" s="97">
        <v>30</v>
      </c>
      <c r="CE242" s="97">
        <f t="shared" ref="CE242:CE261" si="251">ROUND((CD242+CF242)/2,2)</f>
        <v>30</v>
      </c>
      <c r="CF242" s="97">
        <f t="shared" ref="CF242:CF261" si="252">ROUND((CD242+CH242)/2,2)</f>
        <v>30</v>
      </c>
      <c r="CG242" s="97">
        <f t="shared" ref="CG242:CG261" si="253">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4"/>
        <v>1362.5</v>
      </c>
      <c r="M243" s="102">
        <f t="shared" si="245"/>
        <v>1335</v>
      </c>
      <c r="N243" s="102">
        <f t="shared" si="246"/>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0"/>
        <v>0</v>
      </c>
      <c r="BV243" s="28"/>
      <c r="BW243" s="28"/>
      <c r="BX243" s="28"/>
      <c r="BY243" s="28"/>
      <c r="BZ243" s="28"/>
      <c r="CA243" s="28"/>
      <c r="CB243" s="99">
        <v>0</v>
      </c>
      <c r="CC243" s="99">
        <f t="shared" si="247"/>
        <v>15</v>
      </c>
      <c r="CD243" s="99">
        <v>30</v>
      </c>
      <c r="CE243" s="99">
        <f t="shared" si="251"/>
        <v>30</v>
      </c>
      <c r="CF243" s="99">
        <f t="shared" si="252"/>
        <v>30</v>
      </c>
      <c r="CG243" s="99">
        <f t="shared" si="253"/>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4"/>
        <v>895.59749999999997</v>
      </c>
      <c r="M244" s="101">
        <f t="shared" si="245"/>
        <v>894.41499999999996</v>
      </c>
      <c r="N244" s="101">
        <f t="shared" si="246"/>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0"/>
        <v>0</v>
      </c>
      <c r="BV244" s="27"/>
      <c r="BW244" s="27"/>
      <c r="BX244" s="27"/>
      <c r="BY244" s="27"/>
      <c r="BZ244" s="27"/>
      <c r="CA244" s="27"/>
      <c r="CB244" s="97">
        <v>0.84</v>
      </c>
      <c r="CC244" s="97">
        <f t="shared" si="247"/>
        <v>2.92</v>
      </c>
      <c r="CD244" s="97">
        <v>5</v>
      </c>
      <c r="CE244" s="97">
        <f t="shared" si="251"/>
        <v>5</v>
      </c>
      <c r="CF244" s="97">
        <f t="shared" si="252"/>
        <v>5</v>
      </c>
      <c r="CG244" s="97">
        <f t="shared" si="253"/>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4"/>
        <v>559.75</v>
      </c>
      <c r="M245" s="101">
        <f t="shared" si="245"/>
        <v>559.01</v>
      </c>
      <c r="N245" s="101">
        <f t="shared" si="246"/>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0"/>
        <v>0</v>
      </c>
      <c r="BV245" s="28"/>
      <c r="BW245" s="28"/>
      <c r="BX245" s="28"/>
      <c r="BY245" s="28"/>
      <c r="BZ245" s="28"/>
      <c r="CA245" s="28"/>
      <c r="CB245" s="99"/>
      <c r="CC245" s="99">
        <f t="shared" si="247"/>
        <v>1</v>
      </c>
      <c r="CD245" s="99">
        <v>2</v>
      </c>
      <c r="CE245" s="99">
        <f t="shared" si="251"/>
        <v>2</v>
      </c>
      <c r="CF245" s="99">
        <f t="shared" si="252"/>
        <v>2</v>
      </c>
      <c r="CG245" s="99">
        <f t="shared" si="253"/>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4"/>
        <v>1800</v>
      </c>
      <c r="M246" s="101">
        <f t="shared" si="245"/>
        <v>1600</v>
      </c>
      <c r="N246" s="101">
        <f t="shared" si="246"/>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0"/>
        <v>0</v>
      </c>
      <c r="BV246" s="27"/>
      <c r="BW246" s="27"/>
      <c r="BX246" s="27"/>
      <c r="BY246" s="27"/>
      <c r="BZ246" s="27"/>
      <c r="CA246" s="27"/>
      <c r="CB246" s="97"/>
      <c r="CC246" s="97"/>
      <c r="CD246" s="97">
        <v>1</v>
      </c>
      <c r="CE246" s="97">
        <f t="shared" si="251"/>
        <v>3.25</v>
      </c>
      <c r="CF246" s="97">
        <f t="shared" si="252"/>
        <v>5.5</v>
      </c>
      <c r="CG246" s="97">
        <f t="shared" si="253"/>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4"/>
        <v>645</v>
      </c>
      <c r="M247" s="101">
        <f t="shared" si="245"/>
        <v>590</v>
      </c>
      <c r="N247" s="101">
        <f t="shared" si="246"/>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4">IF(BL247=1,BN247,0)</f>
        <v>0</v>
      </c>
      <c r="BV247" s="27"/>
      <c r="BW247" s="27"/>
      <c r="BX247" s="27"/>
      <c r="BY247" s="27"/>
      <c r="BZ247" s="27"/>
      <c r="CA247" s="27"/>
      <c r="CB247" s="97"/>
      <c r="CC247" s="97"/>
      <c r="CD247" s="97">
        <v>1</v>
      </c>
      <c r="CE247" s="97">
        <f t="shared" ref="CE247" si="255">ROUND((CD247+CF247)/2,2)</f>
        <v>8.25</v>
      </c>
      <c r="CF247" s="97">
        <f t="shared" ref="CF247" si="256">ROUND((CD247+CH247)/2,2)</f>
        <v>15.5</v>
      </c>
      <c r="CG247" s="97">
        <f t="shared" ref="CG247" si="257">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0"/>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0"/>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58">(M251+K251)/2</f>
        <v>1787.5</v>
      </c>
      <c r="M251" s="102">
        <f t="shared" ref="M251:M255" si="259">(K251+O251)/2</f>
        <v>1675</v>
      </c>
      <c r="N251" s="102">
        <f t="shared" ref="N251:N255" si="260">(O251+M251)/2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0"/>
        <v>0</v>
      </c>
      <c r="BV251" s="28"/>
      <c r="BW251" s="28"/>
      <c r="BX251" s="28"/>
      <c r="BY251" s="28"/>
      <c r="BZ251" s="28"/>
      <c r="CA251" s="28"/>
      <c r="CB251" s="99">
        <v>0.05</v>
      </c>
      <c r="CC251" s="99">
        <f t="shared" ref="CC251" si="261">ROUND((CB251+CD251)/2,2)</f>
        <v>2.5299999999999998</v>
      </c>
      <c r="CD251" s="99">
        <v>5</v>
      </c>
      <c r="CE251" s="99">
        <f t="shared" si="251"/>
        <v>5</v>
      </c>
      <c r="CF251" s="99">
        <f t="shared" si="252"/>
        <v>5</v>
      </c>
      <c r="CG251" s="99">
        <f t="shared" si="253"/>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58"/>
        <v>4995</v>
      </c>
      <c r="M252" s="101">
        <f t="shared" si="259"/>
        <v>4610</v>
      </c>
      <c r="N252" s="101">
        <f t="shared" si="260"/>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0"/>
        <v>0</v>
      </c>
      <c r="BV252" s="27"/>
      <c r="BW252" s="27"/>
      <c r="BX252" s="27"/>
      <c r="BY252" s="27"/>
      <c r="BZ252" s="27"/>
      <c r="CA252" s="27"/>
      <c r="CB252" s="97"/>
      <c r="CC252" s="97"/>
      <c r="CD252" s="97">
        <v>5</v>
      </c>
      <c r="CE252" s="97">
        <f t="shared" si="251"/>
        <v>5</v>
      </c>
      <c r="CF252" s="97">
        <f t="shared" si="252"/>
        <v>5</v>
      </c>
      <c r="CG252" s="97">
        <f t="shared" si="253"/>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58"/>
        <v>1062.5</v>
      </c>
      <c r="M253" s="102">
        <f t="shared" si="259"/>
        <v>1035</v>
      </c>
      <c r="N253" s="102">
        <f t="shared" si="260"/>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0"/>
        <v>0</v>
      </c>
      <c r="BV253" s="28"/>
      <c r="BW253" s="28"/>
      <c r="BX253" s="28"/>
      <c r="BY253" s="28"/>
      <c r="BZ253" s="28"/>
      <c r="CA253" s="28"/>
      <c r="CB253" s="244">
        <v>3.1</v>
      </c>
      <c r="CC253" s="244">
        <f t="shared" ref="CC253:CC261" si="262">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58"/>
        <v>2150</v>
      </c>
      <c r="M254" s="101">
        <f t="shared" si="259"/>
        <v>2100</v>
      </c>
      <c r="N254" s="101">
        <f t="shared" si="260"/>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0"/>
        <v>0</v>
      </c>
      <c r="BV254" s="27"/>
      <c r="BW254" s="27"/>
      <c r="BX254" s="27"/>
      <c r="BY254" s="27"/>
      <c r="BZ254" s="27"/>
      <c r="CA254" s="27"/>
      <c r="CB254" s="244">
        <v>1</v>
      </c>
      <c r="CC254" s="244">
        <f t="shared" si="262"/>
        <v>3.5</v>
      </c>
      <c r="CD254" s="244">
        <v>6</v>
      </c>
      <c r="CE254" s="244">
        <f t="shared" si="251"/>
        <v>7.75</v>
      </c>
      <c r="CF254" s="244">
        <f t="shared" si="252"/>
        <v>9.5</v>
      </c>
      <c r="CG254" s="244">
        <f t="shared" si="253"/>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58"/>
        <v>425.75</v>
      </c>
      <c r="M255" s="102">
        <f t="shared" si="259"/>
        <v>387.5</v>
      </c>
      <c r="N255" s="102">
        <f t="shared" si="260"/>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0"/>
        <v>8</v>
      </c>
      <c r="BV255" s="28"/>
      <c r="BW255" s="28"/>
      <c r="BX255" s="28"/>
      <c r="BY255" s="28"/>
      <c r="BZ255" s="28"/>
      <c r="CA255" s="28"/>
      <c r="CB255" s="245">
        <f>BU255</f>
        <v>8</v>
      </c>
      <c r="CC255" s="246">
        <f t="shared" si="262"/>
        <v>9.25</v>
      </c>
      <c r="CD255" s="246">
        <v>10.49</v>
      </c>
      <c r="CE255" s="246">
        <f t="shared" si="251"/>
        <v>10.83</v>
      </c>
      <c r="CF255" s="246">
        <v>11.17</v>
      </c>
      <c r="CG255" s="246">
        <f t="shared" si="253"/>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3">(K256+I256)/2</f>
        <v>617</v>
      </c>
      <c r="K256" s="101">
        <v>464</v>
      </c>
      <c r="L256" s="101">
        <f t="shared" ref="L256:L260" si="264">(M256+K256)/2</f>
        <v>425.75</v>
      </c>
      <c r="M256" s="101">
        <f t="shared" ref="M256:M260" si="265">(K256+O256)/2</f>
        <v>387.5</v>
      </c>
      <c r="N256" s="101">
        <f t="shared" ref="N256:N260" si="266">(O256+M256)/2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67">IF(BL256=1,BN256,0)</f>
        <v>0</v>
      </c>
      <c r="BV256" s="27"/>
      <c r="BW256" s="27"/>
      <c r="BX256" s="27"/>
      <c r="BY256" s="27"/>
      <c r="BZ256" s="27"/>
      <c r="CA256" s="27"/>
      <c r="CB256" s="248">
        <v>2.8</v>
      </c>
      <c r="CC256" s="244">
        <f t="shared" si="262"/>
        <v>5.47</v>
      </c>
      <c r="CD256" s="244">
        <v>8.1300000000000008</v>
      </c>
      <c r="CE256" s="244">
        <f t="shared" si="251"/>
        <v>15.23</v>
      </c>
      <c r="CF256" s="244">
        <v>22.32</v>
      </c>
      <c r="CG256" s="244">
        <f t="shared" si="253"/>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3"/>
        <v>617</v>
      </c>
      <c r="K257" s="102">
        <v>464</v>
      </c>
      <c r="L257" s="102">
        <f t="shared" si="264"/>
        <v>425.75</v>
      </c>
      <c r="M257" s="102">
        <f t="shared" si="265"/>
        <v>387.5</v>
      </c>
      <c r="N257" s="102">
        <f t="shared" si="266"/>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2"/>
        <v>6.47</v>
      </c>
      <c r="CD257" s="244">
        <v>9.44</v>
      </c>
      <c r="CE257" s="244">
        <f t="shared" si="251"/>
        <v>15.47</v>
      </c>
      <c r="CF257" s="244">
        <v>21.5</v>
      </c>
      <c r="CG257" s="244">
        <f t="shared" si="253"/>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3"/>
        <v>617</v>
      </c>
      <c r="K258" s="101">
        <v>464</v>
      </c>
      <c r="L258" s="101">
        <f t="shared" si="264"/>
        <v>425.75</v>
      </c>
      <c r="M258" s="101">
        <f t="shared" si="265"/>
        <v>387.5</v>
      </c>
      <c r="N258" s="101">
        <f t="shared" si="266"/>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68">IF(BL258=1,BN258,0)</f>
        <v>0.1</v>
      </c>
      <c r="BV258" s="27"/>
      <c r="BW258" s="27"/>
      <c r="BX258" s="27"/>
      <c r="BY258" s="27"/>
      <c r="BZ258" s="27"/>
      <c r="CA258" s="27"/>
      <c r="CB258" s="248">
        <v>1.1000000000000001</v>
      </c>
      <c r="CC258" s="244">
        <f t="shared" si="262"/>
        <v>1.44</v>
      </c>
      <c r="CD258" s="244">
        <v>1.77</v>
      </c>
      <c r="CE258" s="244">
        <f t="shared" si="251"/>
        <v>1.91</v>
      </c>
      <c r="CF258" s="244">
        <v>2.0499999999999998</v>
      </c>
      <c r="CG258" s="244">
        <f t="shared" si="253"/>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3"/>
        <v>617</v>
      </c>
      <c r="K259" s="102">
        <v>464</v>
      </c>
      <c r="L259" s="102">
        <f t="shared" si="264"/>
        <v>425.75</v>
      </c>
      <c r="M259" s="102">
        <f t="shared" si="265"/>
        <v>387.5</v>
      </c>
      <c r="N259" s="102">
        <f t="shared" si="266"/>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68"/>
        <v>0</v>
      </c>
      <c r="BV259" s="28"/>
      <c r="BW259" s="28"/>
      <c r="BX259" s="28"/>
      <c r="BY259" s="28"/>
      <c r="BZ259" s="28"/>
      <c r="CA259" s="28"/>
      <c r="CB259" s="248">
        <v>1.1000000000000001</v>
      </c>
      <c r="CC259" s="244">
        <f t="shared" si="262"/>
        <v>1.06</v>
      </c>
      <c r="CD259" s="244">
        <v>1.01</v>
      </c>
      <c r="CE259" s="244">
        <f t="shared" si="251"/>
        <v>1.05</v>
      </c>
      <c r="CF259" s="244">
        <v>1.08</v>
      </c>
      <c r="CG259" s="244">
        <f t="shared" si="253"/>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3"/>
        <v>617</v>
      </c>
      <c r="K260" s="101">
        <v>464</v>
      </c>
      <c r="L260" s="101">
        <f t="shared" si="264"/>
        <v>425.75</v>
      </c>
      <c r="M260" s="101">
        <f t="shared" si="265"/>
        <v>387.5</v>
      </c>
      <c r="N260" s="101">
        <f t="shared" si="266"/>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2"/>
        <v>4.63</v>
      </c>
      <c r="CD260" s="251">
        <v>5.76</v>
      </c>
      <c r="CE260" s="251">
        <f t="shared" si="251"/>
        <v>8.1199999999999992</v>
      </c>
      <c r="CF260" s="251">
        <v>10.48</v>
      </c>
      <c r="CG260" s="251">
        <f t="shared" si="253"/>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2"/>
        <v>0.04</v>
      </c>
      <c r="CD261" s="244">
        <v>0.04</v>
      </c>
      <c r="CE261" s="244">
        <f t="shared" si="251"/>
        <v>0.04</v>
      </c>
      <c r="CF261" s="244">
        <f t="shared" si="252"/>
        <v>0.04</v>
      </c>
      <c r="CG261" s="244">
        <f t="shared" si="253"/>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0"/>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0"/>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69">IF(BL265=1,BN265,0)</f>
        <v>0</v>
      </c>
      <c r="BV265" s="28"/>
      <c r="BW265" s="28"/>
      <c r="BX265" s="28"/>
      <c r="BY265" s="28"/>
      <c r="BZ265" s="28"/>
      <c r="CA265" s="28"/>
      <c r="CB265" s="99"/>
      <c r="CC265" s="99">
        <v>0.25</v>
      </c>
      <c r="CD265" s="99">
        <v>0.3</v>
      </c>
      <c r="CE265" s="99">
        <v>0.5</v>
      </c>
      <c r="CF265" s="99">
        <f t="shared" ref="CF265" si="270">ROUND((CD265+CH265)/2,2)</f>
        <v>15.15</v>
      </c>
      <c r="CG265" s="99">
        <f t="shared" ref="CG265" si="271">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2">CE237</f>
        <v>20</v>
      </c>
      <c r="CF266" s="99">
        <f t="shared" si="272"/>
        <v>20</v>
      </c>
      <c r="CG266" s="99">
        <f t="shared" si="272"/>
        <v>20</v>
      </c>
      <c r="CH266" s="99">
        <f t="shared" si="272"/>
        <v>20</v>
      </c>
      <c r="CI266" s="257">
        <v>66.8</v>
      </c>
      <c r="CJ266" s="257">
        <f>$CI$266*0.8</f>
        <v>53.44</v>
      </c>
      <c r="CK266" s="257">
        <f t="shared" ref="CK266:CO266" si="273">$CI$266*0.8</f>
        <v>53.44</v>
      </c>
      <c r="CL266" s="257">
        <f t="shared" si="273"/>
        <v>53.44</v>
      </c>
      <c r="CM266" s="257">
        <f t="shared" si="273"/>
        <v>53.44</v>
      </c>
      <c r="CN266" s="257">
        <f t="shared" si="273"/>
        <v>53.44</v>
      </c>
      <c r="CO266" s="257">
        <f t="shared" si="273"/>
        <v>53.44</v>
      </c>
      <c r="CP266" s="176">
        <f>CI266*1.2</f>
        <v>80.16</v>
      </c>
      <c r="CQ266" s="176">
        <f>$CP$266</f>
        <v>80.16</v>
      </c>
      <c r="CR266" s="176">
        <f t="shared" ref="CR266:CV266" si="274">$CP$266</f>
        <v>80.16</v>
      </c>
      <c r="CS266" s="176">
        <f t="shared" si="274"/>
        <v>80.16</v>
      </c>
      <c r="CT266" s="176">
        <f t="shared" si="274"/>
        <v>80.16</v>
      </c>
      <c r="CU266" s="176">
        <f t="shared" si="274"/>
        <v>80.16</v>
      </c>
      <c r="CV266" s="176">
        <f t="shared" si="274"/>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0"/>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0"/>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0"/>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0"/>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5">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0"/>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0"/>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5"/>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0"/>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5"/>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0"/>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5"/>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76">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5"/>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0"/>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5"/>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0"/>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5"/>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0"/>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5"/>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0"/>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5"/>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0"/>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5"/>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0"/>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5"/>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0"/>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5"/>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0"/>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5"/>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0"/>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5"/>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77">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5"/>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0"/>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5"/>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0"/>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5"/>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0"/>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5"/>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0"/>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5"/>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78">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0"/>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0"/>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79">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79"/>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79"/>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79"/>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9"/>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0">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79"/>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79"/>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79"/>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79"/>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79"/>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79"/>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1">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2">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1"/>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79"/>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79"/>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79"/>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79"/>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79"/>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79"/>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79"/>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79"/>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79"/>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79"/>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3">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3"/>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79"/>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79"/>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4">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79"/>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79"/>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5">I250</f>
        <v>9867</v>
      </c>
      <c r="J323" s="102">
        <f t="shared" si="285"/>
        <v>8745.75</v>
      </c>
      <c r="K323" s="102">
        <f t="shared" si="285"/>
        <v>7097</v>
      </c>
      <c r="L323" s="102">
        <f t="shared" si="285"/>
        <v>6600</v>
      </c>
      <c r="M323" s="102">
        <f t="shared" si="285"/>
        <v>6400</v>
      </c>
      <c r="N323" s="102">
        <f t="shared" si="285"/>
        <v>6200</v>
      </c>
      <c r="O323" s="102">
        <f t="shared" si="285"/>
        <v>6104</v>
      </c>
      <c r="P323" s="94">
        <v>0</v>
      </c>
      <c r="Q323" s="102">
        <f t="shared" si="285"/>
        <v>100.4</v>
      </c>
      <c r="R323" s="102">
        <f t="shared" si="285"/>
        <v>100.4</v>
      </c>
      <c r="S323" s="102">
        <f t="shared" si="285"/>
        <v>100.4</v>
      </c>
      <c r="T323" s="102">
        <f t="shared" si="285"/>
        <v>100.4</v>
      </c>
      <c r="U323" s="102">
        <f t="shared" si="285"/>
        <v>100.4</v>
      </c>
      <c r="V323" s="102">
        <f t="shared" si="285"/>
        <v>100.4</v>
      </c>
      <c r="W323" s="102">
        <f t="shared" si="285"/>
        <v>100.4</v>
      </c>
      <c r="X323" s="102">
        <f t="shared" si="285"/>
        <v>4.9400000000000004</v>
      </c>
      <c r="Y323" s="102">
        <f t="shared" si="285"/>
        <v>4.9400000000000004</v>
      </c>
      <c r="Z323" s="102">
        <f t="shared" si="285"/>
        <v>4.9400000000000004</v>
      </c>
      <c r="AA323" s="102">
        <f t="shared" si="285"/>
        <v>4.9400000000000004</v>
      </c>
      <c r="AB323" s="102">
        <f t="shared" si="285"/>
        <v>4.9400000000000004</v>
      </c>
      <c r="AC323" s="102">
        <f t="shared" si="285"/>
        <v>4.9400000000000004</v>
      </c>
      <c r="AD323" s="102">
        <f t="shared" si="285"/>
        <v>4.9400000000000004</v>
      </c>
      <c r="AE323" s="186">
        <v>0.08</v>
      </c>
      <c r="AF323" s="94">
        <f t="shared" si="285"/>
        <v>0</v>
      </c>
      <c r="AG323" s="94">
        <f t="shared" si="285"/>
        <v>60</v>
      </c>
      <c r="AH323" s="94">
        <f t="shared" si="285"/>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6">IF(BL323=1,BN323,0)</f>
        <v>0</v>
      </c>
      <c r="BV323" s="28"/>
      <c r="BW323" s="28"/>
      <c r="BX323" s="28"/>
      <c r="BY323" s="28"/>
      <c r="BZ323" s="28"/>
      <c r="CA323" s="28"/>
      <c r="CB323" s="99"/>
      <c r="CC323" s="99">
        <f t="shared" ref="CC323:CD323" si="287">CC250</f>
        <v>0</v>
      </c>
      <c r="CD323" s="99">
        <f t="shared" si="287"/>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88">J323</f>
        <v>8745.75</v>
      </c>
      <c r="K324" s="102">
        <f t="shared" si="288"/>
        <v>7097</v>
      </c>
      <c r="L324" s="102">
        <f t="shared" si="288"/>
        <v>6600</v>
      </c>
      <c r="M324" s="102">
        <f t="shared" si="288"/>
        <v>6400</v>
      </c>
      <c r="N324" s="102">
        <f t="shared" si="288"/>
        <v>6200</v>
      </c>
      <c r="O324" s="102">
        <f t="shared" si="288"/>
        <v>6104</v>
      </c>
      <c r="P324" s="94">
        <v>0</v>
      </c>
      <c r="Q324" s="102">
        <f t="shared" si="288"/>
        <v>100.4</v>
      </c>
      <c r="R324" s="102">
        <f t="shared" si="288"/>
        <v>100.4</v>
      </c>
      <c r="S324" s="102">
        <f t="shared" si="288"/>
        <v>100.4</v>
      </c>
      <c r="T324" s="102">
        <f t="shared" si="288"/>
        <v>100.4</v>
      </c>
      <c r="U324" s="102">
        <f t="shared" si="288"/>
        <v>100.4</v>
      </c>
      <c r="V324" s="102">
        <f t="shared" si="288"/>
        <v>100.4</v>
      </c>
      <c r="W324" s="102">
        <f t="shared" si="288"/>
        <v>100.4</v>
      </c>
      <c r="X324" s="102">
        <f t="shared" si="288"/>
        <v>4.9400000000000004</v>
      </c>
      <c r="Y324" s="102">
        <f t="shared" si="288"/>
        <v>4.9400000000000004</v>
      </c>
      <c r="Z324" s="102">
        <f t="shared" si="288"/>
        <v>4.9400000000000004</v>
      </c>
      <c r="AA324" s="102">
        <f t="shared" si="288"/>
        <v>4.9400000000000004</v>
      </c>
      <c r="AB324" s="102">
        <f t="shared" si="288"/>
        <v>4.9400000000000004</v>
      </c>
      <c r="AC324" s="102">
        <f t="shared" si="288"/>
        <v>4.9400000000000004</v>
      </c>
      <c r="AD324" s="102">
        <f t="shared" si="288"/>
        <v>4.9400000000000004</v>
      </c>
      <c r="AE324" s="186">
        <v>0.08</v>
      </c>
      <c r="AF324" s="94">
        <f t="shared" si="288"/>
        <v>0</v>
      </c>
      <c r="AG324" s="94">
        <f t="shared" si="288"/>
        <v>60</v>
      </c>
      <c r="AH324" s="94">
        <f t="shared" si="288"/>
        <v>60</v>
      </c>
      <c r="AI324" s="17">
        <f t="shared" si="288"/>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89">IF(BL324=1,BN324,0)</f>
        <v>0</v>
      </c>
      <c r="BV324" s="28"/>
      <c r="BW324" s="28"/>
      <c r="BX324" s="28"/>
      <c r="BY324" s="28"/>
      <c r="BZ324" s="28"/>
      <c r="CA324" s="28"/>
      <c r="CB324" s="99">
        <f t="shared" ref="CB324:CE324" si="290">CB323</f>
        <v>0</v>
      </c>
      <c r="CC324" s="99">
        <f t="shared" si="290"/>
        <v>0</v>
      </c>
      <c r="CD324" s="99">
        <f t="shared" si="290"/>
        <v>0</v>
      </c>
      <c r="CE324" s="99">
        <f t="shared" si="290"/>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79"/>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79"/>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79"/>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79"/>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79"/>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79"/>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79"/>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79"/>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79"/>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79"/>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79"/>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79"/>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79"/>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79"/>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79"/>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79"/>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79"/>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79"/>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1">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1"/>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1"/>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1"/>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2">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1"/>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1"/>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1"/>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1"/>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1"/>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1"/>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1"/>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1"/>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1"/>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3">ROUND(J358*0.04,2)</f>
        <v>1.71</v>
      </c>
      <c r="S358" s="253">
        <f t="shared" si="293"/>
        <v>1.55</v>
      </c>
      <c r="T358" s="253">
        <f t="shared" si="293"/>
        <v>1.39</v>
      </c>
      <c r="U358" s="253">
        <f t="shared" si="293"/>
        <v>1.23</v>
      </c>
      <c r="V358" s="253">
        <f t="shared" si="293"/>
        <v>1.08</v>
      </c>
      <c r="W358" s="253">
        <f t="shared" si="293"/>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1"/>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4">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5">ROUND(I360*0.63,2)</f>
        <v>19.32</v>
      </c>
      <c r="P360" s="93">
        <v>0</v>
      </c>
      <c r="Q360" s="253">
        <f t="shared" ref="Q360:Q365" si="296">ROUND(I360*0.04,2)</f>
        <v>1.23</v>
      </c>
      <c r="R360" s="253">
        <f t="shared" si="293"/>
        <v>1.18</v>
      </c>
      <c r="S360" s="253">
        <f t="shared" si="293"/>
        <v>1.1000000000000001</v>
      </c>
      <c r="T360" s="253">
        <f t="shared" si="293"/>
        <v>1.02</v>
      </c>
      <c r="U360" s="253">
        <f t="shared" si="293"/>
        <v>0.93</v>
      </c>
      <c r="V360" s="253">
        <f t="shared" si="293"/>
        <v>0.85</v>
      </c>
      <c r="W360" s="253">
        <f t="shared" si="293"/>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1"/>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5"/>
        <v>20.83</v>
      </c>
      <c r="P361" s="94">
        <v>0</v>
      </c>
      <c r="Q361" s="253">
        <f t="shared" si="296"/>
        <v>1.32</v>
      </c>
      <c r="R361" s="253">
        <f t="shared" si="293"/>
        <v>1.27</v>
      </c>
      <c r="S361" s="253">
        <f t="shared" si="293"/>
        <v>1.18</v>
      </c>
      <c r="T361" s="253">
        <f t="shared" si="293"/>
        <v>1.1000000000000001</v>
      </c>
      <c r="U361" s="253">
        <f t="shared" si="293"/>
        <v>1.01</v>
      </c>
      <c r="V361" s="253">
        <f t="shared" si="293"/>
        <v>0.92</v>
      </c>
      <c r="W361" s="253">
        <f t="shared" si="293"/>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1"/>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5"/>
        <v>19.32</v>
      </c>
      <c r="P362" s="93">
        <v>0</v>
      </c>
      <c r="Q362" s="253">
        <f t="shared" si="296"/>
        <v>1.23</v>
      </c>
      <c r="R362" s="253">
        <f t="shared" si="293"/>
        <v>1.18</v>
      </c>
      <c r="S362" s="253">
        <f t="shared" si="293"/>
        <v>1.1000000000000001</v>
      </c>
      <c r="T362" s="253">
        <f t="shared" si="293"/>
        <v>1.02</v>
      </c>
      <c r="U362" s="253">
        <f t="shared" si="293"/>
        <v>0.93</v>
      </c>
      <c r="V362" s="253">
        <f t="shared" si="293"/>
        <v>0.85</v>
      </c>
      <c r="W362" s="253">
        <f t="shared" si="293"/>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1"/>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5"/>
        <v>20.83</v>
      </c>
      <c r="P363" s="94">
        <v>0</v>
      </c>
      <c r="Q363" s="253">
        <f t="shared" si="296"/>
        <v>1.32</v>
      </c>
      <c r="R363" s="253">
        <f t="shared" si="293"/>
        <v>1.27</v>
      </c>
      <c r="S363" s="253">
        <f t="shared" si="293"/>
        <v>1.18</v>
      </c>
      <c r="T363" s="253">
        <f t="shared" si="293"/>
        <v>1.1000000000000001</v>
      </c>
      <c r="U363" s="253">
        <f t="shared" si="293"/>
        <v>1.01</v>
      </c>
      <c r="V363" s="253">
        <f t="shared" si="293"/>
        <v>0.92</v>
      </c>
      <c r="W363" s="253">
        <f t="shared" si="293"/>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1"/>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5"/>
        <v>34.590000000000003</v>
      </c>
      <c r="P364" s="269">
        <v>0</v>
      </c>
      <c r="Q364" s="253">
        <f t="shared" si="296"/>
        <v>2.2000000000000002</v>
      </c>
      <c r="R364" s="253">
        <f t="shared" si="293"/>
        <v>2.11</v>
      </c>
      <c r="S364" s="253">
        <f t="shared" si="293"/>
        <v>1.96</v>
      </c>
      <c r="T364" s="253">
        <f t="shared" si="293"/>
        <v>1.82</v>
      </c>
      <c r="U364" s="253">
        <f t="shared" si="293"/>
        <v>1.67</v>
      </c>
      <c r="V364" s="253">
        <f t="shared" si="293"/>
        <v>1.53</v>
      </c>
      <c r="W364" s="253">
        <f t="shared" si="293"/>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297">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5"/>
        <v>33.24</v>
      </c>
      <c r="P365" s="269">
        <v>0</v>
      </c>
      <c r="Q365" s="253">
        <f t="shared" si="296"/>
        <v>2.11</v>
      </c>
      <c r="R365" s="253">
        <f t="shared" si="293"/>
        <v>2.0299999999999998</v>
      </c>
      <c r="S365" s="253">
        <f t="shared" si="293"/>
        <v>1.89</v>
      </c>
      <c r="T365" s="253">
        <f t="shared" si="293"/>
        <v>1.75</v>
      </c>
      <c r="U365" s="253">
        <f t="shared" si="293"/>
        <v>1.61</v>
      </c>
      <c r="V365" s="253">
        <f t="shared" si="293"/>
        <v>1.47</v>
      </c>
      <c r="W365" s="253">
        <f t="shared" si="293"/>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297"/>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298">ROUND(J366*0.03,2)</f>
        <v>1.84</v>
      </c>
      <c r="S366" s="253">
        <f t="shared" si="298"/>
        <v>1.84</v>
      </c>
      <c r="T366" s="253">
        <f t="shared" si="298"/>
        <v>1.84</v>
      </c>
      <c r="U366" s="253">
        <f t="shared" si="298"/>
        <v>1.84</v>
      </c>
      <c r="V366" s="253">
        <f t="shared" si="298"/>
        <v>1.84</v>
      </c>
      <c r="W366" s="253">
        <f t="shared" si="298"/>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297"/>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298"/>
        <v>2.2200000000000002</v>
      </c>
      <c r="S367" s="329">
        <f t="shared" si="298"/>
        <v>2.2200000000000002</v>
      </c>
      <c r="T367" s="329">
        <f t="shared" si="298"/>
        <v>2.2200000000000002</v>
      </c>
      <c r="U367" s="329">
        <f t="shared" si="298"/>
        <v>2.2200000000000002</v>
      </c>
      <c r="V367" s="329">
        <f t="shared" si="298"/>
        <v>2.2200000000000002</v>
      </c>
      <c r="W367" s="329">
        <f t="shared" si="298"/>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297"/>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1"/>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1"/>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299">(80.99/3.6)*1.337</f>
        <v>30.078786111111107</v>
      </c>
      <c r="K370" s="282">
        <f t="shared" si="299"/>
        <v>30.078786111111107</v>
      </c>
      <c r="L370" s="282">
        <f t="shared" si="299"/>
        <v>30.078786111111107</v>
      </c>
      <c r="M370" s="282">
        <f t="shared" si="299"/>
        <v>30.078786111111107</v>
      </c>
      <c r="N370" s="282">
        <f t="shared" si="299"/>
        <v>30.078786111111107</v>
      </c>
      <c r="O370" s="282">
        <f t="shared" si="299"/>
        <v>30.078786111111107</v>
      </c>
      <c r="P370" s="269">
        <v>0</v>
      </c>
      <c r="Q370" s="253">
        <f>ROUND(I370*0.04,2)</f>
        <v>1.2</v>
      </c>
      <c r="R370" s="253">
        <f t="shared" ref="R370:W370" si="300">ROUND(J370*0.04,2)</f>
        <v>1.2</v>
      </c>
      <c r="S370" s="253">
        <f t="shared" si="300"/>
        <v>1.2</v>
      </c>
      <c r="T370" s="253">
        <f t="shared" si="300"/>
        <v>1.2</v>
      </c>
      <c r="U370" s="253">
        <f t="shared" si="300"/>
        <v>1.2</v>
      </c>
      <c r="V370" s="253">
        <f t="shared" si="300"/>
        <v>1.2</v>
      </c>
      <c r="W370" s="253">
        <f t="shared" si="300"/>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1">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1"/>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2">J372</f>
        <v>23.985197520584698</v>
      </c>
      <c r="L372" s="253">
        <f t="shared" si="302"/>
        <v>23.985197520584698</v>
      </c>
      <c r="M372" s="253">
        <f t="shared" si="302"/>
        <v>23.985197520584698</v>
      </c>
      <c r="N372" s="253">
        <f t="shared" si="302"/>
        <v>23.985197520584698</v>
      </c>
      <c r="O372" s="253">
        <f t="shared" si="302"/>
        <v>23.985197520584698</v>
      </c>
      <c r="P372" s="93">
        <v>0</v>
      </c>
      <c r="Q372" s="253">
        <f t="shared" ref="Q372" si="303">ROUND(I372*0.04,2)</f>
        <v>0.96</v>
      </c>
      <c r="R372" s="253">
        <f t="shared" ref="R372" si="304">ROUND(J372*0.04,2)</f>
        <v>0.96</v>
      </c>
      <c r="S372" s="253">
        <f t="shared" ref="S372" si="305">ROUND(K372*0.04,2)</f>
        <v>0.96</v>
      </c>
      <c r="T372" s="253">
        <f t="shared" ref="T372" si="306">ROUND(L372*0.04,2)</f>
        <v>0.96</v>
      </c>
      <c r="U372" s="253">
        <f t="shared" ref="U372" si="307">ROUND(M372*0.04,2)</f>
        <v>0.96</v>
      </c>
      <c r="V372" s="253">
        <f t="shared" ref="V372" si="308">ROUND(N372*0.04,2)</f>
        <v>0.96</v>
      </c>
      <c r="W372" s="253">
        <f t="shared" ref="W372" si="309">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1"/>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0">ROUND(I373*0.04,2)</f>
        <v>0.46</v>
      </c>
      <c r="R373" s="292">
        <f t="shared" ref="R373" si="311">ROUND(J373*0.04,2)</f>
        <v>0.96</v>
      </c>
      <c r="S373" s="292">
        <f t="shared" ref="S373" si="312">ROUND(K373*0.04,2)</f>
        <v>0.96</v>
      </c>
      <c r="T373" s="292">
        <f t="shared" ref="T373" si="313">ROUND(L373*0.04,2)</f>
        <v>0.96</v>
      </c>
      <c r="U373" s="292">
        <f t="shared" ref="U373" si="314">ROUND(M373*0.04,2)</f>
        <v>0.96</v>
      </c>
      <c r="V373" s="292">
        <f t="shared" ref="V373" si="315">ROUND(N373*0.04,2)</f>
        <v>0.96</v>
      </c>
      <c r="W373" s="292">
        <f t="shared" ref="W373" si="316">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17">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1"/>
        <v>940</v>
      </c>
      <c r="BV374" s="28"/>
      <c r="BW374" s="28"/>
      <c r="BX374" s="28"/>
      <c r="BY374" s="28"/>
      <c r="BZ374" s="28"/>
      <c r="CA374" s="28"/>
      <c r="CB374" s="99">
        <v>940</v>
      </c>
      <c r="CC374" s="99">
        <f>CB374-BO374</f>
        <v>400</v>
      </c>
      <c r="CD374" s="99">
        <f t="shared" ref="CD374:CE374" si="318">CC374-BP374</f>
        <v>200</v>
      </c>
      <c r="CE374" s="99">
        <f t="shared" si="318"/>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1"/>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1"/>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19">BP378</f>
        <v>56.666666666666664</v>
      </c>
      <c r="BR378" s="94">
        <f t="shared" si="319"/>
        <v>56.666666666666664</v>
      </c>
      <c r="BS378" s="94">
        <f t="shared" si="319"/>
        <v>56.666666666666664</v>
      </c>
      <c r="BT378" s="94">
        <f t="shared" si="319"/>
        <v>56.666666666666664</v>
      </c>
      <c r="BU378" s="28">
        <f t="shared" si="291"/>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0">BP379</f>
        <v>91.666666666666671</v>
      </c>
      <c r="BR379" s="93">
        <f t="shared" si="320"/>
        <v>91.666666666666671</v>
      </c>
      <c r="BS379" s="93">
        <f t="shared" si="320"/>
        <v>91.666666666666671</v>
      </c>
      <c r="BT379" s="93">
        <f t="shared" si="320"/>
        <v>91.666666666666671</v>
      </c>
      <c r="BU379" s="27">
        <f t="shared" si="291"/>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1"/>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1"/>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1"/>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1"/>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1"/>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1"/>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1"/>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1">19*1.054</f>
        <v>20.026</v>
      </c>
      <c r="K388" s="253">
        <f t="shared" si="321"/>
        <v>20.026</v>
      </c>
      <c r="L388" s="253">
        <f t="shared" si="321"/>
        <v>20.026</v>
      </c>
      <c r="M388" s="253">
        <f t="shared" si="321"/>
        <v>20.026</v>
      </c>
      <c r="N388" s="253">
        <f t="shared" si="321"/>
        <v>20.026</v>
      </c>
      <c r="O388" s="253">
        <f t="shared" si="321"/>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1"/>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2">22.4*1.054</f>
        <v>23.6096</v>
      </c>
      <c r="K389" s="253">
        <f t="shared" si="322"/>
        <v>23.6096</v>
      </c>
      <c r="L389" s="253">
        <f t="shared" si="322"/>
        <v>23.6096</v>
      </c>
      <c r="M389" s="253">
        <f t="shared" si="322"/>
        <v>23.6096</v>
      </c>
      <c r="N389" s="253">
        <f t="shared" si="322"/>
        <v>23.6096</v>
      </c>
      <c r="O389" s="253">
        <f t="shared" si="322"/>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1"/>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1"/>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3">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1"/>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4">J392*0.02</f>
        <v>38.628</v>
      </c>
      <c r="S392" s="184">
        <f t="shared" si="324"/>
        <v>16.59</v>
      </c>
      <c r="T392" s="184">
        <f t="shared" si="324"/>
        <v>16.59</v>
      </c>
      <c r="U392" s="184">
        <f t="shared" si="324"/>
        <v>16.59</v>
      </c>
      <c r="V392" s="184">
        <f t="shared" si="324"/>
        <v>16.59</v>
      </c>
      <c r="W392" s="184">
        <f t="shared" si="324"/>
        <v>16.59</v>
      </c>
      <c r="X392" s="184">
        <f>0.37*I392/(0.0036*55000)</f>
        <v>3.6091818181818183</v>
      </c>
      <c r="Y392" s="184">
        <f>0.37*J392/(0.0036*65500)</f>
        <v>3.030610687022901</v>
      </c>
      <c r="Z392" s="184">
        <f>0.37*K392/(0.0036*77500)</f>
        <v>1.1000537634408603</v>
      </c>
      <c r="AA392" s="184">
        <f t="shared" ref="AA392" si="325">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1"/>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26">J393*0.12</f>
        <v>360</v>
      </c>
      <c r="S393" s="184">
        <f t="shared" si="326"/>
        <v>264</v>
      </c>
      <c r="T393" s="184">
        <f t="shared" si="326"/>
        <v>216</v>
      </c>
      <c r="U393" s="184">
        <f t="shared" si="326"/>
        <v>180</v>
      </c>
      <c r="V393" s="184">
        <f t="shared" si="326"/>
        <v>156</v>
      </c>
      <c r="W393" s="184">
        <f t="shared" si="326"/>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1"/>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27">J394</f>
        <v>20.707999999999998</v>
      </c>
      <c r="L394" s="102">
        <f t="shared" si="327"/>
        <v>20.707999999999998</v>
      </c>
      <c r="M394" s="102">
        <f t="shared" si="327"/>
        <v>20.707999999999998</v>
      </c>
      <c r="N394" s="102">
        <f t="shared" si="327"/>
        <v>20.707999999999998</v>
      </c>
      <c r="O394" s="102">
        <f t="shared" si="327"/>
        <v>20.707999999999998</v>
      </c>
      <c r="P394" s="94"/>
      <c r="Q394" s="184">
        <f>0.05*I394</f>
        <v>1.0353999999999999</v>
      </c>
      <c r="R394" s="184">
        <f t="shared" ref="R394:W394" si="328">0.05*J394</f>
        <v>1.0353999999999999</v>
      </c>
      <c r="S394" s="184">
        <f t="shared" si="328"/>
        <v>1.0353999999999999</v>
      </c>
      <c r="T394" s="184">
        <f t="shared" si="328"/>
        <v>1.0353999999999999</v>
      </c>
      <c r="U394" s="184">
        <f t="shared" si="328"/>
        <v>1.0353999999999999</v>
      </c>
      <c r="V394" s="184">
        <f t="shared" si="328"/>
        <v>1.0353999999999999</v>
      </c>
      <c r="W394" s="184">
        <f t="shared" si="328"/>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1"/>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1"/>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1"/>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1"/>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29">-1*Y397</f>
        <v>-36.696375663840492</v>
      </c>
      <c r="Z398" s="102">
        <f t="shared" si="329"/>
        <v>-35.652211990524748</v>
      </c>
      <c r="AA398" s="102">
        <f t="shared" si="329"/>
        <v>-35.305390850647534</v>
      </c>
      <c r="AB398" s="102">
        <f t="shared" si="329"/>
        <v>-34.953149010318384</v>
      </c>
      <c r="AC398" s="102">
        <f t="shared" si="329"/>
        <v>-34.426874126525668</v>
      </c>
      <c r="AD398" s="102">
        <f t="shared" si="329"/>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1"/>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0">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1"/>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1"/>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1"/>
        <v>0</v>
      </c>
      <c r="BV402" s="27"/>
      <c r="BW402" s="27"/>
      <c r="BX402" s="27"/>
      <c r="BY402" s="27"/>
      <c r="BZ402" s="27"/>
      <c r="CA402" s="27"/>
      <c r="CB402" s="97">
        <f t="shared" ref="CB402:CH402" si="331">DL402</f>
        <v>60</v>
      </c>
      <c r="CC402" s="185">
        <v>60</v>
      </c>
      <c r="CD402" s="389">
        <v>250</v>
      </c>
      <c r="CE402" s="389">
        <v>250</v>
      </c>
      <c r="CF402" s="97">
        <v>250</v>
      </c>
      <c r="CG402" s="97">
        <f t="shared" si="331"/>
        <v>500</v>
      </c>
      <c r="CH402" s="97">
        <f t="shared" si="331"/>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1"/>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2">J404</f>
        <v>21.242000000000001</v>
      </c>
      <c r="L404" s="101">
        <f t="shared" si="332"/>
        <v>21.242000000000001</v>
      </c>
      <c r="M404" s="101">
        <f t="shared" si="332"/>
        <v>21.242000000000001</v>
      </c>
      <c r="N404" s="101">
        <f t="shared" si="332"/>
        <v>21.242000000000001</v>
      </c>
      <c r="O404" s="101">
        <f t="shared" si="332"/>
        <v>21.242000000000001</v>
      </c>
      <c r="P404" s="93">
        <v>0</v>
      </c>
      <c r="Q404" s="101">
        <f>I404*0.05</f>
        <v>1.0621</v>
      </c>
      <c r="R404" s="101">
        <f t="shared" ref="R404:W404" si="333">J404*0.05</f>
        <v>1.0621</v>
      </c>
      <c r="S404" s="101">
        <f t="shared" si="333"/>
        <v>1.0621</v>
      </c>
      <c r="T404" s="101">
        <f t="shared" si="333"/>
        <v>1.0621</v>
      </c>
      <c r="U404" s="101">
        <f t="shared" si="333"/>
        <v>1.0621</v>
      </c>
      <c r="V404" s="101">
        <f t="shared" si="333"/>
        <v>1.0621</v>
      </c>
      <c r="W404" s="101">
        <f t="shared" si="333"/>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1"/>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4">K404</f>
        <v>21.242000000000001</v>
      </c>
      <c r="L405" s="292">
        <f t="shared" si="334"/>
        <v>21.242000000000001</v>
      </c>
      <c r="M405" s="292">
        <f t="shared" si="334"/>
        <v>21.242000000000001</v>
      </c>
      <c r="N405" s="292">
        <f t="shared" si="334"/>
        <v>21.242000000000001</v>
      </c>
      <c r="O405" s="292">
        <f t="shared" si="334"/>
        <v>21.242000000000001</v>
      </c>
      <c r="P405" s="293">
        <v>0</v>
      </c>
      <c r="Q405" s="292">
        <f>Q404</f>
        <v>1.0621</v>
      </c>
      <c r="R405" s="292">
        <f t="shared" ref="R405:W405" si="335">R404</f>
        <v>1.0621</v>
      </c>
      <c r="S405" s="292">
        <f t="shared" si="335"/>
        <v>1.0621</v>
      </c>
      <c r="T405" s="292">
        <f t="shared" si="335"/>
        <v>1.0621</v>
      </c>
      <c r="U405" s="292">
        <f t="shared" si="335"/>
        <v>1.0621</v>
      </c>
      <c r="V405" s="292">
        <f t="shared" si="335"/>
        <v>1.0621</v>
      </c>
      <c r="W405" s="292">
        <f t="shared" si="335"/>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36">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1"/>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1"/>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37">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38">CF402</f>
        <v>250</v>
      </c>
      <c r="CG409" s="99">
        <f t="shared" si="338"/>
        <v>500</v>
      </c>
      <c r="CH409" s="99">
        <f t="shared" si="338"/>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1"/>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1"/>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1"/>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1"/>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1"/>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1"/>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39">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39"/>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39"/>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39"/>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39"/>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0">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39"/>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39"/>
        <v>0</v>
      </c>
      <c r="BV423" s="28"/>
      <c r="BW423" s="28"/>
      <c r="BX423" s="28"/>
      <c r="BY423" s="28"/>
      <c r="BZ423" s="28"/>
      <c r="CA423" s="28"/>
      <c r="CB423" s="364">
        <v>5.3</v>
      </c>
      <c r="CC423" s="364">
        <f t="shared" ref="CC423:CG429" si="341">ROUND((CB423+CD423)/2,2)</f>
        <v>5.3</v>
      </c>
      <c r="CD423" s="364">
        <v>5.3</v>
      </c>
      <c r="CE423" s="364">
        <f t="shared" ref="CE423:CE429" si="342">ROUND((CD423+CF423)/2,2)</f>
        <v>5.5</v>
      </c>
      <c r="CF423" s="364">
        <v>5.7</v>
      </c>
      <c r="CG423" s="364">
        <f t="shared" ref="CG423:CG429" si="343">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39"/>
        <v>0</v>
      </c>
      <c r="BV424" s="27"/>
      <c r="BW424" s="27"/>
      <c r="BX424" s="27"/>
      <c r="BY424" s="27"/>
      <c r="BZ424" s="27"/>
      <c r="CA424" s="27"/>
      <c r="CB424" s="364">
        <v>0.3</v>
      </c>
      <c r="CC424" s="364">
        <f t="shared" si="341"/>
        <v>0.35</v>
      </c>
      <c r="CD424" s="364">
        <v>0.4</v>
      </c>
      <c r="CE424" s="364">
        <f t="shared" si="341"/>
        <v>0.4</v>
      </c>
      <c r="CF424" s="364">
        <v>0.4</v>
      </c>
      <c r="CG424" s="364">
        <f t="shared" si="341"/>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39"/>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39"/>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39"/>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39"/>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9"/>
        <v>0</v>
      </c>
      <c r="BV429" s="28"/>
      <c r="BW429" s="28"/>
      <c r="BX429" s="28"/>
      <c r="BY429" s="28"/>
      <c r="BZ429" s="28"/>
      <c r="CA429" s="28"/>
      <c r="CB429" s="364">
        <f>67.2-CB428</f>
        <v>67.100000000000009</v>
      </c>
      <c r="CC429" s="364">
        <f t="shared" si="341"/>
        <v>66.95</v>
      </c>
      <c r="CD429" s="364">
        <f>66.9-CD428</f>
        <v>66.800000000000011</v>
      </c>
      <c r="CE429" s="364">
        <f t="shared" si="342"/>
        <v>58.95</v>
      </c>
      <c r="CF429" s="364">
        <f>51.2-CF428</f>
        <v>51.1</v>
      </c>
      <c r="CG429" s="364">
        <f t="shared" si="343"/>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4">22*(104/105.4)/1.1195</f>
        <v>19.390602846045564</v>
      </c>
      <c r="Z430" s="391">
        <f t="shared" si="344"/>
        <v>19.390602846045564</v>
      </c>
      <c r="AA430" s="391">
        <f t="shared" si="344"/>
        <v>19.390602846045564</v>
      </c>
      <c r="AB430" s="391">
        <f t="shared" si="344"/>
        <v>19.390602846045564</v>
      </c>
      <c r="AC430" s="391">
        <f t="shared" si="344"/>
        <v>19.390602846045564</v>
      </c>
      <c r="AD430" s="391">
        <f t="shared" si="344"/>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39"/>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39"/>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39"/>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39"/>
        <v>0</v>
      </c>
      <c r="BV433" s="27"/>
      <c r="BW433" s="27"/>
      <c r="BX433" s="27"/>
      <c r="BY433" s="27"/>
      <c r="BZ433" s="27"/>
      <c r="CA433" s="27"/>
      <c r="CB433" s="97">
        <v>1000</v>
      </c>
      <c r="CC433" s="97">
        <f t="shared" ref="CC433:CC434" si="345">ROUND((CB433+CD433)/2,2)</f>
        <v>1000</v>
      </c>
      <c r="CD433" s="97">
        <v>1000</v>
      </c>
      <c r="CE433" s="97">
        <f t="shared" ref="CE433:CE434" si="346">ROUND((CD433+CF433)/2,2)</f>
        <v>1000</v>
      </c>
      <c r="CF433" s="97">
        <f t="shared" ref="CF433:CF434" si="347">ROUND((CD433+CH433)/2,2)</f>
        <v>1000</v>
      </c>
      <c r="CG433" s="97">
        <f t="shared" ref="CG433:CG434" si="348">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39"/>
        <v>0</v>
      </c>
      <c r="BV434" s="28"/>
      <c r="BW434" s="28"/>
      <c r="BX434" s="28"/>
      <c r="BY434" s="28"/>
      <c r="BZ434" s="28"/>
      <c r="CA434" s="28"/>
      <c r="CB434" s="99">
        <v>20</v>
      </c>
      <c r="CC434" s="99">
        <f t="shared" si="345"/>
        <v>35</v>
      </c>
      <c r="CD434" s="99">
        <v>50</v>
      </c>
      <c r="CE434" s="99">
        <f t="shared" si="346"/>
        <v>87.5</v>
      </c>
      <c r="CF434" s="99">
        <f t="shared" si="347"/>
        <v>125</v>
      </c>
      <c r="CG434" s="99">
        <f t="shared" si="348"/>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39"/>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39"/>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9"/>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9"/>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9"/>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49">Y441*0.1</f>
        <v>6.4098324994561686</v>
      </c>
      <c r="Z440" s="101">
        <f t="shared" si="349"/>
        <v>6.4098324994561686</v>
      </c>
      <c r="AA440" s="101">
        <f t="shared" si="349"/>
        <v>6.4098324994561686</v>
      </c>
      <c r="AB440" s="101">
        <f t="shared" si="349"/>
        <v>6.4098324994561686</v>
      </c>
      <c r="AC440" s="101">
        <f t="shared" si="349"/>
        <v>6.4098324994561686</v>
      </c>
      <c r="AD440" s="101">
        <f t="shared" si="349"/>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9"/>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39"/>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0">J443</f>
        <v>106.72488960075711</v>
      </c>
      <c r="L443" s="101">
        <f t="shared" si="350"/>
        <v>106.72488960075711</v>
      </c>
      <c r="M443" s="101">
        <f t="shared" si="350"/>
        <v>106.72488960075711</v>
      </c>
      <c r="N443" s="101">
        <f t="shared" si="350"/>
        <v>106.72488960075711</v>
      </c>
      <c r="O443" s="101">
        <f t="shared" si="350"/>
        <v>106.72488960075711</v>
      </c>
      <c r="P443" s="93"/>
      <c r="Q443" s="101">
        <f>I443*0.05</f>
        <v>5.3362444800378555</v>
      </c>
      <c r="R443" s="101">
        <f t="shared" ref="R443:W443" si="351">J443*0.05</f>
        <v>5.3362444800378555</v>
      </c>
      <c r="S443" s="101">
        <f t="shared" si="351"/>
        <v>5.3362444800378555</v>
      </c>
      <c r="T443" s="101">
        <f t="shared" si="351"/>
        <v>5.3362444800378555</v>
      </c>
      <c r="U443" s="101">
        <f t="shared" si="351"/>
        <v>5.3362444800378555</v>
      </c>
      <c r="V443" s="101">
        <f t="shared" si="351"/>
        <v>5.3362444800378555</v>
      </c>
      <c r="W443" s="101">
        <f t="shared" si="351"/>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2">CC443</f>
        <v>7</v>
      </c>
      <c r="CE443" s="185">
        <f t="shared" si="352"/>
        <v>7</v>
      </c>
      <c r="CF443" s="185">
        <f t="shared" si="352"/>
        <v>7</v>
      </c>
      <c r="CG443" s="185">
        <f t="shared" si="352"/>
        <v>7</v>
      </c>
      <c r="CH443" s="185">
        <f t="shared" si="352"/>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3">16.3-11.019</f>
        <v>5.2810000000000006</v>
      </c>
      <c r="CD444" s="211">
        <f t="shared" si="353"/>
        <v>5.2810000000000006</v>
      </c>
      <c r="CE444" s="211">
        <f t="shared" si="353"/>
        <v>5.2810000000000006</v>
      </c>
      <c r="CF444" s="211">
        <f t="shared" si="353"/>
        <v>5.2810000000000006</v>
      </c>
      <c r="CG444" s="211">
        <f t="shared" si="353"/>
        <v>5.2810000000000006</v>
      </c>
      <c r="CH444" s="211">
        <f t="shared" si="353"/>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4">Y444/2</f>
        <v>4.8043883350414607</v>
      </c>
      <c r="Z445" s="211">
        <f t="shared" si="354"/>
        <v>4.8043883350414607</v>
      </c>
      <c r="AA445" s="211">
        <f t="shared" si="354"/>
        <v>4.8043883350414607</v>
      </c>
      <c r="AB445" s="211">
        <f t="shared" si="354"/>
        <v>4.8043883350414607</v>
      </c>
      <c r="AC445" s="211">
        <f t="shared" si="354"/>
        <v>4.8043883350414607</v>
      </c>
      <c r="AD445" s="211">
        <f t="shared" si="354"/>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5">(7.78*((30*2400*8760)/10^9)*(138/115)/78.8)</f>
        <v>7.4725912690355334E-2</v>
      </c>
      <c r="K446" s="395">
        <f t="shared" si="355"/>
        <v>7.4725912690355334E-2</v>
      </c>
      <c r="L446" s="395">
        <f t="shared" si="355"/>
        <v>7.4725912690355334E-2</v>
      </c>
      <c r="M446" s="395">
        <f t="shared" si="355"/>
        <v>7.4725912690355334E-2</v>
      </c>
      <c r="N446" s="395">
        <f t="shared" si="355"/>
        <v>7.4725912690355334E-2</v>
      </c>
      <c r="O446" s="395">
        <f t="shared" si="355"/>
        <v>7.4725912690355334E-2</v>
      </c>
      <c r="P446" s="211"/>
      <c r="Q446" s="211">
        <f>I446*0.05</f>
        <v>3.736295634517767E-3</v>
      </c>
      <c r="R446" s="211">
        <f t="shared" ref="R446:W448" si="356">J446*0.05</f>
        <v>3.736295634517767E-3</v>
      </c>
      <c r="S446" s="211">
        <f t="shared" si="356"/>
        <v>3.736295634517767E-3</v>
      </c>
      <c r="T446" s="211">
        <f t="shared" si="356"/>
        <v>3.736295634517767E-3</v>
      </c>
      <c r="U446" s="211">
        <f t="shared" si="356"/>
        <v>3.736295634517767E-3</v>
      </c>
      <c r="V446" s="211">
        <f t="shared" si="356"/>
        <v>3.736295634517767E-3</v>
      </c>
      <c r="W446" s="211">
        <f t="shared" si="356"/>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57">J446*2</f>
        <v>0.14945182538071067</v>
      </c>
      <c r="K447" s="211">
        <f t="shared" si="357"/>
        <v>0.14945182538071067</v>
      </c>
      <c r="L447" s="211">
        <f t="shared" si="357"/>
        <v>0.14945182538071067</v>
      </c>
      <c r="M447" s="211">
        <f t="shared" si="357"/>
        <v>0.14945182538071067</v>
      </c>
      <c r="N447" s="211">
        <f t="shared" si="357"/>
        <v>0.14945182538071067</v>
      </c>
      <c r="O447" s="211">
        <f t="shared" si="357"/>
        <v>0.14945182538071067</v>
      </c>
      <c r="P447" s="211"/>
      <c r="Q447" s="211">
        <f>I447*0.05</f>
        <v>7.4725912690355341E-3</v>
      </c>
      <c r="R447" s="211">
        <f t="shared" si="356"/>
        <v>7.4725912690355341E-3</v>
      </c>
      <c r="S447" s="211">
        <f t="shared" si="356"/>
        <v>7.4725912690355341E-3</v>
      </c>
      <c r="T447" s="211">
        <f t="shared" si="356"/>
        <v>7.4725912690355341E-3</v>
      </c>
      <c r="U447" s="211">
        <f t="shared" si="356"/>
        <v>7.4725912690355341E-3</v>
      </c>
      <c r="V447" s="211">
        <f t="shared" si="356"/>
        <v>7.4725912690355341E-3</v>
      </c>
      <c r="W447" s="211">
        <f t="shared" si="356"/>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58">2*J446</f>
        <v>0.14945182538071067</v>
      </c>
      <c r="K448" s="211">
        <f t="shared" si="358"/>
        <v>0.14945182538071067</v>
      </c>
      <c r="L448" s="211">
        <f t="shared" si="358"/>
        <v>0.14945182538071067</v>
      </c>
      <c r="M448" s="211">
        <f t="shared" si="358"/>
        <v>0.14945182538071067</v>
      </c>
      <c r="N448" s="211">
        <f t="shared" si="358"/>
        <v>0.14945182538071067</v>
      </c>
      <c r="O448" s="211">
        <f t="shared" si="358"/>
        <v>0.14945182538071067</v>
      </c>
      <c r="P448" s="211"/>
      <c r="Q448" s="211">
        <f>I448*0.05</f>
        <v>7.4725912690355341E-3</v>
      </c>
      <c r="R448" s="211">
        <f t="shared" si="356"/>
        <v>7.4725912690355341E-3</v>
      </c>
      <c r="S448" s="211">
        <f t="shared" si="356"/>
        <v>7.4725912690355341E-3</v>
      </c>
      <c r="T448" s="211">
        <f t="shared" si="356"/>
        <v>7.4725912690355341E-3</v>
      </c>
      <c r="U448" s="211">
        <f t="shared" si="356"/>
        <v>7.4725912690355341E-3</v>
      </c>
      <c r="V448" s="211">
        <f t="shared" si="356"/>
        <v>7.4725912690355341E-3</v>
      </c>
      <c r="W448" s="211">
        <f t="shared" si="356"/>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59">(75*10^3*6)/10^6*0.1</f>
        <v>4.5000000000000005E-2</v>
      </c>
      <c r="CE448" s="397">
        <f t="shared" si="359"/>
        <v>4.5000000000000005E-2</v>
      </c>
      <c r="CF448" s="397">
        <f t="shared" si="359"/>
        <v>4.5000000000000005E-2</v>
      </c>
      <c r="CG448" s="397">
        <f t="shared" si="359"/>
        <v>4.5000000000000005E-2</v>
      </c>
      <c r="CH448" s="397">
        <f t="shared" si="359"/>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0">(147.67+83.73+14.73)/10^6*(10^6/100)</f>
        <v>2.4612999999999996</v>
      </c>
      <c r="K453" s="398">
        <f t="shared" si="360"/>
        <v>2.4612999999999996</v>
      </c>
      <c r="L453" s="398">
        <f t="shared" si="360"/>
        <v>2.4612999999999996</v>
      </c>
      <c r="M453" s="398">
        <f t="shared" si="360"/>
        <v>2.4612999999999996</v>
      </c>
      <c r="N453" s="398">
        <f t="shared" si="360"/>
        <v>2.4612999999999996</v>
      </c>
      <c r="O453" s="398">
        <f t="shared" si="360"/>
        <v>2.4612999999999996</v>
      </c>
      <c r="P453" s="211"/>
      <c r="Q453" s="211">
        <f>I453*0.05</f>
        <v>0.12306499999999998</v>
      </c>
      <c r="R453" s="211">
        <f t="shared" ref="R453:W460" si="361">J453*0.05</f>
        <v>0.12306499999999998</v>
      </c>
      <c r="S453" s="211">
        <f t="shared" si="361"/>
        <v>0.12306499999999998</v>
      </c>
      <c r="T453" s="211">
        <f t="shared" si="361"/>
        <v>0.12306499999999998</v>
      </c>
      <c r="U453" s="211">
        <f t="shared" si="361"/>
        <v>0.12306499999999998</v>
      </c>
      <c r="V453" s="211">
        <f t="shared" si="361"/>
        <v>0.12306499999999998</v>
      </c>
      <c r="W453" s="211">
        <f t="shared" si="361"/>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2">CD444</f>
        <v>5.2810000000000006</v>
      </c>
      <c r="CE453" s="396">
        <f t="shared" si="362"/>
        <v>5.2810000000000006</v>
      </c>
      <c r="CF453" s="396">
        <f t="shared" si="362"/>
        <v>5.2810000000000006</v>
      </c>
      <c r="CG453" s="396">
        <f t="shared" si="362"/>
        <v>5.2810000000000006</v>
      </c>
      <c r="CH453" s="396">
        <f t="shared" si="362"/>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3">(((1.651+1.68+0.9)*1.15)/0.115)*1.26/1.6549</f>
        <v>32.213789352830979</v>
      </c>
      <c r="K454" s="398">
        <f t="shared" si="363"/>
        <v>32.213789352830979</v>
      </c>
      <c r="L454" s="398">
        <f t="shared" si="363"/>
        <v>32.213789352830979</v>
      </c>
      <c r="M454" s="398">
        <f t="shared" si="363"/>
        <v>32.213789352830979</v>
      </c>
      <c r="N454" s="398">
        <f t="shared" si="363"/>
        <v>32.213789352830979</v>
      </c>
      <c r="O454" s="398">
        <f t="shared" si="363"/>
        <v>32.213789352830979</v>
      </c>
      <c r="P454" s="211"/>
      <c r="Q454" s="399">
        <f>(0.2064/0.115)*1.26/1.6549</f>
        <v>1.3665031645153916</v>
      </c>
      <c r="R454" s="399">
        <f t="shared" ref="R454:W454" si="364">(0.2064/0.115)*1.26/1.6549</f>
        <v>1.3665031645153916</v>
      </c>
      <c r="S454" s="399">
        <f t="shared" si="364"/>
        <v>1.3665031645153916</v>
      </c>
      <c r="T454" s="399">
        <f t="shared" si="364"/>
        <v>1.3665031645153916</v>
      </c>
      <c r="U454" s="399">
        <f t="shared" si="364"/>
        <v>1.3665031645153916</v>
      </c>
      <c r="V454" s="399">
        <f t="shared" si="364"/>
        <v>1.3665031645153916</v>
      </c>
      <c r="W454" s="399">
        <f t="shared" si="364"/>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5">J454+35</f>
        <v>67.213789352830986</v>
      </c>
      <c r="K455" s="398">
        <f t="shared" si="365"/>
        <v>67.213789352830986</v>
      </c>
      <c r="L455" s="398">
        <f t="shared" si="365"/>
        <v>67.213789352830986</v>
      </c>
      <c r="M455" s="398">
        <f t="shared" si="365"/>
        <v>67.213789352830986</v>
      </c>
      <c r="N455" s="398">
        <f t="shared" si="365"/>
        <v>67.213789352830986</v>
      </c>
      <c r="O455" s="398">
        <f t="shared" si="365"/>
        <v>67.213789352830986</v>
      </c>
      <c r="P455" s="211"/>
      <c r="Q455" s="399">
        <f>Q454+1.1</f>
        <v>2.4665031645153919</v>
      </c>
      <c r="R455" s="399">
        <f t="shared" ref="R455:W455" si="366">R454+1.1</f>
        <v>2.4665031645153919</v>
      </c>
      <c r="S455" s="399">
        <f t="shared" si="366"/>
        <v>2.4665031645153919</v>
      </c>
      <c r="T455" s="399">
        <f t="shared" si="366"/>
        <v>2.4665031645153919</v>
      </c>
      <c r="U455" s="399">
        <f t="shared" si="366"/>
        <v>2.4665031645153919</v>
      </c>
      <c r="V455" s="399">
        <f t="shared" si="366"/>
        <v>2.4665031645153919</v>
      </c>
      <c r="W455" s="399">
        <f t="shared" si="366"/>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67">(((1.684+1.632+1.2079+1.666)*1.15)/0.115)*1.26/1.6549</f>
        <v>47.128370294277588</v>
      </c>
      <c r="K456" s="398">
        <f t="shared" si="367"/>
        <v>47.128370294277588</v>
      </c>
      <c r="L456" s="398">
        <f t="shared" si="367"/>
        <v>47.128370294277588</v>
      </c>
      <c r="M456" s="398">
        <f t="shared" si="367"/>
        <v>47.128370294277588</v>
      </c>
      <c r="N456" s="398">
        <f t="shared" si="367"/>
        <v>47.128370294277588</v>
      </c>
      <c r="O456" s="398">
        <f t="shared" si="367"/>
        <v>47.128370294277588</v>
      </c>
      <c r="P456" s="211"/>
      <c r="Q456" s="399">
        <f>(0.296/0.115)*1.26/1.6549</f>
        <v>1.9597138405840886</v>
      </c>
      <c r="R456" s="399">
        <f t="shared" ref="R456:W456" si="368">(0.296/0.115)*1.26/1.6549</f>
        <v>1.9597138405840886</v>
      </c>
      <c r="S456" s="399">
        <f t="shared" si="368"/>
        <v>1.9597138405840886</v>
      </c>
      <c r="T456" s="399">
        <f t="shared" si="368"/>
        <v>1.9597138405840886</v>
      </c>
      <c r="U456" s="399">
        <f t="shared" si="368"/>
        <v>1.9597138405840886</v>
      </c>
      <c r="V456" s="399">
        <f t="shared" si="368"/>
        <v>1.9597138405840886</v>
      </c>
      <c r="W456" s="399">
        <f t="shared" si="368"/>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69">J455</f>
        <v>67.213789352830986</v>
      </c>
      <c r="K457" s="398">
        <f t="shared" si="369"/>
        <v>67.213789352830986</v>
      </c>
      <c r="L457" s="398">
        <f t="shared" si="369"/>
        <v>67.213789352830986</v>
      </c>
      <c r="M457" s="398">
        <f t="shared" si="369"/>
        <v>67.213789352830986</v>
      </c>
      <c r="N457" s="398">
        <f t="shared" si="369"/>
        <v>67.213789352830986</v>
      </c>
      <c r="O457" s="398">
        <f t="shared" si="369"/>
        <v>67.213789352830986</v>
      </c>
      <c r="P457" s="211"/>
      <c r="Q457" s="399">
        <f>Q455</f>
        <v>2.4665031645153919</v>
      </c>
      <c r="R457" s="399">
        <f t="shared" ref="R457:W457" si="370">R455</f>
        <v>2.4665031645153919</v>
      </c>
      <c r="S457" s="399">
        <f t="shared" si="370"/>
        <v>2.4665031645153919</v>
      </c>
      <c r="T457" s="399">
        <f t="shared" si="370"/>
        <v>2.4665031645153919</v>
      </c>
      <c r="U457" s="399">
        <f t="shared" si="370"/>
        <v>2.4665031645153919</v>
      </c>
      <c r="V457" s="399">
        <f t="shared" si="370"/>
        <v>2.4665031645153919</v>
      </c>
      <c r="W457" s="399">
        <f t="shared" si="370"/>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1">J446</f>
        <v>7.4725912690355334E-2</v>
      </c>
      <c r="K458" s="395">
        <f t="shared" si="371"/>
        <v>7.4725912690355334E-2</v>
      </c>
      <c r="L458" s="395">
        <f t="shared" si="371"/>
        <v>7.4725912690355334E-2</v>
      </c>
      <c r="M458" s="395">
        <f t="shared" si="371"/>
        <v>7.4725912690355334E-2</v>
      </c>
      <c r="N458" s="395">
        <f t="shared" si="371"/>
        <v>7.4725912690355334E-2</v>
      </c>
      <c r="O458" s="395">
        <f t="shared" si="371"/>
        <v>7.4725912690355334E-2</v>
      </c>
      <c r="P458" s="211"/>
      <c r="Q458" s="211">
        <f>I458*0.05</f>
        <v>3.736295634517767E-3</v>
      </c>
      <c r="R458" s="211">
        <f t="shared" si="361"/>
        <v>3.736295634517767E-3</v>
      </c>
      <c r="S458" s="211">
        <f t="shared" si="361"/>
        <v>3.736295634517767E-3</v>
      </c>
      <c r="T458" s="211">
        <f t="shared" si="361"/>
        <v>3.736295634517767E-3</v>
      </c>
      <c r="U458" s="211">
        <f t="shared" si="361"/>
        <v>3.736295634517767E-3</v>
      </c>
      <c r="V458" s="211">
        <f t="shared" si="361"/>
        <v>3.736295634517767E-3</v>
      </c>
      <c r="W458" s="211">
        <f t="shared" si="361"/>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2">J35*2</f>
        <v>1101</v>
      </c>
      <c r="K459" s="401">
        <f t="shared" si="372"/>
        <v>1101</v>
      </c>
      <c r="L459" s="401">
        <f t="shared" si="372"/>
        <v>1101</v>
      </c>
      <c r="M459" s="401">
        <f t="shared" si="372"/>
        <v>1101</v>
      </c>
      <c r="N459" s="401">
        <f t="shared" si="372"/>
        <v>1101</v>
      </c>
      <c r="O459" s="401">
        <f t="shared" si="372"/>
        <v>1101</v>
      </c>
      <c r="P459" s="211"/>
      <c r="Q459" s="402">
        <f>I459*0.05</f>
        <v>55.050000000000004</v>
      </c>
      <c r="R459" s="402">
        <f t="shared" si="361"/>
        <v>55.050000000000004</v>
      </c>
      <c r="S459" s="402">
        <f t="shared" si="361"/>
        <v>55.050000000000004</v>
      </c>
      <c r="T459" s="402">
        <f t="shared" si="361"/>
        <v>55.050000000000004</v>
      </c>
      <c r="U459" s="402">
        <f t="shared" si="361"/>
        <v>55.050000000000004</v>
      </c>
      <c r="V459" s="402">
        <f t="shared" si="361"/>
        <v>55.050000000000004</v>
      </c>
      <c r="W459" s="402">
        <f t="shared" si="361"/>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3">J102*2</f>
        <v>9479.3131424477615</v>
      </c>
      <c r="K460" s="401">
        <f t="shared" si="373"/>
        <v>9479.3131424477615</v>
      </c>
      <c r="L460" s="401">
        <f t="shared" si="373"/>
        <v>9479.3131424477615</v>
      </c>
      <c r="M460" s="401">
        <f t="shared" si="373"/>
        <v>9479.3131424477615</v>
      </c>
      <c r="N460" s="401">
        <f t="shared" si="373"/>
        <v>9479.3131424477615</v>
      </c>
      <c r="O460" s="401">
        <f t="shared" si="373"/>
        <v>9479.3131424477615</v>
      </c>
      <c r="P460" s="211"/>
      <c r="Q460" s="402">
        <f>I460*0.05</f>
        <v>473.96565712238811</v>
      </c>
      <c r="R460" s="402">
        <f t="shared" si="361"/>
        <v>473.96565712238811</v>
      </c>
      <c r="S460" s="402">
        <f t="shared" si="361"/>
        <v>473.96565712238811</v>
      </c>
      <c r="T460" s="402">
        <f t="shared" si="361"/>
        <v>473.96565712238811</v>
      </c>
      <c r="U460" s="402">
        <f t="shared" si="361"/>
        <v>473.96565712238811</v>
      </c>
      <c r="V460" s="402">
        <f t="shared" si="361"/>
        <v>473.96565712238811</v>
      </c>
      <c r="W460" s="402">
        <f t="shared" si="361"/>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4">1.35</f>
        <v>1.35</v>
      </c>
      <c r="CD461" s="396">
        <f t="shared" si="374"/>
        <v>1.35</v>
      </c>
      <c r="CE461" s="396">
        <f t="shared" si="374"/>
        <v>1.35</v>
      </c>
      <c r="CF461" s="396">
        <f t="shared" si="374"/>
        <v>1.35</v>
      </c>
      <c r="CG461" s="396">
        <f t="shared" si="374"/>
        <v>1.35</v>
      </c>
      <c r="CH461" s="396">
        <f t="shared" si="374"/>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39"/>
        <v>0</v>
      </c>
      <c r="BV462" s="28"/>
      <c r="BW462" s="28"/>
      <c r="BX462" s="28"/>
      <c r="BY462" s="28"/>
      <c r="BZ462" s="28"/>
      <c r="CA462" s="28"/>
      <c r="CB462" s="99">
        <v>15</v>
      </c>
      <c r="CC462" s="99">
        <v>15</v>
      </c>
      <c r="CD462" s="99">
        <v>15</v>
      </c>
      <c r="CE462" s="99">
        <f t="shared" ref="CE462:CE499" si="375">ROUND((CD462+CF462)/2,2)</f>
        <v>15</v>
      </c>
      <c r="CF462" s="99">
        <f t="shared" ref="CF462:CF499" si="376">ROUND((CD462+CH462)/2,2)</f>
        <v>15</v>
      </c>
      <c r="CG462" s="99">
        <f t="shared" ref="CG462:CG499" si="377">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39"/>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78">IF(BL464=1,BN464,0)</f>
        <v>0</v>
      </c>
      <c r="BV464" s="28"/>
      <c r="BW464" s="28"/>
      <c r="BX464" s="28"/>
      <c r="BY464" s="28"/>
      <c r="BZ464" s="28"/>
      <c r="CA464" s="28"/>
      <c r="CB464" s="99">
        <v>20</v>
      </c>
      <c r="CC464" s="99">
        <v>20</v>
      </c>
      <c r="CD464" s="99">
        <v>20</v>
      </c>
      <c r="CE464" s="99">
        <f t="shared" si="375"/>
        <v>20</v>
      </c>
      <c r="CF464" s="99">
        <f t="shared" si="376"/>
        <v>20</v>
      </c>
      <c r="CG464" s="99">
        <f t="shared" si="377"/>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79">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79"/>
        <v>0</v>
      </c>
      <c r="BV466" s="28"/>
      <c r="BW466" s="28"/>
      <c r="BX466" s="28"/>
      <c r="BY466" s="28"/>
      <c r="BZ466" s="28"/>
      <c r="CA466" s="28"/>
      <c r="CB466" s="99">
        <v>15</v>
      </c>
      <c r="CC466" s="99">
        <v>15</v>
      </c>
      <c r="CD466" s="99">
        <v>15</v>
      </c>
      <c r="CE466" s="99">
        <f t="shared" si="375"/>
        <v>15</v>
      </c>
      <c r="CF466" s="99">
        <f t="shared" si="376"/>
        <v>15</v>
      </c>
      <c r="CG466" s="99">
        <f t="shared" si="377"/>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79"/>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39"/>
        <v>0</v>
      </c>
      <c r="BV468" s="28"/>
      <c r="BW468" s="28"/>
      <c r="BX468" s="28"/>
      <c r="BY468" s="28"/>
      <c r="BZ468" s="28"/>
      <c r="CA468" s="28"/>
      <c r="CB468" s="99">
        <v>20</v>
      </c>
      <c r="CC468" s="99">
        <v>20</v>
      </c>
      <c r="CD468" s="99">
        <v>20</v>
      </c>
      <c r="CE468" s="99">
        <f t="shared" si="375"/>
        <v>20</v>
      </c>
      <c r="CF468" s="99">
        <f t="shared" si="376"/>
        <v>20</v>
      </c>
      <c r="CG468" s="99">
        <f t="shared" si="377"/>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39"/>
        <v>0</v>
      </c>
      <c r="BV469" s="27"/>
      <c r="BW469" s="27"/>
      <c r="BX469" s="27"/>
      <c r="BY469" s="27"/>
      <c r="BZ469" s="27"/>
      <c r="CA469" s="27"/>
      <c r="CB469" s="97">
        <v>0.435</v>
      </c>
      <c r="CC469" s="97">
        <v>0.5918589138024728</v>
      </c>
      <c r="CD469" s="97">
        <v>0.6</v>
      </c>
      <c r="CE469" s="97">
        <f t="shared" si="375"/>
        <v>0.56999999999999995</v>
      </c>
      <c r="CF469" s="97">
        <f t="shared" si="376"/>
        <v>0.53</v>
      </c>
      <c r="CG469" s="97">
        <f t="shared" si="377"/>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39"/>
        <v>0</v>
      </c>
      <c r="BV470" s="28"/>
      <c r="BW470" s="28"/>
      <c r="BX470" s="28"/>
      <c r="BY470" s="28"/>
      <c r="BZ470" s="28"/>
      <c r="CA470" s="28"/>
      <c r="CB470" s="99">
        <v>0.34799999999999998</v>
      </c>
      <c r="CC470" s="99">
        <v>0.46201918535185454</v>
      </c>
      <c r="CD470" s="99">
        <v>0.5</v>
      </c>
      <c r="CE470" s="99">
        <f t="shared" si="375"/>
        <v>0.47</v>
      </c>
      <c r="CF470" s="99">
        <f t="shared" si="376"/>
        <v>0.43</v>
      </c>
      <c r="CG470" s="99">
        <f t="shared" si="377"/>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39"/>
        <v>0</v>
      </c>
      <c r="BV471" s="27"/>
      <c r="BW471" s="27"/>
      <c r="BX471" s="27"/>
      <c r="BY471" s="27"/>
      <c r="BZ471" s="27"/>
      <c r="CA471" s="27"/>
      <c r="CB471" s="97">
        <v>0</v>
      </c>
      <c r="CC471" s="97">
        <v>5.7339728450618188E-2</v>
      </c>
      <c r="CD471" s="97">
        <v>0.1</v>
      </c>
      <c r="CE471" s="97">
        <f t="shared" si="375"/>
        <v>0.13</v>
      </c>
      <c r="CF471" s="97">
        <f t="shared" si="376"/>
        <v>0.15</v>
      </c>
      <c r="CG471" s="97">
        <f t="shared" si="377"/>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39"/>
        <v>0</v>
      </c>
      <c r="BV472" s="28"/>
      <c r="BW472" s="28"/>
      <c r="BX472" s="28"/>
      <c r="BY472" s="28"/>
      <c r="BZ472" s="28"/>
      <c r="CA472" s="28"/>
      <c r="CB472" s="99">
        <v>0.19500000000000001</v>
      </c>
      <c r="CC472" s="99">
        <v>0.37158485484745568</v>
      </c>
      <c r="CD472" s="99">
        <v>0.4</v>
      </c>
      <c r="CE472" s="99">
        <f t="shared" si="375"/>
        <v>0.4</v>
      </c>
      <c r="CF472" s="99">
        <f t="shared" si="376"/>
        <v>0.4</v>
      </c>
      <c r="CG472" s="99">
        <f t="shared" si="377"/>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39"/>
        <v>0</v>
      </c>
      <c r="BV473" s="27"/>
      <c r="BW473" s="27"/>
      <c r="BX473" s="27"/>
      <c r="BY473" s="27"/>
      <c r="BZ473" s="27"/>
      <c r="CA473" s="27"/>
      <c r="CB473" s="97">
        <v>0.39</v>
      </c>
      <c r="CC473" s="97">
        <v>0.4107784019886998</v>
      </c>
      <c r="CD473" s="97">
        <v>0.3</v>
      </c>
      <c r="CE473" s="97">
        <f t="shared" si="375"/>
        <v>0.3</v>
      </c>
      <c r="CF473" s="97">
        <f t="shared" si="376"/>
        <v>0.3</v>
      </c>
      <c r="CG473" s="97">
        <f t="shared" si="377"/>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39"/>
        <v>0</v>
      </c>
      <c r="BV474" s="28"/>
      <c r="BW474" s="28"/>
      <c r="BX474" s="28"/>
      <c r="BY474" s="28"/>
      <c r="BZ474" s="28"/>
      <c r="CA474" s="28"/>
      <c r="CB474" s="99">
        <v>0.9880000000000001</v>
      </c>
      <c r="CC474" s="99">
        <v>0.85458333333333347</v>
      </c>
      <c r="CD474" s="99">
        <v>0.36</v>
      </c>
      <c r="CE474" s="99">
        <f t="shared" si="375"/>
        <v>0.3</v>
      </c>
      <c r="CF474" s="99">
        <f t="shared" si="376"/>
        <v>0.23</v>
      </c>
      <c r="CG474" s="99">
        <f t="shared" si="377"/>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39"/>
        <v>0</v>
      </c>
      <c r="BV475" s="27"/>
      <c r="BW475" s="27"/>
      <c r="BX475" s="27"/>
      <c r="BY475" s="27"/>
      <c r="BZ475" s="27"/>
      <c r="CA475" s="27"/>
      <c r="CB475" s="97">
        <v>10</v>
      </c>
      <c r="CC475" s="97">
        <v>10</v>
      </c>
      <c r="CD475" s="97">
        <v>10</v>
      </c>
      <c r="CE475" s="97">
        <f t="shared" si="375"/>
        <v>10</v>
      </c>
      <c r="CF475" s="97">
        <f t="shared" si="376"/>
        <v>10</v>
      </c>
      <c r="CG475" s="97">
        <f t="shared" si="377"/>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39"/>
        <v>0</v>
      </c>
      <c r="BV476" s="28"/>
      <c r="BW476" s="28"/>
      <c r="BX476" s="28"/>
      <c r="BY476" s="28"/>
      <c r="BZ476" s="28"/>
      <c r="CA476" s="28"/>
      <c r="CB476" s="99">
        <v>6.2000000000000006E-2</v>
      </c>
      <c r="CC476" s="99">
        <v>0.11016666666666668</v>
      </c>
      <c r="CD476" s="99">
        <v>0.1</v>
      </c>
      <c r="CE476" s="99">
        <f t="shared" si="375"/>
        <v>0.1</v>
      </c>
      <c r="CF476" s="99">
        <f t="shared" si="376"/>
        <v>0.09</v>
      </c>
      <c r="CG476" s="99">
        <f t="shared" si="377"/>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39"/>
        <v>0</v>
      </c>
      <c r="BV477" s="27"/>
      <c r="BW477" s="27"/>
      <c r="BX477" s="27"/>
      <c r="BY477" s="27"/>
      <c r="BZ477" s="27"/>
      <c r="CA477" s="27"/>
      <c r="CB477" s="97">
        <v>0.15500000000000003</v>
      </c>
      <c r="CC477" s="97">
        <v>0.2506666666666667</v>
      </c>
      <c r="CD477" s="97">
        <v>0.2</v>
      </c>
      <c r="CE477" s="97">
        <f t="shared" si="375"/>
        <v>0.2</v>
      </c>
      <c r="CF477" s="97">
        <f t="shared" si="376"/>
        <v>0.19</v>
      </c>
      <c r="CG477" s="97">
        <f t="shared" si="377"/>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39"/>
        <v>0</v>
      </c>
      <c r="BV478" s="28"/>
      <c r="BW478" s="28"/>
      <c r="BX478" s="28"/>
      <c r="BY478" s="28"/>
      <c r="BZ478" s="28"/>
      <c r="CA478" s="28"/>
      <c r="CB478" s="99">
        <v>0</v>
      </c>
      <c r="CC478" s="99">
        <v>3.1500000000000007E-2</v>
      </c>
      <c r="CD478" s="99">
        <v>0.06</v>
      </c>
      <c r="CE478" s="99">
        <f t="shared" si="375"/>
        <v>0.06</v>
      </c>
      <c r="CF478" s="99">
        <f t="shared" si="376"/>
        <v>0.05</v>
      </c>
      <c r="CG478" s="99">
        <f t="shared" si="377"/>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39"/>
        <v>0</v>
      </c>
      <c r="BV479" s="27"/>
      <c r="BW479" s="27"/>
      <c r="BX479" s="27"/>
      <c r="BY479" s="27"/>
      <c r="BZ479" s="27"/>
      <c r="CA479" s="27"/>
      <c r="CB479" s="97">
        <v>8.0000000000000016E-2</v>
      </c>
      <c r="CC479" s="97">
        <v>9.3901497133514242E-2</v>
      </c>
      <c r="CD479" s="97">
        <v>0.05</v>
      </c>
      <c r="CE479" s="97">
        <f t="shared" si="375"/>
        <v>0.05</v>
      </c>
      <c r="CF479" s="97">
        <f t="shared" si="376"/>
        <v>0.05</v>
      </c>
      <c r="CG479" s="97">
        <f t="shared" si="377"/>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39"/>
        <v>0</v>
      </c>
      <c r="BV480" s="28"/>
      <c r="BW480" s="28"/>
      <c r="BX480" s="28"/>
      <c r="BY480" s="28"/>
      <c r="BZ480" s="28"/>
      <c r="CA480" s="28"/>
      <c r="CB480" s="99">
        <v>6.4000000000000001E-2</v>
      </c>
      <c r="CC480" s="99">
        <v>6.967423161344187E-2</v>
      </c>
      <c r="CD480" s="99">
        <v>0.04</v>
      </c>
      <c r="CE480" s="99">
        <f t="shared" si="375"/>
        <v>0.04</v>
      </c>
      <c r="CF480" s="99">
        <f t="shared" si="376"/>
        <v>0.04</v>
      </c>
      <c r="CG480" s="99">
        <f t="shared" si="377"/>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39"/>
        <v>0</v>
      </c>
      <c r="BV481" s="27"/>
      <c r="BW481" s="27"/>
      <c r="BX481" s="27"/>
      <c r="BY481" s="27"/>
      <c r="BZ481" s="27"/>
      <c r="CA481" s="27"/>
      <c r="CB481" s="97">
        <v>0</v>
      </c>
      <c r="CC481" s="97">
        <v>7.6257525307173177E-3</v>
      </c>
      <c r="CD481" s="97">
        <v>0.01</v>
      </c>
      <c r="CE481" s="97">
        <f t="shared" si="375"/>
        <v>0.02</v>
      </c>
      <c r="CF481" s="97">
        <f t="shared" si="376"/>
        <v>0.02</v>
      </c>
      <c r="CG481" s="97">
        <f t="shared" si="377"/>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39"/>
        <v>0</v>
      </c>
      <c r="BV482" s="28"/>
      <c r="BW482" s="28"/>
      <c r="BX482" s="28"/>
      <c r="BY482" s="28"/>
      <c r="BZ482" s="28"/>
      <c r="CA482" s="28"/>
      <c r="CB482" s="99">
        <v>0.81200000000000006</v>
      </c>
      <c r="CC482" s="99">
        <v>0.95333333333333337</v>
      </c>
      <c r="CD482" s="99">
        <v>0.18</v>
      </c>
      <c r="CE482" s="99">
        <f t="shared" si="375"/>
        <v>0.16</v>
      </c>
      <c r="CF482" s="99">
        <f t="shared" si="376"/>
        <v>0.14000000000000001</v>
      </c>
      <c r="CG482" s="99">
        <f t="shared" si="377"/>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0">IF(BL483=1,BN483,0)</f>
        <v>0</v>
      </c>
      <c r="BV483" s="27"/>
      <c r="BW483" s="27"/>
      <c r="BX483" s="27"/>
      <c r="BY483" s="27"/>
      <c r="BZ483" s="27"/>
      <c r="CA483" s="27"/>
      <c r="CB483" s="97">
        <v>15</v>
      </c>
      <c r="CC483" s="97">
        <v>15</v>
      </c>
      <c r="CD483" s="97">
        <v>15</v>
      </c>
      <c r="CE483" s="97">
        <f t="shared" si="375"/>
        <v>15</v>
      </c>
      <c r="CF483" s="97">
        <f t="shared" si="376"/>
        <v>15</v>
      </c>
      <c r="CG483" s="97">
        <f t="shared" si="377"/>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0"/>
        <v>0</v>
      </c>
      <c r="BV484" s="28"/>
      <c r="BW484" s="28"/>
      <c r="BX484" s="28"/>
      <c r="BY484" s="28"/>
      <c r="BZ484" s="28"/>
      <c r="CA484" s="28"/>
      <c r="CB484" s="99">
        <v>0.66749999999999998</v>
      </c>
      <c r="CC484" s="99">
        <v>0.73958333333333337</v>
      </c>
      <c r="CD484" s="185">
        <f>CC484</f>
        <v>0.73958333333333337</v>
      </c>
      <c r="CE484" s="185">
        <f t="shared" si="375"/>
        <v>0.74</v>
      </c>
      <c r="CF484" s="185">
        <f t="shared" si="376"/>
        <v>0.74</v>
      </c>
      <c r="CG484" s="185">
        <f t="shared" si="377"/>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0"/>
        <v>0</v>
      </c>
      <c r="BV485" s="27"/>
      <c r="BW485" s="27"/>
      <c r="BX485" s="27"/>
      <c r="BY485" s="27"/>
      <c r="BZ485" s="27"/>
      <c r="CA485" s="27"/>
      <c r="CB485" s="97">
        <v>20</v>
      </c>
      <c r="CC485" s="97">
        <v>20</v>
      </c>
      <c r="CD485" s="97">
        <v>20</v>
      </c>
      <c r="CE485" s="97">
        <f t="shared" si="375"/>
        <v>20</v>
      </c>
      <c r="CF485" s="97">
        <f t="shared" si="376"/>
        <v>20</v>
      </c>
      <c r="CG485" s="97">
        <f t="shared" si="377"/>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0"/>
        <v>0</v>
      </c>
      <c r="BV486" s="28"/>
      <c r="BW486" s="28"/>
      <c r="BX486" s="28"/>
      <c r="BY486" s="28"/>
      <c r="BZ486" s="28"/>
      <c r="CA486" s="28"/>
      <c r="CB486" s="99">
        <v>0.9880000000000001</v>
      </c>
      <c r="CC486" s="99">
        <v>0.85458333333333347</v>
      </c>
      <c r="CD486" s="99">
        <v>1.345</v>
      </c>
      <c r="CE486" s="99">
        <f t="shared" si="375"/>
        <v>1.35</v>
      </c>
      <c r="CF486" s="99">
        <f t="shared" si="376"/>
        <v>1.35</v>
      </c>
      <c r="CG486" s="99">
        <f t="shared" si="377"/>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0"/>
        <v>0</v>
      </c>
      <c r="BV487" s="27"/>
      <c r="BW487" s="27"/>
      <c r="BX487" s="27"/>
      <c r="BY487" s="27"/>
      <c r="BZ487" s="27"/>
      <c r="CA487" s="27"/>
      <c r="CB487" s="97">
        <v>10</v>
      </c>
      <c r="CC487" s="97">
        <v>10</v>
      </c>
      <c r="CD487" s="97">
        <v>10</v>
      </c>
      <c r="CE487" s="97">
        <f t="shared" si="375"/>
        <v>10</v>
      </c>
      <c r="CF487" s="97">
        <f t="shared" si="376"/>
        <v>10</v>
      </c>
      <c r="CG487" s="97">
        <f t="shared" si="377"/>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0"/>
        <v>0</v>
      </c>
      <c r="BV488" s="28"/>
      <c r="BW488" s="28"/>
      <c r="BX488" s="28"/>
      <c r="BY488" s="28"/>
      <c r="BZ488" s="28"/>
      <c r="CA488" s="28"/>
      <c r="CB488" s="99">
        <v>0.81200000000000006</v>
      </c>
      <c r="CC488" s="99">
        <v>0.95333333333333337</v>
      </c>
      <c r="CD488" s="99">
        <v>0.35899999999999999</v>
      </c>
      <c r="CE488" s="99">
        <f t="shared" si="375"/>
        <v>0.36</v>
      </c>
      <c r="CF488" s="99">
        <f t="shared" si="376"/>
        <v>0.36</v>
      </c>
      <c r="CG488" s="99">
        <f t="shared" si="377"/>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39"/>
        <v>0</v>
      </c>
      <c r="BV489" s="27"/>
      <c r="BW489" s="27"/>
      <c r="BX489" s="27"/>
      <c r="BY489" s="27"/>
      <c r="BZ489" s="27"/>
      <c r="CA489" s="27"/>
      <c r="CB489" s="97">
        <v>5</v>
      </c>
      <c r="CC489" s="97">
        <v>5</v>
      </c>
      <c r="CD489" s="97">
        <v>5</v>
      </c>
      <c r="CE489" s="97">
        <f t="shared" si="375"/>
        <v>5</v>
      </c>
      <c r="CF489" s="97">
        <f t="shared" si="376"/>
        <v>5</v>
      </c>
      <c r="CG489" s="97">
        <f t="shared" si="377"/>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39"/>
        <v>0</v>
      </c>
      <c r="BV490" s="28"/>
      <c r="BW490" s="28"/>
      <c r="BX490" s="28"/>
      <c r="BY490" s="28"/>
      <c r="BZ490" s="28"/>
      <c r="CA490" s="28"/>
      <c r="CB490" s="99">
        <v>1.0499999999999998</v>
      </c>
      <c r="CC490" s="99">
        <v>1.0874999999999999</v>
      </c>
      <c r="CD490" s="185">
        <f>CC490</f>
        <v>1.0874999999999999</v>
      </c>
      <c r="CE490" s="185">
        <f t="shared" si="375"/>
        <v>1.0900000000000001</v>
      </c>
      <c r="CF490" s="185">
        <f t="shared" si="376"/>
        <v>1.0900000000000001</v>
      </c>
      <c r="CG490" s="185">
        <f t="shared" si="377"/>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39"/>
        <v>0</v>
      </c>
      <c r="BV491" s="27"/>
      <c r="BW491" s="27"/>
      <c r="BX491" s="27"/>
      <c r="BY491" s="27"/>
      <c r="BZ491" s="27"/>
      <c r="CA491" s="27"/>
      <c r="CB491" s="97">
        <v>0.15000000000000002</v>
      </c>
      <c r="CC491" s="97">
        <v>0.15750000000000003</v>
      </c>
      <c r="CD491" s="185">
        <f t="shared" ref="CD491:CD498" si="381">CC491</f>
        <v>0.15750000000000003</v>
      </c>
      <c r="CE491" s="185">
        <f t="shared" ref="CE491:CE492" si="382">ROUND((CD491+CF491)/2,2)</f>
        <v>0.16</v>
      </c>
      <c r="CF491" s="185">
        <f t="shared" ref="CF491:CF492" si="383">ROUND((CD491+CH491)/2,2)</f>
        <v>0.16</v>
      </c>
      <c r="CG491" s="185">
        <f t="shared" ref="CG491:CG492" si="384">ROUND((CF491+CH491)/2,2)</f>
        <v>0.16</v>
      </c>
      <c r="CH491" s="185">
        <f t="shared" ref="CH491:CH492" si="385">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39"/>
        <v>0</v>
      </c>
      <c r="BV492" s="28"/>
      <c r="BW492" s="28"/>
      <c r="BX492" s="28"/>
      <c r="BY492" s="28"/>
      <c r="BZ492" s="28"/>
      <c r="CA492" s="28"/>
      <c r="CB492" s="99">
        <v>0.32000000000000006</v>
      </c>
      <c r="CC492" s="99">
        <v>0.30000000000000004</v>
      </c>
      <c r="CD492" s="185">
        <f t="shared" si="381"/>
        <v>0.30000000000000004</v>
      </c>
      <c r="CE492" s="185">
        <f t="shared" si="382"/>
        <v>0.3</v>
      </c>
      <c r="CF492" s="185">
        <f t="shared" si="383"/>
        <v>0.3</v>
      </c>
      <c r="CG492" s="185">
        <f t="shared" si="384"/>
        <v>0.3</v>
      </c>
      <c r="CH492" s="185">
        <f t="shared" si="385"/>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39"/>
        <v>0</v>
      </c>
      <c r="BV493" s="27"/>
      <c r="BW493" s="27"/>
      <c r="BX493" s="27"/>
      <c r="BY493" s="27"/>
      <c r="BZ493" s="27"/>
      <c r="CA493" s="27"/>
      <c r="CB493" s="97">
        <v>20</v>
      </c>
      <c r="CC493" s="97">
        <v>20</v>
      </c>
      <c r="CD493" s="97">
        <v>20</v>
      </c>
      <c r="CE493" s="97">
        <f t="shared" si="375"/>
        <v>20</v>
      </c>
      <c r="CF493" s="97">
        <f t="shared" si="376"/>
        <v>20</v>
      </c>
      <c r="CG493" s="97">
        <f t="shared" si="377"/>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39"/>
        <v>0</v>
      </c>
      <c r="BV494" s="28"/>
      <c r="BW494" s="28"/>
      <c r="BX494" s="28"/>
      <c r="BY494" s="28"/>
      <c r="BZ494" s="28"/>
      <c r="CA494" s="28"/>
      <c r="CB494" s="99">
        <v>0.9880000000000001</v>
      </c>
      <c r="CC494" s="99">
        <v>0.85458333333333347</v>
      </c>
      <c r="CD494" s="185">
        <f t="shared" si="381"/>
        <v>0.85458333333333347</v>
      </c>
      <c r="CE494" s="185">
        <f t="shared" si="375"/>
        <v>0.85</v>
      </c>
      <c r="CF494" s="185">
        <f t="shared" si="376"/>
        <v>0.85</v>
      </c>
      <c r="CG494" s="185">
        <f t="shared" si="377"/>
        <v>0.85</v>
      </c>
      <c r="CH494" s="185">
        <f t="shared" ref="CH494" si="386">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39"/>
        <v>0</v>
      </c>
      <c r="BV495" s="27"/>
      <c r="BW495" s="27"/>
      <c r="BX495" s="27"/>
      <c r="BY495" s="27"/>
      <c r="BZ495" s="27"/>
      <c r="CA495" s="27"/>
      <c r="CB495" s="97">
        <v>10</v>
      </c>
      <c r="CC495" s="97">
        <v>10</v>
      </c>
      <c r="CD495" s="97">
        <v>10</v>
      </c>
      <c r="CE495" s="97">
        <f t="shared" si="375"/>
        <v>10</v>
      </c>
      <c r="CF495" s="97">
        <f t="shared" si="376"/>
        <v>10</v>
      </c>
      <c r="CG495" s="97">
        <f t="shared" si="377"/>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39"/>
        <v>0</v>
      </c>
      <c r="BV496" s="28"/>
      <c r="BW496" s="28"/>
      <c r="BX496" s="28"/>
      <c r="BY496" s="28"/>
      <c r="BZ496" s="28"/>
      <c r="CA496" s="28"/>
      <c r="CB496" s="99">
        <v>0.81200000000000006</v>
      </c>
      <c r="CC496" s="99">
        <v>0.95333333333333337</v>
      </c>
      <c r="CD496" s="185">
        <f t="shared" si="381"/>
        <v>0.95333333333333337</v>
      </c>
      <c r="CE496" s="185">
        <f t="shared" si="375"/>
        <v>0.95</v>
      </c>
      <c r="CF496" s="185">
        <f t="shared" si="376"/>
        <v>0.95</v>
      </c>
      <c r="CG496" s="185">
        <f t="shared" si="377"/>
        <v>0.95</v>
      </c>
      <c r="CH496" s="185">
        <f t="shared" ref="CH496" si="387">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88">IF(BL497=1,BN497,0)</f>
        <v>0</v>
      </c>
      <c r="BV497" s="27"/>
      <c r="BW497" s="27"/>
      <c r="BX497" s="27"/>
      <c r="BY497" s="27"/>
      <c r="BZ497" s="27"/>
      <c r="CA497" s="27"/>
      <c r="CB497" s="97">
        <v>5</v>
      </c>
      <c r="CC497" s="97">
        <v>5</v>
      </c>
      <c r="CD497" s="97">
        <v>5</v>
      </c>
      <c r="CE497" s="97">
        <f t="shared" si="375"/>
        <v>5</v>
      </c>
      <c r="CF497" s="97">
        <f t="shared" si="376"/>
        <v>5</v>
      </c>
      <c r="CG497" s="97">
        <f t="shared" si="377"/>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88"/>
        <v>0</v>
      </c>
      <c r="BV498" s="28"/>
      <c r="BW498" s="28"/>
      <c r="BX498" s="28"/>
      <c r="BY498" s="28"/>
      <c r="BZ498" s="28"/>
      <c r="CA498" s="28"/>
      <c r="CB498" s="99">
        <v>0.32000000000000006</v>
      </c>
      <c r="CC498" s="99">
        <v>0.30000000000000004</v>
      </c>
      <c r="CD498" s="185">
        <f t="shared" si="381"/>
        <v>0.30000000000000004</v>
      </c>
      <c r="CE498" s="185">
        <f t="shared" si="375"/>
        <v>0.3</v>
      </c>
      <c r="CF498" s="185">
        <f t="shared" si="376"/>
        <v>0.3</v>
      </c>
      <c r="CG498" s="185">
        <f t="shared" si="377"/>
        <v>0.3</v>
      </c>
      <c r="CH498" s="185">
        <f t="shared" ref="CH498" si="389">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88"/>
        <v>0</v>
      </c>
      <c r="BV499" s="27"/>
      <c r="BW499" s="27"/>
      <c r="BX499" s="27"/>
      <c r="BY499" s="27"/>
      <c r="BZ499" s="27"/>
      <c r="CA499" s="27"/>
      <c r="CB499" s="97">
        <v>15</v>
      </c>
      <c r="CC499" s="97">
        <v>15</v>
      </c>
      <c r="CD499" s="97">
        <v>15</v>
      </c>
      <c r="CE499" s="97">
        <f t="shared" si="375"/>
        <v>15</v>
      </c>
      <c r="CF499" s="97">
        <f t="shared" si="376"/>
        <v>15</v>
      </c>
      <c r="CG499" s="97">
        <f t="shared" si="377"/>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88"/>
        <v>0</v>
      </c>
      <c r="BV500" s="28"/>
      <c r="BW500" s="28"/>
      <c r="BX500" s="28"/>
      <c r="BY500" s="28"/>
      <c r="BZ500" s="28"/>
      <c r="CA500" s="28"/>
      <c r="CB500" s="99">
        <v>0.66749999999999998</v>
      </c>
      <c r="CC500" s="99">
        <v>0.73958333333333337</v>
      </c>
      <c r="CD500" s="99">
        <v>1.6040000000000001</v>
      </c>
      <c r="CE500" s="99">
        <f t="shared" ref="CE500" si="390">ROUND((CD500+CF500)/2,2)</f>
        <v>1.6</v>
      </c>
      <c r="CF500" s="99">
        <f t="shared" ref="CF500" si="391">ROUND((CD500+CH500)/2,2)</f>
        <v>1.6</v>
      </c>
      <c r="CG500" s="99">
        <f t="shared" ref="CG500" si="392">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39"/>
        <v>0</v>
      </c>
      <c r="BV501" s="27"/>
      <c r="BW501" s="27"/>
      <c r="BX501" s="27"/>
      <c r="BY501" s="27"/>
      <c r="BZ501" s="27"/>
      <c r="CA501" s="27"/>
      <c r="CB501" s="244"/>
      <c r="CC501" s="244">
        <f t="shared" ref="CC501" si="393">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39"/>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39"/>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39"/>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39"/>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4">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5">IF(AH507=1,0,1)</f>
        <v>0</v>
      </c>
      <c r="BM507" s="122"/>
      <c r="BN507" s="138"/>
      <c r="BO507" s="93"/>
      <c r="BP507" s="93"/>
      <c r="BQ507" s="93"/>
      <c r="BR507" s="93"/>
      <c r="BS507" s="93"/>
      <c r="BT507" s="93"/>
      <c r="BU507" s="28">
        <f t="shared" si="394"/>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396">IF(AH508=1,0,1)</f>
        <v>0</v>
      </c>
      <c r="BM508" s="123"/>
      <c r="BN508" s="139"/>
      <c r="BO508" s="94"/>
      <c r="BP508" s="94"/>
      <c r="BQ508" s="94"/>
      <c r="BR508" s="94"/>
      <c r="BS508" s="94"/>
      <c r="BT508" s="94"/>
      <c r="BU508" s="28">
        <f t="shared" si="394"/>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1833</v>
      </c>
      <c r="AA2" s="415"/>
      <c r="AB2" s="415"/>
      <c r="AC2" s="69"/>
      <c r="AD2" s="69"/>
      <c r="AE2" s="69" t="s">
        <v>1834</v>
      </c>
      <c r="AF2" s="414" t="s">
        <v>1835</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1864</v>
      </c>
      <c r="E2" s="418" t="s">
        <v>1865</v>
      </c>
      <c r="F2" s="418"/>
      <c r="G2" s="418"/>
      <c r="H2" s="418"/>
      <c r="I2" s="418"/>
      <c r="J2" s="418"/>
      <c r="K2" s="418"/>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abSelected="1" topLeftCell="C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230.42</v>
      </c>
      <c r="E5" s="215">
        <f>D5-(235-$H$5)/5</f>
        <v>225.83999999999997</v>
      </c>
      <c r="F5" s="215">
        <f t="shared" ref="F5:G5" si="0">E5-(235-$H$5)/5</f>
        <v>221.25999999999996</v>
      </c>
      <c r="G5" s="215">
        <f t="shared" si="0"/>
        <v>216.67999999999995</v>
      </c>
      <c r="H5" s="358">
        <v>212.1</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186.9</v>
      </c>
      <c r="V5" s="393">
        <f t="shared" ref="V5:W5" si="1">($X$5-$T$5)/($X$3-$T$3)*(V$3-U$3)+U$5</f>
        <v>177.8</v>
      </c>
      <c r="W5" s="393">
        <f t="shared" si="1"/>
        <v>168.70000000000002</v>
      </c>
      <c r="X5" s="409">
        <v>159.6</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07629F-A37C-4ABD-874E-9D5AD38D85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2026-01-30T15:05:00Z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