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560" yWindow="0" windowWidth="25600" windowHeight="16060" tabRatio="989"/>
  </bookViews>
  <sheets>
    <sheet name="Batch_813445_batch_results.csv" sheetId="1" r:id="rId1"/>
    <sheet name="Discarded recording HITS" sheetId="18" r:id="rId2"/>
    <sheet name="rejected HITS" sheetId="9" r:id="rId3"/>
    <sheet name="Transcriptions Per Recording" sheetId="17" r:id="rId4"/>
    <sheet name="Unique Transcriptions DYNAMIC" sheetId="8" r:id="rId5"/>
    <sheet name="All Response Summary charts" sheetId="2" r:id="rId6"/>
    <sheet name="answer tally vs actualSTATIC" sheetId="4" r:id="rId7"/>
    <sheet name="bubble charts" sheetId="11" r:id="rId8"/>
    <sheet name="usa Tally vs actualSTATIC" sheetId="12" r:id="rId9"/>
    <sheet name="Sheet2" sheetId="15" r:id="rId10"/>
    <sheet name="answer tally vs wordFreqsCOCA" sheetId="16" r:id="rId11"/>
    <sheet name="answer tally vs wordFreqsSTATIC" sheetId="7" r:id="rId12"/>
    <sheet name="india Tally vs actual DYNAMIC" sheetId="14" r:id="rId13"/>
    <sheet name="answer tally vs country STATIC" sheetId="6" r:id="rId14"/>
    <sheet name="usa Tally vs actual DYNAMIC" sheetId="13" r:id="rId15"/>
    <sheet name="answer tally vs country DYNAMIC" sheetId="5" r:id="rId16"/>
    <sheet name="answer tally vs actualDYNAMIC" sheetId="3" r:id="rId17"/>
  </sheets>
  <definedNames>
    <definedName name="_xlnm._FilterDatabase" localSheetId="5" hidden="1">'All Response Summary charts'!$A$2:$C$459</definedName>
    <definedName name="_xlnm._FilterDatabase" localSheetId="16" hidden="1">'answer tally vs actualDYNAMIC'!$B$1:$S$88</definedName>
    <definedName name="_xlnm._FilterDatabase" localSheetId="6" hidden="1">'answer tally vs actualSTATIC'!$A$2:$T$88</definedName>
    <definedName name="_xlnm._FilterDatabase" localSheetId="15" hidden="1">'answer tally vs country DYNAMIC'!$B$2:$S$88</definedName>
    <definedName name="_xlnm._FilterDatabase" localSheetId="13" hidden="1">'answer tally vs country STATIC'!$B$2:$V$87</definedName>
    <definedName name="_xlnm._FilterDatabase" localSheetId="10" hidden="1">'answer tally vs wordFreqsCOCA'!$A$2:$R$4</definedName>
    <definedName name="_xlnm._FilterDatabase" localSheetId="11" hidden="1">'answer tally vs wordFreqsSTATIC'!$A$2:$R$88</definedName>
    <definedName name="_xlnm._FilterDatabase" localSheetId="0" hidden="1">Batch_813445_batch_results.csv!$A$1:$AK$956</definedName>
    <definedName name="_xlnm._FilterDatabase" localSheetId="12" hidden="1">'india Tally vs actual DYNAMIC'!$A$1:$R$88</definedName>
    <definedName name="_xlnm._FilterDatabase" localSheetId="3" hidden="1">'Transcriptions Per Recording'!#REF!</definedName>
    <definedName name="_xlnm._FilterDatabase" localSheetId="4" hidden="1">'Unique Transcriptions DYNAMIC'!$A$1:$E$1262</definedName>
    <definedName name="_xlnm._FilterDatabase" localSheetId="14" hidden="1">'usa Tally vs actual DYNAMIC'!$A$1:$R$88</definedName>
    <definedName name="_xlnm._FilterDatabase" localSheetId="8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6">'answer tally vs actualDYNAMIC'!$B:$B</definedName>
    <definedName name="_xlnm.Extract" localSheetId="15">'answer tally vs country DYNAMIC'!$B:$B</definedName>
    <definedName name="_xlnm.Extract" localSheetId="12">'india Tally vs actual DYNAMIC'!$A:$A</definedName>
    <definedName name="_xlnm.Extract" localSheetId="3">'Transcriptions Per Recording'!$B:$B</definedName>
    <definedName name="_xlnm.Extract" localSheetId="4">'Unique Transcriptions DYNAMIC'!$A:$A</definedName>
    <definedName name="_xlnm.Extract" localSheetId="14">'usa Tally vs actual DYNAMIC'!$A:$A</definedName>
    <definedName name="_xlnm.Extract" localSheetId="8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74" i="18" l="1"/>
  <c r="AJ174" i="18"/>
  <c r="AI174" i="18"/>
  <c r="AH174" i="18"/>
  <c r="AK173" i="18"/>
  <c r="AJ173" i="18"/>
  <c r="AI173" i="18"/>
  <c r="AH173" i="18"/>
  <c r="AK172" i="18"/>
  <c r="AJ172" i="18"/>
  <c r="AI172" i="18"/>
  <c r="AH172" i="18"/>
  <c r="AK171" i="18"/>
  <c r="AJ171" i="18"/>
  <c r="AI171" i="18"/>
  <c r="AH171" i="18"/>
  <c r="AK170" i="18"/>
  <c r="AJ170" i="18"/>
  <c r="AI170" i="18"/>
  <c r="AH170" i="18"/>
  <c r="AK169" i="18"/>
  <c r="AJ169" i="18"/>
  <c r="AI169" i="18"/>
  <c r="AH169" i="18"/>
  <c r="AK168" i="18"/>
  <c r="AJ168" i="18"/>
  <c r="AI168" i="18"/>
  <c r="AH168" i="18"/>
  <c r="AK167" i="18"/>
  <c r="AJ167" i="18"/>
  <c r="AI167" i="18"/>
  <c r="AH167" i="18"/>
  <c r="AK166" i="18"/>
  <c r="AJ166" i="18"/>
  <c r="AI166" i="18"/>
  <c r="AH166" i="18"/>
  <c r="AK165" i="18"/>
  <c r="AJ165" i="18"/>
  <c r="AI165" i="18"/>
  <c r="AH165" i="18"/>
  <c r="AK164" i="18"/>
  <c r="AJ164" i="18"/>
  <c r="AI164" i="18"/>
  <c r="AH164" i="18"/>
  <c r="AK163" i="18"/>
  <c r="AJ163" i="18"/>
  <c r="AI163" i="18"/>
  <c r="AH163" i="18"/>
  <c r="AK162" i="18"/>
  <c r="AJ162" i="18"/>
  <c r="AI162" i="18"/>
  <c r="AH162" i="18"/>
  <c r="AK161" i="18"/>
  <c r="AJ161" i="18"/>
  <c r="AI161" i="18"/>
  <c r="AH161" i="18"/>
  <c r="AK160" i="18"/>
  <c r="AJ160" i="18"/>
  <c r="AI160" i="18"/>
  <c r="AH160" i="18"/>
  <c r="AK159" i="18"/>
  <c r="AJ159" i="18"/>
  <c r="AI159" i="18"/>
  <c r="AH159" i="18"/>
  <c r="AK158" i="18"/>
  <c r="AJ158" i="18"/>
  <c r="AI158" i="18"/>
  <c r="AH158" i="18"/>
  <c r="AK157" i="18"/>
  <c r="AJ157" i="18"/>
  <c r="AI157" i="18"/>
  <c r="AH157" i="18"/>
  <c r="AK156" i="18"/>
  <c r="AJ156" i="18"/>
  <c r="AI156" i="18"/>
  <c r="AH156" i="18"/>
  <c r="AK155" i="18"/>
  <c r="AJ155" i="18"/>
  <c r="AI155" i="18"/>
  <c r="AH155" i="18"/>
  <c r="AK154" i="18"/>
  <c r="AJ154" i="18"/>
  <c r="AI154" i="18"/>
  <c r="AH154" i="18"/>
  <c r="AK153" i="18"/>
  <c r="AJ153" i="18"/>
  <c r="AI153" i="18"/>
  <c r="AH153" i="18"/>
  <c r="AK152" i="18"/>
  <c r="AJ152" i="18"/>
  <c r="AI152" i="18"/>
  <c r="AH152" i="18"/>
  <c r="AK151" i="18"/>
  <c r="AJ151" i="18"/>
  <c r="AI151" i="18"/>
  <c r="AH151" i="18"/>
  <c r="AK150" i="18"/>
  <c r="AJ150" i="18"/>
  <c r="AI150" i="18"/>
  <c r="AH150" i="18"/>
  <c r="AK149" i="18"/>
  <c r="AJ149" i="18"/>
  <c r="AI149" i="18"/>
  <c r="AH149" i="18"/>
  <c r="AK148" i="18"/>
  <c r="AJ148" i="18"/>
  <c r="AI148" i="18"/>
  <c r="AH148" i="18"/>
  <c r="AK147" i="18"/>
  <c r="AJ147" i="18"/>
  <c r="AI147" i="18"/>
  <c r="AH147" i="18"/>
  <c r="AK146" i="18"/>
  <c r="AJ146" i="18"/>
  <c r="AI146" i="18"/>
  <c r="AH146" i="18"/>
  <c r="AK145" i="18"/>
  <c r="AJ145" i="18"/>
  <c r="AI145" i="18"/>
  <c r="AH145" i="18"/>
  <c r="AK144" i="18"/>
  <c r="AJ144" i="18"/>
  <c r="AI144" i="18"/>
  <c r="AH144" i="18"/>
  <c r="AK143" i="18"/>
  <c r="AJ143" i="18"/>
  <c r="AI143" i="18"/>
  <c r="AH143" i="18"/>
  <c r="AK142" i="18"/>
  <c r="AJ142" i="18"/>
  <c r="AI142" i="18"/>
  <c r="AH142" i="18"/>
  <c r="AK141" i="18"/>
  <c r="AJ141" i="18"/>
  <c r="AI141" i="18"/>
  <c r="AH141" i="18"/>
  <c r="AK140" i="18"/>
  <c r="AJ140" i="18"/>
  <c r="AI140" i="18"/>
  <c r="AH140" i="18"/>
  <c r="AK139" i="18"/>
  <c r="AJ139" i="18"/>
  <c r="AI139" i="18"/>
  <c r="AH139" i="18"/>
  <c r="AK138" i="18"/>
  <c r="AJ138" i="18"/>
  <c r="AI138" i="18"/>
  <c r="AH138" i="18"/>
  <c r="AK137" i="18"/>
  <c r="AJ137" i="18"/>
  <c r="AI137" i="18"/>
  <c r="AH137" i="18"/>
  <c r="AK136" i="18"/>
  <c r="AJ136" i="18"/>
  <c r="AI136" i="18"/>
  <c r="AH136" i="18"/>
  <c r="AK135" i="18"/>
  <c r="AJ135" i="18"/>
  <c r="AI135" i="18"/>
  <c r="AH135" i="18"/>
  <c r="AK134" i="18"/>
  <c r="AJ134" i="18"/>
  <c r="AI134" i="18"/>
  <c r="AH134" i="18"/>
  <c r="AK133" i="18"/>
  <c r="AJ133" i="18"/>
  <c r="AI133" i="18"/>
  <c r="AH133" i="18"/>
  <c r="AK132" i="18"/>
  <c r="AJ132" i="18"/>
  <c r="AI132" i="18"/>
  <c r="AH132" i="18"/>
  <c r="AK131" i="18"/>
  <c r="AJ131" i="18"/>
  <c r="AI131" i="18"/>
  <c r="AH131" i="18"/>
  <c r="AK130" i="18"/>
  <c r="AJ130" i="18"/>
  <c r="AI130" i="18"/>
  <c r="AH130" i="18"/>
  <c r="AK129" i="18"/>
  <c r="AJ129" i="18"/>
  <c r="AI129" i="18"/>
  <c r="AH129" i="18"/>
  <c r="AK128" i="18"/>
  <c r="AJ128" i="18"/>
  <c r="AI128" i="18"/>
  <c r="AH128" i="18"/>
  <c r="AK127" i="18"/>
  <c r="AJ127" i="18"/>
  <c r="AI127" i="18"/>
  <c r="AH127" i="18"/>
  <c r="AK126" i="18"/>
  <c r="AJ126" i="18"/>
  <c r="AI126" i="18"/>
  <c r="AH126" i="18"/>
  <c r="AK125" i="18"/>
  <c r="AJ125" i="18"/>
  <c r="AI125" i="18"/>
  <c r="AH125" i="18"/>
  <c r="AK124" i="18"/>
  <c r="AJ124" i="18"/>
  <c r="AI124" i="18"/>
  <c r="AH124" i="18"/>
  <c r="AK123" i="18"/>
  <c r="AJ123" i="18"/>
  <c r="AI123" i="18"/>
  <c r="AH123" i="18"/>
  <c r="AK122" i="18"/>
  <c r="AJ122" i="18"/>
  <c r="AI122" i="18"/>
  <c r="AH122" i="18"/>
  <c r="AK121" i="18"/>
  <c r="AJ121" i="18"/>
  <c r="AI121" i="18"/>
  <c r="AH121" i="18"/>
  <c r="AK120" i="18"/>
  <c r="AJ120" i="18"/>
  <c r="AI120" i="18"/>
  <c r="AH120" i="18"/>
  <c r="AK119" i="18"/>
  <c r="AJ119" i="18"/>
  <c r="AI119" i="18"/>
  <c r="AH119" i="18"/>
  <c r="AK118" i="18"/>
  <c r="AJ118" i="18"/>
  <c r="AI118" i="18"/>
  <c r="AH118" i="18"/>
  <c r="AK117" i="18"/>
  <c r="AJ117" i="18"/>
  <c r="AI117" i="18"/>
  <c r="AH117" i="18"/>
  <c r="AK116" i="18"/>
  <c r="AJ116" i="18"/>
  <c r="AI116" i="18"/>
  <c r="AH116" i="18"/>
  <c r="AK115" i="18"/>
  <c r="AJ115" i="18"/>
  <c r="AI115" i="18"/>
  <c r="AH115" i="18"/>
  <c r="AK114" i="18"/>
  <c r="AJ114" i="18"/>
  <c r="AI114" i="18"/>
  <c r="AH114" i="18"/>
  <c r="AK113" i="18"/>
  <c r="AJ113" i="18"/>
  <c r="AI113" i="18"/>
  <c r="AH113" i="18"/>
  <c r="AK112" i="18"/>
  <c r="AJ112" i="18"/>
  <c r="AI112" i="18"/>
  <c r="AH112" i="18"/>
  <c r="AK111" i="18"/>
  <c r="AJ111" i="18"/>
  <c r="AI111" i="18"/>
  <c r="AH111" i="18"/>
  <c r="AK110" i="18"/>
  <c r="AJ110" i="18"/>
  <c r="AI110" i="18"/>
  <c r="AH110" i="18"/>
  <c r="AK109" i="18"/>
  <c r="AJ109" i="18"/>
  <c r="AI109" i="18"/>
  <c r="AH109" i="18"/>
  <c r="AK108" i="18"/>
  <c r="AJ108" i="18"/>
  <c r="AI108" i="18"/>
  <c r="AH108" i="18"/>
  <c r="AK107" i="18"/>
  <c r="AJ107" i="18"/>
  <c r="AI107" i="18"/>
  <c r="AH107" i="18"/>
  <c r="AK106" i="18"/>
  <c r="AJ106" i="18"/>
  <c r="AI106" i="18"/>
  <c r="AH106" i="18"/>
  <c r="AK105" i="18"/>
  <c r="AJ105" i="18"/>
  <c r="AI105" i="18"/>
  <c r="AH105" i="18"/>
  <c r="AK104" i="18"/>
  <c r="AJ104" i="18"/>
  <c r="AI104" i="18"/>
  <c r="AH104" i="18"/>
  <c r="AK103" i="18"/>
  <c r="AJ103" i="18"/>
  <c r="AI103" i="18"/>
  <c r="AH103" i="18"/>
  <c r="AK102" i="18"/>
  <c r="AJ102" i="18"/>
  <c r="AI102" i="18"/>
  <c r="AH102" i="18"/>
  <c r="AK101" i="18"/>
  <c r="AJ101" i="18"/>
  <c r="AI101" i="18"/>
  <c r="AH101" i="18"/>
  <c r="AK100" i="18"/>
  <c r="AJ100" i="18"/>
  <c r="AI100" i="18"/>
  <c r="AH100" i="18"/>
  <c r="AK99" i="18"/>
  <c r="AJ99" i="18"/>
  <c r="AI99" i="18"/>
  <c r="AH99" i="18"/>
  <c r="AK98" i="18"/>
  <c r="AJ98" i="18"/>
  <c r="AI98" i="18"/>
  <c r="AH98" i="18"/>
  <c r="AK97" i="18"/>
  <c r="AJ97" i="18"/>
  <c r="AI97" i="18"/>
  <c r="AH97" i="18"/>
  <c r="AK96" i="18"/>
  <c r="AJ96" i="18"/>
  <c r="AI96" i="18"/>
  <c r="AH96" i="18"/>
  <c r="AK95" i="18"/>
  <c r="AJ95" i="18"/>
  <c r="AI95" i="18"/>
  <c r="AH95" i="18"/>
  <c r="AK94" i="18"/>
  <c r="AJ94" i="18"/>
  <c r="AI94" i="18"/>
  <c r="AH94" i="18"/>
  <c r="AK93" i="18"/>
  <c r="AJ93" i="18"/>
  <c r="AI93" i="18"/>
  <c r="AH93" i="18"/>
  <c r="AK92" i="18"/>
  <c r="AJ92" i="18"/>
  <c r="AI92" i="18"/>
  <c r="AH92" i="18"/>
  <c r="AK91" i="18"/>
  <c r="AJ91" i="18"/>
  <c r="AI91" i="18"/>
  <c r="AH91" i="18"/>
  <c r="AK90" i="18"/>
  <c r="AJ90" i="18"/>
  <c r="AI90" i="18"/>
  <c r="AH90" i="18"/>
  <c r="AK89" i="18"/>
  <c r="AJ89" i="18"/>
  <c r="AI89" i="18"/>
  <c r="AH89" i="18"/>
  <c r="AK88" i="18"/>
  <c r="AJ88" i="18"/>
  <c r="AI88" i="18"/>
  <c r="AH88" i="18"/>
  <c r="AK87" i="18"/>
  <c r="AJ87" i="18"/>
  <c r="AI87" i="18"/>
  <c r="AH87" i="18"/>
  <c r="AK86" i="18"/>
  <c r="AJ86" i="18"/>
  <c r="AI86" i="18"/>
  <c r="AH86" i="18"/>
  <c r="AK85" i="18"/>
  <c r="AJ85" i="18"/>
  <c r="AI85" i="18"/>
  <c r="AH85" i="18"/>
  <c r="AK84" i="18"/>
  <c r="AJ84" i="18"/>
  <c r="AI84" i="18"/>
  <c r="AH84" i="18"/>
  <c r="AK83" i="18"/>
  <c r="AJ83" i="18"/>
  <c r="AI83" i="18"/>
  <c r="AH83" i="18"/>
  <c r="AK82" i="18"/>
  <c r="AJ82" i="18"/>
  <c r="AI82" i="18"/>
  <c r="AH82" i="18"/>
  <c r="AK81" i="18"/>
  <c r="AJ81" i="18"/>
  <c r="AI81" i="18"/>
  <c r="AH81" i="18"/>
  <c r="AK80" i="18"/>
  <c r="AJ80" i="18"/>
  <c r="AI80" i="18"/>
  <c r="AH80" i="18"/>
  <c r="AK79" i="18"/>
  <c r="AJ79" i="18"/>
  <c r="AI79" i="18"/>
  <c r="AH79" i="18"/>
  <c r="AK78" i="18"/>
  <c r="AJ78" i="18"/>
  <c r="AI78" i="18"/>
  <c r="AH78" i="18"/>
  <c r="AK77" i="18"/>
  <c r="AJ77" i="18"/>
  <c r="AI77" i="18"/>
  <c r="AH77" i="18"/>
  <c r="AK76" i="18"/>
  <c r="AJ76" i="18"/>
  <c r="AI76" i="18"/>
  <c r="AH76" i="18"/>
  <c r="AK75" i="18"/>
  <c r="AJ75" i="18"/>
  <c r="AI75" i="18"/>
  <c r="AH75" i="18"/>
  <c r="AK74" i="18"/>
  <c r="AJ74" i="18"/>
  <c r="AI74" i="18"/>
  <c r="AH74" i="18"/>
  <c r="AK73" i="18"/>
  <c r="AJ73" i="18"/>
  <c r="AI73" i="18"/>
  <c r="AH73" i="18"/>
  <c r="AK72" i="18"/>
  <c r="AJ72" i="18"/>
  <c r="AI72" i="18"/>
  <c r="AH72" i="18"/>
  <c r="AK71" i="18"/>
  <c r="AJ71" i="18"/>
  <c r="AI71" i="18"/>
  <c r="AH71" i="18"/>
  <c r="AK70" i="18"/>
  <c r="AJ70" i="18"/>
  <c r="AI70" i="18"/>
  <c r="AH70" i="18"/>
  <c r="AK69" i="18"/>
  <c r="AJ69" i="18"/>
  <c r="AI69" i="18"/>
  <c r="AH69" i="18"/>
  <c r="AK68" i="18"/>
  <c r="AJ68" i="18"/>
  <c r="AI68" i="18"/>
  <c r="AH68" i="18"/>
  <c r="AK67" i="18"/>
  <c r="AJ67" i="18"/>
  <c r="AI67" i="18"/>
  <c r="AH67" i="18"/>
  <c r="AK66" i="18"/>
  <c r="AJ66" i="18"/>
  <c r="AI66" i="18"/>
  <c r="AH66" i="18"/>
  <c r="AK65" i="18"/>
  <c r="AJ65" i="18"/>
  <c r="AI65" i="18"/>
  <c r="AH65" i="18"/>
  <c r="AK64" i="18"/>
  <c r="AJ64" i="18"/>
  <c r="AI64" i="18"/>
  <c r="AH64" i="18"/>
  <c r="AK63" i="18"/>
  <c r="AJ63" i="18"/>
  <c r="AI63" i="18"/>
  <c r="AH63" i="18"/>
  <c r="AK62" i="18"/>
  <c r="AJ62" i="18"/>
  <c r="AI62" i="18"/>
  <c r="AH62" i="18"/>
  <c r="AK61" i="18"/>
  <c r="AJ61" i="18"/>
  <c r="AI61" i="18"/>
  <c r="AH61" i="18"/>
  <c r="AK60" i="18"/>
  <c r="AJ60" i="18"/>
  <c r="AI60" i="18"/>
  <c r="AH60" i="18"/>
  <c r="AK59" i="18"/>
  <c r="AJ59" i="18"/>
  <c r="AI59" i="18"/>
  <c r="AH59" i="18"/>
  <c r="AK58" i="18"/>
  <c r="AJ58" i="18"/>
  <c r="AI58" i="18"/>
  <c r="AH58" i="18"/>
  <c r="AK57" i="18"/>
  <c r="AJ57" i="18"/>
  <c r="AI57" i="18"/>
  <c r="AH57" i="18"/>
  <c r="AK56" i="18"/>
  <c r="AJ56" i="18"/>
  <c r="AI56" i="18"/>
  <c r="AH56" i="18"/>
  <c r="AK55" i="18"/>
  <c r="AJ55" i="18"/>
  <c r="AI55" i="18"/>
  <c r="AH55" i="18"/>
  <c r="AK54" i="18"/>
  <c r="AJ54" i="18"/>
  <c r="AI54" i="18"/>
  <c r="AH54" i="18"/>
  <c r="AK53" i="18"/>
  <c r="AJ53" i="18"/>
  <c r="AI53" i="18"/>
  <c r="AH53" i="18"/>
  <c r="AK52" i="18"/>
  <c r="AJ52" i="18"/>
  <c r="AI52" i="18"/>
  <c r="AH52" i="18"/>
  <c r="AK51" i="18"/>
  <c r="AJ51" i="18"/>
  <c r="AI51" i="18"/>
  <c r="AH51" i="18"/>
  <c r="AK50" i="18"/>
  <c r="AJ50" i="18"/>
  <c r="AI50" i="18"/>
  <c r="AH50" i="18"/>
  <c r="AK49" i="18"/>
  <c r="AJ49" i="18"/>
  <c r="AI49" i="18"/>
  <c r="AH49" i="18"/>
  <c r="AK48" i="18"/>
  <c r="AJ48" i="18"/>
  <c r="AI48" i="18"/>
  <c r="AH48" i="18"/>
  <c r="AK47" i="18"/>
  <c r="AJ47" i="18"/>
  <c r="AI47" i="18"/>
  <c r="AH47" i="18"/>
  <c r="AK46" i="18"/>
  <c r="AJ46" i="18"/>
  <c r="AI46" i="18"/>
  <c r="AH46" i="18"/>
  <c r="AK45" i="18"/>
  <c r="AJ45" i="18"/>
  <c r="AI45" i="18"/>
  <c r="AH45" i="18"/>
  <c r="AK44" i="18"/>
  <c r="AJ44" i="18"/>
  <c r="AI44" i="18"/>
  <c r="AH44" i="18"/>
  <c r="AK43" i="18"/>
  <c r="AJ43" i="18"/>
  <c r="AI43" i="18"/>
  <c r="AH43" i="18"/>
  <c r="AK42" i="18"/>
  <c r="AJ42" i="18"/>
  <c r="AI42" i="18"/>
  <c r="AH42" i="18"/>
  <c r="AK41" i="18"/>
  <c r="AJ41" i="18"/>
  <c r="AI41" i="18"/>
  <c r="AH41" i="18"/>
  <c r="AK40" i="18"/>
  <c r="AJ40" i="18"/>
  <c r="AI40" i="18"/>
  <c r="AH40" i="18"/>
  <c r="AK39" i="18"/>
  <c r="AJ39" i="18"/>
  <c r="AI39" i="18"/>
  <c r="AH39" i="18"/>
  <c r="AK38" i="18"/>
  <c r="AJ38" i="18"/>
  <c r="AI38" i="18"/>
  <c r="AH38" i="18"/>
  <c r="AK37" i="18"/>
  <c r="AJ37" i="18"/>
  <c r="AI37" i="18"/>
  <c r="AH37" i="18"/>
  <c r="AK36" i="18"/>
  <c r="AJ36" i="18"/>
  <c r="AI36" i="18"/>
  <c r="AH36" i="18"/>
  <c r="AK35" i="18"/>
  <c r="AJ35" i="18"/>
  <c r="AI35" i="18"/>
  <c r="AH35" i="18"/>
  <c r="AK34" i="18"/>
  <c r="AJ34" i="18"/>
  <c r="AI34" i="18"/>
  <c r="AH34" i="18"/>
  <c r="AK33" i="18"/>
  <c r="AJ33" i="18"/>
  <c r="AI33" i="18"/>
  <c r="AH33" i="18"/>
  <c r="AK32" i="18"/>
  <c r="AJ32" i="18"/>
  <c r="AI32" i="18"/>
  <c r="AH32" i="18"/>
  <c r="AK31" i="18"/>
  <c r="AJ31" i="18"/>
  <c r="AI31" i="18"/>
  <c r="AH31" i="18"/>
  <c r="AK30" i="18"/>
  <c r="AJ30" i="18"/>
  <c r="AI30" i="18"/>
  <c r="AH30" i="18"/>
  <c r="AK29" i="18"/>
  <c r="AJ29" i="18"/>
  <c r="AI29" i="18"/>
  <c r="AH29" i="18"/>
  <c r="AK28" i="18"/>
  <c r="AJ28" i="18"/>
  <c r="AI28" i="18"/>
  <c r="AH28" i="18"/>
  <c r="AK27" i="18"/>
  <c r="AJ27" i="18"/>
  <c r="AI27" i="18"/>
  <c r="AH27" i="18"/>
  <c r="AK26" i="18"/>
  <c r="AJ26" i="18"/>
  <c r="AI26" i="18"/>
  <c r="AH26" i="18"/>
  <c r="AK25" i="18"/>
  <c r="AJ25" i="18"/>
  <c r="AI25" i="18"/>
  <c r="AH25" i="18"/>
  <c r="AK24" i="18"/>
  <c r="AJ24" i="18"/>
  <c r="AI24" i="18"/>
  <c r="AH24" i="18"/>
  <c r="AK23" i="18"/>
  <c r="AJ23" i="18"/>
  <c r="AI23" i="18"/>
  <c r="AH23" i="18"/>
  <c r="AK22" i="18"/>
  <c r="AJ22" i="18"/>
  <c r="AI22" i="18"/>
  <c r="AH22" i="18"/>
  <c r="AK21" i="18"/>
  <c r="AJ21" i="18"/>
  <c r="AI21" i="18"/>
  <c r="AH21" i="18"/>
  <c r="AK20" i="18"/>
  <c r="AJ20" i="18"/>
  <c r="AI20" i="18"/>
  <c r="AH20" i="18"/>
  <c r="AK19" i="18"/>
  <c r="AJ19" i="18"/>
  <c r="AI19" i="18"/>
  <c r="AH19" i="18"/>
  <c r="AK18" i="18"/>
  <c r="AJ18" i="18"/>
  <c r="AI18" i="18"/>
  <c r="AH18" i="18"/>
  <c r="AK17" i="18"/>
  <c r="AJ17" i="18"/>
  <c r="AI17" i="18"/>
  <c r="AH17" i="18"/>
  <c r="AK16" i="18"/>
  <c r="AJ16" i="18"/>
  <c r="AI16" i="18"/>
  <c r="AH16" i="18"/>
  <c r="AK15" i="18"/>
  <c r="AJ15" i="18"/>
  <c r="AI15" i="18"/>
  <c r="AH15" i="18"/>
  <c r="AK14" i="18"/>
  <c r="AJ14" i="18"/>
  <c r="AI14" i="18"/>
  <c r="AH14" i="18"/>
  <c r="AK13" i="18"/>
  <c r="AJ13" i="18"/>
  <c r="AI13" i="18"/>
  <c r="AH13" i="18"/>
  <c r="AK12" i="18"/>
  <c r="AJ12" i="18"/>
  <c r="AI12" i="18"/>
  <c r="AH12" i="18"/>
  <c r="AK11" i="18"/>
  <c r="AJ11" i="18"/>
  <c r="AI11" i="18"/>
  <c r="AH11" i="18"/>
  <c r="AK10" i="18"/>
  <c r="AJ10" i="18"/>
  <c r="AI10" i="18"/>
  <c r="AH10" i="18"/>
  <c r="AK9" i="18"/>
  <c r="AJ9" i="18"/>
  <c r="AI9" i="18"/>
  <c r="AH9" i="18"/>
  <c r="AK8" i="18"/>
  <c r="AJ8" i="18"/>
  <c r="AI8" i="18"/>
  <c r="AH8" i="18"/>
  <c r="AK7" i="18"/>
  <c r="AJ7" i="18"/>
  <c r="AI7" i="18"/>
  <c r="AH7" i="18"/>
  <c r="AK6" i="18"/>
  <c r="AJ6" i="18"/>
  <c r="AI6" i="18"/>
  <c r="AH6" i="18"/>
  <c r="AK5" i="18"/>
  <c r="AJ5" i="18"/>
  <c r="AI5" i="18"/>
  <c r="AH5" i="18"/>
  <c r="AK4" i="18"/>
  <c r="AJ4" i="18"/>
  <c r="AI4" i="18"/>
  <c r="AH4" i="18"/>
  <c r="AK3" i="18"/>
  <c r="AJ3" i="18"/>
  <c r="AI3" i="18"/>
  <c r="AH3" i="18"/>
  <c r="AK2" i="18"/>
  <c r="AJ2" i="18"/>
  <c r="AI2" i="18"/>
  <c r="AH2" i="18"/>
  <c r="AK1" i="18"/>
  <c r="AJ1" i="18"/>
  <c r="AI1" i="18"/>
  <c r="AH1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2" i="8"/>
  <c r="B3" i="5"/>
  <c r="D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N69" i="3"/>
  <c r="O69" i="3"/>
  <c r="P69" i="3"/>
  <c r="Q69" i="3"/>
  <c r="R69" i="3"/>
  <c r="S69" i="3"/>
  <c r="H70" i="3"/>
  <c r="I70" i="3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2" i="3"/>
  <c r="I2" i="3"/>
  <c r="J2" i="3"/>
  <c r="K2" i="3"/>
  <c r="L2" i="3"/>
  <c r="M2" i="3"/>
  <c r="N2" i="3"/>
  <c r="O2" i="3"/>
  <c r="P2" i="3"/>
  <c r="Q2" i="3"/>
  <c r="R2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2" i="3"/>
  <c r="D2" i="13"/>
  <c r="AK708" i="1"/>
  <c r="AK2" i="1"/>
  <c r="AK147" i="1"/>
  <c r="AK884" i="1"/>
  <c r="AK216" i="1"/>
  <c r="AK569" i="1"/>
  <c r="AK359" i="1"/>
  <c r="AK287" i="1"/>
  <c r="AK783" i="1"/>
  <c r="AK709" i="1"/>
  <c r="AK429" i="1"/>
  <c r="AK500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3" i="1"/>
  <c r="AK148" i="1"/>
  <c r="AK502" i="1"/>
  <c r="AK77" i="1"/>
  <c r="AK431" i="1"/>
  <c r="AK218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786" i="1"/>
  <c r="AK153" i="1"/>
  <c r="AK888" i="1"/>
  <c r="AK645" i="1"/>
  <c r="AK787" i="1"/>
  <c r="AK505" i="1"/>
  <c r="AK646" i="1"/>
  <c r="AK715" i="1"/>
  <c r="AK647" i="1"/>
  <c r="AK221" i="1"/>
  <c r="AK648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575" i="1"/>
  <c r="AK889" i="1"/>
  <c r="AK293" i="1"/>
  <c r="AK789" i="1"/>
  <c r="AK222" i="1"/>
  <c r="AK366" i="1"/>
  <c r="AK649" i="1"/>
  <c r="AK6" i="1"/>
  <c r="AK433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294" i="1"/>
  <c r="AK435" i="1"/>
  <c r="AK157" i="1"/>
  <c r="AK367" i="1"/>
  <c r="AK224" i="1"/>
  <c r="AK791" i="1"/>
  <c r="AK368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896" i="1"/>
  <c r="AK297" i="1"/>
  <c r="AK796" i="1"/>
  <c r="AK797" i="1"/>
  <c r="AK653" i="1"/>
  <c r="AK298" i="1"/>
  <c r="AK228" i="1"/>
  <c r="AK721" i="1"/>
  <c r="AK10" i="1"/>
  <c r="AK511" i="1"/>
  <c r="AK299" i="1"/>
  <c r="AK897" i="1"/>
  <c r="AK88" i="1"/>
  <c r="AK512" i="1"/>
  <c r="AK722" i="1"/>
  <c r="AK11" i="1"/>
  <c r="AK654" i="1"/>
  <c r="AK89" i="1"/>
  <c r="AK440" i="1"/>
  <c r="AK12" i="1"/>
  <c r="AK898" i="1"/>
  <c r="AK229" i="1"/>
  <c r="AK300" i="1"/>
  <c r="AK798" i="1"/>
  <c r="AK513" i="1"/>
  <c r="AK581" i="1"/>
  <c r="AK799" i="1"/>
  <c r="AK723" i="1"/>
  <c r="AK899" i="1"/>
  <c r="AK441" i="1"/>
  <c r="AK800" i="1"/>
  <c r="AK514" i="1"/>
  <c r="AK230" i="1"/>
  <c r="AK90" i="1"/>
  <c r="AK231" i="1"/>
  <c r="AK900" i="1"/>
  <c r="AK801" i="1"/>
  <c r="AK724" i="1"/>
  <c r="AK13" i="1"/>
  <c r="AK515" i="1"/>
  <c r="AK301" i="1"/>
  <c r="AK442" i="1"/>
  <c r="AK655" i="1"/>
  <c r="AK582" i="1"/>
  <c r="AK583" i="1"/>
  <c r="AK232" i="1"/>
  <c r="AK302" i="1"/>
  <c r="AK725" i="1"/>
  <c r="AK656" i="1"/>
  <c r="AK901" i="1"/>
  <c r="AK91" i="1"/>
  <c r="AK516" i="1"/>
  <c r="AK443" i="1"/>
  <c r="AK902" i="1"/>
  <c r="AK92" i="1"/>
  <c r="AK802" i="1"/>
  <c r="AK14" i="1"/>
  <c r="AK584" i="1"/>
  <c r="AK803" i="1"/>
  <c r="AK303" i="1"/>
  <c r="AK585" i="1"/>
  <c r="AK903" i="1"/>
  <c r="AK657" i="1"/>
  <c r="AK726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587" i="1"/>
  <c r="AK904" i="1"/>
  <c r="AK307" i="1"/>
  <c r="AK236" i="1"/>
  <c r="AK728" i="1"/>
  <c r="AK588" i="1"/>
  <c r="AK729" i="1"/>
  <c r="AK17" i="1"/>
  <c r="AK18" i="1"/>
  <c r="AK730" i="1"/>
  <c r="AK731" i="1"/>
  <c r="AK589" i="1"/>
  <c r="AK19" i="1"/>
  <c r="AK590" i="1"/>
  <c r="AK732" i="1"/>
  <c r="AK20" i="1"/>
  <c r="AK21" i="1"/>
  <c r="AK22" i="1"/>
  <c r="AK371" i="1"/>
  <c r="AK93" i="1"/>
  <c r="AK372" i="1"/>
  <c r="AK519" i="1"/>
  <c r="AK733" i="1"/>
  <c r="AK734" i="1"/>
  <c r="AK23" i="1"/>
  <c r="AK373" i="1"/>
  <c r="AK160" i="1"/>
  <c r="AK591" i="1"/>
  <c r="AK905" i="1"/>
  <c r="AK805" i="1"/>
  <c r="AK592" i="1"/>
  <c r="AK444" i="1"/>
  <c r="AK161" i="1"/>
  <c r="AK162" i="1"/>
  <c r="AK593" i="1"/>
  <c r="AK906" i="1"/>
  <c r="AK445" i="1"/>
  <c r="AK374" i="1"/>
  <c r="AK24" i="1"/>
  <c r="AK94" i="1"/>
  <c r="AK308" i="1"/>
  <c r="AK806" i="1"/>
  <c r="AK237" i="1"/>
  <c r="AK238" i="1"/>
  <c r="AK25" i="1"/>
  <c r="AK594" i="1"/>
  <c r="AK95" i="1"/>
  <c r="AK309" i="1"/>
  <c r="AK375" i="1"/>
  <c r="AK907" i="1"/>
  <c r="AK96" i="1"/>
  <c r="AK163" i="1"/>
  <c r="AK239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377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30" i="1"/>
  <c r="AK910" i="1"/>
  <c r="AK450" i="1"/>
  <c r="AK811" i="1"/>
  <c r="AK167" i="1"/>
  <c r="AK242" i="1"/>
  <c r="AK100" i="1"/>
  <c r="AK451" i="1"/>
  <c r="AK168" i="1"/>
  <c r="AK243" i="1"/>
  <c r="AK596" i="1"/>
  <c r="AK597" i="1"/>
  <c r="AK379" i="1"/>
  <c r="AK911" i="1"/>
  <c r="AK912" i="1"/>
  <c r="AK380" i="1"/>
  <c r="AK381" i="1"/>
  <c r="AK31" i="1"/>
  <c r="AK32" i="1"/>
  <c r="AK101" i="1"/>
  <c r="AK452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456" i="1"/>
  <c r="AK813" i="1"/>
  <c r="AK814" i="1"/>
  <c r="AK383" i="1"/>
  <c r="AK172" i="1"/>
  <c r="AK245" i="1"/>
  <c r="AK384" i="1"/>
  <c r="AK246" i="1"/>
  <c r="AK600" i="1"/>
  <c r="AK315" i="1"/>
  <c r="AK815" i="1"/>
  <c r="AK173" i="1"/>
  <c r="AK247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817" i="1"/>
  <c r="AK386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9" i="1"/>
  <c r="AK464" i="1"/>
  <c r="AK826" i="1"/>
  <c r="AK178" i="1"/>
  <c r="AK611" i="1"/>
  <c r="AK110" i="1"/>
  <c r="AK320" i="1"/>
  <c r="AK179" i="1"/>
  <c r="AK180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13" i="1"/>
  <c r="AK114" i="1"/>
  <c r="AK115" i="1"/>
  <c r="AK324" i="1"/>
  <c r="AK466" i="1"/>
  <c r="AK467" i="1"/>
  <c r="AK468" i="1"/>
  <c r="AK830" i="1"/>
  <c r="AK614" i="1"/>
  <c r="AK116" i="1"/>
  <c r="AK399" i="1"/>
  <c r="AK615" i="1"/>
  <c r="AK616" i="1"/>
  <c r="AK117" i="1"/>
  <c r="AK831" i="1"/>
  <c r="AK184" i="1"/>
  <c r="AK617" i="1"/>
  <c r="AK325" i="1"/>
  <c r="AK326" i="1"/>
  <c r="AK327" i="1"/>
  <c r="AK185" i="1"/>
  <c r="AK618" i="1"/>
  <c r="AK619" i="1"/>
  <c r="AK328" i="1"/>
  <c r="AK329" i="1"/>
  <c r="AK832" i="1"/>
  <c r="AK400" i="1"/>
  <c r="AK401" i="1"/>
  <c r="AK186" i="1"/>
  <c r="AK187" i="1"/>
  <c r="AK917" i="1"/>
  <c r="AK248" i="1"/>
  <c r="AK249" i="1"/>
  <c r="AK38" i="1"/>
  <c r="AK39" i="1"/>
  <c r="AK918" i="1"/>
  <c r="AK919" i="1"/>
  <c r="AK250" i="1"/>
  <c r="AK251" i="1"/>
  <c r="AK920" i="1"/>
  <c r="AK921" i="1"/>
  <c r="AK40" i="1"/>
  <c r="AK922" i="1"/>
  <c r="AK923" i="1"/>
  <c r="AK252" i="1"/>
  <c r="AK41" i="1"/>
  <c r="AK924" i="1"/>
  <c r="AK925" i="1"/>
  <c r="AK253" i="1"/>
  <c r="AK254" i="1"/>
  <c r="AK42" i="1"/>
  <c r="AK926" i="1"/>
  <c r="AK927" i="1"/>
  <c r="AK255" i="1"/>
  <c r="AK43" i="1"/>
  <c r="AK44" i="1"/>
  <c r="AK45" i="1"/>
  <c r="AK928" i="1"/>
  <c r="AK929" i="1"/>
  <c r="AK256" i="1"/>
  <c r="AK257" i="1"/>
  <c r="AK258" i="1"/>
  <c r="AK46" i="1"/>
  <c r="AK47" i="1"/>
  <c r="AK48" i="1"/>
  <c r="AK930" i="1"/>
  <c r="AK259" i="1"/>
  <c r="AK260" i="1"/>
  <c r="AK49" i="1"/>
  <c r="AK50" i="1"/>
  <c r="AK51" i="1"/>
  <c r="AK931" i="1"/>
  <c r="AK261" i="1"/>
  <c r="AK52" i="1"/>
  <c r="AK53" i="1"/>
  <c r="AK932" i="1"/>
  <c r="AK933" i="1"/>
  <c r="AK118" i="1"/>
  <c r="AK469" i="1"/>
  <c r="AK262" i="1"/>
  <c r="AK330" i="1"/>
  <c r="AK331" i="1"/>
  <c r="AK263" i="1"/>
  <c r="AK119" i="1"/>
  <c r="AK332" i="1"/>
  <c r="AK333" i="1"/>
  <c r="AK470" i="1"/>
  <c r="AK471" i="1"/>
  <c r="AK120" i="1"/>
  <c r="AK121" i="1"/>
  <c r="AK334" i="1"/>
  <c r="AK335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853" i="1"/>
  <c r="AK678" i="1"/>
  <c r="AK854" i="1"/>
  <c r="AK532" i="1"/>
  <c r="AK679" i="1"/>
  <c r="AK739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545" i="1"/>
  <c r="AK688" i="1"/>
  <c r="AK861" i="1"/>
  <c r="AK546" i="1"/>
  <c r="AK759" i="1"/>
  <c r="AK760" i="1"/>
  <c r="AK547" i="1"/>
  <c r="AK761" i="1"/>
  <c r="AK762" i="1"/>
  <c r="AK763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707" i="1"/>
  <c r="AK774" i="1"/>
  <c r="AK775" i="1"/>
  <c r="AK776" i="1"/>
  <c r="AK777" i="1"/>
  <c r="AK778" i="1"/>
  <c r="AK779" i="1"/>
  <c r="AK780" i="1"/>
  <c r="AK781" i="1"/>
  <c r="AK782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<sst xmlns="http://schemas.openxmlformats.org/spreadsheetml/2006/main" count="32769" uniqueCount="4501">
  <si>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</si>
  <si>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</si>
  <si>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</si>
  <si>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</si>
  <si>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</si>
  <si>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</si>
  <si>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</si>
  <si>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</si>
  <si>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</si>
  <si>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</si>
  <si>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</si>
  <si>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</si>
  <si>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</si>
  <si>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</si>
  <si>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</si>
  <si>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</si>
  <si>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</si>
  <si>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</si>
  <si>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</si>
  <si>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</si>
  <si>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</si>
  <si>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</si>
  <si>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</si>
  <si>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</si>
  <si>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</si>
  <si>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</si>
  <si>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</si>
  <si>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</si>
  <si>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</si>
  <si>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</si>
  <si>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</si>
  <si>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</si>
  <si>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</si>
  <si>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</si>
  <si>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</si>
  <si>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</si>
  <si>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</si>
  <si>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</si>
  <si>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</si>
  <si>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</si>
  <si>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</si>
  <si>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</si>
  <si>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</si>
  <si>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</si>
  <si>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</si>
  <si>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</si>
  <si>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</si>
  <si>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</si>
  <si>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</si>
  <si>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</si>
  <si>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</si>
  <si>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</si>
  <si>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</si>
  <si>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</si>
  <si>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</si>
  <si>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</si>
  <si>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</si>
  <si>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</si>
  <si>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</si>
  <si>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</si>
  <si>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</si>
  <si>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</si>
  <si>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</si>
  <si>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</si>
  <si>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</si>
  <si>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</si>
  <si>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</si>
  <si>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</si>
  <si>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</si>
  <si>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</si>
  <si>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</si>
  <si>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</si>
  <si>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</si>
  <si>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</si>
  <si>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</si>
  <si>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</si>
  <si>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</si>
  <si>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</si>
  <si>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</si>
  <si>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</si>
  <si>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</si>
  <si>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</si>
  <si>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</si>
  <si>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</si>
  <si>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</si>
  <si>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</si>
  <si>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</si>
  <si>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</si>
  <si>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</si>
  <si>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</si>
  <si>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</si>
  <si>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</si>
  <si>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</si>
  <si>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</si>
  <si>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</si>
  <si>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</si>
  <si>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</si>
  <si>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</si>
  <si>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</si>
  <si>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</si>
  <si>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</si>
  <si>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</si>
  <si>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</si>
  <si>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</si>
  <si>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</si>
  <si>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</si>
  <si>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</si>
  <si>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</si>
  <si>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</si>
  <si>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</si>
  <si>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</si>
  <si>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</si>
  <si>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</si>
  <si>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</si>
  <si>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</si>
  <si>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</si>
  <si>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</si>
  <si>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</si>
  <si>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</si>
  <si>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</si>
  <si>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</si>
  <si>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</si>
  <si>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</si>
  <si>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</si>
  <si>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</si>
  <si>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</si>
  <si>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</si>
  <si>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</si>
  <si>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</si>
  <si>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</si>
  <si>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</si>
  <si>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</si>
  <si>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</si>
  <si>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</si>
  <si>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</si>
  <si>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</si>
  <si>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</si>
  <si>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</si>
  <si>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</si>
  <si>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</si>
  <si>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</si>
  <si>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</si>
  <si>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</si>
  <si>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</si>
  <si>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</si>
  <si>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</si>
  <si>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</si>
  <si>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</si>
  <si>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</si>
  <si>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</si>
  <si>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</si>
  <si>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</si>
  <si>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</si>
  <si>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</si>
  <si>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</si>
  <si>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</si>
  <si>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</si>
  <si>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</si>
  <si>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</si>
  <si>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</si>
  <si>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</si>
  <si>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</si>
  <si>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</si>
  <si>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</si>
  <si>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</si>
  <si>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</si>
  <si>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</si>
  <si>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</si>
  <si>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</si>
  <si>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</si>
  <si>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</si>
  <si>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</si>
  <si>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</si>
  <si>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</si>
  <si>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</si>
  <si>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</si>
  <si>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</si>
  <si>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</si>
  <si>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</si>
  <si>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</si>
  <si>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</si>
  <si>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</si>
  <si>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</si>
  <si>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</si>
  <si>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</si>
  <si>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</si>
  <si>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</si>
  <si>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</si>
  <si>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</si>
  <si>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</si>
  <si>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</si>
  <si>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</si>
  <si>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</si>
  <si>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</si>
  <si>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</si>
  <si>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</si>
  <si>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</si>
  <si>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</si>
  <si>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</si>
  <si>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</si>
  <si>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</si>
  <si>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</si>
  <si>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</si>
  <si>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</si>
  <si>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</si>
  <si>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</si>
  <si>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</si>
  <si>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</si>
  <si>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</si>
  <si>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</si>
  <si>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</si>
  <si>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</si>
  <si>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</si>
  <si>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</si>
  <si>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</si>
  <si>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</si>
  <si>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</si>
  <si>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</si>
  <si>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</si>
  <si>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</si>
  <si>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</si>
  <si>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</si>
  <si>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</si>
  <si>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</si>
  <si>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</si>
  <si>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</si>
  <si>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</si>
  <si>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</si>
  <si>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</si>
  <si>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</si>
  <si>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</si>
  <si>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</si>
  <si>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</si>
  <si>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</si>
  <si>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</si>
  <si>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</si>
  <si>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</si>
  <si>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</si>
  <si>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</si>
  <si>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</si>
  <si>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</si>
  <si>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</si>
  <si>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</si>
  <si>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</si>
  <si>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</si>
  <si>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</si>
  <si>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</si>
  <si>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</si>
  <si>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</si>
  <si>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</si>
  <si>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</si>
  <si>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</si>
  <si>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</si>
  <si>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</si>
  <si>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</si>
  <si>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</si>
  <si>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</si>
  <si>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</si>
  <si>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</si>
  <si>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</si>
  <si>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</si>
  <si>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</si>
  <si>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</si>
  <si>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</si>
  <si>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</si>
  <si>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</si>
  <si>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</si>
  <si>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</si>
  <si>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</si>
  <si>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</si>
  <si>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</si>
  <si>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</si>
  <si>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</si>
  <si>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</si>
  <si>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</si>
  <si>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</si>
  <si>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</si>
  <si>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</si>
  <si>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</si>
  <si>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</si>
  <si>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</si>
  <si>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</si>
  <si>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</si>
  <si>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</si>
  <si>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</si>
  <si>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</si>
  <si>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</si>
  <si>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</si>
  <si>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</si>
  <si>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</si>
  <si>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</si>
  <si>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</si>
  <si>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</si>
  <si>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</si>
  <si>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</si>
  <si>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</si>
  <si>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</si>
  <si>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</si>
  <si>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</si>
  <si>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</si>
  <si>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</si>
  <si>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</si>
  <si>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</si>
  <si>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</si>
  <si>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</si>
  <si>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</si>
  <si>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</si>
  <si>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</si>
  <si>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</si>
  <si>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</si>
  <si>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</si>
  <si>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</si>
  <si>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</si>
  <si>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</si>
  <si>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</si>
  <si>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</si>
  <si>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</si>
  <si>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</si>
  <si>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</si>
  <si>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</si>
  <si>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</si>
  <si>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</si>
  <si>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</si>
  <si>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</si>
  <si>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</si>
  <si>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</si>
  <si>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</si>
  <si>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</si>
  <si>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</si>
  <si>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</si>
  <si>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</si>
  <si>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</si>
  <si>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</si>
  <si>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</si>
  <si>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</si>
  <si>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</si>
  <si>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</si>
  <si>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</si>
  <si>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</si>
  <si>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</si>
  <si>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</si>
  <si>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</si>
  <si>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</si>
  <si>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</si>
  <si>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</si>
  <si>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</si>
  <si>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</si>
  <si>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</si>
  <si>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</si>
  <si>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</si>
  <si>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</si>
  <si>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</si>
  <si>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</si>
  <si>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</si>
  <si>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</si>
  <si>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</si>
  <si>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</si>
  <si>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</si>
  <si>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</si>
  <si>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</si>
  <si>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</si>
  <si>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</si>
  <si>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</si>
  <si>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</si>
  <si>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</si>
  <si>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</si>
  <si>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</si>
  <si>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</si>
  <si>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</si>
  <si>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</si>
  <si>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</si>
  <si>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</si>
  <si>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</si>
  <si>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</si>
  <si>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</si>
  <si>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</si>
  <si>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</si>
  <si>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</si>
  <si>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</si>
  <si>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</si>
  <si>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</si>
  <si>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</si>
  <si>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</si>
  <si>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</si>
  <si>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</si>
  <si>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</si>
  <si>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</si>
  <si>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</si>
  <si>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</si>
  <si>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</si>
  <si>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</si>
  <si>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</si>
  <si>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</si>
  <si>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</si>
  <si>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</si>
  <si>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</si>
  <si>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</si>
  <si>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</si>
  <si>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</si>
  <si>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</si>
  <si>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</si>
  <si>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</si>
  <si>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</si>
  <si>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</si>
  <si>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</si>
  <si>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</si>
  <si>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</si>
  <si>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</si>
  <si>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</si>
  <si>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</si>
  <si>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</si>
  <si>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</si>
  <si>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</si>
  <si>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</si>
  <si>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</si>
  <si>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</si>
  <si>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</si>
  <si>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</si>
  <si>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</si>
  <si>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</si>
  <si>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</si>
  <si>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</si>
  <si>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</si>
  <si>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</si>
  <si>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</si>
  <si>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</si>
  <si>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</si>
  <si>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</si>
  <si>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</si>
  <si>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</si>
  <si>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</si>
  <si>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</si>
  <si>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</si>
  <si>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</si>
  <si>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</si>
  <si>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</si>
  <si>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</si>
  <si>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</si>
  <si>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</si>
  <si>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</si>
  <si>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</si>
  <si>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</si>
  <si>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</si>
  <si>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</si>
  <si>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</si>
  <si>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</si>
  <si>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</si>
  <si>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</si>
  <si>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</si>
  <si>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</si>
  <si>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</si>
  <si>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</si>
  <si>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</si>
  <si>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</si>
  <si>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</si>
  <si>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</si>
  <si>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</si>
  <si>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</si>
  <si>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</si>
  <si>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</si>
  <si>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</si>
  <si>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</si>
  <si>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</si>
  <si>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</si>
  <si>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</si>
  <si>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</si>
  <si>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</si>
  <si>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</si>
  <si>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</si>
  <si>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</si>
  <si>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</si>
  <si>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</si>
  <si>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</si>
  <si>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</si>
  <si>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</si>
  <si>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</si>
  <si>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</si>
  <si>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</si>
  <si>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</si>
  <si>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</si>
  <si>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</si>
  <si>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</si>
  <si>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</si>
  <si>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</si>
  <si>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</si>
  <si>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</si>
  <si>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</si>
  <si>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</si>
  <si>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</si>
  <si>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</si>
  <si>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</si>
  <si>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</si>
  <si>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</si>
  <si>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</si>
  <si>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</si>
  <si>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</si>
  <si>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</si>
  <si>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</si>
  <si>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</si>
  <si>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</si>
  <si>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</si>
  <si>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</si>
  <si>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</si>
  <si>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</si>
  <si>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</si>
  <si>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</si>
  <si>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</si>
  <si>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</si>
  <si>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</si>
  <si>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</si>
  <si>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</si>
  <si>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</si>
  <si>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</si>
  <si>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</si>
  <si>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</si>
  <si>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</si>
  <si>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</si>
  <si>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</si>
  <si>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</si>
  <si>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</si>
  <si>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</si>
  <si>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</si>
  <si>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</si>
  <si>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</si>
  <si>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</si>
  <si>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</si>
  <si>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</si>
  <si>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</si>
  <si>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</si>
  <si>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</si>
  <si>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</si>
  <si>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</si>
  <si>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</si>
  <si>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</si>
  <si>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</si>
  <si>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</si>
  <si>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</si>
  <si>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</si>
  <si>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</si>
  <si>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</si>
  <si>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</si>
  <si>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</si>
  <si>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</si>
  <si>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</si>
  <si>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</si>
  <si>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</si>
  <si>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</si>
  <si>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</si>
  <si>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</si>
  <si>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</si>
  <si>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</si>
  <si>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</si>
  <si>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</si>
  <si>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</si>
  <si>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</si>
  <si>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</si>
  <si>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</si>
  <si>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</si>
  <si>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</si>
  <si>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</si>
  <si>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</si>
  <si>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</si>
  <si>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</si>
  <si>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</si>
  <si>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</si>
  <si>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</si>
  <si>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</si>
  <si>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</si>
  <si>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</si>
  <si>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</si>
  <si>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</si>
  <si>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</si>
  <si>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</si>
  <si>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</si>
  <si>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</si>
  <si>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</si>
  <si>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</si>
  <si>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</si>
  <si>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</si>
  <si>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</si>
  <si>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</si>
  <si>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</si>
  <si>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</si>
  <si>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</si>
  <si>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</si>
  <si>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</si>
  <si>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</si>
  <si>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</si>
  <si>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</si>
  <si>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</si>
  <si>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</si>
  <si>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</si>
  <si>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</si>
  <si>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</si>
  <si>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</si>
  <si>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</si>
  <si>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</si>
  <si>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</si>
  <si>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</si>
  <si>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</si>
  <si>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</si>
  <si>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</si>
  <si>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</si>
  <si>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</si>
  <si>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</si>
  <si>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</si>
  <si>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</si>
  <si>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</si>
  <si>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</si>
  <si>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</si>
  <si>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</si>
  <si>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</si>
  <si>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</si>
  <si>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</si>
  <si>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</si>
  <si>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</si>
  <si>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</si>
  <si>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</si>
  <si>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</si>
  <si>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</si>
  <si>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</si>
  <si>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</si>
  <si>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</si>
  <si>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</si>
  <si>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</si>
  <si>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</si>
  <si>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</si>
  <si>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</si>
  <si>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</si>
  <si>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</si>
  <si>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</si>
  <si>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</si>
  <si>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</si>
  <si>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</si>
  <si>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</si>
  <si>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</si>
  <si>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</si>
  <si>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</si>
  <si>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</si>
  <si>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</si>
  <si>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</si>
  <si>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</si>
  <si>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</si>
  <si>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</si>
  <si>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</si>
  <si>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</si>
  <si>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</si>
  <si>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</si>
  <si>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</si>
  <si>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</si>
  <si>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</si>
  <si>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</si>
  <si>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</si>
  <si>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</si>
  <si>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</si>
  <si>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</si>
  <si>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</si>
  <si>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</si>
  <si>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</si>
  <si>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</si>
  <si>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</si>
  <si>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</si>
  <si>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</si>
  <si>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</si>
  <si>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</si>
  <si>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</si>
  <si>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</si>
  <si>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</si>
  <si>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</si>
  <si>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</si>
  <si>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</si>
  <si>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</si>
  <si>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</si>
  <si>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</si>
  <si>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</si>
  <si>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</si>
  <si>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</si>
  <si>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</si>
  <si>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</si>
  <si>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</si>
  <si>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</si>
  <si>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</si>
  <si>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</si>
  <si>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</si>
  <si>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</si>
  <si>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</si>
  <si>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</si>
  <si>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</si>
  <si>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</si>
  <si>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</si>
  <si>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</si>
  <si>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</si>
  <si>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</si>
  <si>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</si>
  <si>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</si>
  <si>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</si>
  <si>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</si>
  <si>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</si>
  <si>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</si>
  <si>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</si>
  <si>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</si>
  <si>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</si>
  <si>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</si>
  <si>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</si>
  <si>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</si>
  <si>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</si>
  <si>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</si>
  <si>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</si>
  <si>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</si>
  <si>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</si>
  <si>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</si>
  <si>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</si>
  <si>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</si>
  <si>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</si>
  <si>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</si>
  <si>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</si>
  <si>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</si>
  <si>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</si>
  <si>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</si>
  <si>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</si>
  <si>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</si>
  <si>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</si>
  <si>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</si>
  <si>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</si>
  <si>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</si>
  <si>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</si>
  <si>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</si>
  <si>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</si>
  <si>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</si>
  <si>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</si>
  <si>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</si>
  <si>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</si>
  <si>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</si>
  <si>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</si>
  <si>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</si>
  <si>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</si>
  <si>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</si>
  <si>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</si>
  <si>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</si>
  <si>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</si>
  <si>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</si>
  <si>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</si>
  <si>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</si>
  <si>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</si>
  <si>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</si>
  <si>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</si>
  <si>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</si>
  <si>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</si>
  <si>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</si>
  <si>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</si>
  <si>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</si>
  <si>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</si>
  <si>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</si>
  <si>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</si>
  <si>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</si>
  <si>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</si>
  <si>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</si>
  <si>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</si>
  <si>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</si>
  <si>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</si>
  <si>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</si>
  <si>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</si>
  <si>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</si>
  <si>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</si>
  <si>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</si>
  <si>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</si>
  <si>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</si>
  <si>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</si>
  <si>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</si>
  <si>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</si>
  <si>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</si>
  <si>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</si>
  <si>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</si>
  <si>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</si>
  <si>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</si>
  <si>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</si>
  <si>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</si>
  <si>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</si>
  <si>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</si>
  <si>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</si>
  <si>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</si>
  <si>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</si>
  <si>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</si>
  <si>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</si>
  <si>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</si>
  <si>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</si>
  <si>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</si>
  <si>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</si>
  <si>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</si>
  <si>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</si>
  <si>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</si>
  <si>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</si>
  <si>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</si>
  <si>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</si>
  <si>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</si>
  <si>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</si>
  <si>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</si>
  <si>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</si>
  <si>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</si>
  <si>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</si>
  <si>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</si>
  <si>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</si>
  <si>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</si>
  <si>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</si>
  <si>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</si>
  <si>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</si>
  <si>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</si>
  <si>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</si>
  <si>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</si>
  <si>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</si>
  <si>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</si>
  <si>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</si>
  <si>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</si>
  <si>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</si>
  <si>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</si>
  <si>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</si>
  <si>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</si>
  <si>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</si>
  <si>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</si>
  <si>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</si>
  <si>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</si>
  <si>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</si>
  <si>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</si>
  <si>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</si>
  <si>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</si>
  <si>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</si>
  <si>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</si>
  <si>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</si>
  <si>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</si>
  <si>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</si>
  <si>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</si>
  <si>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</si>
  <si>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</si>
  <si>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</si>
  <si>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</si>
  <si>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</si>
  <si>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</si>
  <si>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</si>
  <si>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</si>
  <si>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</si>
  <si>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</si>
  <si>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</si>
  <si>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</si>
  <si>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</si>
  <si>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</si>
  <si>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</si>
  <si>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</si>
  <si>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</si>
  <si>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</si>
  <si>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</si>
  <si>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</si>
  <si>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</si>
  <si>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</si>
  <si>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</si>
  <si>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</si>
  <si>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</si>
  <si>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</si>
  <si>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</si>
  <si>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</si>
  <si>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</si>
  <si>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</si>
  <si>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</si>
  <si>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</si>
  <si>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</si>
  <si>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</si>
  <si>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</si>
  <si>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</si>
  <si>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</si>
  <si>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</si>
  <si>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</si>
  <si>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</si>
  <si>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</si>
  <si>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</si>
  <si>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</si>
  <si>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</si>
  <si>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</si>
  <si>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</si>
  <si>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</si>
  <si>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</si>
  <si>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</si>
  <si>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</si>
  <si>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</si>
  <si>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</si>
  <si>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</si>
  <si>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</si>
  <si>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</si>
  <si>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</si>
  <si>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</si>
  <si>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</si>
  <si>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</si>
  <si>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</si>
  <si>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</si>
  <si>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</si>
  <si>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</si>
  <si>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</si>
  <si>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</si>
  <si>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</si>
  <si>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</si>
  <si>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</si>
  <si>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</si>
  <si>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</si>
  <si>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</si>
  <si>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</si>
  <si>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</si>
  <si>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</si>
  <si>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</si>
  <si>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</si>
  <si>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</si>
  <si>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</si>
  <si>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</si>
  <si>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</si>
  <si>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</si>
  <si>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</si>
  <si>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</si>
  <si>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</si>
  <si>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</si>
  <si>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</si>
  <si>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</si>
  <si>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</si>
  <si>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</si>
  <si>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</si>
  <si>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</si>
  <si>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</si>
  <si>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</si>
  <si>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</si>
  <si>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</si>
  <si>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</si>
  <si>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</si>
  <si>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</si>
  <si>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</si>
  <si>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</si>
  <si>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</si>
  <si>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</si>
  <si>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</si>
  <si>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</si>
  <si>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</si>
  <si>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</si>
  <si>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</si>
  <si>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</si>
  <si>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</si>
  <si>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</si>
  <si>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</si>
  <si>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</si>
  <si>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</si>
  <si>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</si>
  <si>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</si>
  <si>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</si>
  <si>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</si>
  <si>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</si>
  <si>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</si>
  <si>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</si>
  <si>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</si>
  <si>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</si>
  <si>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</si>
  <si>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</si>
  <si>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</si>
  <si>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</si>
  <si>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</si>
  <si>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</si>
  <si>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</si>
  <si>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</si>
  <si>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</si>
  <si>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</si>
  <si>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</si>
  <si>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</si>
  <si>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</si>
  <si>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</si>
  <si>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</si>
  <si>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</si>
  <si>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</si>
  <si>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</si>
  <si>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</si>
  <si>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</si>
  <si>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</si>
  <si>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</si>
  <si>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</si>
  <si>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</si>
  <si>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</si>
  <si>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</si>
  <si>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</si>
  <si>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</si>
  <si>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</si>
  <si>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</si>
  <si>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</si>
  <si>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</si>
  <si>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</si>
  <si>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</si>
  <si>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</si>
  <si>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</si>
  <si>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</si>
  <si>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</si>
  <si>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</si>
  <si>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</si>
  <si>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</si>
  <si>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</si>
  <si>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</si>
  <si>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</si>
  <si>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</si>
  <si>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</si>
  <si>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</si>
  <si>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</si>
  <si>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</si>
  <si>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</si>
  <si>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</si>
  <si>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</si>
  <si>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</si>
  <si>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</si>
  <si>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</si>
  <si>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</si>
  <si>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</si>
  <si>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</si>
  <si>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</si>
  <si>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</si>
  <si>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</si>
  <si>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</si>
  <si>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</si>
  <si>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</si>
  <si>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</si>
  <si>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</si>
  <si>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</si>
  <si>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</si>
  <si>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</si>
  <si>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</si>
  <si>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</si>
  <si>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</si>
  <si>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</si>
  <si>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</si>
  <si>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</si>
  <si>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</si>
  <si>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</si>
  <si>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</si>
  <si>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</si>
  <si>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</si>
  <si>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</si>
  <si>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</si>
  <si>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</si>
  <si>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</si>
  <si>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</si>
  <si>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</si>
  <si>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</si>
  <si>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</si>
  <si>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</si>
  <si>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</si>
  <si>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</si>
  <si>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</si>
  <si>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</si>
  <si>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</si>
  <si>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</si>
  <si>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</si>
  <si>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</si>
  <si>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</si>
  <si>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</si>
  <si>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</si>
  <si>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</si>
  <si>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</si>
  <si>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</si>
  <si>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</si>
  <si>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</si>
  <si>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</si>
  <si>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</si>
  <si>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</si>
  <si>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</si>
  <si>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</si>
  <si>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</si>
  <si>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</si>
  <si>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</si>
  <si>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</si>
  <si>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</si>
  <si>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</si>
  <si>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</si>
  <si>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</si>
  <si>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</si>
  <si>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</si>
  <si>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</si>
  <si>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</si>
  <si>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</si>
  <si>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</si>
  <si>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</si>
  <si>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</si>
  <si>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</si>
  <si>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</si>
  <si>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</si>
  <si>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</si>
  <si>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</si>
  <si>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</si>
  <si>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</si>
  <si>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</si>
  <si>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</si>
  <si>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</si>
  <si>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</si>
  <si>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</si>
  <si>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</si>
  <si>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</si>
  <si>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</si>
  <si>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</si>
  <si>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</si>
  <si>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</si>
  <si>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</si>
  <si>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</si>
  <si>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</si>
  <si>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</si>
  <si>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</si>
  <si>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</si>
  <si>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</si>
  <si>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</si>
  <si>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</si>
  <si>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</si>
  <si>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</si>
  <si>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</si>
  <si>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</si>
  <si>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</si>
  <si>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</si>
  <si>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</si>
  <si>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</si>
  <si>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</si>
  <si>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</si>
  <si>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</si>
  <si>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</si>
  <si>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</si>
  <si>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</si>
  <si>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</si>
  <si>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</si>
  <si>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</si>
  <si>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</si>
  <si>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</si>
  <si>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</si>
  <si>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</si>
  <si>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</si>
  <si>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</si>
  <si>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</si>
  <si>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</si>
  <si>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</si>
  <si>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</si>
  <si>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</si>
  <si>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</si>
  <si>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</si>
  <si>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</si>
  <si>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</si>
  <si>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</si>
  <si>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</si>
  <si>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</si>
  <si>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</si>
  <si>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</si>
  <si>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</si>
  <si>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</si>
  <si>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</si>
  <si>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</si>
  <si>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</si>
  <si>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</si>
  <si>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</si>
  <si>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</si>
  <si>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</si>
  <si>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</si>
  <si>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</si>
  <si>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</si>
  <si>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</si>
  <si>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</si>
  <si>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</si>
  <si>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</si>
  <si>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</si>
  <si>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</si>
  <si>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</si>
  <si>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</si>
  <si>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</si>
  <si>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</si>
  <si>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</si>
  <si>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</si>
  <si>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</si>
  <si>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</si>
  <si>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</si>
  <si>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</si>
  <si>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</si>
  <si>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</si>
  <si>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</si>
  <si>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</si>
  <si>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</si>
  <si>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</si>
  <si>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</si>
  <si>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</si>
  <si>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</si>
  <si>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</si>
  <si>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</si>
  <si>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</si>
  <si>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</si>
  <si>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</si>
  <si>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</si>
  <si>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</si>
  <si>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</si>
  <si>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</si>
  <si>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</si>
  <si>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</si>
  <si>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</si>
  <si>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</si>
  <si>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</si>
  <si>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</si>
  <si>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</si>
  <si>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</si>
  <si>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</si>
  <si>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</si>
  <si>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</si>
  <si>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</si>
  <si>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</si>
  <si>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</si>
  <si>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</si>
  <si>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</si>
  <si>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</si>
  <si>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</si>
  <si>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</si>
  <si>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</si>
  <si>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</si>
  <si>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</si>
  <si>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</si>
  <si>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</si>
  <si>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</si>
  <si>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</si>
  <si>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</si>
  <si>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</si>
  <si>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</si>
  <si>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</si>
  <si>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</si>
  <si>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</si>
  <si>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</si>
  <si>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</si>
  <si>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</si>
  <si>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</si>
  <si>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</si>
  <si>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</si>
  <si>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</si>
  <si>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</si>
  <si>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</si>
  <si>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</si>
  <si>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</si>
  <si>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</si>
  <si>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</si>
  <si>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</si>
  <si>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</si>
  <si>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</si>
  <si>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</si>
  <si>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</si>
  <si>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</si>
  <si>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</si>
  <si>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</si>
  <si>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</si>
  <si>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</si>
  <si>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</si>
  <si>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</si>
  <si>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</si>
  <si>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</si>
  <si>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</si>
  <si>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</si>
  <si>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</si>
  <si>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</si>
  <si>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</si>
  <si>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</si>
  <si>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</si>
  <si>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</si>
  <si>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</si>
  <si>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</si>
  <si>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</si>
  <si>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</si>
  <si>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</si>
  <si>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</si>
  <si>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</si>
  <si>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</si>
  <si>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</si>
  <si>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</si>
  <si>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</si>
  <si>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</si>
  <si>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</si>
  <si>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</si>
  <si>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</si>
  <si>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</si>
  <si>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</si>
  <si>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</si>
  <si>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</si>
  <si>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</si>
  <si>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</si>
  <si>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</si>
  <si>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</si>
  <si>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</si>
  <si>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</si>
  <si>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</si>
  <si>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</si>
  <si>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</si>
  <si>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</si>
  <si>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</si>
  <si>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</si>
  <si>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</si>
  <si>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</si>
  <si>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</si>
  <si>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</si>
  <si>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</si>
  <si>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</si>
  <si>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</si>
  <si>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</si>
  <si>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</si>
  <si>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</si>
  <si>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</si>
  <si>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</si>
  <si>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</si>
  <si>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</si>
  <si>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</si>
  <si>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</si>
  <si>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</si>
  <si>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</si>
  <si>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</si>
  <si>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</si>
  <si>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</si>
  <si>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</si>
  <si>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</si>
  <si>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</si>
  <si>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</si>
  <si>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</si>
  <si>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</si>
  <si>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</si>
  <si>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</si>
  <si>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</si>
  <si>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</si>
  <si>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</si>
  <si>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</si>
  <si>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</si>
  <si>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</si>
  <si>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</si>
  <si>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</si>
  <si>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</si>
  <si>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</si>
  <si>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</si>
  <si>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</si>
  <si>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</si>
  <si>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</si>
  <si>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</si>
  <si>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</si>
  <si>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</si>
  <si>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</si>
  <si>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</si>
  <si>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</si>
  <si>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</si>
  <si>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</si>
  <si>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</si>
  <si>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</si>
  <si>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</si>
  <si>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</si>
  <si>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</si>
  <si>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</si>
  <si>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</si>
  <si>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</si>
  <si>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</si>
  <si>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</si>
  <si>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</si>
  <si>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</si>
  <si>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</si>
  <si>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</si>
  <si>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</si>
  <si>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</si>
  <si>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</si>
  <si>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</si>
  <si>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</si>
  <si>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</si>
  <si>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</si>
  <si>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</si>
  <si>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</si>
  <si>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</si>
  <si>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</si>
  <si>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</si>
  <si>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</si>
  <si>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</si>
  <si>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</si>
  <si>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</si>
  <si>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</si>
  <si>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</si>
  <si>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</si>
  <si>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</si>
  <si>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</si>
  <si>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</si>
  <si>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</si>
  <si>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</si>
  <si>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</si>
  <si>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</si>
  <si>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</si>
  <si>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</si>
  <si>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</si>
  <si>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</si>
  <si>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</si>
  <si>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</si>
  <si>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</si>
  <si>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</si>
  <si>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</si>
  <si>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</si>
  <si>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</si>
  <si>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</si>
  <si>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</si>
  <si>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</si>
  <si>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</si>
  <si>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</si>
  <si>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</si>
  <si>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</si>
  <si>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</si>
  <si>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</si>
  <si>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</si>
  <si>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</si>
  <si>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</si>
  <si>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</si>
  <si>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</si>
  <si>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</si>
  <si>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</si>
  <si>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</si>
  <si>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</si>
  <si>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</si>
  <si>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</si>
  <si>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</si>
  <si>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</si>
  <si>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</si>
  <si>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</si>
  <si>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</si>
  <si>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</si>
  <si>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</si>
  <si>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</si>
  <si>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</si>
  <si>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</si>
  <si>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</si>
  <si>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</si>
  <si>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</si>
  <si>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</si>
  <si>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</si>
  <si>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</si>
  <si>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</si>
  <si>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</si>
  <si>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</si>
  <si>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</si>
  <si>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</si>
  <si>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</si>
  <si>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</si>
  <si>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</si>
  <si>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</si>
  <si>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</si>
  <si>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</si>
  <si>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</si>
  <si>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</si>
  <si>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</si>
  <si>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</si>
  <si>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</si>
  <si>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</si>
  <si>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</si>
  <si>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</si>
  <si>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</si>
  <si>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</si>
  <si>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</si>
  <si>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</si>
  <si>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</si>
  <si>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</si>
  <si>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</si>
  <si>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</si>
  <si>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</si>
  <si>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</si>
  <si>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</si>
  <si>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</si>
  <si>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</si>
  <si>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</si>
  <si>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</si>
  <si>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</si>
  <si>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</si>
  <si>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</si>
  <si>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</si>
  <si>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</si>
  <si>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</si>
  <si>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</si>
  <si>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</si>
  <si>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</si>
  <si>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</si>
  <si>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</si>
  <si>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</si>
  <si>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</si>
  <si>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</si>
  <si>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</si>
  <si>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</si>
  <si>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</si>
  <si>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</si>
  <si>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</si>
  <si>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</si>
  <si>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</si>
  <si>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</si>
  <si>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</si>
  <si>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</si>
  <si>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</si>
  <si>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</si>
  <si>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</si>
  <si>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</si>
  <si>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</si>
  <si>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</si>
  <si>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</si>
  <si>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</si>
  <si>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</si>
  <si>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</si>
  <si>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</si>
  <si>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</si>
  <si>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</si>
  <si>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</si>
  <si>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</si>
  <si>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</si>
  <si>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</si>
  <si>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</si>
  <si>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</si>
  <si>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</si>
  <si>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</si>
  <si>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</si>
  <si>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</si>
  <si>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</si>
  <si>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</si>
  <si>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</si>
  <si>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</si>
  <si>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</si>
  <si>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</si>
  <si>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</si>
  <si>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</si>
  <si>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</si>
  <si>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</si>
  <si>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</si>
  <si>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</si>
  <si>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</si>
  <si>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</si>
  <si>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</si>
  <si>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</si>
  <si>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</si>
  <si>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</si>
  <si>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</si>
  <si>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</si>
  <si>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</si>
  <si>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</si>
  <si>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</si>
  <si>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</si>
  <si>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</si>
  <si>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</si>
  <si>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</si>
  <si>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</si>
  <si>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</si>
  <si>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</si>
  <si>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</si>
  <si>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</si>
  <si>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</si>
  <si>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</si>
  <si>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</si>
  <si>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</si>
  <si>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</si>
  <si>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</si>
  <si>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</si>
  <si>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</si>
  <si>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</si>
  <si>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</si>
  <si>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</si>
  <si>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</si>
  <si>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</si>
  <si>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</si>
  <si>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</si>
  <si>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</si>
  <si>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</si>
  <si>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</si>
  <si>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</si>
  <si>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</si>
  <si>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</si>
  <si>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</si>
  <si>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</si>
  <si>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</si>
  <si>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</si>
  <si>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</si>
  <si>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</si>
  <si>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</si>
  <si>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</si>
  <si>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</si>
  <si>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</si>
  <si>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</si>
  <si>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</si>
  <si>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</si>
  <si>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</si>
  <si>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</si>
  <si>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</si>
  <si>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</si>
  <si>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</si>
  <si>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</si>
  <si>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</si>
  <si>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</si>
  <si>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</si>
  <si>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</si>
  <si>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</si>
  <si>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</si>
  <si>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</si>
  <si>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</si>
  <si>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</si>
  <si>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</si>
  <si>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</si>
  <si>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</si>
  <si>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</si>
  <si>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</si>
  <si>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</si>
  <si>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</si>
  <si>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</si>
  <si>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</si>
  <si>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</si>
  <si>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</si>
  <si>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</si>
  <si>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</si>
  <si>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</si>
  <si>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</si>
  <si>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</si>
  <si>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</si>
  <si>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</si>
  <si>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</si>
  <si>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</si>
  <si>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</si>
  <si>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</si>
  <si>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</si>
  <si>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</si>
  <si>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</si>
  <si>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</si>
  <si>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</si>
  <si>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</si>
  <si>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</si>
  <si>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</si>
  <si>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</si>
  <si>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</si>
  <si>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</si>
  <si>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</si>
  <si>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</si>
  <si>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</si>
  <si>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</si>
  <si>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</si>
  <si>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</si>
  <si>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</si>
  <si>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</si>
  <si>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</si>
  <si>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</si>
  <si>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</si>
  <si>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</si>
  <si>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</si>
  <si>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</si>
  <si>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</si>
  <si>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</si>
  <si>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</si>
  <si>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</si>
  <si>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</si>
  <si>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</si>
  <si>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</si>
  <si>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</si>
  <si>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</si>
  <si>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</si>
  <si>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</si>
  <si>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</si>
  <si>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</si>
  <si>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</si>
  <si>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</si>
  <si>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</si>
  <si>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</si>
  <si>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</si>
  <si>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</si>
  <si>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</si>
  <si>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</si>
  <si>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</si>
  <si>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</si>
  <si>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</si>
  <si>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</si>
  <si>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</si>
  <si>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</si>
  <si>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</si>
  <si>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</si>
  <si>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</si>
  <si>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</si>
  <si>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</si>
  <si>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</si>
  <si>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</si>
  <si>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</si>
  <si>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</si>
  <si>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</si>
  <si>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</si>
  <si>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</si>
  <si>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</si>
  <si>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</si>
  <si>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</si>
  <si>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</si>
  <si>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</si>
  <si>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</si>
  <si>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</si>
  <si>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</si>
  <si>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</si>
  <si>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</si>
  <si>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</si>
  <si>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</si>
  <si>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</si>
  <si>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</si>
  <si>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</si>
  <si>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</si>
  <si>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</si>
  <si>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</si>
  <si>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</si>
  <si>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</si>
  <si>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</si>
  <si>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</si>
  <si>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</si>
  <si>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</si>
  <si>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</si>
  <si>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</si>
  <si>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</si>
  <si>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</si>
  <si>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</si>
  <si>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</si>
  <si>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</si>
  <si>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</si>
  <si>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</si>
  <si>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</si>
  <si>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</si>
  <si>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</si>
  <si>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</si>
  <si>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</si>
  <si>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</si>
  <si>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</si>
  <si>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</si>
  <si>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</si>
  <si>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</si>
  <si>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</si>
  <si>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</si>
  <si>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</si>
  <si>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</si>
  <si>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</si>
  <si>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</si>
  <si>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</si>
  <si>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</si>
  <si>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</si>
  <si>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</si>
  <si>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</si>
  <si>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</si>
  <si>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</si>
  <si>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</si>
  <si>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</si>
  <si>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</si>
  <si>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</si>
  <si>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</si>
  <si>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</si>
  <si>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</si>
  <si>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</si>
  <si>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</si>
  <si>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</si>
  <si>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</si>
  <si>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</si>
  <si>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</si>
  <si>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</si>
  <si>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</si>
  <si>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</si>
  <si>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</si>
  <si>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</si>
  <si>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</si>
  <si>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</si>
  <si>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</si>
  <si>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</si>
  <si>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</si>
  <si>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</si>
  <si>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</si>
  <si>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</si>
  <si>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</si>
  <si>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</si>
  <si>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</si>
  <si>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</si>
  <si>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</si>
  <si>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</si>
  <si>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</si>
  <si>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</si>
  <si>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</si>
  <si>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</si>
  <si>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</si>
  <si>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</si>
  <si>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</si>
  <si>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</si>
  <si>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</si>
  <si>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</si>
  <si>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</si>
  <si>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</si>
  <si>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</si>
  <si>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</si>
  <si>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</si>
  <si>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</si>
  <si>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</si>
  <si>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</si>
  <si>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</si>
  <si>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</si>
  <si>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</si>
  <si>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</si>
  <si>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</si>
  <si>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</si>
  <si>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</si>
  <si>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</si>
  <si>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</si>
  <si>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</si>
  <si>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</si>
  <si>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</si>
  <si>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</si>
  <si>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</si>
  <si>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</si>
  <si>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</si>
  <si>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</si>
  <si>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</si>
  <si>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</si>
  <si>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</si>
  <si>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</si>
  <si>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</si>
  <si>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</si>
  <si>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</si>
  <si>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</si>
  <si>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</si>
  <si>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</si>
  <si>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</si>
  <si>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</si>
  <si>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</si>
  <si>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</si>
  <si>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</si>
  <si>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</si>
  <si>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</si>
  <si>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</si>
  <si>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</si>
  <si>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</si>
  <si>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</si>
  <si>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</si>
  <si>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</si>
  <si>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</si>
  <si>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</si>
  <si>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</si>
  <si>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</si>
  <si>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</si>
  <si>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</si>
  <si>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</si>
  <si>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</si>
  <si>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</si>
  <si>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</si>
  <si>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</si>
  <si>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</si>
  <si>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</si>
  <si>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</si>
  <si>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</si>
  <si>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</si>
  <si>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</si>
  <si>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</si>
  <si>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</si>
  <si>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</si>
  <si>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</si>
  <si>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</si>
  <si>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</si>
  <si>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</si>
  <si>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</si>
  <si>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</si>
  <si>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</si>
  <si>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</si>
  <si>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</si>
  <si>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</si>
  <si>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</si>
  <si>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</si>
  <si>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</si>
  <si>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</si>
  <si>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</si>
  <si>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</si>
  <si>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</si>
  <si>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</si>
  <si>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</si>
  <si>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</si>
  <si>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</si>
  <si>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</si>
  <si>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</si>
  <si>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</si>
  <si>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</si>
  <si>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</si>
  <si>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</si>
  <si>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</si>
  <si>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</si>
  <si>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</si>
  <si>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</si>
  <si>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</si>
  <si>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</si>
  <si>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</si>
  <si>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</si>
  <si>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</si>
  <si>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</si>
  <si>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</si>
  <si>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</si>
  <si>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</si>
  <si>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</si>
  <si>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</si>
  <si>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</si>
  <si>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</si>
  <si>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</si>
  <si>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</si>
  <si>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</si>
  <si>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</si>
  <si>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</si>
  <si>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</si>
  <si>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</si>
  <si>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</si>
  <si>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</si>
  <si>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</si>
  <si>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</si>
  <si>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</si>
  <si>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</si>
  <si>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</si>
  <si>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</si>
  <si>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</si>
  <si>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</si>
  <si>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</si>
  <si>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</si>
  <si>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</si>
  <si>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</si>
  <si>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</si>
  <si>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</si>
  <si>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</si>
  <si>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</si>
  <si>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</si>
  <si>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</si>
  <si>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</si>
  <si>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</si>
  <si>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</si>
  <si>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</si>
  <si>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</si>
  <si>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</si>
  <si>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</si>
  <si>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</si>
  <si>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</si>
  <si>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</si>
  <si>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</si>
  <si>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</si>
  <si>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</si>
  <si>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</si>
  <si>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</si>
  <si>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</si>
  <si>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</si>
  <si>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</si>
  <si>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</si>
  <si>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</si>
  <si>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</si>
  <si>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</si>
  <si>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</si>
  <si>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</si>
  <si>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</si>
  <si>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</si>
  <si>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</si>
  <si>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</si>
  <si>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</si>
  <si>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</si>
  <si>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</si>
  <si>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</si>
  <si>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</si>
  <si>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</si>
  <si>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</si>
  <si>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</si>
  <si>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</si>
  <si>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</si>
  <si>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</si>
  <si>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</si>
  <si>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</si>
  <si>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</si>
  <si>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</si>
  <si>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</si>
  <si>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</si>
  <si>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</si>
  <si>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</si>
  <si>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</si>
  <si>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</si>
  <si>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</si>
  <si>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</si>
  <si>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</si>
  <si>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</si>
  <si>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</si>
  <si>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</si>
  <si>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</si>
  <si>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</si>
  <si>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</si>
  <si>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</si>
  <si>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</si>
  <si>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</si>
  <si>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</si>
  <si>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</si>
  <si>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</si>
  <si>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</si>
  <si>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</si>
  <si>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</si>
  <si>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</si>
  <si>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</si>
  <si>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</si>
  <si>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</si>
  <si>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</si>
  <si>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</si>
  <si>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</si>
  <si>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</si>
  <si>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</si>
  <si>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</si>
  <si>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</si>
  <si>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</si>
  <si>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</si>
  <si>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</si>
  <si>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</si>
  <si>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</si>
  <si>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</si>
  <si>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</si>
  <si>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</si>
  <si>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</si>
  <si>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</si>
  <si>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</si>
  <si>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</si>
  <si>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</si>
  <si>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</si>
  <si>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</si>
  <si>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</si>
  <si>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</si>
  <si>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</si>
  <si>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</si>
  <si>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</si>
  <si>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</si>
  <si>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</si>
  <si>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</si>
  <si>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</si>
  <si>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</si>
  <si>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</si>
  <si>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</si>
  <si>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</si>
  <si>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</si>
  <si>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</si>
  <si>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</si>
  <si>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</si>
  <si>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</si>
  <si>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</si>
  <si>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</si>
  <si>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</si>
  <si>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</si>
  <si>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</si>
  <si>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</si>
  <si>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</si>
  <si>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</si>
  <si>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</si>
  <si>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</si>
  <si>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</si>
  <si>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</si>
  <si>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</si>
  <si>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</si>
  <si>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</si>
  <si>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</si>
  <si>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</si>
  <si>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</si>
  <si>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</si>
  <si>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</si>
  <si>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</si>
  <si>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</si>
  <si>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</si>
  <si>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</si>
  <si>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</si>
  <si>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</si>
  <si>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</si>
  <si>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</si>
  <si>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</si>
  <si>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</si>
  <si>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</si>
  <si>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</si>
  <si>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</si>
  <si>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</si>
  <si>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</si>
  <si>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</si>
  <si>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</si>
  <si>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</si>
  <si>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</si>
  <si>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</si>
  <si>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</si>
  <si>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</si>
  <si>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</si>
  <si>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</si>
  <si>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</si>
  <si>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</si>
  <si>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</si>
  <si>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</si>
  <si>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</si>
  <si>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</si>
  <si>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</si>
  <si>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</si>
  <si>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</si>
  <si>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</si>
  <si>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</si>
  <si>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</si>
  <si>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</si>
  <si>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</si>
  <si>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</si>
  <si>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</si>
  <si>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</si>
  <si>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</si>
  <si>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</si>
  <si>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</si>
  <si>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</si>
  <si>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</si>
  <si>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</si>
  <si>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</si>
  <si>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</si>
  <si>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</si>
  <si>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</si>
  <si>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</si>
  <si>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</si>
  <si>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</si>
  <si>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</si>
  <si>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</si>
  <si>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</si>
  <si>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</si>
  <si>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</si>
  <si>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</si>
  <si>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</si>
  <si>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</si>
  <si>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</si>
  <si>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</si>
  <si>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</si>
  <si>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</si>
  <si>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</si>
  <si>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</si>
  <si>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</si>
  <si>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</si>
  <si>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</si>
  <si>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</si>
  <si>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</si>
  <si>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</si>
  <si>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</si>
  <si>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</si>
  <si>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</si>
  <si>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</si>
  <si>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</si>
  <si>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</si>
  <si>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</si>
  <si>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</si>
  <si>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</si>
  <si>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</si>
  <si>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</si>
  <si>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</si>
  <si>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</si>
  <si>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</si>
  <si>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</si>
  <si>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</si>
  <si>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</si>
  <si>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</si>
  <si>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</si>
  <si>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</si>
  <si>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</si>
  <si>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</si>
  <si>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</si>
  <si>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</si>
  <si>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</si>
  <si>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</si>
  <si>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</si>
  <si>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</si>
  <si>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</si>
  <si>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</si>
  <si>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</si>
  <si>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</si>
  <si>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</si>
  <si>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</si>
  <si>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</si>
  <si>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</si>
  <si>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</si>
  <si>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</si>
  <si>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</si>
  <si>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</si>
  <si>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</si>
  <si>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</si>
  <si>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</si>
  <si>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</si>
  <si>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</si>
  <si>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</si>
  <si>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</si>
  <si>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</si>
  <si>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</si>
  <si>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</si>
  <si>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</si>
  <si>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</si>
  <si>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</si>
  <si>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</si>
  <si>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</si>
  <si>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</si>
  <si>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</si>
  <si>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</si>
  <si>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</si>
  <si>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</si>
  <si>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</si>
  <si>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</si>
  <si>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</si>
  <si>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</si>
  <si>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</si>
  <si>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</si>
  <si>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</si>
  <si>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</si>
  <si>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</si>
  <si>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</si>
  <si>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</si>
  <si>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</si>
  <si>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</si>
  <si>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</si>
  <si>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</si>
  <si>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</si>
  <si>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</si>
  <si>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</si>
  <si>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</si>
  <si>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</si>
  <si>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</si>
  <si>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</si>
  <si>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</si>
  <si>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</si>
  <si>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</si>
  <si>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</si>
  <si>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</si>
  <si>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</si>
  <si>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</si>
  <si>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</si>
  <si>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</si>
  <si>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</si>
  <si>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</si>
  <si>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</si>
  <si>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</si>
  <si>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</si>
  <si>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</si>
  <si>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</si>
  <si>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</si>
  <si>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</si>
  <si>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</si>
  <si>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</si>
  <si>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</si>
  <si>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</si>
  <si>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</si>
  <si>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</si>
  <si>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</si>
  <si>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</si>
  <si>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</si>
  <si>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</si>
  <si>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</si>
  <si>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</si>
  <si>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</si>
  <si>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</si>
  <si>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</si>
  <si>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</si>
  <si>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</si>
  <si>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</si>
  <si>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</si>
  <si>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</si>
  <si>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</si>
  <si>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</si>
  <si>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</si>
  <si>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</si>
  <si>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</si>
  <si>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</si>
  <si>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</si>
  <si>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</si>
  <si>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</si>
  <si>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</si>
  <si>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</si>
  <si>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</si>
  <si>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</si>
  <si>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</si>
  <si>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</si>
  <si>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</si>
  <si>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</si>
  <si>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</si>
  <si>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</si>
  <si>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</si>
  <si>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</si>
  <si>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</si>
  <si>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</si>
  <si>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</si>
  <si>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</si>
  <si>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</si>
  <si>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</si>
  <si>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</si>
  <si>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</si>
  <si>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</si>
  <si>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</si>
  <si>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</si>
  <si>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</si>
  <si>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</si>
  <si>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</si>
  <si>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</si>
  <si>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</si>
  <si>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</si>
  <si>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</si>
  <si>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</si>
  <si>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</si>
  <si>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</si>
  <si>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</si>
  <si>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</si>
  <si>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</si>
  <si>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</si>
  <si>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</si>
  <si>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</si>
  <si>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</si>
  <si>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</si>
  <si>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</si>
  <si>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</si>
  <si>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</si>
  <si>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</si>
  <si>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</si>
  <si>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</si>
  <si>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</si>
  <si>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</si>
  <si>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</si>
  <si>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</si>
  <si>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</si>
  <si>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</si>
  <si>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</si>
  <si>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</si>
  <si>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</si>
  <si>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</si>
  <si>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</si>
  <si>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</si>
  <si>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</si>
  <si>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</si>
  <si>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</si>
  <si>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</si>
  <si>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</si>
  <si>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</si>
  <si>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</si>
  <si>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</si>
  <si>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</si>
  <si>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</si>
  <si>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</si>
  <si>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</si>
  <si>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</si>
  <si>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</si>
  <si>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</si>
  <si>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</si>
  <si>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</si>
  <si>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</si>
  <si>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</si>
  <si>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</si>
  <si>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</si>
  <si>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</si>
  <si>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</si>
  <si>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</si>
  <si>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</si>
  <si>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</si>
  <si>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</si>
  <si>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</si>
  <si>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</si>
  <si>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</si>
  <si>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</si>
  <si>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</si>
  <si>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</si>
  <si>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</si>
  <si>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</si>
  <si>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</si>
  <si>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</si>
  <si>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</si>
  <si>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</si>
  <si>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</si>
  <si>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</si>
  <si>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</si>
  <si>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</si>
  <si>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</si>
  <si>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</si>
  <si>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</si>
  <si>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</si>
  <si>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</si>
  <si>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</si>
  <si>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</si>
  <si>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</si>
  <si>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</si>
  <si>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</si>
  <si>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</si>
  <si>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</si>
  <si>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</si>
  <si>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</si>
  <si>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</si>
  <si>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</si>
  <si>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</si>
  <si>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</si>
  <si>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</si>
  <si>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</si>
  <si>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</si>
  <si>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</si>
  <si>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</si>
  <si>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</si>
  <si>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</si>
  <si>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</si>
  <si>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</si>
  <si>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</si>
  <si>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</si>
  <si>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</si>
  <si>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</si>
  <si>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</si>
  <si>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</si>
  <si>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</si>
  <si>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</si>
  <si>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</si>
  <si>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</si>
  <si>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</si>
  <si>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</si>
  <si>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</si>
  <si>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</si>
  <si>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</si>
  <si>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</si>
  <si>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</si>
  <si>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</si>
  <si>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</si>
  <si>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</si>
  <si>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</si>
  <si>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</si>
  <si>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</si>
  <si>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</si>
  <si>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</si>
  <si>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</si>
  <si>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</si>
  <si>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</si>
  <si>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</si>
  <si>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</si>
  <si>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</si>
  <si>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</si>
  <si>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</si>
  <si>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</si>
  <si>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</si>
  <si>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</si>
  <si>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</si>
  <si>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</si>
  <si>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</si>
  <si>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</si>
  <si>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</si>
  <si>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</si>
  <si>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</si>
  <si>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</si>
  <si>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</si>
  <si>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</si>
  <si>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</si>
  <si>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</si>
  <si>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</si>
  <si>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</si>
  <si>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</si>
  <si>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</si>
  <si>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</si>
  <si>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</si>
  <si>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</si>
  <si>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</si>
  <si>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</si>
  <si>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</si>
  <si>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</si>
  <si>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</si>
  <si>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</si>
  <si>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</si>
  <si>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</si>
  <si>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</si>
  <si>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</si>
  <si>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</si>
  <si>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</si>
  <si>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</si>
  <si>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</si>
  <si>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</si>
  <si>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</si>
  <si>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</si>
  <si>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</si>
  <si>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</si>
  <si>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</si>
  <si>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</si>
  <si>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</si>
  <si>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</si>
  <si>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</si>
  <si>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</si>
  <si>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</si>
  <si>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</si>
  <si>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</si>
  <si>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</si>
  <si>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</si>
  <si>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</si>
  <si>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</si>
  <si>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</si>
  <si>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</si>
  <si>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</si>
  <si>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</si>
  <si>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</si>
  <si>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</si>
  <si>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</si>
  <si>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</si>
  <si>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</si>
  <si>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</si>
  <si>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</si>
  <si>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</si>
  <si>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</si>
  <si>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</si>
  <si>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</si>
  <si>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</si>
  <si>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</si>
  <si>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</si>
  <si>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</si>
  <si>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</si>
  <si>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</si>
  <si>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</si>
  <si>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</si>
  <si>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</si>
  <si>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</si>
  <si>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</si>
  <si>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</si>
  <si>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</si>
  <si>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</si>
  <si>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</si>
  <si>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</si>
  <si>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</si>
  <si>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</si>
  <si>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</si>
  <si>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</si>
  <si>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</si>
  <si>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</si>
  <si>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</si>
  <si>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</si>
  <si>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</si>
  <si>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</si>
  <si>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</si>
  <si>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</si>
  <si>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</si>
  <si>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</si>
  <si>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</si>
  <si>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</si>
  <si>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</si>
  <si>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</si>
  <si>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</si>
  <si>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</si>
  <si>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</si>
  <si>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</si>
  <si>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</si>
  <si>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</si>
  <si>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</si>
  <si>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</si>
  <si>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</si>
  <si>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</si>
  <si>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</si>
  <si>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</si>
  <si>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</si>
  <si>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</si>
  <si>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</si>
  <si>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</si>
  <si>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</si>
  <si>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</si>
  <si>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</si>
  <si>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</si>
  <si>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</si>
  <si>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</si>
  <si>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</si>
  <si>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</si>
  <si>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</si>
  <si>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</si>
  <si>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</si>
  <si>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</si>
  <si>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</si>
  <si>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</si>
  <si>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</si>
  <si>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</si>
  <si>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</si>
  <si>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</si>
  <si>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</si>
  <si>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</si>
  <si>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</si>
  <si>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</si>
  <si>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</si>
  <si>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</si>
  <si>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</si>
  <si>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</si>
  <si>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</si>
  <si>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</si>
  <si>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</si>
  <si>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</si>
  <si>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</si>
  <si>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</si>
  <si>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</si>
  <si>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</si>
  <si>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</si>
  <si>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</si>
  <si>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</si>
  <si>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</si>
  <si>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</si>
  <si>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</si>
  <si>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</si>
  <si>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</si>
  <si>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</si>
  <si>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</si>
  <si>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</si>
  <si>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</si>
  <si>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</si>
  <si>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</si>
  <si>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</si>
  <si>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</si>
  <si>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</si>
  <si>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</si>
  <si>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</si>
  <si>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</si>
  <si>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</si>
  <si>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</si>
  <si>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</si>
  <si>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</si>
  <si>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</si>
  <si>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</si>
  <si>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</si>
  <si>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</si>
  <si>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</si>
  <si>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</si>
  <si>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</si>
  <si>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</si>
  <si>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</si>
  <si>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</si>
  <si>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</si>
  <si>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</si>
  <si>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</si>
  <si>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</si>
  <si>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</si>
  <si>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</si>
  <si>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</si>
  <si>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</si>
  <si>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</si>
  <si>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</si>
  <si>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</si>
  <si>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</si>
  <si>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</si>
  <si>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</si>
  <si>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</si>
  <si>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</si>
  <si>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</si>
  <si>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</si>
  <si>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</si>
  <si>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</si>
  <si>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</si>
  <si>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</si>
  <si>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</si>
  <si>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</si>
  <si>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</si>
  <si>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</si>
  <si>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</si>
  <si>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</si>
  <si>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</si>
  <si>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</si>
  <si>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</si>
  <si>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</si>
  <si>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</si>
  <si>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</si>
  <si>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</si>
  <si>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</si>
  <si>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</si>
  <si>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</si>
  <si>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</si>
  <si>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</si>
  <si>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</si>
  <si>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</si>
  <si>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</si>
  <si>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</si>
  <si>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</si>
  <si>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</si>
  <si>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</si>
  <si>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</si>
  <si>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</si>
  <si>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</si>
  <si>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</si>
  <si>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</si>
  <si>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</si>
  <si>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</si>
  <si>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</si>
  <si>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</si>
  <si>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</si>
  <si>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</si>
  <si>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</si>
  <si>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</si>
  <si>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</si>
  <si>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</si>
  <si>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</si>
  <si>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</si>
  <si>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</si>
  <si>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</si>
  <si>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</si>
  <si>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</si>
  <si>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</si>
  <si>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</si>
  <si>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</si>
  <si>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</si>
  <si>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</si>
  <si>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</si>
  <si>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</si>
  <si>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</si>
  <si>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</si>
  <si>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</si>
  <si>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</si>
  <si>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</si>
  <si>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</si>
  <si>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</si>
  <si>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</si>
  <si>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</si>
  <si>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</si>
  <si>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</si>
  <si>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</si>
  <si>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</si>
  <si>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</si>
  <si>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</si>
  <si>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</si>
  <si>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</si>
  <si>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</si>
  <si>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</si>
  <si>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</si>
  <si>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</si>
  <si>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</si>
  <si>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</si>
  <si>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</si>
  <si>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</si>
  <si>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</si>
  <si>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</si>
  <si>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</si>
  <si>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</si>
  <si>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</si>
  <si>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</si>
  <si>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</si>
  <si>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</si>
  <si>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</si>
  <si>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</si>
  <si>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</si>
  <si>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</si>
  <si>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</si>
  <si>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</si>
  <si>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</si>
  <si>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</si>
  <si>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</si>
  <si>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</si>
  <si>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</si>
  <si>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</si>
  <si>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</si>
  <si>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</si>
  <si>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</si>
  <si>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</si>
  <si>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</si>
  <si>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</si>
  <si>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</si>
  <si>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</si>
  <si>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</si>
  <si>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</si>
  <si>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</si>
  <si>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</si>
  <si>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</si>
  <si>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</si>
  <si>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</si>
  <si>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</si>
  <si>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</si>
  <si>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</si>
  <si>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</si>
  <si>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</si>
  <si>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</si>
  <si>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</si>
  <si>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</si>
  <si>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</si>
  <si>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</si>
  <si>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</si>
  <si>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</si>
  <si>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</si>
  <si>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</si>
  <si>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</si>
  <si>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</si>
  <si>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</si>
  <si>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</si>
  <si>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</si>
  <si>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</si>
  <si>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</si>
  <si>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</si>
  <si>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</si>
  <si>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</si>
  <si>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</si>
  <si>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</si>
  <si>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</si>
  <si>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</si>
  <si>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</si>
  <si>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</si>
  <si>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</si>
  <si>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</si>
  <si>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</si>
  <si>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</si>
  <si>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</si>
  <si>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</si>
  <si>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</si>
  <si>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</si>
  <si>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</si>
  <si>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</si>
  <si>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</si>
  <si>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</si>
  <si>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</si>
  <si>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</si>
  <si>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</si>
  <si>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</si>
  <si>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</si>
  <si>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</si>
  <si>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</si>
  <si>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</si>
  <si>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</si>
  <si>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</si>
  <si>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</si>
  <si>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</si>
  <si>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</si>
  <si>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</si>
  <si>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</si>
  <si>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</si>
  <si>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</si>
  <si>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</si>
  <si>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</si>
  <si>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</si>
  <si>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</si>
  <si>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</si>
  <si>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</si>
  <si>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</si>
  <si>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</si>
  <si>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</si>
  <si>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</si>
  <si>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</si>
  <si>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</si>
  <si>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</si>
  <si>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</si>
  <si>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</si>
  <si>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</si>
  <si>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</si>
  <si>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</si>
  <si>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</si>
  <si>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</si>
  <si>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</si>
  <si>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</si>
  <si>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</si>
  <si>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</si>
  <si>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</si>
  <si>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</si>
  <si>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</si>
  <si>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</si>
  <si>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</si>
  <si>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</si>
  <si>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</si>
  <si>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</si>
  <si>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</si>
  <si>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</si>
  <si>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</si>
  <si>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</si>
  <si>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</si>
  <si>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</si>
  <si>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</si>
  <si>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</si>
  <si>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</si>
  <si>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</si>
  <si>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</si>
  <si>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</si>
  <si>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</si>
  <si>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</si>
  <si>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</si>
  <si>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</si>
  <si>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</si>
  <si>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</si>
  <si>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</si>
  <si>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</si>
  <si>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</si>
  <si>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</si>
  <si>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</si>
  <si>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</si>
  <si>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</si>
  <si>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</si>
  <si>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</si>
  <si>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</si>
  <si>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</si>
  <si>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</si>
  <si>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</si>
  <si>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</si>
  <si>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</si>
  <si>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</si>
  <si>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</si>
  <si>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</si>
  <si>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</si>
  <si>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</si>
  <si>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</si>
  <si>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</si>
  <si>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</si>
  <si>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</si>
  <si>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</si>
  <si>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</si>
  <si>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</si>
  <si>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</si>
  <si>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</si>
  <si>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</si>
  <si>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</si>
  <si>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</si>
  <si>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</si>
  <si>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</si>
  <si>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</si>
  <si>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</si>
  <si>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</si>
  <si>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</si>
  <si>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</si>
  <si>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</si>
  <si>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</si>
  <si>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</si>
  <si>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</si>
  <si>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</si>
  <si>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</si>
  <si>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</si>
  <si>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</si>
  <si>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</si>
  <si>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</si>
  <si>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</si>
  <si>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</si>
  <si>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</si>
  <si>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</si>
  <si>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</si>
  <si>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</si>
  <si>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</si>
  <si>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</si>
  <si>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</si>
  <si>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</si>
  <si>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</si>
  <si>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</si>
  <si>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</si>
  <si>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</si>
  <si>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</si>
  <si>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</si>
  <si>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</si>
  <si>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</si>
  <si>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</si>
  <si>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</si>
  <si>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</si>
  <si>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</si>
  <si>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</si>
  <si>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</si>
  <si>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</si>
  <si>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</si>
  <si>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</si>
  <si>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</si>
  <si>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</si>
  <si>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</si>
  <si>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</si>
  <si>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</si>
  <si>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</si>
  <si>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</si>
  <si>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</si>
  <si>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</si>
  <si>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</si>
  <si>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</si>
  <si>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</si>
  <si>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</si>
  <si>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</si>
  <si>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</si>
  <si>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</si>
  <si>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</si>
  <si>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</si>
  <si>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</si>
  <si>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</si>
  <si>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</si>
  <si>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</si>
  <si>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</si>
  <si>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</si>
  <si>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</si>
  <si>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</si>
  <si>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</si>
  <si>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</si>
  <si>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</si>
  <si>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</si>
  <si>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</si>
  <si>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</si>
  <si>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</si>
  <si>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</si>
  <si>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</si>
  <si>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</si>
  <si>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</si>
  <si>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</si>
  <si>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</si>
  <si>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</si>
  <si>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</si>
  <si>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</si>
  <si>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</si>
  <si>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</si>
  <si>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</si>
  <si>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</si>
  <si>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</si>
  <si>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</si>
  <si>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</si>
  <si>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</si>
  <si>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</si>
  <si>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</si>
  <si>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</si>
  <si>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</si>
  <si>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</si>
  <si>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</si>
  <si>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</si>
  <si>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</si>
  <si>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</si>
  <si>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</si>
  <si>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</si>
  <si>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</si>
  <si>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</si>
  <si>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</si>
  <si>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</si>
  <si>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</si>
  <si>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</si>
  <si>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</si>
  <si>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</si>
  <si>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</si>
  <si>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</si>
  <si>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</si>
  <si>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</si>
  <si>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</si>
  <si>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</si>
  <si>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</si>
  <si>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</si>
  <si>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</si>
  <si>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</si>
  <si>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</si>
  <si>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</si>
  <si>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</si>
  <si>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</si>
  <si>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</si>
  <si>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</si>
  <si>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</si>
  <si>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</si>
  <si>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</si>
  <si>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</si>
  <si>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</si>
  <si>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</si>
  <si>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</si>
  <si>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</si>
  <si>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</si>
  <si>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</si>
  <si>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</si>
  <si>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</si>
  <si>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</si>
  <si>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</si>
  <si>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</si>
  <si>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</si>
  <si>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</si>
  <si>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</si>
  <si>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</si>
  <si>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</si>
  <si>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</si>
  <si>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</si>
  <si>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</si>
  <si>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</si>
  <si>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</si>
  <si>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</si>
  <si>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</si>
  <si>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</si>
  <si>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</si>
  <si>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</si>
  <si>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</si>
  <si>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</si>
  <si>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</si>
  <si>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</si>
  <si>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</si>
  <si>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</si>
  <si>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</si>
  <si>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</si>
  <si>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</si>
  <si>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</si>
  <si>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</si>
  <si>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</si>
  <si>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</si>
  <si>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</si>
  <si>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</si>
  <si>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</si>
  <si>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</si>
  <si>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</si>
  <si>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</si>
  <si>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</si>
  <si>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</si>
  <si>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</si>
  <si>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</si>
  <si>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</si>
  <si>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</si>
  <si>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</si>
  <si>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</si>
  <si>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</si>
  <si>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</si>
  <si>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</si>
  <si>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</si>
  <si>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</si>
  <si>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</si>
  <si>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</si>
  <si>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</si>
  <si>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</si>
  <si>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</si>
  <si>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</si>
  <si>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</si>
  <si>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</si>
  <si>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</si>
  <si>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</si>
  <si>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</si>
  <si>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</si>
  <si>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</si>
  <si>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</si>
  <si>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</si>
  <si>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</si>
  <si>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</si>
  <si>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</si>
  <si>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</si>
  <si>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</si>
  <si>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</si>
  <si>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</si>
  <si>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</si>
  <si>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</si>
  <si>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</si>
  <si>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</si>
  <si>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</si>
  <si>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</si>
  <si>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</si>
  <si>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</si>
  <si>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</si>
  <si>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</si>
  <si>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</si>
  <si>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</si>
  <si>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</si>
  <si>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</si>
  <si>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</si>
  <si>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</si>
  <si>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</si>
  <si>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</si>
  <si>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</si>
  <si>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</si>
  <si>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</si>
  <si>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</si>
  <si>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</si>
  <si>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</si>
  <si>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</si>
  <si>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</si>
  <si>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</si>
  <si>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</si>
  <si>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</si>
  <si>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</si>
  <si>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</si>
  <si>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</si>
  <si>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</si>
  <si>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</si>
  <si>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</si>
  <si>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</si>
  <si>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</si>
  <si>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</si>
  <si>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</si>
  <si>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</si>
  <si>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</si>
  <si>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</si>
  <si>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</si>
  <si>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</si>
  <si>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</si>
  <si>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</si>
  <si>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</si>
  <si>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</si>
  <si>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</si>
  <si>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</si>
  <si>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</si>
  <si>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</si>
  <si>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</si>
  <si>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</si>
  <si>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</si>
  <si>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</si>
  <si>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</si>
  <si>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</si>
  <si>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</si>
  <si>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</si>
  <si>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</si>
  <si>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</si>
  <si>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</si>
  <si>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</si>
  <si>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</si>
  <si>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</si>
  <si>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</si>
  <si>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</si>
  <si>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</si>
  <si>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</si>
  <si>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</si>
  <si>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</si>
  <si>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</si>
  <si>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</si>
  <si>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</si>
  <si>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</si>
  <si>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</si>
  <si>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</si>
  <si>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</si>
  <si>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</si>
  <si>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</si>
  <si>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</si>
  <si>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</si>
  <si>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</si>
  <si>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</si>
  <si>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</si>
  <si>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</si>
  <si>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</si>
  <si>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</si>
  <si>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</si>
  <si>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</si>
  <si>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</si>
  <si>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</si>
  <si>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</si>
  <si>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</si>
  <si>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</si>
  <si>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</si>
  <si>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</si>
  <si>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</si>
  <si>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</si>
  <si>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</si>
  <si>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</si>
  <si>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</si>
  <si>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</si>
  <si>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</si>
  <si>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</si>
  <si>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</si>
  <si>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</si>
  <si>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</si>
  <si>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</si>
  <si>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</si>
  <si>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</si>
  <si>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</si>
  <si>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</si>
  <si>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</si>
  <si>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</si>
  <si>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</si>
  <si>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</si>
  <si>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</si>
  <si>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</si>
  <si>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</si>
  <si>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</si>
  <si>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</si>
  <si>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</si>
  <si>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</si>
  <si>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</si>
  <si>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</si>
  <si>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</si>
  <si>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</si>
  <si>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</si>
  <si>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</si>
  <si>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</si>
  <si>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</si>
  <si>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</si>
  <si>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</si>
  <si>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</si>
  <si>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</si>
  <si>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</si>
  <si>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</si>
  <si>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</si>
  <si>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</si>
  <si>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</si>
  <si>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</si>
  <si>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</si>
  <si>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</si>
  <si>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</si>
  <si>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</si>
  <si>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</si>
  <si>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</si>
  <si>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</si>
  <si>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</si>
  <si>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</si>
  <si>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</si>
  <si>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</si>
  <si>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</si>
  <si>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</si>
  <si>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</si>
  <si>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</si>
  <si>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</si>
  <si>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</si>
  <si>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</si>
  <si>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</si>
  <si>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</si>
  <si>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</si>
  <si>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</si>
  <si>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</si>
  <si>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</si>
  <si>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</si>
  <si>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</si>
  <si>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</si>
  <si>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</si>
  <si>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</si>
  <si>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</si>
  <si>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</si>
  <si>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</si>
  <si>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</si>
  <si>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</si>
  <si>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</si>
  <si>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</si>
  <si>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</si>
  <si>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</si>
  <si>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</si>
  <si>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</si>
  <si>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</si>
  <si>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</si>
  <si>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</si>
  <si>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</si>
  <si>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</si>
  <si>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</si>
  <si>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</si>
  <si>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</si>
  <si>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</si>
  <si>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</si>
  <si>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</si>
  <si>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</si>
  <si>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</si>
  <si>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</si>
  <si>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</si>
  <si>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</si>
  <si>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</si>
  <si>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</si>
  <si>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</si>
  <si>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</si>
  <si>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</si>
  <si>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</si>
  <si>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</si>
  <si>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</si>
  <si>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</si>
  <si>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</si>
  <si>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</si>
  <si>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</si>
  <si>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</si>
  <si>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</si>
  <si>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</si>
  <si>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</si>
  <si>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</si>
  <si>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</si>
  <si>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</si>
  <si>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</si>
  <si>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</si>
  <si>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</si>
  <si>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</si>
  <si>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</si>
  <si>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</si>
  <si>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</si>
  <si>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</si>
  <si>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</si>
  <si>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</si>
  <si>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</si>
  <si>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</si>
  <si>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</si>
  <si>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</si>
  <si>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</si>
  <si>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</si>
  <si>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</si>
  <si>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</si>
  <si>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</si>
  <si>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</si>
  <si>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</si>
  <si>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</si>
  <si>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</si>
  <si>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</si>
  <si>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</si>
  <si>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</si>
  <si>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</si>
  <si>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</si>
  <si>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</si>
  <si>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</si>
  <si>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</si>
  <si>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</si>
  <si>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</si>
  <si>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</si>
  <si>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</si>
  <si>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</si>
  <si>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</si>
  <si>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</si>
  <si>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</si>
  <si>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</si>
  <si>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</si>
  <si>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</si>
  <si>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</si>
  <si>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</si>
  <si>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</si>
  <si>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</si>
  <si>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</si>
  <si>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</si>
  <si>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</si>
  <si>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</si>
  <si>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</si>
  <si>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</si>
  <si>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</si>
  <si>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</si>
  <si>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</si>
  <si>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</si>
  <si>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</si>
  <si>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</si>
  <si>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</si>
  <si>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</si>
  <si>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</si>
  <si>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</si>
  <si>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</si>
  <si>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</si>
  <si>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</si>
  <si>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</si>
  <si>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</si>
  <si>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</si>
  <si>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</si>
  <si>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</si>
  <si>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</si>
  <si>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</si>
  <si>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</si>
  <si>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</si>
  <si>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</si>
  <si>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</si>
  <si>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</si>
  <si>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</si>
  <si>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</si>
  <si>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</si>
  <si>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</si>
  <si>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</si>
  <si>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</si>
  <si>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</si>
  <si>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</si>
  <si>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</si>
  <si>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</si>
  <si>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</si>
  <si>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</si>
  <si>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</si>
  <si>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</si>
  <si>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</si>
  <si>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</si>
  <si>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</si>
  <si>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</si>
  <si>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</si>
  <si>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</si>
  <si>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</si>
  <si>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</si>
  <si>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</si>
  <si>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</si>
  <si>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</si>
  <si>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</si>
  <si>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</si>
  <si>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</si>
  <si>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</si>
  <si>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</si>
  <si>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</si>
  <si>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</si>
  <si>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</si>
  <si>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</si>
  <si>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</si>
  <si>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</si>
  <si>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</si>
  <si>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</si>
  <si>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</si>
  <si>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</si>
  <si>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</si>
  <si>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</si>
  <si>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</si>
  <si>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</si>
  <si>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</si>
  <si>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</si>
  <si>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</si>
  <si>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</si>
  <si>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</si>
  <si>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</si>
  <si>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</si>
  <si>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</si>
  <si>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</si>
  <si>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</si>
  <si>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</si>
  <si>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</si>
  <si>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</si>
  <si>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</si>
  <si>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</si>
  <si>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</si>
  <si>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</si>
  <si>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</si>
  <si>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</si>
  <si>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</si>
  <si>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</si>
  <si>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</si>
  <si>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</si>
  <si>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</si>
  <si>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</si>
  <si>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</si>
  <si>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</si>
  <si>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</si>
  <si>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</si>
  <si>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</si>
  <si>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</si>
  <si>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</si>
  <si>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</si>
  <si>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</si>
  <si>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</si>
  <si>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</si>
  <si>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</si>
  <si>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</si>
  <si>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</si>
  <si>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</si>
  <si>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</si>
  <si>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</si>
  <si>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</si>
  <si>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</si>
  <si>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</si>
  <si>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</si>
  <si>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</si>
  <si>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</si>
  <si>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</si>
  <si>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</si>
  <si>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</si>
  <si>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</si>
  <si>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</si>
  <si>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</si>
  <si>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</si>
  <si>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</si>
  <si>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</si>
  <si>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</si>
  <si>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</si>
  <si>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</si>
  <si>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</si>
  <si>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</si>
  <si>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</si>
  <si>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</si>
  <si>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</si>
  <si>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</si>
  <si>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</si>
  <si>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</si>
  <si>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</si>
  <si>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</si>
  <si>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</si>
  <si>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</si>
  <si>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</si>
  <si>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</si>
  <si>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</si>
  <si>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</si>
  <si>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</si>
  <si>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</si>
  <si>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</si>
  <si>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</si>
  <si>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</si>
  <si>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</si>
  <si>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</si>
  <si>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</si>
  <si>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</si>
  <si>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</si>
  <si>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</si>
  <si>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</si>
  <si>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</si>
  <si>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</si>
  <si>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</si>
  <si>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</si>
  <si>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</si>
  <si>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</si>
  <si>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</si>
  <si>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</si>
  <si>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</si>
  <si>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</si>
  <si>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</si>
  <si>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</si>
  <si>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</si>
  <si>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</si>
  <si>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</si>
  <si>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</si>
  <si>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</si>
  <si>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</si>
  <si>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</si>
  <si>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</si>
  <si>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</si>
  <si>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</si>
  <si>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</si>
  <si>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</si>
  <si>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</si>
  <si>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</si>
  <si>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</si>
  <si>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</si>
  <si>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</si>
  <si>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</si>
  <si>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</si>
  <si>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</si>
  <si>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</si>
  <si>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</si>
  <si>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</si>
  <si>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</si>
  <si>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</si>
  <si>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</si>
  <si>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</si>
  <si>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</si>
  <si>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</si>
  <si>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</si>
  <si>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</si>
  <si>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</si>
  <si>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</si>
  <si>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</si>
  <si>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</si>
  <si>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</si>
  <si>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</si>
  <si>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</si>
  <si>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</si>
  <si>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</si>
  <si>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</si>
  <si>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</si>
  <si>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</si>
  <si>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</si>
  <si>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</si>
  <si>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</si>
  <si>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</si>
  <si>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</si>
  <si>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</si>
  <si>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</si>
  <si>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</si>
  <si>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</si>
  <si>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</si>
  <si>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</si>
  <si>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</si>
  <si>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</si>
  <si>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</si>
  <si>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</si>
  <si>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</si>
  <si>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</si>
  <si>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</si>
  <si>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</si>
  <si>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</si>
  <si>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</si>
  <si>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</si>
  <si>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</si>
  <si>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</si>
  <si>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</si>
  <si>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</si>
  <si>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</si>
  <si>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</si>
  <si>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</si>
  <si>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</si>
  <si>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</si>
  <si>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</si>
  <si>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</si>
  <si>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</si>
  <si>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</si>
  <si>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</si>
  <si>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</si>
  <si>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</si>
  <si>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</si>
  <si>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</si>
  <si>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</si>
  <si>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</si>
  <si>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</si>
  <si>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</si>
  <si>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</si>
  <si>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</si>
  <si>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</si>
  <si>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</si>
  <si>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</si>
  <si>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</si>
  <si>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</si>
  <si>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</si>
  <si>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</si>
  <si>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</si>
  <si>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</si>
  <si>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</si>
  <si>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</si>
  <si>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</si>
  <si>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</si>
  <si>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</si>
  <si>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</si>
  <si>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</si>
  <si>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</si>
  <si>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</si>
  <si>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</si>
  <si>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</si>
  <si>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</si>
  <si>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</si>
  <si>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</si>
  <si>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</si>
  <si>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</si>
  <si>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</si>
  <si>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</si>
  <si>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</si>
  <si>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</si>
  <si>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</si>
  <si>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</si>
  <si>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</si>
  <si>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</si>
  <si>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</si>
  <si>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</si>
  <si>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</si>
  <si>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</si>
  <si>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</si>
  <si>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</si>
  <si>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</si>
  <si>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</si>
  <si>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</si>
  <si>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</si>
  <si>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</si>
  <si>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</si>
  <si>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</si>
  <si>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</si>
  <si>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</si>
  <si>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</si>
  <si>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</si>
  <si>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</si>
  <si>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</si>
  <si>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</si>
  <si>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</si>
  <si>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</si>
  <si>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</si>
  <si>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</si>
  <si>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</si>
  <si>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</si>
  <si>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</si>
  <si>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</si>
  <si>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</si>
  <si>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</si>
  <si>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</si>
  <si>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</si>
  <si>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</si>
  <si>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</si>
  <si>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</si>
  <si>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</si>
  <si>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</si>
  <si>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</si>
  <si>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</si>
  <si>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</si>
  <si>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</si>
  <si>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</si>
  <si>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</si>
  <si>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</si>
  <si>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</si>
  <si>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</si>
  <si>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</si>
  <si>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</si>
  <si>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</si>
  <si>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</si>
  <si>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</si>
  <si>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</si>
  <si>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</si>
  <si>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</si>
  <si>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</si>
  <si>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</si>
  <si>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</si>
  <si>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</si>
  <si>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</si>
  <si>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</si>
  <si>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</si>
  <si>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</si>
  <si>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</si>
  <si>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</si>
  <si>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</si>
  <si>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</si>
  <si>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</si>
  <si>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</si>
  <si>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</si>
  <si>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</si>
  <si>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</si>
  <si>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</si>
  <si>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</si>
  <si>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</si>
  <si>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</si>
  <si>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</si>
  <si>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</si>
  <si>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</si>
  <si>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</si>
  <si>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</si>
  <si>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</si>
  <si>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</si>
  <si>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</si>
  <si>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</si>
  <si>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</si>
  <si>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</si>
  <si>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</si>
  <si>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</si>
  <si>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</si>
  <si>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</si>
  <si>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</si>
  <si>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</si>
  <si>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</si>
  <si>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</si>
  <si>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</si>
  <si>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</si>
  <si>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</si>
  <si>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</si>
  <si>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</si>
  <si>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</si>
  <si>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</si>
  <si>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</si>
  <si>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</si>
  <si>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</si>
  <si>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</si>
  <si>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</si>
  <si>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</si>
  <si>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</si>
  <si>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</si>
  <si>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</si>
  <si>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</si>
  <si>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</si>
  <si>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</si>
  <si>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</si>
  <si>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</si>
  <si>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</si>
  <si>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</si>
  <si>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</si>
  <si>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</si>
  <si>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</si>
  <si>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</si>
  <si>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</si>
  <si>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</si>
  <si>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</si>
  <si>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</si>
  <si>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</si>
  <si>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</si>
  <si>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</si>
  <si>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</si>
  <si>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</si>
  <si>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</si>
  <si>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</si>
  <si>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</si>
  <si>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</si>
  <si>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</si>
  <si>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</si>
  <si>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</si>
  <si>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</si>
  <si>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</si>
  <si>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</si>
  <si>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</si>
  <si>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</si>
  <si>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</si>
  <si>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</si>
  <si>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</si>
  <si>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</si>
  <si>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</si>
  <si>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</si>
  <si>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</si>
  <si>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</si>
  <si>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</si>
  <si>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</si>
  <si>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</si>
  <si>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</si>
  <si>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</si>
  <si>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</si>
  <si>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</si>
  <si>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</si>
  <si>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</si>
  <si>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</si>
  <si>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</si>
  <si>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</si>
  <si>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</si>
  <si>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</si>
  <si>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</si>
  <si>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</si>
  <si>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</si>
  <si>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</si>
  <si>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</si>
  <si>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</si>
  <si>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</si>
  <si>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</si>
  <si>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</si>
  <si>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</si>
  <si>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</si>
  <si>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</si>
  <si>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</si>
  <si>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</si>
  <si>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</si>
  <si>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</si>
  <si>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</si>
  <si>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</si>
  <si>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</si>
  <si>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</si>
  <si>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</si>
  <si>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</si>
  <si>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</si>
  <si>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</si>
  <si>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</si>
  <si>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</si>
  <si>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</si>
  <si>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</si>
  <si>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</si>
  <si>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</si>
  <si>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</si>
  <si>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</si>
  <si>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</si>
  <si>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</si>
  <si>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</si>
  <si>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</si>
  <si>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</si>
  <si>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</si>
  <si>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</si>
  <si>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</si>
  <si>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</si>
  <si>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</si>
  <si>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</si>
  <si>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</si>
  <si>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</si>
  <si>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</si>
  <si>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</si>
  <si>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</si>
  <si>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</si>
  <si>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</si>
  <si>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</si>
  <si>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</si>
  <si>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</si>
  <si>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</si>
  <si>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</si>
  <si>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</si>
  <si>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</si>
  <si>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</si>
  <si>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</si>
  <si>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</si>
  <si>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</si>
  <si>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</si>
  <si>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</si>
  <si>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</si>
  <si>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</si>
  <si>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</si>
  <si>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</si>
  <si>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</si>
  <si>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</si>
  <si>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</si>
  <si>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</si>
  <si>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</si>
  <si>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</si>
  <si>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</si>
  <si>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</si>
  <si>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</si>
  <si>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</si>
  <si>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</si>
  <si>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</si>
  <si>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</si>
  <si>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</si>
  <si>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</si>
  <si>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</si>
  <si>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</si>
  <si>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</si>
  <si>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</si>
  <si>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</si>
  <si>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</si>
  <si>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</si>
  <si>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</si>
  <si>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</si>
  <si>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</si>
  <si>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</si>
  <si>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</si>
  <si>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</si>
  <si>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</si>
  <si>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</si>
  <si>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</si>
  <si>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</si>
  <si>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</si>
  <si>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</si>
  <si>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</si>
  <si>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</si>
  <si>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</si>
  <si>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</si>
  <si>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</si>
  <si>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</si>
  <si>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</si>
  <si>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</si>
  <si>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</si>
  <si>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</si>
  <si>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</si>
  <si>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</si>
  <si>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</si>
  <si>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</si>
  <si>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</si>
  <si>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</si>
  <si>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</si>
  <si>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</si>
  <si>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</si>
  <si>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</si>
  <si>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</si>
  <si>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</si>
  <si>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</si>
  <si>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</si>
  <si>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</si>
  <si>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</si>
  <si>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</si>
  <si>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</si>
  <si>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</si>
  <si>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</si>
  <si>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</si>
  <si>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</si>
  <si>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</si>
  <si>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</si>
  <si>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</si>
  <si>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</si>
  <si>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</si>
  <si>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</si>
  <si>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</si>
  <si>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</si>
  <si>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</si>
  <si>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</si>
  <si>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</si>
  <si>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</si>
  <si>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</si>
  <si>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</si>
  <si>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</si>
  <si>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</si>
  <si>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</si>
  <si>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</si>
  <si>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</si>
  <si>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</si>
  <si>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</si>
  <si>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</si>
  <si>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</si>
  <si>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</si>
  <si>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</si>
  <si>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</si>
  <si>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</si>
  <si>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</si>
  <si>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</si>
  <si>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</si>
  <si>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</si>
  <si>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</si>
  <si>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</si>
  <si>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</si>
  <si>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</si>
  <si>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</si>
  <si>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</si>
  <si>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</si>
  <si>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</si>
  <si>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</si>
  <si>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</si>
  <si>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</si>
  <si>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</si>
  <si>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</si>
  <si>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</si>
  <si>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</si>
  <si>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</si>
  <si>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</si>
  <si>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</si>
  <si>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</si>
  <si>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</si>
  <si>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</si>
  <si>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</si>
  <si>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</si>
  <si>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</si>
  <si>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</si>
  <si>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</si>
  <si>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</si>
  <si>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</si>
  <si>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</si>
  <si>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</si>
  <si>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</si>
  <si>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</si>
  <si>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</si>
  <si>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</si>
  <si>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</si>
  <si>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</si>
  <si>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</si>
  <si>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</si>
  <si>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</si>
  <si>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</si>
  <si>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</si>
  <si>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</si>
  <si>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</si>
  <si>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</si>
  <si>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</si>
  <si>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</si>
  <si>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</si>
  <si>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</si>
  <si>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</si>
  <si>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</si>
  <si>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</si>
  <si>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</si>
  <si>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</si>
  <si>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</si>
  <si>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</si>
  <si>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</si>
  <si>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</si>
  <si>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</si>
  <si>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</si>
  <si>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</si>
  <si>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</si>
  <si>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</si>
  <si>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</si>
  <si>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</si>
  <si>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</si>
  <si>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</si>
  <si>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</si>
  <si>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</si>
  <si>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</si>
  <si>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</si>
  <si>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</si>
  <si>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</si>
  <si>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</si>
  <si>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</si>
  <si>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</si>
  <si>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</si>
  <si>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</si>
  <si>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</si>
  <si>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</si>
  <si>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</si>
  <si>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</si>
  <si>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</si>
  <si>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</si>
  <si>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</si>
  <si>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</si>
  <si>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</si>
  <si>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</si>
  <si>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</si>
  <si>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</si>
  <si>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</si>
  <si>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</si>
  <si>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</si>
  <si>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</si>
  <si>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</si>
  <si>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</si>
  <si>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</si>
  <si>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</si>
  <si>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</si>
  <si>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</si>
  <si>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</si>
  <si>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</si>
  <si>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</si>
  <si>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</si>
  <si>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</si>
  <si>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</si>
  <si>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</si>
  <si>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</si>
  <si>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</si>
  <si>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</si>
  <si>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</si>
  <si>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</si>
  <si>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</si>
  <si>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</si>
  <si>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</si>
  <si>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</si>
  <si>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</si>
  <si>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</si>
  <si>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</si>
  <si>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</si>
  <si>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</si>
  <si>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</si>
  <si>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</si>
  <si>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</si>
  <si>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</si>
  <si>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</si>
  <si>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</si>
  <si>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</si>
  <si>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</si>
  <si>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</si>
  <si>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</si>
  <si>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</si>
  <si>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</si>
  <si>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</si>
  <si>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</si>
  <si>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</si>
  <si>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</si>
  <si>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</si>
  <si>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</si>
  <si>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</si>
  <si>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</si>
  <si>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</si>
  <si>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</si>
  <si>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</si>
  <si>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</si>
  <si>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</si>
  <si>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</si>
  <si>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</si>
  <si>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</si>
  <si>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</si>
  <si>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</si>
  <si>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</si>
  <si>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</si>
  <si>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</si>
  <si>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</si>
  <si>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</si>
  <si>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</si>
  <si>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</si>
  <si>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</si>
  <si>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</si>
  <si>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</si>
  <si>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</si>
  <si>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</si>
  <si>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</si>
  <si>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</si>
  <si>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</si>
  <si>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</si>
  <si>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</si>
  <si>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</si>
  <si>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</si>
  <si>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</si>
  <si>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</si>
  <si>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</si>
  <si>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</si>
  <si>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</si>
  <si>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</si>
  <si>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</si>
  <si>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</si>
  <si>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</si>
  <si>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</si>
  <si>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</si>
  <si>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</si>
  <si>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</si>
  <si>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</si>
  <si>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</si>
  <si>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</si>
  <si>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</si>
  <si>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</si>
  <si>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</si>
  <si>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</si>
  <si>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</si>
  <si>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</si>
  <si>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</si>
  <si>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</si>
  <si>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</si>
  <si>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</si>
  <si>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</si>
  <si>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</si>
  <si>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</si>
  <si>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</si>
  <si>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</si>
  <si>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</si>
  <si>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</si>
  <si>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</si>
  <si>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</si>
  <si>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</si>
  <si>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</si>
  <si>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</si>
  <si>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</si>
  <si>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</si>
  <si>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</si>
  <si>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</si>
  <si>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</si>
  <si>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</si>
  <si>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</si>
  <si>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</si>
  <si>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</si>
  <si>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</si>
  <si>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</si>
  <si>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</si>
  <si>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</si>
  <si>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</si>
  <si>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</si>
  <si>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</si>
  <si>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</si>
  <si>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</si>
  <si>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</si>
  <si>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</si>
  <si>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</si>
  <si>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</si>
  <si>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</si>
  <si>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</si>
  <si>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</si>
  <si>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</si>
  <si>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</si>
  <si>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</si>
  <si>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</si>
  <si>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</si>
  <si>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</si>
  <si>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</si>
  <si>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</si>
  <si>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</si>
  <si>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</si>
  <si>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</si>
  <si>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</si>
  <si>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</si>
  <si>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</si>
  <si>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</si>
  <si>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</si>
  <si>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</si>
  <si>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</si>
  <si>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</si>
  <si>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</si>
  <si>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</si>
  <si>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</si>
  <si>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</si>
  <si>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</si>
  <si>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</si>
  <si>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</si>
  <si>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</si>
  <si>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</si>
  <si>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</si>
  <si>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</si>
  <si>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</si>
  <si>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</si>
  <si>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</si>
  <si>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</si>
  <si>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</si>
  <si>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</si>
  <si>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</si>
  <si>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</si>
  <si>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</si>
  <si>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</si>
  <si>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</si>
  <si>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</si>
  <si>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</si>
  <si>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</si>
  <si>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</si>
  <si>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</si>
  <si>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</si>
  <si>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</si>
  <si>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</si>
  <si>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</si>
  <si>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</si>
  <si>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</si>
  <si>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</si>
  <si>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</si>
  <si>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</si>
  <si>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</si>
  <si>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</si>
  <si>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</si>
  <si>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</si>
  <si>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</si>
  <si>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</si>
  <si>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</si>
  <si>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</si>
  <si>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</si>
  <si>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</si>
  <si>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</si>
  <si>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</si>
  <si>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</si>
  <si>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</si>
  <si>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</si>
  <si>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</si>
  <si>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</si>
  <si>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</si>
  <si>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</si>
  <si>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</si>
  <si>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</si>
  <si>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</si>
  <si>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</si>
  <si>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</si>
  <si>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</si>
  <si>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</si>
  <si>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</si>
  <si>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</si>
  <si>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</si>
  <si>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</si>
  <si>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</si>
  <si>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</si>
  <si>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</si>
  <si>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</si>
  <si>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</si>
  <si>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</si>
  <si>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</si>
  <si>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</si>
  <si>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</si>
  <si>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</si>
  <si>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</si>
  <si>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</si>
  <si>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</si>
  <si>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</si>
  <si>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</si>
  <si>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</si>
  <si>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</si>
  <si>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</si>
  <si>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</si>
  <si>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</si>
  <si>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</si>
  <si>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</si>
  <si>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</si>
  <si>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</si>
  <si>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</si>
  <si>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</si>
  <si>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</si>
  <si>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</si>
  <si>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</si>
  <si>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</si>
  <si>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</si>
  <si>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</si>
  <si>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</si>
  <si>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</si>
  <si>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</si>
  <si>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</si>
  <si>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</si>
  <si>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</si>
  <si>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</si>
  <si>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</si>
  <si>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</si>
  <si>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</si>
  <si>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</si>
  <si>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</si>
  <si>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</si>
  <si>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</si>
  <si>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</si>
  <si>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</si>
  <si>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</si>
  <si>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</si>
  <si>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</si>
  <si>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</si>
  <si>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</si>
  <si>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</si>
  <si>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</si>
  <si>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</si>
  <si>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</si>
  <si>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</si>
  <si>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</si>
  <si>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</si>
  <si>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</si>
  <si>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</si>
  <si>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</si>
  <si>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</si>
  <si>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</si>
  <si>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</si>
  <si>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</si>
  <si>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</si>
  <si>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</si>
  <si>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</si>
  <si>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</si>
  <si>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</si>
  <si>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</si>
  <si>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</si>
  <si>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</si>
  <si>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</si>
  <si>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</si>
  <si>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</si>
  <si>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</si>
  <si>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</si>
  <si>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</si>
  <si>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</si>
  <si>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</si>
  <si>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</si>
  <si>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</si>
  <si>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</si>
  <si>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</si>
  <si>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</si>
  <si>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</si>
  <si>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</si>
  <si>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</si>
  <si>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</si>
  <si>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</si>
  <si>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</si>
  <si>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</si>
  <si>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</si>
  <si>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</si>
  <si>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</si>
  <si>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</si>
  <si>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</si>
  <si>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</si>
  <si>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</si>
  <si>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</si>
  <si>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</si>
  <si>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</si>
  <si>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</si>
  <si>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</si>
  <si>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</si>
  <si>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</si>
  <si>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</si>
  <si>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</si>
  <si>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</si>
  <si>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</si>
  <si>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</si>
  <si>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</si>
  <si>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</si>
  <si>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</si>
  <si>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</si>
  <si>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</si>
  <si>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</si>
  <si>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</si>
  <si>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</si>
  <si>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</si>
  <si>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</si>
  <si>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</si>
  <si>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</si>
  <si>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</si>
  <si>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</si>
  <si>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</si>
  <si>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</si>
  <si>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</si>
  <si>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</si>
  <si>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</si>
  <si>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</si>
  <si>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</si>
  <si>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</si>
  <si>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</si>
  <si>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</si>
  <si>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</si>
  <si>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</si>
  <si>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</si>
  <si>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</si>
  <si>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</si>
  <si>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</si>
  <si>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</si>
  <si>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</si>
  <si>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</si>
  <si>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</si>
  <si>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</si>
  <si>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</si>
  <si>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</si>
  <si>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</si>
  <si>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</si>
  <si>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</si>
  <si>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</si>
  <si>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</si>
  <si>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</si>
  <si>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</si>
  <si>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</si>
  <si>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</si>
  <si>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</si>
  <si>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</si>
  <si>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</si>
  <si>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</si>
  <si>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</si>
  <si>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</si>
  <si>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</si>
  <si>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</si>
  <si>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</si>
  <si>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</si>
  <si>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</si>
  <si>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</si>
  <si>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</si>
  <si>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</si>
  <si>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</si>
  <si>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</si>
  <si>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</si>
  <si>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</si>
  <si>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</si>
  <si>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</si>
  <si>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</si>
  <si>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</si>
  <si>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</si>
  <si>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</si>
  <si>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</si>
  <si>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</si>
  <si>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</si>
  <si>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</si>
  <si>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</si>
  <si>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</si>
  <si>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</si>
  <si>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</si>
  <si>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</si>
  <si>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</si>
  <si>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Count</t>
  </si>
  <si>
    <t>ID</t>
  </si>
  <si>
    <t>A.19.49</t>
  </si>
  <si>
    <t>A.17.51</t>
  </si>
  <si>
    <t>A.18.65</t>
  </si>
  <si>
    <t>A.18.68</t>
  </si>
  <si>
    <t>A.19.116</t>
  </si>
  <si>
    <t>A.17.68</t>
  </si>
  <si>
    <t>A.18.125</t>
  </si>
  <si>
    <t>A.19.133</t>
  </si>
  <si>
    <t>A.17.135</t>
  </si>
  <si>
    <t>A.19.137</t>
  </si>
  <si>
    <t>A.19.139</t>
  </si>
  <si>
    <t>A.18.140</t>
  </si>
  <si>
    <t>A.17.141</t>
  </si>
  <si>
    <t>A.20.163</t>
  </si>
  <si>
    <t>A.19.283</t>
  </si>
  <si>
    <t>A.18.284</t>
  </si>
  <si>
    <t>Transcriptions per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</si>
</sst>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Normal" xfId="0" builtinId="0"/>
  </cellStyles>
  <dxfs count="16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charts'!$A$3:$A$32</c:f>
              <c:strCache>
                <c:ptCount val="30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  <c:pt idx="18">
                  <c:v>Vietnam</c:v>
                </c:pt>
                <c:pt idx="19">
                  <c:v>english</c:v>
                </c:pt>
                <c:pt idx="20">
                  <c:v>Ireland</c:v>
                </c:pt>
                <c:pt idx="21">
                  <c:v>Belgium</c:v>
                </c:pt>
                <c:pt idx="22">
                  <c:v>West Indies</c:v>
                </c:pt>
                <c:pt idx="23">
                  <c:v>Brazil</c:v>
                </c:pt>
                <c:pt idx="24">
                  <c:v>Uruguay</c:v>
                </c:pt>
                <c:pt idx="25">
                  <c:v>Turkey</c:v>
                </c:pt>
                <c:pt idx="26">
                  <c:v>Bangladesh</c:v>
                </c:pt>
                <c:pt idx="27">
                  <c:v>Trinidad and Tobago</c:v>
                </c:pt>
                <c:pt idx="28">
                  <c:v>China</c:v>
                </c:pt>
                <c:pt idx="29">
                  <c:v>Portugal</c:v>
                </c:pt>
              </c:strCache>
            </c:strRef>
          </c:cat>
          <c:val>
            <c:numRef>
              <c:f>'All Response Summary charts'!$C$3:$C$32</c:f>
              <c:numCache>
                <c:formatCode>General</c:formatCode>
                <c:ptCount val="30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  <c:pt idx="18">
                  <c:v>4.0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India</c:v>
                </c:pt>
                <c:pt idx="1">
                  <c:v>Macedonia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England</c:v>
                </c:pt>
                <c:pt idx="6">
                  <c:v>Egypt</c:v>
                </c:pt>
                <c:pt idx="7">
                  <c:v>Britain</c:v>
                </c:pt>
                <c:pt idx="8">
                  <c:v>Washington</c:v>
                </c:pt>
                <c:pt idx="9">
                  <c:v>Sri Lanka</c:v>
                </c:pt>
                <c:pt idx="10">
                  <c:v>Syria</c:v>
                </c:pt>
                <c:pt idx="11">
                  <c:v>Finland</c:v>
                </c:pt>
                <c:pt idx="12">
                  <c:v>England(comma) UK</c:v>
                </c:pt>
                <c:pt idx="13">
                  <c:v>Iran</c:v>
                </c:pt>
                <c:pt idx="14">
                  <c:v>Mexico</c:v>
                </c:pt>
                <c:pt idx="15">
                  <c:v>The Netherlands</c:v>
                </c:pt>
                <c:pt idx="16">
                  <c:v>Philippines</c:v>
                </c:pt>
                <c:pt idx="17">
                  <c:v>South Africa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277.0</c:v>
                </c:pt>
                <c:pt idx="1">
                  <c:v>28.0</c:v>
                </c:pt>
                <c:pt idx="2">
                  <c:v>506.0</c:v>
                </c:pt>
                <c:pt idx="3">
                  <c:v>33.0</c:v>
                </c:pt>
                <c:pt idx="4">
                  <c:v>11.0</c:v>
                </c:pt>
                <c:pt idx="5">
                  <c:v>24.0</c:v>
                </c:pt>
                <c:pt idx="6">
                  <c:v>3.0</c:v>
                </c:pt>
                <c:pt idx="7">
                  <c:v>4.0</c:v>
                </c:pt>
                <c:pt idx="8">
                  <c:v>13.0</c:v>
                </c:pt>
                <c:pt idx="9">
                  <c:v>7.0</c:v>
                </c:pt>
                <c:pt idx="10">
                  <c:v>13.0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04203672"/>
        <c:axId val="-2104200712"/>
      </c:bubbleChart>
      <c:valAx>
        <c:axId val="-210420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200712"/>
        <c:crosses val="autoZero"/>
        <c:crossBetween val="midCat"/>
      </c:valAx>
      <c:valAx>
        <c:axId val="-210420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20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04175272"/>
        <c:axId val="-2104172072"/>
      </c:bubbleChart>
      <c:valAx>
        <c:axId val="-210417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72072"/>
        <c:crosses val="autoZero"/>
        <c:crossBetween val="midCat"/>
      </c:valAx>
      <c:valAx>
        <c:axId val="-2104172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4175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26568"/>
        <c:axId val="-2104124616"/>
      </c:scatterChart>
      <c:valAx>
        <c:axId val="-210412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124616"/>
        <c:crosses val="autoZero"/>
        <c:crossBetween val="midCat"/>
      </c:valAx>
      <c:valAx>
        <c:axId val="-210412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126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04093288"/>
        <c:axId val="-2104090328"/>
      </c:bubbleChart>
      <c:valAx>
        <c:axId val="-21040932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90328"/>
        <c:crosses val="autoZero"/>
        <c:crossBetween val="midCat"/>
      </c:valAx>
      <c:valAx>
        <c:axId val="-2104090328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093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12</xdr:row>
      <xdr:rowOff>50800</xdr:rowOff>
    </xdr:from>
    <xdr:to>
      <xdr:col>14</xdr:col>
      <xdr:colOff>596900</xdr:colOff>
      <xdr:row>36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tabSelected="1" showRuler="0" topLeftCell="W900" workbookViewId="0">
      <selection activeCell="AE926" sqref="AE92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>LOOKUP(AC2,$AL:$AL,$AM:$AM )</f>
        <v>7851662</v>
      </c>
      <c r="AI2">
        <f>LOOKUP(AG2,$AN:$AN,$AO:$AO)</f>
        <v>7747545</v>
      </c>
      <c r="AJ2">
        <f>COUNTIFS(Answer,AC2,Country,"USA")</f>
        <v>107</v>
      </c>
      <c r="AK2">
        <f>COUNTIF(Answer,AC2)</f>
        <v>217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>LOOKUP(AC3,$AL:$AL,$AM:$AM )</f>
        <v>931028</v>
      </c>
      <c r="AI3">
        <f>LOOKUP(AG3,$AN:$AN,$AO:$AO)</f>
        <v>7747545</v>
      </c>
      <c r="AJ3">
        <f>COUNTIFS(Answer,AC3,Country,"USA")</f>
        <v>184</v>
      </c>
      <c r="AK3">
        <f>COUNTIF(Answer,AC3)</f>
        <v>352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>LOOKUP(AC4,$AL:$AL,$AM:$AM )</f>
        <v>7851662</v>
      </c>
      <c r="AI4">
        <f>LOOKUP(AG4,$AN:$AN,$AO:$AO)</f>
        <v>7747545</v>
      </c>
      <c r="AJ4">
        <f>COUNTIFS(Answer,AC4,Country,"USA")</f>
        <v>107</v>
      </c>
      <c r="AK4">
        <f>COUNTIF(Answer,AC4)</f>
        <v>217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>LOOKUP(AC5,$AL:$AL,$AM:$AM )</f>
        <v>17686309</v>
      </c>
      <c r="AI5">
        <f>LOOKUP(AG5,$AN:$AN,$AO:$AO)</f>
        <v>7747545</v>
      </c>
      <c r="AJ5">
        <f>COUNTIFS(Answer,AC5,Country,"USA")</f>
        <v>2</v>
      </c>
      <c r="AK5">
        <f>COUNTIF(Answer,AC5)</f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>LOOKUP(AC6,$AL:$AL,$AM:$AM )</f>
        <v>7851662</v>
      </c>
      <c r="AI6">
        <f>LOOKUP(AG6,$AN:$AN,$AO:$AO)</f>
        <v>7747545</v>
      </c>
      <c r="AJ6">
        <f>COUNTIFS(Answer,AC6,Country,"USA")</f>
        <v>107</v>
      </c>
      <c r="AK6">
        <f>COUNTIF(Answer,AC6)</f>
        <v>217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>LOOKUP(AC7,$AL:$AL,$AM:$AM )</f>
        <v>7851662</v>
      </c>
      <c r="AI7">
        <f>LOOKUP(AG7,$AN:$AN,$AO:$AO)</f>
        <v>7747545</v>
      </c>
      <c r="AJ7">
        <f>COUNTIFS(Answer,AC7,Country,"USA")</f>
        <v>107</v>
      </c>
      <c r="AK7">
        <f>COUNTIF(Answer,AC7)</f>
        <v>217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>LOOKUP(AC8,$AL:$AL,$AM:$AM )</f>
        <v>7851662</v>
      </c>
      <c r="AI8">
        <f>LOOKUP(AG8,$AN:$AN,$AO:$AO)</f>
        <v>7747545</v>
      </c>
      <c r="AJ8">
        <f>COUNTIFS(Answer,AC8,Country,"USA")</f>
        <v>107</v>
      </c>
      <c r="AK8">
        <f>COUNTIF(Answer,AC8)</f>
        <v>217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>LOOKUP(AC9,$AL:$AL,$AM:$AM )</f>
        <v>7851662</v>
      </c>
      <c r="AI9">
        <f>LOOKUP(AG9,$AN:$AN,$AO:$AO)</f>
        <v>7747545</v>
      </c>
      <c r="AJ9">
        <f>COUNTIFS(Answer,AC9,Country,"USA")</f>
        <v>107</v>
      </c>
      <c r="AK9">
        <f>COUNTIF(Answer,AC9)</f>
        <v>217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>LOOKUP(AC10,$AL:$AL,$AM:$AM )</f>
        <v>11233904</v>
      </c>
      <c r="AI10">
        <f>LOOKUP(AG10,$AN:$AN,$AO:$AO)</f>
        <v>7747545</v>
      </c>
      <c r="AJ10">
        <f>COUNTIFS(Answer,AC10,Country,"USA")</f>
        <v>1</v>
      </c>
      <c r="AK10">
        <f>COUNTIF(Answer,AC10)</f>
        <v>10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>LOOKUP(AC11,$AL:$AL,$AM:$AM )</f>
        <v>866299</v>
      </c>
      <c r="AI11">
        <f>LOOKUP(AG11,$AN:$AN,$AO:$AO)</f>
        <v>7747545</v>
      </c>
      <c r="AJ11">
        <f>COUNTIFS(Answer,AC11,Country,"USA")</f>
        <v>0</v>
      </c>
      <c r="AK11">
        <f>COUNTIF(Answer,AC11)</f>
        <v>12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>LOOKUP(AC12,$AL:$AL,$AM:$AM )</f>
        <v>7851662</v>
      </c>
      <c r="AI12">
        <f>LOOKUP(AG12,$AN:$AN,$AO:$AO)</f>
        <v>7747545</v>
      </c>
      <c r="AJ12">
        <f>COUNTIFS(Answer,AC12,Country,"USA")</f>
        <v>107</v>
      </c>
      <c r="AK12">
        <f>COUNTIF(Answer,AC12)</f>
        <v>217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>LOOKUP(AC13,$AL:$AL,$AM:$AM )</f>
        <v>7851662</v>
      </c>
      <c r="AI13">
        <f>LOOKUP(AG13,$AN:$AN,$AO:$AO)</f>
        <v>7747545</v>
      </c>
      <c r="AJ13">
        <f>COUNTIFS(Answer,AC13,Country,"USA")</f>
        <v>107</v>
      </c>
      <c r="AK13">
        <f>COUNTIF(Answer,AC13)</f>
        <v>217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>LOOKUP(AC14,$AL:$AL,$AM:$AM )</f>
        <v>7728107</v>
      </c>
      <c r="AI14">
        <f>LOOKUP(AG14,$AN:$AN,$AO:$AO)</f>
        <v>7747545</v>
      </c>
      <c r="AJ14">
        <f>COUNTIFS(Answer,AC14,Country,"USA")</f>
        <v>0</v>
      </c>
      <c r="AK14">
        <f>COUNTIF(Answer,AC14)</f>
        <v>2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>LOOKUP(AC15,$AL:$AL,$AM:$AM )</f>
        <v>7851662</v>
      </c>
      <c r="AI15">
        <f>LOOKUP(AG15,$AN:$AN,$AO:$AO)</f>
        <v>7747545</v>
      </c>
      <c r="AJ15">
        <f>COUNTIFS(Answer,AC15,Country,"USA")</f>
        <v>107</v>
      </c>
      <c r="AK15">
        <f>COUNTIF(Answer,AC15)</f>
        <v>217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>LOOKUP(AC16,$AL:$AL,$AM:$AM )</f>
        <v>7851662</v>
      </c>
      <c r="AI16">
        <f>LOOKUP(AG16,$AN:$AN,$AO:$AO)</f>
        <v>7747545</v>
      </c>
      <c r="AJ16">
        <f>COUNTIFS(Answer,AC16,Country,"USA")</f>
        <v>107</v>
      </c>
      <c r="AK16">
        <f>COUNTIF(Answer,AC16)</f>
        <v>217</v>
      </c>
      <c r="AL16" t="s">
        <v>43</v>
      </c>
      <c r="AM16">
        <v>7851662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>LOOKUP(AC17,$AL:$AL,$AM:$AM )</f>
        <v>7851662</v>
      </c>
      <c r="AI17">
        <f>LOOKUP(AG17,$AN:$AN,$AO:$AO)</f>
        <v>7747545</v>
      </c>
      <c r="AJ17">
        <f>COUNTIFS(Answer,AC17,Country,"USA")</f>
        <v>107</v>
      </c>
      <c r="AK17">
        <f>COUNTIF(Answer,AC17)</f>
        <v>217</v>
      </c>
      <c r="AL17" t="s">
        <v>532</v>
      </c>
      <c r="AM17">
        <v>7779849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>LOOKUP(AC18,$AL:$AL,$AM:$AM )</f>
        <v>7851662</v>
      </c>
      <c r="AI18">
        <f>LOOKUP(AG18,$AN:$AN,$AO:$AO)</f>
        <v>7747545</v>
      </c>
      <c r="AJ18">
        <f>COUNTIFS(Answer,AC18,Country,"USA")</f>
        <v>107</v>
      </c>
      <c r="AK18">
        <f>COUNTIF(Answer,AC18)</f>
        <v>217</v>
      </c>
      <c r="AL18" t="s">
        <v>90</v>
      </c>
      <c r="AM18">
        <v>8253272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>LOOKUP(AC19,$AL:$AL,$AM:$AM )</f>
        <v>5503158</v>
      </c>
      <c r="AI19">
        <f>LOOKUP(AG19,$AN:$AN,$AO:$AO)</f>
        <v>7747545</v>
      </c>
      <c r="AJ19">
        <f>COUNTIFS(Answer,AC19,Country,"USA")</f>
        <v>9</v>
      </c>
      <c r="AK19">
        <f>COUNTIF(Answer,AC19)</f>
        <v>38</v>
      </c>
      <c r="AL19" t="s">
        <v>441</v>
      </c>
      <c r="AM19">
        <v>7787502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>LOOKUP(AC20,$AL:$AL,$AM:$AM )</f>
        <v>7851662</v>
      </c>
      <c r="AI20">
        <f>LOOKUP(AG20,$AN:$AN,$AO:$AO)</f>
        <v>7747545</v>
      </c>
      <c r="AJ20">
        <f>COUNTIFS(Answer,AC20,Country,"USA")</f>
        <v>107</v>
      </c>
      <c r="AK20">
        <f>COUNTIF(Answer,AC20)</f>
        <v>217</v>
      </c>
      <c r="AL20" t="s">
        <v>175</v>
      </c>
      <c r="AM20">
        <v>9515028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>LOOKUP(AC21,$AL:$AL,$AM:$AM )</f>
        <v>7735131</v>
      </c>
      <c r="AI21">
        <f>LOOKUP(AG21,$AN:$AN,$AO:$AO)</f>
        <v>7747545</v>
      </c>
      <c r="AJ21">
        <f>COUNTIFS(Answer,AC21,Country,"USA")</f>
        <v>1</v>
      </c>
      <c r="AK21">
        <f>COUNTIF(Answer,AC21)</f>
        <v>1</v>
      </c>
      <c r="AL21" t="s">
        <v>259</v>
      </c>
      <c r="AM21">
        <v>7742433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>LOOKUP(AC22,$AL:$AL,$AM:$AM )</f>
        <v>7672039</v>
      </c>
      <c r="AI22">
        <f>LOOKUP(AG22,$AN:$AN,$AO:$AO)</f>
        <v>7747545</v>
      </c>
      <c r="AJ22">
        <f>COUNTIFS(Answer,AC22,Country,"USA")</f>
        <v>2</v>
      </c>
      <c r="AK22">
        <f>COUNTIF(Answer,AC22)</f>
        <v>3</v>
      </c>
      <c r="AL22" t="s">
        <v>65</v>
      </c>
      <c r="AM22">
        <v>7739376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>LOOKUP(AC23,$AL:$AL,$AM:$AM )</f>
        <v>7851662</v>
      </c>
      <c r="AI23">
        <f>LOOKUP(AG23,$AN:$AN,$AO:$AO)</f>
        <v>7747545</v>
      </c>
      <c r="AJ23">
        <f>COUNTIFS(Answer,AC23,Country,"USA")</f>
        <v>107</v>
      </c>
      <c r="AK23">
        <f>COUNTIF(Answer,AC23)</f>
        <v>217</v>
      </c>
      <c r="AL23" t="s">
        <v>965</v>
      </c>
      <c r="AM23">
        <v>7735131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>LOOKUP(AC24,$AL:$AL,$AM:$AM )</f>
        <v>7851662</v>
      </c>
      <c r="AI24">
        <f>LOOKUP(AG24,$AN:$AN,$AO:$AO)</f>
        <v>7747545</v>
      </c>
      <c r="AJ24">
        <f>COUNTIFS(Answer,AC24,Country,"USA")</f>
        <v>107</v>
      </c>
      <c r="AK24">
        <f>COUNTIF(Answer,AC24)</f>
        <v>217</v>
      </c>
      <c r="AL24" t="s">
        <v>33</v>
      </c>
      <c r="AM24">
        <v>7806852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>LOOKUP(AC25,$AL:$AL,$AM:$AM )</f>
        <v>7851662</v>
      </c>
      <c r="AI25">
        <f>LOOKUP(AG25,$AN:$AN,$AO:$AO)</f>
        <v>7747545</v>
      </c>
      <c r="AJ25">
        <f>COUNTIFS(Answer,AC25,Country,"USA")</f>
        <v>107</v>
      </c>
      <c r="AK25">
        <f>COUNTIF(Answer,AC25)</f>
        <v>217</v>
      </c>
      <c r="AL25" t="s">
        <v>440</v>
      </c>
      <c r="AM25">
        <v>8501683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>LOOKUP(AC26,$AL:$AL,$AM:$AM )</f>
        <v>7851662</v>
      </c>
      <c r="AI26">
        <f>LOOKUP(AG26,$AN:$AN,$AO:$AO)</f>
        <v>7747545</v>
      </c>
      <c r="AJ26">
        <f>COUNTIFS(Answer,AC26,Country,"USA")</f>
        <v>107</v>
      </c>
      <c r="AK26">
        <f>COUNTIF(Answer,AC26)</f>
        <v>217</v>
      </c>
      <c r="AL26" t="s">
        <v>436</v>
      </c>
      <c r="AM26">
        <v>13819007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>LOOKUP(AC27,$AL:$AL,$AM:$AM )</f>
        <v>7851662</v>
      </c>
      <c r="AI27">
        <f>LOOKUP(AG27,$AN:$AN,$AO:$AO)</f>
        <v>7747545</v>
      </c>
      <c r="AJ27">
        <f>COUNTIFS(Answer,AC27,Country,"USA")</f>
        <v>107</v>
      </c>
      <c r="AK27">
        <f>COUNTIF(Answer,AC27)</f>
        <v>217</v>
      </c>
      <c r="AL27" t="s">
        <v>416</v>
      </c>
      <c r="AM27">
        <v>7802397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>LOOKUP(AC28,$AL:$AL,$AM:$AM )</f>
        <v>931028</v>
      </c>
      <c r="AI28">
        <f>LOOKUP(AG28,$AN:$AN,$AO:$AO)</f>
        <v>7747545</v>
      </c>
      <c r="AJ28">
        <f>COUNTIFS(Answer,AC28,Country,"USA")</f>
        <v>184</v>
      </c>
      <c r="AK28">
        <f>COUNTIF(Answer,AC28)</f>
        <v>352</v>
      </c>
      <c r="AL28" t="s">
        <v>2379</v>
      </c>
      <c r="AM28">
        <v>26335284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>LOOKUP(AC29,$AL:$AL,$AM:$AM )</f>
        <v>7851662</v>
      </c>
      <c r="AI29">
        <f>LOOKUP(AG29,$AN:$AN,$AO:$AO)</f>
        <v>7747545</v>
      </c>
      <c r="AJ29">
        <f>COUNTIFS(Answer,AC29,Country,"USA")</f>
        <v>107</v>
      </c>
      <c r="AK29">
        <f>COUNTIF(Answer,AC29)</f>
        <v>217</v>
      </c>
      <c r="AL29" t="s">
        <v>722</v>
      </c>
      <c r="AM29">
        <v>25199357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>LOOKUP(AC30,$AL:$AL,$AM:$AM )</f>
        <v>7851662</v>
      </c>
      <c r="AI30">
        <f>LOOKUP(AG30,$AN:$AN,$AO:$AO)</f>
        <v>7747545</v>
      </c>
      <c r="AJ30">
        <f>COUNTIFS(Answer,AC30,Country,"USA")</f>
        <v>107</v>
      </c>
      <c r="AK30">
        <f>COUNTIF(Answer,AC30)</f>
        <v>217</v>
      </c>
      <c r="AL30" t="s">
        <v>88</v>
      </c>
      <c r="AM30">
        <v>7727322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>LOOKUP(AC31,$AL:$AL,$AM:$AM )</f>
        <v>7851662</v>
      </c>
      <c r="AI31">
        <f>LOOKUP(AG31,$AN:$AN,$AO:$AO)</f>
        <v>7747545</v>
      </c>
      <c r="AJ31">
        <f>COUNTIFS(Answer,AC31,Country,"USA")</f>
        <v>107</v>
      </c>
      <c r="AK31">
        <f>COUNTIF(Answer,AC31)</f>
        <v>217</v>
      </c>
      <c r="AL31" t="s">
        <v>87</v>
      </c>
      <c r="AM31">
        <v>7752528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>LOOKUP(AC32,$AL:$AL,$AM:$AM )</f>
        <v>7851662</v>
      </c>
      <c r="AI32">
        <f>LOOKUP(AG32,$AN:$AN,$AO:$AO)</f>
        <v>7747545</v>
      </c>
      <c r="AJ32">
        <f>COUNTIFS(Answer,AC32,Country,"USA")</f>
        <v>107</v>
      </c>
      <c r="AK32">
        <f>COUNTIF(Answer,AC32)</f>
        <v>217</v>
      </c>
      <c r="AL32" t="s">
        <v>392</v>
      </c>
      <c r="AM32">
        <v>7748310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>LOOKUP(AC33,$AL:$AL,$AM:$AM )</f>
        <v>7851662</v>
      </c>
      <c r="AI33">
        <f>LOOKUP(AG33,$AN:$AN,$AO:$AO)</f>
        <v>7747545</v>
      </c>
      <c r="AJ33">
        <f>COUNTIFS(Answer,AC33,Country,"USA")</f>
        <v>107</v>
      </c>
      <c r="AK33">
        <f>COUNTIF(Answer,AC33)</f>
        <v>217</v>
      </c>
      <c r="AL33" t="s">
        <v>386</v>
      </c>
      <c r="AM33">
        <v>7748283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>LOOKUP(AC34,$AL:$AL,$AM:$AM )</f>
        <v>7851662</v>
      </c>
      <c r="AI34">
        <f>LOOKUP(AG34,$AN:$AN,$AO:$AO)</f>
        <v>7747545</v>
      </c>
      <c r="AJ34">
        <f>COUNTIFS(Answer,AC34,Country,"USA")</f>
        <v>107</v>
      </c>
      <c r="AK34">
        <f>COUNTIF(Answer,AC34)</f>
        <v>217</v>
      </c>
      <c r="AL34" t="s">
        <v>85</v>
      </c>
      <c r="AM34">
        <v>7820004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>LOOKUP(AC35,$AL:$AL,$AM:$AM )</f>
        <v>7779968</v>
      </c>
      <c r="AI35">
        <f>LOOKUP(AG35,$AN:$AN,$AO:$AO)</f>
        <v>7747545</v>
      </c>
      <c r="AJ35">
        <f>COUNTIFS(Answer,AC35,Country,"USA")</f>
        <v>1</v>
      </c>
      <c r="AK35">
        <f>COUNTIF(Answer,AC35)</f>
        <v>1</v>
      </c>
      <c r="AL35" t="s">
        <v>146</v>
      </c>
      <c r="AM35">
        <v>7824875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>LOOKUP(AC36,$AL:$AL,$AM:$AM )</f>
        <v>7851662</v>
      </c>
      <c r="AI36">
        <f>LOOKUP(AG36,$AN:$AN,$AO:$AO)</f>
        <v>7747545</v>
      </c>
      <c r="AJ36">
        <f>COUNTIFS(Answer,AC36,Country,"USA")</f>
        <v>107</v>
      </c>
      <c r="AK36">
        <f>COUNTIF(Answer,AC36)</f>
        <v>217</v>
      </c>
      <c r="AL36" t="s">
        <v>79</v>
      </c>
      <c r="AM36">
        <v>8013781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>LOOKUP(AC37,$AL:$AL,$AM:$AM )</f>
        <v>7747545</v>
      </c>
      <c r="AI37">
        <f>LOOKUP(AG37,$AN:$AN,$AO:$AO)</f>
        <v>7747545</v>
      </c>
      <c r="AJ37">
        <f>COUNTIFS(Answer,AC37,Country,"USA")</f>
        <v>2</v>
      </c>
      <c r="AK37">
        <f>COUNTIF(Answer,AC37)</f>
        <v>2</v>
      </c>
      <c r="AL37" t="s">
        <v>4353</v>
      </c>
      <c r="AM37">
        <v>8200677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>LOOKUP(AC38,$AL:$AL,$AM:$AM )</f>
        <v>7851662</v>
      </c>
      <c r="AI38">
        <f>LOOKUP(AG38,$AN:$AN,$AO:$AO)</f>
        <v>7747545</v>
      </c>
      <c r="AJ38">
        <f>COUNTIFS(Answer,AC38,Country,"USA")</f>
        <v>107</v>
      </c>
      <c r="AK38">
        <f>COUNTIF(Answer,AC38)</f>
        <v>217</v>
      </c>
      <c r="AL38" t="s">
        <v>123</v>
      </c>
      <c r="AM38">
        <v>7727057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>LOOKUP(AC39,$AL:$AL,$AM:$AM )</f>
        <v>7851662</v>
      </c>
      <c r="AI39">
        <f>LOOKUP(AG39,$AN:$AN,$AO:$AO)</f>
        <v>7747545</v>
      </c>
      <c r="AJ39">
        <f>COUNTIFS(Answer,AC39,Country,"USA")</f>
        <v>107</v>
      </c>
      <c r="AK39">
        <f>COUNTIF(Answer,AC39)</f>
        <v>217</v>
      </c>
      <c r="AL39" t="s">
        <v>3482</v>
      </c>
      <c r="AM39">
        <v>7871353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>LOOKUP(AC40,$AL:$AL,$AM:$AM )</f>
        <v>7851662</v>
      </c>
      <c r="AI40">
        <f>LOOKUP(AG40,$AN:$AN,$AO:$AO)</f>
        <v>7747545</v>
      </c>
      <c r="AJ40">
        <f>COUNTIFS(Answer,AC40,Country,"USA")</f>
        <v>107</v>
      </c>
      <c r="AK40">
        <f>COUNTIF(Answer,AC40)</f>
        <v>217</v>
      </c>
      <c r="AL40" t="s">
        <v>2713</v>
      </c>
      <c r="AM40">
        <v>7727314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>LOOKUP(AC41,$AL:$AL,$AM:$AM )</f>
        <v>7851662</v>
      </c>
      <c r="AI41">
        <f>LOOKUP(AG41,$AN:$AN,$AO:$AO)</f>
        <v>7747545</v>
      </c>
      <c r="AJ41">
        <f>COUNTIFS(Answer,AC41,Country,"USA")</f>
        <v>107</v>
      </c>
      <c r="AK41">
        <f>COUNTIF(Answer,AC41)</f>
        <v>217</v>
      </c>
      <c r="AL41" t="s">
        <v>140</v>
      </c>
      <c r="AM41">
        <v>7799035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>LOOKUP(AC42,$AL:$AL,$AM:$AM )</f>
        <v>7851662</v>
      </c>
      <c r="AI42">
        <f>LOOKUP(AG42,$AN:$AN,$AO:$AO)</f>
        <v>7747545</v>
      </c>
      <c r="AJ42">
        <f>COUNTIFS(Answer,AC42,Country,"USA")</f>
        <v>107</v>
      </c>
      <c r="AK42">
        <f>COUNTIF(Answer,AC42)</f>
        <v>217</v>
      </c>
      <c r="AL42" t="s">
        <v>139</v>
      </c>
      <c r="AM42">
        <v>7804018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>LOOKUP(AC43,$AL:$AL,$AM:$AM )</f>
        <v>7672039</v>
      </c>
      <c r="AI43">
        <f>LOOKUP(AG43,$AN:$AN,$AO:$AO)</f>
        <v>7747545</v>
      </c>
      <c r="AJ43">
        <f>COUNTIFS(Answer,AC43,Country,"USA")</f>
        <v>2</v>
      </c>
      <c r="AK43">
        <f>COUNTIF(Answer,AC43)</f>
        <v>3</v>
      </c>
      <c r="AL43" t="s">
        <v>3688</v>
      </c>
      <c r="AM43">
        <v>7743924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>LOOKUP(AC44,$AL:$AL,$AM:$AM )</f>
        <v>7851662</v>
      </c>
      <c r="AI44">
        <f>LOOKUP(AG44,$AN:$AN,$AO:$AO)</f>
        <v>7747545</v>
      </c>
      <c r="AJ44">
        <f>COUNTIFS(Answer,AC44,Country,"USA")</f>
        <v>107</v>
      </c>
      <c r="AK44">
        <f>COUNTIF(Answer,AC44)</f>
        <v>217</v>
      </c>
      <c r="AL44" t="s">
        <v>547</v>
      </c>
      <c r="AM44">
        <v>7728107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>LOOKUP(AC45,$AL:$AL,$AM:$AM )</f>
        <v>7851662</v>
      </c>
      <c r="AI45">
        <f>LOOKUP(AG45,$AN:$AN,$AO:$AO)</f>
        <v>7747545</v>
      </c>
      <c r="AJ45">
        <f>COUNTIFS(Answer,AC45,Country,"USA")</f>
        <v>107</v>
      </c>
      <c r="AK45">
        <f>COUNTIF(Answer,AC45)</f>
        <v>217</v>
      </c>
      <c r="AL45" t="s">
        <v>143</v>
      </c>
      <c r="AM45">
        <v>7820643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>LOOKUP(AC46,$AL:$AL,$AM:$AM )</f>
        <v>9515028</v>
      </c>
      <c r="AI46">
        <f>LOOKUP(AG46,$AN:$AN,$AO:$AO)</f>
        <v>7747545</v>
      </c>
      <c r="AJ46">
        <f>COUNTIFS(Answer,AC46,Country,"USA")</f>
        <v>1</v>
      </c>
      <c r="AK46">
        <f>COUNTIF(Answer,AC46)</f>
        <v>1</v>
      </c>
      <c r="AL46" t="s">
        <v>265</v>
      </c>
      <c r="AM46">
        <v>7536297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>LOOKUP(AC47,$AL:$AL,$AM:$AM )</f>
        <v>7851662</v>
      </c>
      <c r="AI47">
        <f>LOOKUP(AG47,$AN:$AN,$AO:$AO)</f>
        <v>7747545</v>
      </c>
      <c r="AJ47">
        <f>COUNTIFS(Answer,AC47,Country,"USA")</f>
        <v>107</v>
      </c>
      <c r="AK47">
        <f>COUNTIF(Answer,AC47)</f>
        <v>217</v>
      </c>
      <c r="AL47" t="s">
        <v>409</v>
      </c>
      <c r="AM47">
        <v>7609721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>LOOKUP(AC48,$AL:$AL,$AM:$AM )</f>
        <v>7851662</v>
      </c>
      <c r="AI48">
        <f>LOOKUP(AG48,$AN:$AN,$AO:$AO)</f>
        <v>7747545</v>
      </c>
      <c r="AJ48">
        <f>COUNTIFS(Answer,AC48,Country,"USA")</f>
        <v>107</v>
      </c>
      <c r="AK48">
        <f>COUNTIF(Answer,AC48)</f>
        <v>217</v>
      </c>
      <c r="AL48" t="s">
        <v>181</v>
      </c>
      <c r="AM48">
        <v>7672039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>LOOKUP(AC49,$AL:$AL,$AM:$AM )</f>
        <v>7851662</v>
      </c>
      <c r="AI49">
        <f>LOOKUP(AG49,$AN:$AN,$AO:$AO)</f>
        <v>7747545</v>
      </c>
      <c r="AJ49">
        <f>COUNTIFS(Answer,AC49,Country,"USA")</f>
        <v>107</v>
      </c>
      <c r="AK49">
        <f>COUNTIF(Answer,AC49)</f>
        <v>217</v>
      </c>
      <c r="AL49" t="s">
        <v>388</v>
      </c>
      <c r="AM49">
        <v>7790415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>LOOKUP(AC50,$AL:$AL,$AM:$AM )</f>
        <v>7851662</v>
      </c>
      <c r="AI50">
        <f>LOOKUP(AG50,$AN:$AN,$AO:$AO)</f>
        <v>7747545</v>
      </c>
      <c r="AJ50">
        <f>COUNTIFS(Answer,AC50,Country,"USA")</f>
        <v>107</v>
      </c>
      <c r="AK50">
        <f>COUNTIF(Answer,AC50)</f>
        <v>217</v>
      </c>
      <c r="AL50" t="s">
        <v>2679</v>
      </c>
      <c r="AM50">
        <v>7790198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>LOOKUP(AC51,$AL:$AL,$AM:$AM )</f>
        <v>7851662</v>
      </c>
      <c r="AI51">
        <f>LOOKUP(AG51,$AN:$AN,$AO:$AO)</f>
        <v>7747545</v>
      </c>
      <c r="AJ51">
        <f>COUNTIFS(Answer,AC51,Country,"USA")</f>
        <v>107</v>
      </c>
      <c r="AK51">
        <f>COUNTIF(Answer,AC51)</f>
        <v>217</v>
      </c>
      <c r="AL51" t="s">
        <v>389</v>
      </c>
      <c r="AM51">
        <v>7718477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>LOOKUP(AC52,$AL:$AL,$AM:$AM )</f>
        <v>7747572</v>
      </c>
      <c r="AI52">
        <f>LOOKUP(AG52,$AN:$AN,$AO:$AO)</f>
        <v>7747545</v>
      </c>
      <c r="AJ52">
        <f>COUNTIFS(Answer,AC52,Country,"USA")</f>
        <v>1</v>
      </c>
      <c r="AK52">
        <f>COUNTIF(Answer,AC52)</f>
        <v>1</v>
      </c>
      <c r="AL52" t="s">
        <v>137</v>
      </c>
      <c r="AM52">
        <v>7536334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>LOOKUP(AC53,$AL:$AL,$AM:$AM )</f>
        <v>7672039</v>
      </c>
      <c r="AI53">
        <f>LOOKUP(AG53,$AN:$AN,$AO:$AO)</f>
        <v>7747545</v>
      </c>
      <c r="AJ53">
        <f>COUNTIFS(Answer,AC53,Country,"USA")</f>
        <v>2</v>
      </c>
      <c r="AK53">
        <f>COUNTIF(Answer,AC53)</f>
        <v>3</v>
      </c>
      <c r="AL53" t="s">
        <v>134</v>
      </c>
      <c r="AM53">
        <v>237393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>LOOKUP(AC54,$AL:$AL,$AM:$AM )</f>
        <v>7851662</v>
      </c>
      <c r="AI54">
        <f>LOOKUP(AG54,$AN:$AN,$AO:$AO)</f>
        <v>7747545</v>
      </c>
      <c r="AJ54">
        <f>COUNTIFS(Answer,AC54,Country,"USA")</f>
        <v>107</v>
      </c>
      <c r="AK54">
        <f>COUNTIF(Answer,AC54)</f>
        <v>217</v>
      </c>
      <c r="AL54" t="s">
        <v>127</v>
      </c>
      <c r="AM54">
        <v>1735298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>LOOKUP(AC55,$AL:$AL,$AM:$AM )</f>
        <v>7851662</v>
      </c>
      <c r="AI55">
        <f>LOOKUP(AG55,$AN:$AN,$AO:$AO)</f>
        <v>7747545</v>
      </c>
      <c r="AJ55">
        <f>COUNTIFS(Answer,AC55,Country,"USA")</f>
        <v>107</v>
      </c>
      <c r="AK55">
        <f>COUNTIF(Answer,AC55)</f>
        <v>217</v>
      </c>
      <c r="AL55" t="s">
        <v>126</v>
      </c>
      <c r="AM55">
        <v>1695148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>LOOKUP(AC56,$AL:$AL,$AM:$AM )</f>
        <v>7851662</v>
      </c>
      <c r="AI56">
        <f>LOOKUP(AG56,$AN:$AN,$AO:$AO)</f>
        <v>7747545</v>
      </c>
      <c r="AJ56">
        <f>COUNTIFS(Answer,AC56,Country,"USA")</f>
        <v>107</v>
      </c>
      <c r="AK56">
        <f>COUNTIF(Answer,AC56)</f>
        <v>217</v>
      </c>
      <c r="AL56" t="s">
        <v>156</v>
      </c>
      <c r="AM56">
        <v>820919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>LOOKUP(AC57,$AL:$AL,$AM:$AM )</f>
        <v>13819007</v>
      </c>
      <c r="AI57">
        <f>LOOKUP(AG57,$AN:$AN,$AO:$AO)</f>
        <v>7747545</v>
      </c>
      <c r="AJ57">
        <f>COUNTIFS(Answer,AC57,Country,"USA")</f>
        <v>0</v>
      </c>
      <c r="AK57">
        <f>COUNTIF(Answer,AC57)</f>
        <v>1</v>
      </c>
      <c r="AL57" t="s">
        <v>100</v>
      </c>
      <c r="AM57">
        <v>892949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>LOOKUP(AC58,$AL:$AL,$AM:$AM )</f>
        <v>7727806</v>
      </c>
      <c r="AI58">
        <f>LOOKUP(AG58,$AN:$AN,$AO:$AO)</f>
        <v>7747545</v>
      </c>
      <c r="AJ58">
        <f>COUNTIFS(Answer,AC58,Country,"USA")</f>
        <v>0</v>
      </c>
      <c r="AK58">
        <f>COUNTIF(Answer,AC58)</f>
        <v>2</v>
      </c>
      <c r="AL58" t="s">
        <v>186</v>
      </c>
      <c r="AM58">
        <v>1294559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>LOOKUP(AC59,$AL:$AL,$AM:$AM )</f>
        <v>7851662</v>
      </c>
      <c r="AI59">
        <f>LOOKUP(AG59,$AN:$AN,$AO:$AO)</f>
        <v>7747545</v>
      </c>
      <c r="AJ59">
        <f>COUNTIFS(Answer,AC59,Country,"USA")</f>
        <v>107</v>
      </c>
      <c r="AK59">
        <f>COUNTIF(Answer,AC59)</f>
        <v>217</v>
      </c>
      <c r="AL59" t="s">
        <v>367</v>
      </c>
      <c r="AM59">
        <v>1317356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>LOOKUP(AC60,$AL:$AL,$AM:$AM )</f>
        <v>7851662</v>
      </c>
      <c r="AI60">
        <f>LOOKUP(AG60,$AN:$AN,$AO:$AO)</f>
        <v>7747545</v>
      </c>
      <c r="AJ60">
        <f>COUNTIFS(Answer,AC60,Country,"USA")</f>
        <v>107</v>
      </c>
      <c r="AK60">
        <f>COUNTIF(Answer,AC60)</f>
        <v>217</v>
      </c>
      <c r="AL60" t="s">
        <v>397</v>
      </c>
      <c r="AM60">
        <v>894044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>LOOKUP(AC61,$AL:$AL,$AM:$AM )</f>
        <v>7851662</v>
      </c>
      <c r="AI61">
        <f>LOOKUP(AG61,$AN:$AN,$AO:$AO)</f>
        <v>7747545</v>
      </c>
      <c r="AJ61">
        <f>COUNTIFS(Answer,AC61,Country,"USA")</f>
        <v>107</v>
      </c>
      <c r="AK61">
        <f>COUNTIF(Answer,AC61)</f>
        <v>217</v>
      </c>
      <c r="AL61" t="s">
        <v>96</v>
      </c>
      <c r="AM61">
        <v>971178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>LOOKUP(AC62,$AL:$AL,$AM:$AM )</f>
        <v>7851662</v>
      </c>
      <c r="AI62">
        <f>LOOKUP(AG62,$AN:$AN,$AO:$AO)</f>
        <v>7747545</v>
      </c>
      <c r="AJ62">
        <f>COUNTIFS(Answer,AC62,Country,"USA")</f>
        <v>107</v>
      </c>
      <c r="AK62">
        <f>COUNTIF(Answer,AC62)</f>
        <v>217</v>
      </c>
      <c r="AL62" t="s">
        <v>1257</v>
      </c>
      <c r="AM62">
        <v>970988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>LOOKUP(AC63,$AL:$AL,$AM:$AM )</f>
        <v>7851662</v>
      </c>
      <c r="AI63">
        <f>LOOKUP(AG63,$AN:$AN,$AO:$AO)</f>
        <v>7747545</v>
      </c>
      <c r="AJ63">
        <f>COUNTIFS(Answer,AC63,Country,"USA")</f>
        <v>107</v>
      </c>
      <c r="AK63">
        <f>COUNTIF(Answer,AC63)</f>
        <v>217</v>
      </c>
      <c r="AL63" t="s">
        <v>2092</v>
      </c>
      <c r="AM63">
        <v>10732382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>LOOKUP(AC64,$AL:$AL,$AM:$AM )</f>
        <v>0</v>
      </c>
      <c r="AI64">
        <f>LOOKUP(AG64,$AN:$AN,$AO:$AO)</f>
        <v>7747545</v>
      </c>
      <c r="AJ64">
        <f>COUNTIFS(Answer,AC64,Country,"USA")</f>
        <v>0</v>
      </c>
      <c r="AK64">
        <f>COUNTIF(Answer,AC64)</f>
        <v>1</v>
      </c>
      <c r="AL64" t="s">
        <v>1639</v>
      </c>
      <c r="AM64">
        <v>10748965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>LOOKUP(AC65,$AL:$AL,$AM:$AM )</f>
        <v>7851662</v>
      </c>
      <c r="AI65">
        <f>LOOKUP(AG65,$AN:$AN,$AO:$AO)</f>
        <v>7747545</v>
      </c>
      <c r="AJ65">
        <f>COUNTIFS(Answer,AC65,Country,"USA")</f>
        <v>107</v>
      </c>
      <c r="AK65">
        <f>COUNTIF(Answer,AC65)</f>
        <v>217</v>
      </c>
      <c r="AL65" t="s">
        <v>1496</v>
      </c>
      <c r="AM65">
        <v>10733148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>LOOKUP(AC66,$AL:$AL,$AM:$AM )</f>
        <v>315365</v>
      </c>
      <c r="AI66">
        <f>LOOKUP(AG66,$AN:$AN,$AO:$AO)</f>
        <v>7747545</v>
      </c>
      <c r="AJ66">
        <f>COUNTIFS(Answer,AC66,Country,"USA")</f>
        <v>0</v>
      </c>
      <c r="AK66">
        <f>COUNTIF(Answer,AC66)</f>
        <v>1</v>
      </c>
      <c r="AL66" t="s">
        <v>4358</v>
      </c>
      <c r="AM66">
        <v>811538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>LOOKUP(AC67,$AL:$AL,$AM:$AM )</f>
        <v>7851662</v>
      </c>
      <c r="AI67">
        <f>LOOKUP(AG67,$AN:$AN,$AO:$AO)</f>
        <v>7747545</v>
      </c>
      <c r="AJ67">
        <f>COUNTIFS(Answer,AC67,Country,"USA")</f>
        <v>107</v>
      </c>
      <c r="AK67">
        <f>COUNTIF(Answer,AC67)</f>
        <v>217</v>
      </c>
      <c r="AL67" t="s">
        <v>250</v>
      </c>
      <c r="AM67">
        <v>930740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>LOOKUP(AC68,$AL:$AL,$AM:$AM )</f>
        <v>7851662</v>
      </c>
      <c r="AI68">
        <f>LOOKUP(AG68,$AN:$AN,$AO:$AO)</f>
        <v>7747545</v>
      </c>
      <c r="AJ68">
        <f>COUNTIFS(Answer,AC68,Country,"USA")</f>
        <v>107</v>
      </c>
      <c r="AK68">
        <f>COUNTIF(Answer,AC68)</f>
        <v>217</v>
      </c>
      <c r="AL68" t="s">
        <v>215</v>
      </c>
      <c r="AM68">
        <v>826938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>LOOKUP(AC69,$AL:$AL,$AM:$AM )</f>
        <v>7851662</v>
      </c>
      <c r="AI69">
        <f>LOOKUP(AG69,$AN:$AN,$AO:$AO)</f>
        <v>7747545</v>
      </c>
      <c r="AJ69">
        <f>COUNTIFS(Answer,AC69,Country,"USA")</f>
        <v>107</v>
      </c>
      <c r="AK69">
        <f>COUNTIF(Answer,AC69)</f>
        <v>217</v>
      </c>
      <c r="AL69" t="s">
        <v>113</v>
      </c>
      <c r="AM69">
        <v>826911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>LOOKUP(AC70,$AL:$AL,$AM:$AM )</f>
        <v>7851662</v>
      </c>
      <c r="AI70">
        <f>LOOKUP(AG70,$AN:$AN,$AO:$AO)</f>
        <v>7747545</v>
      </c>
      <c r="AJ70">
        <f>COUNTIFS(Answer,AC70,Country,"USA")</f>
        <v>107</v>
      </c>
      <c r="AK70">
        <f>COUNTIF(Answer,AC70)</f>
        <v>217</v>
      </c>
      <c r="AL70" t="s">
        <v>4357</v>
      </c>
      <c r="AM70">
        <v>1280272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>LOOKUP(AC71,$AL:$AL,$AM:$AM )</f>
        <v>7851662</v>
      </c>
      <c r="AI71">
        <f>LOOKUP(AG71,$AN:$AN,$AO:$AO)</f>
        <v>7747545</v>
      </c>
      <c r="AJ71">
        <f>COUNTIFS(Answer,AC71,Country,"USA")</f>
        <v>107</v>
      </c>
      <c r="AK71">
        <f>COUNTIF(Answer,AC71)</f>
        <v>217</v>
      </c>
      <c r="AL71" t="s">
        <v>459</v>
      </c>
      <c r="AM71">
        <v>859281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>LOOKUP(AC72,$AL:$AL,$AM:$AM )</f>
        <v>315365</v>
      </c>
      <c r="AI72">
        <f>LOOKUP(AG72,$AN:$AN,$AO:$AO)</f>
        <v>7747545</v>
      </c>
      <c r="AJ72">
        <f>COUNTIFS(Answer,AC72,Country,"USA")</f>
        <v>0</v>
      </c>
      <c r="AK72">
        <f>COUNTIF(Answer,AC72)</f>
        <v>3</v>
      </c>
      <c r="AL72" t="s">
        <v>225</v>
      </c>
      <c r="AM72">
        <v>859538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>LOOKUP(AC73,$AL:$AL,$AM:$AM )</f>
        <v>7851662</v>
      </c>
      <c r="AI73">
        <f>LOOKUP(AG73,$AN:$AN,$AO:$AO)</f>
        <v>7747545</v>
      </c>
      <c r="AJ73">
        <f>COUNTIFS(Answer,AC73,Country,"USA")</f>
        <v>107</v>
      </c>
      <c r="AK73">
        <f>COUNTIF(Answer,AC73)</f>
        <v>217</v>
      </c>
      <c r="AL73" t="s">
        <v>217</v>
      </c>
      <c r="AM73">
        <v>866609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>LOOKUP(AC74,$AL:$AL,$AM:$AM )</f>
        <v>8501683</v>
      </c>
      <c r="AI74">
        <f>LOOKUP(AG74,$AN:$AN,$AO:$AO)</f>
        <v>7747545</v>
      </c>
      <c r="AJ74">
        <f>COUNTIFS(Answer,AC74,Country,"USA")</f>
        <v>1</v>
      </c>
      <c r="AK74">
        <f>COUNTIF(Answer,AC74)</f>
        <v>1</v>
      </c>
      <c r="AL74" t="s">
        <v>229</v>
      </c>
      <c r="AM74">
        <v>863552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>LOOKUP(AC75,$AL:$AL,$AM:$AM )</f>
        <v>7851662</v>
      </c>
      <c r="AI75">
        <f>LOOKUP(AG75,$AN:$AN,$AO:$AO)</f>
        <v>8253272</v>
      </c>
      <c r="AJ75">
        <f>COUNTIFS(Answer,AC75,Country,"USA")</f>
        <v>107</v>
      </c>
      <c r="AK75">
        <f>COUNTIF(Answer,AC75)</f>
        <v>217</v>
      </c>
      <c r="AL75" t="s">
        <v>231</v>
      </c>
      <c r="AM75">
        <v>859334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>LOOKUP(AC76,$AL:$AL,$AM:$AM )</f>
        <v>931028</v>
      </c>
      <c r="AI76">
        <f>LOOKUP(AG76,$AN:$AN,$AO:$AO)</f>
        <v>8253272</v>
      </c>
      <c r="AJ76">
        <f>COUNTIFS(Answer,AC76,Country,"USA")</f>
        <v>184</v>
      </c>
      <c r="AK76">
        <f>COUNTIF(Answer,AC76)</f>
        <v>352</v>
      </c>
      <c r="AL76" t="s">
        <v>221</v>
      </c>
      <c r="AM76">
        <v>859307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>LOOKUP(AC77,$AL:$AL,$AM:$AM )</f>
        <v>931028</v>
      </c>
      <c r="AI77">
        <f>LOOKUP(AG77,$AN:$AN,$AO:$AO)</f>
        <v>8253272</v>
      </c>
      <c r="AJ77">
        <f>COUNTIFS(Answer,AC77,Country,"USA")</f>
        <v>184</v>
      </c>
      <c r="AK77">
        <f>COUNTIF(Answer,AC77)</f>
        <v>352</v>
      </c>
      <c r="AL77" t="s">
        <v>359</v>
      </c>
      <c r="AM77">
        <v>866299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>LOOKUP(AC78,$AL:$AL,$AM:$AM )</f>
        <v>7851662</v>
      </c>
      <c r="AI78">
        <f>LOOKUP(AG78,$AN:$AN,$AO:$AO)</f>
        <v>8253272</v>
      </c>
      <c r="AJ78">
        <f>COUNTIFS(Answer,AC78,Country,"USA")</f>
        <v>107</v>
      </c>
      <c r="AK78">
        <f>COUNTIF(Answer,AC78)</f>
        <v>217</v>
      </c>
      <c r="AL78" t="s">
        <v>35</v>
      </c>
      <c r="AM78">
        <v>931028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>LOOKUP(AC79,$AL:$AL,$AM:$AM )</f>
        <v>7851662</v>
      </c>
      <c r="AI79">
        <f>LOOKUP(AG79,$AN:$AN,$AO:$AO)</f>
        <v>8253272</v>
      </c>
      <c r="AJ79">
        <f>COUNTIFS(Answer,AC79,Country,"USA")</f>
        <v>107</v>
      </c>
      <c r="AK79">
        <f>COUNTIF(Answer,AC79)</f>
        <v>217</v>
      </c>
      <c r="AL79" t="s">
        <v>157</v>
      </c>
      <c r="AM79">
        <v>1332638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>LOOKUP(AC80,$AL:$AL,$AM:$AM )</f>
        <v>7851662</v>
      </c>
      <c r="AI80">
        <f>LOOKUP(AG80,$AN:$AN,$AO:$AO)</f>
        <v>8253272</v>
      </c>
      <c r="AJ80">
        <f>COUNTIFS(Answer,AC80,Country,"USA")</f>
        <v>107</v>
      </c>
      <c r="AK80">
        <f>COUNTIF(Answer,AC80)</f>
        <v>217</v>
      </c>
      <c r="AL80" t="s">
        <v>395</v>
      </c>
      <c r="AM80">
        <v>859215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>LOOKUP(AC81,$AL:$AL,$AM:$AM )</f>
        <v>7851662</v>
      </c>
      <c r="AI81">
        <f>LOOKUP(AG81,$AN:$AN,$AO:$AO)</f>
        <v>8253272</v>
      </c>
      <c r="AJ81">
        <f>COUNTIFS(Answer,AC81,Country,"USA")</f>
        <v>107</v>
      </c>
      <c r="AK81">
        <f>COUNTIF(Answer,AC81)</f>
        <v>217</v>
      </c>
      <c r="AL81" t="s">
        <v>450</v>
      </c>
      <c r="AM81">
        <v>866868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>LOOKUP(AC82,$AL:$AL,$AM:$AM )</f>
        <v>7851662</v>
      </c>
      <c r="AI82">
        <f>LOOKUP(AG82,$AN:$AN,$AO:$AO)</f>
        <v>8253272</v>
      </c>
      <c r="AJ82">
        <f>COUNTIFS(Answer,AC82,Country,"USA")</f>
        <v>107</v>
      </c>
      <c r="AK82">
        <f>COUNTIF(Answer,AC82)</f>
        <v>217</v>
      </c>
      <c r="AL82" t="s">
        <v>67</v>
      </c>
      <c r="AM82">
        <v>2594394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>LOOKUP(AC83,$AL:$AL,$AM:$AM )</f>
        <v>16322015</v>
      </c>
      <c r="AI83">
        <f>LOOKUP(AG83,$AN:$AN,$AO:$AO)</f>
        <v>8253272</v>
      </c>
      <c r="AJ83">
        <f>COUNTIFS(Answer,AC83,Country,"USA")</f>
        <v>1</v>
      </c>
      <c r="AK83">
        <f>COUNTIF(Answer,AC83)</f>
        <v>2</v>
      </c>
      <c r="AL83" t="s">
        <v>451</v>
      </c>
      <c r="AM83">
        <v>808536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>LOOKUP(AC84,$AL:$AL,$AM:$AM )</f>
        <v>7851662</v>
      </c>
      <c r="AI84">
        <f>LOOKUP(AG84,$AN:$AN,$AO:$AO)</f>
        <v>8253272</v>
      </c>
      <c r="AJ84">
        <f>COUNTIFS(Answer,AC84,Country,"USA")</f>
        <v>107</v>
      </c>
      <c r="AK84">
        <f>COUNTIF(Answer,AC84)</f>
        <v>217</v>
      </c>
      <c r="AL84" t="s">
        <v>1586</v>
      </c>
      <c r="AM84">
        <v>814728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>LOOKUP(AC85,$AL:$AL,$AM:$AM )</f>
        <v>7851662</v>
      </c>
      <c r="AI85">
        <f>LOOKUP(AG85,$AN:$AN,$AO:$AO)</f>
        <v>8253272</v>
      </c>
      <c r="AJ85">
        <f>COUNTIFS(Answer,AC85,Country,"USA")</f>
        <v>107</v>
      </c>
      <c r="AK85">
        <f>COUNTIF(Answer,AC85)</f>
        <v>217</v>
      </c>
      <c r="AL85" t="s">
        <v>201</v>
      </c>
      <c r="AM85">
        <v>810836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>LOOKUP(AC86,$AL:$AL,$AM:$AM )</f>
        <v>7851662</v>
      </c>
      <c r="AI86">
        <f>LOOKUP(AG86,$AN:$AN,$AO:$AO)</f>
        <v>8253272</v>
      </c>
      <c r="AJ86">
        <f>COUNTIFS(Answer,AC86,Country,"USA")</f>
        <v>107</v>
      </c>
      <c r="AK86">
        <f>COUNTIF(Answer,AC86)</f>
        <v>217</v>
      </c>
      <c r="AL86" t="s">
        <v>207</v>
      </c>
      <c r="AM86">
        <v>1581049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>LOOKUP(AC87,$AL:$AL,$AM:$AM )</f>
        <v>7820643</v>
      </c>
      <c r="AI87">
        <f>LOOKUP(AG87,$AN:$AN,$AO:$AO)</f>
        <v>8253272</v>
      </c>
      <c r="AJ87">
        <f>COUNTIFS(Answer,AC87,Country,"USA")</f>
        <v>0</v>
      </c>
      <c r="AK87">
        <f>COUNTIF(Answer,AC87)</f>
        <v>3</v>
      </c>
      <c r="AL87" t="s">
        <v>254</v>
      </c>
      <c r="AM87">
        <v>806704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>LOOKUP(AC88,$AL:$AL,$AM:$AM )</f>
        <v>7851662</v>
      </c>
      <c r="AI88">
        <f>LOOKUP(AG88,$AN:$AN,$AO:$AO)</f>
        <v>8253272</v>
      </c>
      <c r="AJ88">
        <f>COUNTIFS(Answer,AC88,Country,"USA")</f>
        <v>107</v>
      </c>
      <c r="AK88">
        <f>COUNTIF(Answer,AC88)</f>
        <v>217</v>
      </c>
      <c r="AL88" t="s">
        <v>4078</v>
      </c>
      <c r="AM88">
        <v>18278723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>LOOKUP(AC89,$AL:$AL,$AM:$AM )</f>
        <v>930838</v>
      </c>
      <c r="AI89">
        <f>LOOKUP(AG89,$AN:$AN,$AO:$AO)</f>
        <v>8253272</v>
      </c>
      <c r="AJ89">
        <f>COUNTIFS(Answer,AC89,Country,"USA")</f>
        <v>0</v>
      </c>
      <c r="AK89">
        <f>COUNTIF(Answer,AC89)</f>
        <v>1</v>
      </c>
      <c r="AL89" t="s">
        <v>420</v>
      </c>
      <c r="AM89">
        <v>827649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>LOOKUP(AC90,$AL:$AL,$AM:$AM )</f>
        <v>7851662</v>
      </c>
      <c r="AI90">
        <f>LOOKUP(AG90,$AN:$AN,$AO:$AO)</f>
        <v>8253272</v>
      </c>
      <c r="AJ90">
        <f>COUNTIFS(Answer,AC90,Country,"USA")</f>
        <v>107</v>
      </c>
      <c r="AK90">
        <f>COUNTIF(Answer,AC90)</f>
        <v>217</v>
      </c>
      <c r="AL90" t="s">
        <v>95</v>
      </c>
      <c r="AM90">
        <v>899370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>LOOKUP(AC91,$AL:$AL,$AM:$AM )</f>
        <v>7743924</v>
      </c>
      <c r="AI91">
        <f>LOOKUP(AG91,$AN:$AN,$AO:$AO)</f>
        <v>8253272</v>
      </c>
      <c r="AJ91">
        <f>COUNTIFS(Answer,AC91,Country,"USA")</f>
        <v>0</v>
      </c>
      <c r="AK91">
        <f>COUNTIF(Answer,AC91)</f>
        <v>1</v>
      </c>
      <c r="AL91" t="s">
        <v>396</v>
      </c>
      <c r="AM91">
        <v>935597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>LOOKUP(AC92,$AL:$AL,$AM:$AM )</f>
        <v>5503158</v>
      </c>
      <c r="AI92">
        <f>LOOKUP(AG92,$AN:$AN,$AO:$AO)</f>
        <v>8253272</v>
      </c>
      <c r="AJ92">
        <f>COUNTIFS(Answer,AC92,Country,"USA")</f>
        <v>9</v>
      </c>
      <c r="AK92">
        <f>COUNTIF(Answer,AC92)</f>
        <v>38</v>
      </c>
      <c r="AL92" t="s">
        <v>3810</v>
      </c>
      <c r="AM92">
        <v>930838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>LOOKUP(AC93,$AL:$AL,$AM:$AM )</f>
        <v>7851662</v>
      </c>
      <c r="AI93">
        <f>LOOKUP(AG93,$AN:$AN,$AO:$AO)</f>
        <v>8253272</v>
      </c>
      <c r="AJ93">
        <f>COUNTIFS(Answer,AC93,Country,"USA")</f>
        <v>107</v>
      </c>
      <c r="AK93">
        <f>COUNTIF(Answer,AC93)</f>
        <v>217</v>
      </c>
      <c r="AL93" t="s">
        <v>152</v>
      </c>
      <c r="AM93">
        <v>1093147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>LOOKUP(AC94,$AL:$AL,$AM:$AM )</f>
        <v>7851662</v>
      </c>
      <c r="AI94">
        <f>LOOKUP(AG94,$AN:$AN,$AO:$AO)</f>
        <v>8253272</v>
      </c>
      <c r="AJ94">
        <f>COUNTIFS(Answer,AC94,Country,"USA")</f>
        <v>107</v>
      </c>
      <c r="AK94">
        <f>COUNTIF(Answer,AC94)</f>
        <v>217</v>
      </c>
      <c r="AL94" t="s">
        <v>153</v>
      </c>
      <c r="AM94">
        <v>878401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>LOOKUP(AC95,$AL:$AL,$AM:$AM )</f>
        <v>7851662</v>
      </c>
      <c r="AI95">
        <f>LOOKUP(AG95,$AN:$AN,$AO:$AO)</f>
        <v>8253272</v>
      </c>
      <c r="AJ95">
        <f>COUNTIFS(Answer,AC95,Country,"USA")</f>
        <v>107</v>
      </c>
      <c r="AK95">
        <f>COUNTIF(Answer,AC95)</f>
        <v>217</v>
      </c>
      <c r="AL95" t="s">
        <v>187</v>
      </c>
      <c r="AM95">
        <v>866031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>LOOKUP(AC96,$AL:$AL,$AM:$AM )</f>
        <v>7851662</v>
      </c>
      <c r="AI96">
        <f>LOOKUP(AG96,$AN:$AN,$AO:$AO)</f>
        <v>8253272</v>
      </c>
      <c r="AJ96">
        <f>COUNTIFS(Answer,AC96,Country,"USA")</f>
        <v>107</v>
      </c>
      <c r="AK96">
        <f>COUNTIF(Answer,AC96)</f>
        <v>217</v>
      </c>
      <c r="AL96" t="s">
        <v>1393</v>
      </c>
      <c r="AM96">
        <v>847507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>LOOKUP(AC97,$AL:$AL,$AM:$AM )</f>
        <v>7851662</v>
      </c>
      <c r="AI97">
        <f>LOOKUP(AG97,$AN:$AN,$AO:$AO)</f>
        <v>8253272</v>
      </c>
      <c r="AJ97">
        <f>COUNTIFS(Answer,AC97,Country,"USA")</f>
        <v>107</v>
      </c>
      <c r="AK97">
        <f>COUNTIF(Answer,AC97)</f>
        <v>217</v>
      </c>
      <c r="AL97" t="s">
        <v>58</v>
      </c>
      <c r="AM97">
        <v>919228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>LOOKUP(AC98,$AL:$AL,$AM:$AM )</f>
        <v>7851662</v>
      </c>
      <c r="AI98">
        <f>LOOKUP(AG98,$AN:$AN,$AO:$AO)</f>
        <v>8253272</v>
      </c>
      <c r="AJ98">
        <f>COUNTIFS(Answer,AC98,Country,"USA")</f>
        <v>107</v>
      </c>
      <c r="AK98">
        <f>COUNTIF(Answer,AC98)</f>
        <v>217</v>
      </c>
      <c r="AL98" t="s">
        <v>258</v>
      </c>
      <c r="AM98">
        <v>1109534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>LOOKUP(AC99,$AL:$AL,$AM:$AM )</f>
        <v>7851662</v>
      </c>
      <c r="AI99">
        <f>LOOKUP(AG99,$AN:$AN,$AO:$AO)</f>
        <v>8253272</v>
      </c>
      <c r="AJ99">
        <f>COUNTIFS(Answer,AC99,Country,"USA")</f>
        <v>107</v>
      </c>
      <c r="AK99">
        <f>COUNTIF(Answer,AC99)</f>
        <v>217</v>
      </c>
      <c r="AL99" t="s">
        <v>371</v>
      </c>
      <c r="AM99">
        <v>1511144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>LOOKUP(AC100,$AL:$AL,$AM:$AM )</f>
        <v>7851662</v>
      </c>
      <c r="AI100">
        <f>LOOKUP(AG100,$AN:$AN,$AO:$AO)</f>
        <v>8253272</v>
      </c>
      <c r="AJ100">
        <f>COUNTIFS(Answer,AC100,Country,"USA")</f>
        <v>107</v>
      </c>
      <c r="AK100">
        <f>COUNTIF(Answer,AC100)</f>
        <v>217</v>
      </c>
      <c r="AL100" t="s">
        <v>107</v>
      </c>
      <c r="AM100">
        <v>888447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>LOOKUP(AC101,$AL:$AL,$AM:$AM )</f>
        <v>8013781</v>
      </c>
      <c r="AI101">
        <f>LOOKUP(AG101,$AN:$AN,$AO:$AO)</f>
        <v>8253272</v>
      </c>
      <c r="AJ101">
        <f>COUNTIFS(Answer,AC101,Country,"USA")</f>
        <v>5</v>
      </c>
      <c r="AK101">
        <f>COUNTIF(Answer,AC101)</f>
        <v>10</v>
      </c>
      <c r="AL101" t="s">
        <v>403</v>
      </c>
      <c r="AM101">
        <v>19840508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>LOOKUP(AC102,$AL:$AL,$AM:$AM )</f>
        <v>7851662</v>
      </c>
      <c r="AI102">
        <f>LOOKUP(AG102,$AN:$AN,$AO:$AO)</f>
        <v>8253272</v>
      </c>
      <c r="AJ102">
        <f>COUNTIFS(Answer,AC102,Country,"USA")</f>
        <v>107</v>
      </c>
      <c r="AK102">
        <f>COUNTIF(Answer,AC102)</f>
        <v>217</v>
      </c>
      <c r="AL102" t="s">
        <v>98</v>
      </c>
      <c r="AM102">
        <v>20242118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>LOOKUP(AC103,$AL:$AL,$AM:$AM )</f>
        <v>7851662</v>
      </c>
      <c r="AI103">
        <f>LOOKUP(AG103,$AN:$AN,$AO:$AO)</f>
        <v>8253272</v>
      </c>
      <c r="AJ103">
        <f>COUNTIFS(Answer,AC103,Country,"USA")</f>
        <v>107</v>
      </c>
      <c r="AK103">
        <f>COUNTIF(Answer,AC103)</f>
        <v>217</v>
      </c>
      <c r="AL103" t="s">
        <v>423</v>
      </c>
      <c r="AM103">
        <v>20194576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>LOOKUP(AC104,$AL:$AL,$AM:$AM )</f>
        <v>7851662</v>
      </c>
      <c r="AI104">
        <f>LOOKUP(AG104,$AN:$AN,$AO:$AO)</f>
        <v>8253272</v>
      </c>
      <c r="AJ104">
        <f>COUNTIFS(Answer,AC104,Country,"USA")</f>
        <v>107</v>
      </c>
      <c r="AK104">
        <f>COUNTIF(Answer,AC104)</f>
        <v>217</v>
      </c>
      <c r="AL104" t="s">
        <v>398</v>
      </c>
      <c r="AM104">
        <v>35852141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>LOOKUP(AC105,$AL:$AL,$AM:$AM )</f>
        <v>7851662</v>
      </c>
      <c r="AI105">
        <f>LOOKUP(AG105,$AN:$AN,$AO:$AO)</f>
        <v>8253272</v>
      </c>
      <c r="AJ105">
        <f>COUNTIFS(Answer,AC105,Country,"USA")</f>
        <v>107</v>
      </c>
      <c r="AK105">
        <f>COUNTIF(Answer,AC105)</f>
        <v>217</v>
      </c>
      <c r="AL105" t="s">
        <v>226</v>
      </c>
      <c r="AM105">
        <v>9899984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>LOOKUP(AC106,$AL:$AL,$AM:$AM )</f>
        <v>7851662</v>
      </c>
      <c r="AI106">
        <f>LOOKUP(AG106,$AN:$AN,$AO:$AO)</f>
        <v>8253272</v>
      </c>
      <c r="AJ106">
        <f>COUNTIFS(Answer,AC106,Country,"USA")</f>
        <v>107</v>
      </c>
      <c r="AK106">
        <f>COUNTIF(Answer,AC106)</f>
        <v>217</v>
      </c>
      <c r="AL106" t="s">
        <v>462</v>
      </c>
      <c r="AM106">
        <v>10145966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>LOOKUP(AC107,$AL:$AL,$AM:$AM )</f>
        <v>7851662</v>
      </c>
      <c r="AI107">
        <f>LOOKUP(AG107,$AN:$AN,$AO:$AO)</f>
        <v>8253272</v>
      </c>
      <c r="AJ107">
        <f>COUNTIFS(Answer,AC107,Country,"USA")</f>
        <v>107</v>
      </c>
      <c r="AK107">
        <f>COUNTIF(Answer,AC107)</f>
        <v>217</v>
      </c>
      <c r="AL107" t="s">
        <v>4151</v>
      </c>
      <c r="AM107">
        <v>27231154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>LOOKUP(AC108,$AL:$AL,$AM:$AM )</f>
        <v>7851662</v>
      </c>
      <c r="AI108">
        <f>LOOKUP(AG108,$AN:$AN,$AO:$AO)</f>
        <v>8253272</v>
      </c>
      <c r="AJ108">
        <f>COUNTIFS(Answer,AC108,Country,"USA")</f>
        <v>107</v>
      </c>
      <c r="AK108">
        <f>COUNTIF(Answer,AC108)</f>
        <v>217</v>
      </c>
      <c r="AL108" t="s">
        <v>569</v>
      </c>
      <c r="AM108">
        <v>11233904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>LOOKUP(AC109,$AL:$AL,$AM:$AM )</f>
        <v>7851662</v>
      </c>
      <c r="AI109">
        <f>LOOKUP(AG109,$AN:$AN,$AO:$AO)</f>
        <v>8253272</v>
      </c>
      <c r="AJ109">
        <f>COUNTIFS(Answer,AC109,Country,"USA")</f>
        <v>107</v>
      </c>
      <c r="AK109">
        <f>COUNTIF(Answer,AC109)</f>
        <v>217</v>
      </c>
      <c r="AL109" t="s">
        <v>379</v>
      </c>
      <c r="AM109">
        <v>315365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>LOOKUP(AC110,$AL:$AL,$AM:$AM )</f>
        <v>7851662</v>
      </c>
      <c r="AI110">
        <f>LOOKUP(AG110,$AN:$AN,$AO:$AO)</f>
        <v>8253272</v>
      </c>
      <c r="AJ110">
        <f>COUNTIFS(Answer,AC110,Country,"USA")</f>
        <v>107</v>
      </c>
      <c r="AK110">
        <f>COUNTIF(Answer,AC110)</f>
        <v>217</v>
      </c>
      <c r="AL110" t="s">
        <v>387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>LOOKUP(AC111,$AL:$AL,$AM:$AM )</f>
        <v>7851662</v>
      </c>
      <c r="AI111">
        <f>LOOKUP(AG111,$AN:$AN,$AO:$AO)</f>
        <v>8253272</v>
      </c>
      <c r="AJ111">
        <f>COUNTIFS(Answer,AC111,Country,"USA")</f>
        <v>107</v>
      </c>
      <c r="AK111">
        <f>COUNTIF(Answer,AC111)</f>
        <v>217</v>
      </c>
      <c r="AL111" t="s">
        <v>418</v>
      </c>
      <c r="AM111">
        <v>243552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>LOOKUP(AC112,$AL:$AL,$AM:$AM )</f>
        <v>7851662</v>
      </c>
      <c r="AI112">
        <f>LOOKUP(AG112,$AN:$AN,$AO:$AO)</f>
        <v>8253272</v>
      </c>
      <c r="AJ112">
        <f>COUNTIFS(Answer,AC112,Country,"USA")</f>
        <v>107</v>
      </c>
      <c r="AK112">
        <f>COUNTIF(Answer,AC112)</f>
        <v>217</v>
      </c>
      <c r="AL112" t="s">
        <v>435</v>
      </c>
      <c r="AM112">
        <v>0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>LOOKUP(AC113,$AL:$AL,$AM:$AM )</f>
        <v>7851662</v>
      </c>
      <c r="AI113">
        <f>LOOKUP(AG113,$AN:$AN,$AO:$AO)</f>
        <v>8253272</v>
      </c>
      <c r="AJ113">
        <f>COUNTIFS(Answer,AC113,Country,"USA")</f>
        <v>107</v>
      </c>
      <c r="AK113">
        <f>COUNTIF(Answer,AC113)</f>
        <v>217</v>
      </c>
      <c r="AL113" t="s">
        <v>390</v>
      </c>
      <c r="AM113">
        <v>21909381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>LOOKUP(AC114,$AL:$AL,$AM:$AM )</f>
        <v>7851662</v>
      </c>
      <c r="AI114">
        <f>LOOKUP(AG114,$AN:$AN,$AO:$AO)</f>
        <v>8253272</v>
      </c>
      <c r="AJ114">
        <f>COUNTIFS(Answer,AC114,Country,"USA")</f>
        <v>107</v>
      </c>
      <c r="AK114">
        <f>COUNTIF(Answer,AC114)</f>
        <v>217</v>
      </c>
      <c r="AL114" t="s">
        <v>460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>LOOKUP(AC115,$AL:$AL,$AM:$AM )</f>
        <v>7851662</v>
      </c>
      <c r="AI115">
        <f>LOOKUP(AG115,$AN:$AN,$AO:$AO)</f>
        <v>8253272</v>
      </c>
      <c r="AJ115">
        <f>COUNTIFS(Answer,AC115,Country,"USA")</f>
        <v>107</v>
      </c>
      <c r="AK115">
        <f>COUNTIF(Answer,AC115)</f>
        <v>217</v>
      </c>
      <c r="AL115" t="s">
        <v>445</v>
      </c>
      <c r="AM115">
        <v>1643228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>LOOKUP(AC116,$AL:$AL,$AM:$AM )</f>
        <v>7851662</v>
      </c>
      <c r="AI116">
        <f>LOOKUP(AG116,$AN:$AN,$AO:$AO)</f>
        <v>8253272</v>
      </c>
      <c r="AJ116">
        <f>COUNTIFS(Answer,AC116,Country,"USA")</f>
        <v>107</v>
      </c>
      <c r="AK116">
        <f>COUNTIF(Answer,AC116)</f>
        <v>217</v>
      </c>
      <c r="AL116" t="s">
        <v>421</v>
      </c>
      <c r="AM116">
        <v>1603078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>LOOKUP(AC117,$AL:$AL,$AM:$AM )</f>
        <v>7851662</v>
      </c>
      <c r="AI117">
        <f>LOOKUP(AG117,$AN:$AN,$AO:$AO)</f>
        <v>8253272</v>
      </c>
      <c r="AJ117">
        <f>COUNTIFS(Answer,AC117,Country,"USA")</f>
        <v>107</v>
      </c>
      <c r="AK117">
        <f>COUNTIF(Answer,AC117)</f>
        <v>217</v>
      </c>
      <c r="AL117" t="s">
        <v>1010</v>
      </c>
      <c r="AM117">
        <v>17686309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>LOOKUP(AC118,$AL:$AL,$AM:$AM )</f>
        <v>7851662</v>
      </c>
      <c r="AI118">
        <f>LOOKUP(AG118,$AN:$AN,$AO:$AO)</f>
        <v>8253272</v>
      </c>
      <c r="AJ118">
        <f>COUNTIFS(Answer,AC118,Country,"USA")</f>
        <v>107</v>
      </c>
      <c r="AK118">
        <f>COUNTIF(Answer,AC118)</f>
        <v>217</v>
      </c>
      <c r="AL118" t="s">
        <v>2591</v>
      </c>
      <c r="AM118">
        <v>4101359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2492</v>
      </c>
      <c r="AE119" s="3" t="s">
        <v>483</v>
      </c>
      <c r="AF119" s="3" t="s">
        <v>483</v>
      </c>
      <c r="AG119" t="s">
        <v>90</v>
      </c>
      <c r="AH119">
        <f>LOOKUP(AC119,$AL:$AL,$AM:$AM )</f>
        <v>7851662</v>
      </c>
      <c r="AI119">
        <f>LOOKUP(AG119,$AN:$AN,$AO:$AO)</f>
        <v>8253272</v>
      </c>
      <c r="AJ119">
        <f>COUNTIFS(Answer,AC119,Country,"USA")</f>
        <v>107</v>
      </c>
      <c r="AK119">
        <f>COUNTIF(Answer,AC119)</f>
        <v>217</v>
      </c>
      <c r="AL119" t="s">
        <v>417</v>
      </c>
      <c r="AM119">
        <v>343183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>LOOKUP(AC120,$AL:$AL,$AM:$AM )</f>
        <v>7851662</v>
      </c>
      <c r="AI120">
        <f>LOOKUP(AG120,$AN:$AN,$AO:$AO)</f>
        <v>8253272</v>
      </c>
      <c r="AJ120">
        <f>COUNTIFS(Answer,AC120,Country,"USA")</f>
        <v>107</v>
      </c>
      <c r="AK120">
        <f>COUNTIF(Answer,AC120)</f>
        <v>217</v>
      </c>
      <c r="AL120" t="s">
        <v>2323</v>
      </c>
      <c r="AM120">
        <v>215059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>LOOKUP(AC121,$AL:$AL,$AM:$AM )</f>
        <v>7851662</v>
      </c>
      <c r="AI121">
        <f>LOOKUP(AG121,$AN:$AN,$AO:$AO)</f>
        <v>8253272</v>
      </c>
      <c r="AJ121">
        <f>COUNTIFS(Answer,AC121,Country,"USA")</f>
        <v>107</v>
      </c>
      <c r="AK121">
        <f>COUNTIF(Answer,AC121)</f>
        <v>217</v>
      </c>
      <c r="AL121" t="s">
        <v>411</v>
      </c>
      <c r="AM121">
        <v>277367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>LOOKUP(AC122,$AL:$AL,$AM:$AM )</f>
        <v>7851662</v>
      </c>
      <c r="AI122">
        <f>LOOKUP(AG122,$AN:$AN,$AO:$AO)</f>
        <v>8253272</v>
      </c>
      <c r="AJ122">
        <f>COUNTIFS(Answer,AC122,Country,"USA")</f>
        <v>107</v>
      </c>
      <c r="AK122">
        <f>COUNTIF(Answer,AC122)</f>
        <v>217</v>
      </c>
      <c r="AL122" t="s">
        <v>219</v>
      </c>
      <c r="AM122">
        <v>10039067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>LOOKUP(AC123,$AL:$AL,$AM:$AM )</f>
        <v>7851662</v>
      </c>
      <c r="AI123">
        <f>LOOKUP(AG123,$AN:$AN,$AO:$AO)</f>
        <v>8253272</v>
      </c>
      <c r="AJ123">
        <f>COUNTIFS(Answer,AC123,Country,"USA")</f>
        <v>107</v>
      </c>
      <c r="AK123">
        <f>COUNTIF(Answer,AC123)</f>
        <v>217</v>
      </c>
      <c r="AL123" t="s">
        <v>203</v>
      </c>
      <c r="AM123">
        <v>13039455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>LOOKUP(AC124,$AL:$AL,$AM:$AM )</f>
        <v>931028</v>
      </c>
      <c r="AI124">
        <f>LOOKUP(AG124,$AN:$AN,$AO:$AO)</f>
        <v>8253272</v>
      </c>
      <c r="AJ124">
        <f>COUNTIFS(Answer,AC124,Country,"USA")</f>
        <v>184</v>
      </c>
      <c r="AK124">
        <f>COUNTIF(Answer,AC124)</f>
        <v>352</v>
      </c>
      <c r="AL124" t="s">
        <v>2965</v>
      </c>
      <c r="AM124">
        <v>12994645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>LOOKUP(AC125,$AL:$AL,$AM:$AM )</f>
        <v>7851662</v>
      </c>
      <c r="AI125">
        <f>LOOKUP(AG125,$AN:$AN,$AO:$AO)</f>
        <v>8253272</v>
      </c>
      <c r="AJ125">
        <f>COUNTIFS(Answer,AC125,Country,"USA")</f>
        <v>107</v>
      </c>
      <c r="AK125">
        <f>COUNTIF(Answer,AC125)</f>
        <v>217</v>
      </c>
      <c r="AL125" t="s">
        <v>424</v>
      </c>
      <c r="AM125">
        <v>5393141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>LOOKUP(AC126,$AL:$AL,$AM:$AM )</f>
        <v>7851662</v>
      </c>
      <c r="AI126">
        <f>LOOKUP(AG126,$AN:$AN,$AO:$AO)</f>
        <v>8253272</v>
      </c>
      <c r="AJ126">
        <f>COUNTIFS(Answer,AC126,Country,"USA")</f>
        <v>107</v>
      </c>
      <c r="AK126">
        <f>COUNTIF(Answer,AC126)</f>
        <v>217</v>
      </c>
      <c r="AL126" t="s">
        <v>373</v>
      </c>
      <c r="AM126">
        <v>5892393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>LOOKUP(AC127,$AL:$AL,$AM:$AM )</f>
        <v>7851662</v>
      </c>
      <c r="AI127">
        <f>LOOKUP(AG127,$AN:$AN,$AO:$AO)</f>
        <v>8253272</v>
      </c>
      <c r="AJ127">
        <f>COUNTIFS(Answer,AC127,Country,"USA")</f>
        <v>107</v>
      </c>
      <c r="AK127">
        <f>COUNTIF(Answer,AC127)</f>
        <v>217</v>
      </c>
      <c r="AL127" t="s">
        <v>3990</v>
      </c>
      <c r="AM127">
        <v>5663312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>LOOKUP(AC128,$AL:$AL,$AM:$AM )</f>
        <v>7851662</v>
      </c>
      <c r="AI128">
        <f>LOOKUP(AG128,$AN:$AN,$AO:$AO)</f>
        <v>8253272</v>
      </c>
      <c r="AJ128">
        <f>COUNTIFS(Answer,AC128,Country,"USA")</f>
        <v>107</v>
      </c>
      <c r="AK128">
        <f>COUNTIF(Answer,AC128)</f>
        <v>217</v>
      </c>
      <c r="AL128" t="s">
        <v>401</v>
      </c>
      <c r="AM128">
        <v>15376206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>LOOKUP(AC129,$AL:$AL,$AM:$AM )</f>
        <v>7851662</v>
      </c>
      <c r="AI129">
        <f>LOOKUP(AG129,$AN:$AN,$AO:$AO)</f>
        <v>8253272</v>
      </c>
      <c r="AJ129">
        <f>COUNTIFS(Answer,AC129,Country,"USA")</f>
        <v>107</v>
      </c>
      <c r="AK129">
        <f>COUNTIF(Answer,AC129)</f>
        <v>217</v>
      </c>
      <c r="AL129" t="s">
        <v>112</v>
      </c>
      <c r="AM129">
        <v>5976201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>LOOKUP(AC130,$AL:$AL,$AM:$AM )</f>
        <v>315365</v>
      </c>
      <c r="AI130">
        <f>LOOKUP(AG130,$AN:$AN,$AO:$AO)</f>
        <v>8253272</v>
      </c>
      <c r="AJ130">
        <f>COUNTIFS(Answer,AC130,Country,"USA")</f>
        <v>0</v>
      </c>
      <c r="AK130">
        <f>COUNTIF(Answer,AC130)</f>
        <v>3</v>
      </c>
      <c r="AL130" t="s">
        <v>234</v>
      </c>
      <c r="AM130">
        <v>5378501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>LOOKUP(AC131,$AL:$AL,$AM:$AM )</f>
        <v>866299</v>
      </c>
      <c r="AI131">
        <f>LOOKUP(AG131,$AN:$AN,$AO:$AO)</f>
        <v>8253272</v>
      </c>
      <c r="AJ131">
        <f>COUNTIFS(Answer,AC131,Country,"USA")</f>
        <v>0</v>
      </c>
      <c r="AK131">
        <f>COUNTIF(Answer,AC131)</f>
        <v>12</v>
      </c>
      <c r="AL131" t="s">
        <v>118</v>
      </c>
      <c r="AM131">
        <v>5399068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>LOOKUP(AC132,$AL:$AL,$AM:$AM )</f>
        <v>7851662</v>
      </c>
      <c r="AI132">
        <f>LOOKUP(AG132,$AN:$AN,$AO:$AO)</f>
        <v>8253272</v>
      </c>
      <c r="AJ132">
        <f>COUNTIFS(Answer,AC132,Country,"USA")</f>
        <v>107</v>
      </c>
      <c r="AK132">
        <f>COUNTIF(Answer,AC132)</f>
        <v>217</v>
      </c>
      <c r="AL132" t="s">
        <v>209</v>
      </c>
      <c r="AM132">
        <v>5859810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>LOOKUP(AC133,$AL:$AL,$AM:$AM )</f>
        <v>7851662</v>
      </c>
      <c r="AI133">
        <f>LOOKUP(AG133,$AN:$AN,$AO:$AO)</f>
        <v>8253272</v>
      </c>
      <c r="AJ133">
        <f>COUNTIFS(Answer,AC133,Country,"USA")</f>
        <v>107</v>
      </c>
      <c r="AK133">
        <f>COUNTIF(Answer,AC133)</f>
        <v>217</v>
      </c>
      <c r="AL133" t="s">
        <v>216</v>
      </c>
      <c r="AM133">
        <v>5431345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>LOOKUP(AC134,$AL:$AL,$AM:$AM )</f>
        <v>7851662</v>
      </c>
      <c r="AI134">
        <f>LOOKUP(AG134,$AN:$AN,$AO:$AO)</f>
        <v>8253272</v>
      </c>
      <c r="AJ134">
        <f>COUNTIFS(Answer,AC134,Country,"USA")</f>
        <v>107</v>
      </c>
      <c r="AK134">
        <f>COUNTIF(Answer,AC134)</f>
        <v>217</v>
      </c>
      <c r="AL134" t="s">
        <v>1924</v>
      </c>
      <c r="AM134">
        <v>5431464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>LOOKUP(AC135,$AL:$AL,$AM:$AM )</f>
        <v>7851662</v>
      </c>
      <c r="AI135">
        <f>LOOKUP(AG135,$AN:$AN,$AO:$AO)</f>
        <v>8253272</v>
      </c>
      <c r="AJ135">
        <f>COUNTIFS(Answer,AC135,Country,"USA")</f>
        <v>107</v>
      </c>
      <c r="AK135">
        <f>COUNTIF(Answer,AC135)</f>
        <v>217</v>
      </c>
      <c r="AL135" t="s">
        <v>42</v>
      </c>
      <c r="AM135">
        <v>5503158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>LOOKUP(AC136,$AL:$AL,$AM:$AM )</f>
        <v>7851662</v>
      </c>
      <c r="AI136">
        <f>LOOKUP(AG136,$AN:$AN,$AO:$AO)</f>
        <v>8253272</v>
      </c>
      <c r="AJ136">
        <f>COUNTIFS(Answer,AC136,Country,"USA")</f>
        <v>107</v>
      </c>
      <c r="AK136">
        <f>COUNTIF(Answer,AC136)</f>
        <v>217</v>
      </c>
      <c r="AL136" t="s">
        <v>66</v>
      </c>
      <c r="AM136">
        <v>5904768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>LOOKUP(AC137,$AL:$AL,$AM:$AM )</f>
        <v>7851662</v>
      </c>
      <c r="AI137">
        <f>LOOKUP(AG137,$AN:$AN,$AO:$AO)</f>
        <v>8253272</v>
      </c>
      <c r="AJ137">
        <f>COUNTIFS(Answer,AC137,Country,"USA")</f>
        <v>107</v>
      </c>
      <c r="AK137">
        <f>COUNTIF(Answer,AC137)</f>
        <v>217</v>
      </c>
      <c r="AL137" t="s">
        <v>4361</v>
      </c>
      <c r="AM137">
        <v>6377469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>LOOKUP(AC138,$AL:$AL,$AM:$AM )</f>
        <v>7851662</v>
      </c>
      <c r="AI138">
        <f>LOOKUP(AG138,$AN:$AN,$AO:$AO)</f>
        <v>8253272</v>
      </c>
      <c r="AJ138">
        <f>COUNTIFS(Answer,AC138,Country,"USA")</f>
        <v>107</v>
      </c>
      <c r="AK138">
        <f>COUNTIF(Answer,AC138)</f>
        <v>217</v>
      </c>
      <c r="AL138" t="s">
        <v>448</v>
      </c>
      <c r="AM138">
        <v>5471500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>LOOKUP(AC139,$AL:$AL,$AM:$AM )</f>
        <v>7851662</v>
      </c>
      <c r="AI139">
        <f>LOOKUP(AG139,$AN:$AN,$AO:$AO)</f>
        <v>8253272</v>
      </c>
      <c r="AJ139">
        <f>COUNTIFS(Answer,AC139,Country,"USA")</f>
        <v>107</v>
      </c>
      <c r="AK139">
        <f>COUNTIF(Answer,AC139)</f>
        <v>217</v>
      </c>
      <c r="AL139" t="s">
        <v>2318</v>
      </c>
      <c r="AM139">
        <v>5665277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>LOOKUP(AC140,$AL:$AL,$AM:$AM )</f>
        <v>7851662</v>
      </c>
      <c r="AI140">
        <f>LOOKUP(AG140,$AN:$AN,$AO:$AO)</f>
        <v>8253272</v>
      </c>
      <c r="AJ140">
        <f>COUNTIFS(Answer,AC140,Country,"USA")</f>
        <v>107</v>
      </c>
      <c r="AK140">
        <f>COUNTIF(Answer,AC140)</f>
        <v>217</v>
      </c>
      <c r="AL140" t="s">
        <v>1369</v>
      </c>
      <c r="AM140">
        <v>5438161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>LOOKUP(AC141,$AL:$AL,$AM:$AM )</f>
        <v>7851662</v>
      </c>
      <c r="AI141">
        <f>LOOKUP(AG141,$AN:$AN,$AO:$AO)</f>
        <v>8253272</v>
      </c>
      <c r="AJ141">
        <f>COUNTIFS(Answer,AC141,Country,"USA")</f>
        <v>107</v>
      </c>
      <c r="AK141">
        <f>COUNTIF(Answer,AC141)</f>
        <v>217</v>
      </c>
      <c r="AL141" t="s">
        <v>222</v>
      </c>
      <c r="AM141">
        <v>5366299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>LOOKUP(AC142,$AL:$AL,$AM:$AM )</f>
        <v>931028</v>
      </c>
      <c r="AI142">
        <f>LOOKUP(AG142,$AN:$AN,$AO:$AO)</f>
        <v>8253272</v>
      </c>
      <c r="AJ142">
        <f>COUNTIFS(Answer,AC142,Country,"USA")</f>
        <v>184</v>
      </c>
      <c r="AK142">
        <f>COUNTIF(Answer,AC142)</f>
        <v>352</v>
      </c>
      <c r="AL142" t="s">
        <v>364</v>
      </c>
      <c r="AM142">
        <v>6038316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>LOOKUP(AC143,$AL:$AL,$AM:$AM )</f>
        <v>7851662</v>
      </c>
      <c r="AI143">
        <f>LOOKUP(AG143,$AN:$AN,$AO:$AO)</f>
        <v>8253272</v>
      </c>
      <c r="AJ143">
        <f>COUNTIFS(Answer,AC143,Country,"USA")</f>
        <v>107</v>
      </c>
      <c r="AK143">
        <f>COUNTIF(Answer,AC143)</f>
        <v>217</v>
      </c>
      <c r="AL143" t="s">
        <v>402</v>
      </c>
      <c r="AM143">
        <v>5985791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>LOOKUP(AC144,$AL:$AL,$AM:$AM )</f>
        <v>7851662</v>
      </c>
      <c r="AI144">
        <f>LOOKUP(AG144,$AN:$AN,$AO:$AO)</f>
        <v>8253272</v>
      </c>
      <c r="AJ144">
        <f>COUNTIFS(Answer,AC144,Country,"USA")</f>
        <v>107</v>
      </c>
      <c r="AK144">
        <f>COUNTIF(Answer,AC144)</f>
        <v>217</v>
      </c>
      <c r="AL144" t="s">
        <v>261</v>
      </c>
      <c r="AM144">
        <v>5681664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>LOOKUP(AC145,$AL:$AL,$AM:$AM )</f>
        <v>8200906</v>
      </c>
      <c r="AI145">
        <f>LOOKUP(AG145,$AN:$AN,$AO:$AO)</f>
        <v>8253272</v>
      </c>
      <c r="AJ145">
        <f>COUNTIFS(Answer,AC145,Country,"USA")</f>
        <v>0</v>
      </c>
      <c r="AK145">
        <f>COUNTIF(Answer,AC145)</f>
        <v>1</v>
      </c>
      <c r="AL145" t="s">
        <v>116</v>
      </c>
      <c r="AM145">
        <v>21379638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>LOOKUP(AC146,$AL:$AL,$AM:$AM )</f>
        <v>7851662</v>
      </c>
      <c r="AI146">
        <f>LOOKUP(AG146,$AN:$AN,$AO:$AO)</f>
        <v>8253272</v>
      </c>
      <c r="AJ146">
        <f>COUNTIFS(Answer,AC146,Country,"USA")</f>
        <v>107</v>
      </c>
      <c r="AK146">
        <f>COUNTIF(Answer,AC146)</f>
        <v>217</v>
      </c>
      <c r="AL146" t="s">
        <v>111</v>
      </c>
      <c r="AM146">
        <v>21509808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>LOOKUP(AC147,$AL:$AL,$AM:$AM )</f>
        <v>7851662</v>
      </c>
      <c r="AI147">
        <f>LOOKUP(AG147,$AN:$AN,$AO:$AO)</f>
        <v>8011331</v>
      </c>
      <c r="AJ147">
        <f>COUNTIFS(Answer,AC147,Country,"USA")</f>
        <v>107</v>
      </c>
      <c r="AK147">
        <f>COUNTIF(Answer,AC147)</f>
        <v>217</v>
      </c>
      <c r="AL147" t="s">
        <v>204</v>
      </c>
      <c r="AM147">
        <v>5438125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>LOOKUP(AC148,$AL:$AL,$AM:$AM )</f>
        <v>931028</v>
      </c>
      <c r="AI148">
        <f>LOOKUP(AG148,$AN:$AN,$AO:$AO)</f>
        <v>8011331</v>
      </c>
      <c r="AJ148">
        <f>COUNTIFS(Answer,AC148,Country,"USA")</f>
        <v>184</v>
      </c>
      <c r="AK148">
        <f>COUNTIF(Answer,AC148)</f>
        <v>352</v>
      </c>
      <c r="AL148" t="s">
        <v>3582</v>
      </c>
      <c r="AM148">
        <v>16564277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>LOOKUP(AC149,$AL:$AL,$AM:$AM )</f>
        <v>7851662</v>
      </c>
      <c r="AI149">
        <f>LOOKUP(AG149,$AN:$AN,$AO:$AO)</f>
        <v>8011331</v>
      </c>
      <c r="AJ149">
        <f>COUNTIFS(Answer,AC149,Country,"USA")</f>
        <v>107</v>
      </c>
      <c r="AK149">
        <f>COUNTIF(Answer,AC149)</f>
        <v>217</v>
      </c>
      <c r="AL149" t="s">
        <v>2906</v>
      </c>
      <c r="AM149">
        <v>10135001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>LOOKUP(AC150,$AL:$AL,$AM:$AM )</f>
        <v>7727314</v>
      </c>
      <c r="AI150">
        <f>LOOKUP(AG150,$AN:$AN,$AO:$AO)</f>
        <v>8011331</v>
      </c>
      <c r="AJ150">
        <f>COUNTIFS(Answer,AC150,Country,"USA")</f>
        <v>1</v>
      </c>
      <c r="AK150">
        <f>COUNTIF(Answer,AC150)</f>
        <v>1</v>
      </c>
      <c r="AL150" t="s">
        <v>4159</v>
      </c>
      <c r="AM150">
        <v>1102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>LOOKUP(AC151,$AL:$AL,$AM:$AM )</f>
        <v>4101359</v>
      </c>
      <c r="AI151">
        <f>LOOKUP(AG151,$AN:$AN,$AO:$AO)</f>
        <v>8011331</v>
      </c>
      <c r="AJ151">
        <f>COUNTIFS(Answer,AC151,Country,"USA")</f>
        <v>1</v>
      </c>
      <c r="AK151">
        <f>COUNTIF(Answer,AC151)</f>
        <v>2</v>
      </c>
      <c r="AL151" t="s">
        <v>439</v>
      </c>
      <c r="AM151">
        <v>315365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>LOOKUP(AC152,$AL:$AL,$AM:$AM )</f>
        <v>7609721</v>
      </c>
      <c r="AI152">
        <f>LOOKUP(AG152,$AN:$AN,$AO:$AO)</f>
        <v>8011331</v>
      </c>
      <c r="AJ152">
        <f>COUNTIFS(Answer,AC152,Country,"USA")</f>
        <v>2</v>
      </c>
      <c r="AK152">
        <f>COUNTIF(Answer,AC152)</f>
        <v>2</v>
      </c>
      <c r="AL152" t="s">
        <v>130</v>
      </c>
      <c r="AM152">
        <v>10625905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>LOOKUP(AC153,$AL:$AL,$AM:$AM )</f>
        <v>7752528</v>
      </c>
      <c r="AI153">
        <f>LOOKUP(AG153,$AN:$AN,$AO:$AO)</f>
        <v>8011331</v>
      </c>
      <c r="AJ153">
        <f>COUNTIFS(Answer,AC153,Country,"USA")</f>
        <v>2</v>
      </c>
      <c r="AK153">
        <f>COUNTIF(Answer,AC153)</f>
        <v>4</v>
      </c>
      <c r="AL153" t="s">
        <v>131</v>
      </c>
      <c r="AM153">
        <v>2774362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>LOOKUP(AC154,$AL:$AL,$AM:$AM )</f>
        <v>7820004</v>
      </c>
      <c r="AI154">
        <f>LOOKUP(AG154,$AN:$AN,$AO:$AO)</f>
        <v>8011331</v>
      </c>
      <c r="AJ154">
        <f>COUNTIFS(Answer,AC154,Country,"USA")</f>
        <v>54</v>
      </c>
      <c r="AK154">
        <f>COUNTIF(Answer,AC154)</f>
        <v>63</v>
      </c>
      <c r="AL154" t="s">
        <v>431</v>
      </c>
      <c r="AM154">
        <v>3300337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>LOOKUP(AC155,$AL:$AL,$AM:$AM )</f>
        <v>7851662</v>
      </c>
      <c r="AI155">
        <f>LOOKUP(AG155,$AN:$AN,$AO:$AO)</f>
        <v>8011331</v>
      </c>
      <c r="AJ155">
        <f>COUNTIFS(Answer,AC155,Country,"USA")</f>
        <v>107</v>
      </c>
      <c r="AK155">
        <f>COUNTIF(Answer,AC155)</f>
        <v>217</v>
      </c>
      <c r="AL155" t="s">
        <v>428</v>
      </c>
      <c r="AM155">
        <v>6175726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>LOOKUP(AC156,$AL:$AL,$AM:$AM )</f>
        <v>7790198</v>
      </c>
      <c r="AI156">
        <f>LOOKUP(AG156,$AN:$AN,$AO:$AO)</f>
        <v>8011331</v>
      </c>
      <c r="AJ156">
        <f>COUNTIFS(Answer,AC156,Country,"USA")</f>
        <v>1</v>
      </c>
      <c r="AK156">
        <f>COUNTIF(Answer,AC156)</f>
        <v>1</v>
      </c>
      <c r="AL156" t="s">
        <v>1104</v>
      </c>
      <c r="AM156">
        <v>12713222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>LOOKUP(AC157,$AL:$AL,$AM:$AM )</f>
        <v>7851662</v>
      </c>
      <c r="AI157">
        <f>LOOKUP(AG157,$AN:$AN,$AO:$AO)</f>
        <v>8011331</v>
      </c>
      <c r="AJ157">
        <f>COUNTIFS(Answer,AC157,Country,"USA")</f>
        <v>107</v>
      </c>
      <c r="AK157">
        <f>COUNTIF(Answer,AC157)</f>
        <v>217</v>
      </c>
      <c r="AL157" t="s">
        <v>429</v>
      </c>
      <c r="AM157">
        <v>2911431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>LOOKUP(AC158,$AL:$AL,$AM:$AM )</f>
        <v>5503158</v>
      </c>
      <c r="AI158">
        <f>LOOKUP(AG158,$AN:$AN,$AO:$AO)</f>
        <v>8011331</v>
      </c>
      <c r="AJ158">
        <f>COUNTIFS(Answer,AC158,Country,"USA")</f>
        <v>9</v>
      </c>
      <c r="AK158">
        <f>COUNTIF(Answer,AC158)</f>
        <v>38</v>
      </c>
      <c r="AL158" t="s">
        <v>170</v>
      </c>
      <c r="AM158">
        <v>3384145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>LOOKUP(AC159,$AL:$AL,$AM:$AM )</f>
        <v>7820004</v>
      </c>
      <c r="AI159">
        <f>LOOKUP(AG159,$AN:$AN,$AO:$AO)</f>
        <v>8011331</v>
      </c>
      <c r="AJ159">
        <f>COUNTIFS(Answer,AC159,Country,"USA")</f>
        <v>54</v>
      </c>
      <c r="AK159">
        <f>COUNTIF(Answer,AC159)</f>
        <v>63</v>
      </c>
      <c r="AL159" t="s">
        <v>433</v>
      </c>
      <c r="AM159">
        <v>2787490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>LOOKUP(AC160,$AL:$AL,$AM:$AM )</f>
        <v>7851662</v>
      </c>
      <c r="AI160">
        <f>LOOKUP(AG160,$AN:$AN,$AO:$AO)</f>
        <v>8011331</v>
      </c>
      <c r="AJ160">
        <f>COUNTIFS(Answer,AC160,Country,"USA")</f>
        <v>107</v>
      </c>
      <c r="AK160">
        <f>COUNTIF(Answer,AC160)</f>
        <v>217</v>
      </c>
      <c r="AL160" t="s">
        <v>102</v>
      </c>
      <c r="AM160">
        <v>2807012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>LOOKUP(AC161,$AL:$AL,$AM:$AM )</f>
        <v>7851662</v>
      </c>
      <c r="AI161">
        <f>LOOKUP(AG161,$AN:$AN,$AO:$AO)</f>
        <v>8011331</v>
      </c>
      <c r="AJ161">
        <f>COUNTIFS(Answer,AC161,Country,"USA")</f>
        <v>107</v>
      </c>
      <c r="AK161">
        <f>COUNTIF(Answer,AC161)</f>
        <v>217</v>
      </c>
      <c r="AL161" t="s">
        <v>171</v>
      </c>
      <c r="AM161">
        <v>2787314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>LOOKUP(AC162,$AL:$AL,$AM:$AM )</f>
        <v>7851662</v>
      </c>
      <c r="AI162">
        <f>LOOKUP(AG162,$AN:$AN,$AO:$AO)</f>
        <v>8011331</v>
      </c>
      <c r="AJ162">
        <f>COUNTIFS(Answer,AC162,Country,"USA")</f>
        <v>107</v>
      </c>
      <c r="AK162">
        <f>COUNTIF(Answer,AC162)</f>
        <v>217</v>
      </c>
      <c r="AL162" t="s">
        <v>129</v>
      </c>
      <c r="AM162">
        <v>2887631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>LOOKUP(AC163,$AL:$AL,$AM:$AM )</f>
        <v>7820004</v>
      </c>
      <c r="AI163">
        <f>LOOKUP(AG163,$AN:$AN,$AO:$AO)</f>
        <v>8011331</v>
      </c>
      <c r="AJ163">
        <f>COUNTIFS(Answer,AC163,Country,"USA")</f>
        <v>54</v>
      </c>
      <c r="AK163">
        <f>COUNTIF(Answer,AC163)</f>
        <v>63</v>
      </c>
      <c r="AL163" t="s">
        <v>430</v>
      </c>
      <c r="AM163">
        <v>2839408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>LOOKUP(AC164,$AL:$AL,$AM:$AM )</f>
        <v>7820004</v>
      </c>
      <c r="AI164">
        <f>LOOKUP(AG164,$AN:$AN,$AO:$AO)</f>
        <v>8011331</v>
      </c>
      <c r="AJ164">
        <f>COUNTIFS(Answer,AC164,Country,"USA")</f>
        <v>54</v>
      </c>
      <c r="AK164">
        <f>COUNTIF(Answer,AC164)</f>
        <v>63</v>
      </c>
      <c r="AL164" t="s">
        <v>166</v>
      </c>
      <c r="AM164">
        <v>2839381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>LOOKUP(AC165,$AL:$AL,$AM:$AM )</f>
        <v>7851662</v>
      </c>
      <c r="AI165">
        <f>LOOKUP(AG165,$AN:$AN,$AO:$AO)</f>
        <v>8011331</v>
      </c>
      <c r="AJ165">
        <f>COUNTIFS(Answer,AC165,Country,"USA")</f>
        <v>107</v>
      </c>
      <c r="AK165">
        <f>COUNTIF(Answer,AC165)</f>
        <v>217</v>
      </c>
      <c r="AL165" t="s">
        <v>125</v>
      </c>
      <c r="AM165">
        <v>2911102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>LOOKUP(AC166,$AL:$AL,$AM:$AM )</f>
        <v>7851662</v>
      </c>
      <c r="AI166">
        <f>LOOKUP(AG166,$AN:$AN,$AO:$AO)</f>
        <v>8011331</v>
      </c>
      <c r="AJ166">
        <f>COUNTIFS(Answer,AC166,Country,"USA")</f>
        <v>107</v>
      </c>
      <c r="AK166">
        <f>COUNTIF(Answer,AC166)</f>
        <v>217</v>
      </c>
      <c r="AL166" t="s">
        <v>432</v>
      </c>
      <c r="AM166">
        <v>3312712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>LOOKUP(AC167,$AL:$AL,$AM:$AM )</f>
        <v>7799035</v>
      </c>
      <c r="AI167">
        <f>LOOKUP(AG167,$AN:$AN,$AO:$AO)</f>
        <v>8011331</v>
      </c>
      <c r="AJ167">
        <f>COUNTIFS(Answer,AC167,Country,"USA")</f>
        <v>3</v>
      </c>
      <c r="AK167">
        <f>COUNTIF(Answer,AC167)</f>
        <v>3</v>
      </c>
      <c r="AL167" t="s">
        <v>163</v>
      </c>
      <c r="AM167">
        <v>2914930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>LOOKUP(AC168,$AL:$AL,$AM:$AM )</f>
        <v>8013781</v>
      </c>
      <c r="AI168">
        <f>LOOKUP(AG168,$AN:$AN,$AO:$AO)</f>
        <v>8011331</v>
      </c>
      <c r="AJ168">
        <f>COUNTIFS(Answer,AC168,Country,"USA")</f>
        <v>5</v>
      </c>
      <c r="AK168">
        <f>COUNTIF(Answer,AC168)</f>
        <v>10</v>
      </c>
      <c r="AL168" t="s">
        <v>4362</v>
      </c>
      <c r="AM168">
        <v>2790910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>LOOKUP(AC169,$AL:$AL,$AM:$AM )</f>
        <v>7820004</v>
      </c>
      <c r="AI169">
        <f>LOOKUP(AG169,$AN:$AN,$AO:$AO)</f>
        <v>8011331</v>
      </c>
      <c r="AJ169">
        <f>COUNTIFS(Answer,AC169,Country,"USA")</f>
        <v>54</v>
      </c>
      <c r="AK169">
        <f>COUNTIF(Answer,AC169)</f>
        <v>63</v>
      </c>
      <c r="AL169" t="s">
        <v>167</v>
      </c>
      <c r="AM169">
        <v>3073221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>LOOKUP(AC170,$AL:$AL,$AM:$AM )</f>
        <v>237393</v>
      </c>
      <c r="AI170">
        <f>LOOKUP(AG170,$AN:$AN,$AO:$AO)</f>
        <v>8011331</v>
      </c>
      <c r="AJ170">
        <f>COUNTIFS(Answer,AC170,Country,"USA")</f>
        <v>1</v>
      </c>
      <c r="AK170">
        <f>COUNTIF(Answer,AC170)</f>
        <v>1</v>
      </c>
      <c r="AL170" t="s">
        <v>124</v>
      </c>
      <c r="AM170">
        <v>2899302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>LOOKUP(AC171,$AL:$AL,$AM:$AM )</f>
        <v>7820004</v>
      </c>
      <c r="AI171">
        <f>LOOKUP(AG171,$AN:$AN,$AO:$AO)</f>
        <v>8011331</v>
      </c>
      <c r="AJ171">
        <f>COUNTIFS(Answer,AC171,Country,"USA")</f>
        <v>54</v>
      </c>
      <c r="AK171">
        <f>COUNTIF(Answer,AC171)</f>
        <v>63</v>
      </c>
      <c r="AL171" t="s">
        <v>169</v>
      </c>
      <c r="AM171">
        <v>18846058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>LOOKUP(AC172,$AL:$AL,$AM:$AM )</f>
        <v>7851662</v>
      </c>
      <c r="AI172">
        <f>LOOKUP(AG172,$AN:$AN,$AO:$AO)</f>
        <v>8011331</v>
      </c>
      <c r="AJ172">
        <f>COUNTIFS(Answer,AC172,Country,"USA")</f>
        <v>107</v>
      </c>
      <c r="AK172">
        <f>COUNTIF(Answer,AC172)</f>
        <v>217</v>
      </c>
      <c r="AL172" t="s">
        <v>162</v>
      </c>
      <c r="AM172">
        <v>18917752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>LOOKUP(AC173,$AL:$AL,$AM:$AM )</f>
        <v>7851662</v>
      </c>
      <c r="AI173">
        <f>LOOKUP(AG173,$AN:$AN,$AO:$AO)</f>
        <v>8011331</v>
      </c>
      <c r="AJ173">
        <f>COUNTIFS(Answer,AC173,Country,"USA")</f>
        <v>107</v>
      </c>
      <c r="AK173">
        <f>COUNTIF(Answer,AC173)</f>
        <v>217</v>
      </c>
      <c r="AL173" t="s">
        <v>2355</v>
      </c>
      <c r="AM173">
        <v>16322015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>LOOKUP(AC174,$AL:$AL,$AM:$AM )</f>
        <v>7820004</v>
      </c>
      <c r="AI174">
        <f>LOOKUP(AG174,$AN:$AN,$AO:$AO)</f>
        <v>8011331</v>
      </c>
      <c r="AJ174">
        <f>COUNTIFS(Answer,AC174,Country,"USA")</f>
        <v>54</v>
      </c>
      <c r="AK174">
        <f>COUNTIF(Answer,AC174)</f>
        <v>63</v>
      </c>
      <c r="AL174" t="s">
        <v>457</v>
      </c>
      <c r="AM174">
        <v>3842883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>LOOKUP(AC175,$AL:$AL,$AM:$AM )</f>
        <v>7820004</v>
      </c>
      <c r="AI175">
        <f>LOOKUP(AG175,$AN:$AN,$AO:$AO)</f>
        <v>8011331</v>
      </c>
      <c r="AJ175">
        <f>COUNTIFS(Answer,AC175,Country,"USA")</f>
        <v>54</v>
      </c>
      <c r="AK175">
        <f>COUNTIF(Answer,AC175)</f>
        <v>63</v>
      </c>
      <c r="AL175" t="s">
        <v>3052</v>
      </c>
      <c r="AM175">
        <v>5032110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>LOOKUP(AC176,$AL:$AL,$AM:$AM )</f>
        <v>7820004</v>
      </c>
      <c r="AI176">
        <f>LOOKUP(AG176,$AN:$AN,$AO:$AO)</f>
        <v>8011331</v>
      </c>
      <c r="AJ176">
        <f>COUNTIFS(Answer,AC176,Country,"USA")</f>
        <v>54</v>
      </c>
      <c r="AK176">
        <f>COUNTIF(Answer,AC176)</f>
        <v>63</v>
      </c>
      <c r="AL176" t="s">
        <v>1617</v>
      </c>
      <c r="AM176">
        <v>1292813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>LOOKUP(AC177,$AL:$AL,$AM:$AM )</f>
        <v>7851662</v>
      </c>
      <c r="AI177">
        <f>LOOKUP(AG177,$AN:$AN,$AO:$AO)</f>
        <v>8011331</v>
      </c>
      <c r="AJ177">
        <f>COUNTIFS(Answer,AC177,Country,"USA")</f>
        <v>107</v>
      </c>
      <c r="AK177">
        <f>COUNTIF(Answer,AC177)</f>
        <v>217</v>
      </c>
      <c r="AL177" t="s">
        <v>4360</v>
      </c>
      <c r="AM177">
        <v>17742335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>LOOKUP(AC178,$AL:$AL,$AM:$AM )</f>
        <v>7851662</v>
      </c>
      <c r="AI178">
        <f>LOOKUP(AG178,$AN:$AN,$AO:$AO)</f>
        <v>8011331</v>
      </c>
      <c r="AJ178">
        <f>COUNTIFS(Answer,AC178,Country,"USA")</f>
        <v>107</v>
      </c>
      <c r="AK178">
        <f>COUNTIF(Answer,AC178)</f>
        <v>217</v>
      </c>
      <c r="AL178" t="s">
        <v>3696</v>
      </c>
      <c r="AM178">
        <v>3929251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>LOOKUP(AC179,$AL:$AL,$AM:$AM )</f>
        <v>7851662</v>
      </c>
      <c r="AI179">
        <f>LOOKUP(AG179,$AN:$AN,$AO:$AO)</f>
        <v>8011331</v>
      </c>
      <c r="AJ179">
        <f>COUNTIFS(Answer,AC179,Country,"USA")</f>
        <v>107</v>
      </c>
      <c r="AK179">
        <f>COUNTIF(Answer,AC179)</f>
        <v>217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>LOOKUP(AC180,$AL:$AL,$AM:$AM )</f>
        <v>7851662</v>
      </c>
      <c r="AI180">
        <f>LOOKUP(AG180,$AN:$AN,$AO:$AO)</f>
        <v>8011331</v>
      </c>
      <c r="AJ180">
        <f>COUNTIFS(Answer,AC180,Country,"USA")</f>
        <v>107</v>
      </c>
      <c r="AK180">
        <f>COUNTIF(Answer,AC180)</f>
        <v>217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>LOOKUP(AC181,$AL:$AL,$AM:$AM )</f>
        <v>7804018</v>
      </c>
      <c r="AI181">
        <f>LOOKUP(AG181,$AN:$AN,$AO:$AO)</f>
        <v>8011331</v>
      </c>
      <c r="AJ181">
        <f>COUNTIFS(Answer,AC181,Country,"USA")</f>
        <v>0</v>
      </c>
      <c r="AK181">
        <f>COUNTIF(Answer,AC181)</f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>LOOKUP(AC182,$AL:$AL,$AM:$AM )</f>
        <v>7851662</v>
      </c>
      <c r="AI182">
        <f>LOOKUP(AG182,$AN:$AN,$AO:$AO)</f>
        <v>8011331</v>
      </c>
      <c r="AJ182">
        <f>COUNTIFS(Answer,AC182,Country,"USA")</f>
        <v>107</v>
      </c>
      <c r="AK182">
        <f>COUNTIF(Answer,AC182)</f>
        <v>217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>LOOKUP(AC183,$AL:$AL,$AM:$AM )</f>
        <v>7799035</v>
      </c>
      <c r="AI183">
        <f>LOOKUP(AG183,$AN:$AN,$AO:$AO)</f>
        <v>8011331</v>
      </c>
      <c r="AJ183">
        <f>COUNTIFS(Answer,AC183,Country,"USA")</f>
        <v>3</v>
      </c>
      <c r="AK183">
        <f>COUNTIF(Answer,AC183)</f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>LOOKUP(AC184,$AL:$AL,$AM:$AM )</f>
        <v>7851662</v>
      </c>
      <c r="AI184">
        <f>LOOKUP(AG184,$AN:$AN,$AO:$AO)</f>
        <v>8011331</v>
      </c>
      <c r="AJ184">
        <f>COUNTIFS(Answer,AC184,Country,"USA")</f>
        <v>107</v>
      </c>
      <c r="AK184">
        <f>COUNTIF(Answer,AC184)</f>
        <v>217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>LOOKUP(AC185,$AL:$AL,$AM:$AM )</f>
        <v>7820004</v>
      </c>
      <c r="AI185">
        <f>LOOKUP(AG185,$AN:$AN,$AO:$AO)</f>
        <v>8011331</v>
      </c>
      <c r="AJ185">
        <f>COUNTIFS(Answer,AC185,Country,"USA")</f>
        <v>54</v>
      </c>
      <c r="AK185">
        <f>COUNTIF(Answer,AC185)</f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>LOOKUP(AC186,$AL:$AL,$AM:$AM )</f>
        <v>7851662</v>
      </c>
      <c r="AI186">
        <f>LOOKUP(AG186,$AN:$AN,$AO:$AO)</f>
        <v>8011331</v>
      </c>
      <c r="AJ186">
        <f>COUNTIFS(Answer,AC186,Country,"USA")</f>
        <v>107</v>
      </c>
      <c r="AK186">
        <f>COUNTIF(Answer,AC186)</f>
        <v>217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>LOOKUP(AC187,$AL:$AL,$AM:$AM )</f>
        <v>7536334</v>
      </c>
      <c r="AI187">
        <f>LOOKUP(AG187,$AN:$AN,$AO:$AO)</f>
        <v>8011331</v>
      </c>
      <c r="AJ187">
        <f>COUNTIFS(Answer,AC187,Country,"USA")</f>
        <v>1</v>
      </c>
      <c r="AK187">
        <f>COUNTIF(Answer,AC187)</f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>LOOKUP(AC188,$AL:$AL,$AM:$AM )</f>
        <v>7820004</v>
      </c>
      <c r="AI188">
        <f>LOOKUP(AG188,$AN:$AN,$AO:$AO)</f>
        <v>8011331</v>
      </c>
      <c r="AJ188">
        <f>COUNTIFS(Answer,AC188,Country,"USA")</f>
        <v>54</v>
      </c>
      <c r="AK188">
        <f>COUNTIF(Answer,AC188)</f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>LOOKUP(AC189,$AL:$AL,$AM:$AM )</f>
        <v>7851662</v>
      </c>
      <c r="AI189">
        <f>LOOKUP(AG189,$AN:$AN,$AO:$AO)</f>
        <v>8011331</v>
      </c>
      <c r="AJ189">
        <f>COUNTIFS(Answer,AC189,Country,"USA")</f>
        <v>107</v>
      </c>
      <c r="AK189">
        <f>COUNTIF(Answer,AC189)</f>
        <v>217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>LOOKUP(AC190,$AL:$AL,$AM:$AM )</f>
        <v>7748283</v>
      </c>
      <c r="AI190">
        <f>LOOKUP(AG190,$AN:$AN,$AO:$AO)</f>
        <v>8011331</v>
      </c>
      <c r="AJ190">
        <f>COUNTIFS(Answer,AC190,Country,"USA")</f>
        <v>2</v>
      </c>
      <c r="AK190">
        <f>COUNTIF(Answer,AC190)</f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>LOOKUP(AC191,$AL:$AL,$AM:$AM )</f>
        <v>7851662</v>
      </c>
      <c r="AI191">
        <f>LOOKUP(AG191,$AN:$AN,$AO:$AO)</f>
        <v>8011331</v>
      </c>
      <c r="AJ191">
        <f>COUNTIFS(Answer,AC191,Country,"USA")</f>
        <v>107</v>
      </c>
      <c r="AK191">
        <f>COUNTIF(Answer,AC191)</f>
        <v>217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>LOOKUP(AC192,$AL:$AL,$AM:$AM )</f>
        <v>7851662</v>
      </c>
      <c r="AI192">
        <f>LOOKUP(AG192,$AN:$AN,$AO:$AO)</f>
        <v>8011331</v>
      </c>
      <c r="AJ192">
        <f>COUNTIFS(Answer,AC192,Country,"USA")</f>
        <v>107</v>
      </c>
      <c r="AK192">
        <f>COUNTIF(Answer,AC192)</f>
        <v>217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>LOOKUP(AC193,$AL:$AL,$AM:$AM )</f>
        <v>7820004</v>
      </c>
      <c r="AI193">
        <f>LOOKUP(AG193,$AN:$AN,$AO:$AO)</f>
        <v>8011331</v>
      </c>
      <c r="AJ193">
        <f>COUNTIFS(Answer,AC193,Country,"USA")</f>
        <v>54</v>
      </c>
      <c r="AK193">
        <f>COUNTIF(Answer,AC193)</f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>LOOKUP(AC194,$AL:$AL,$AM:$AM )</f>
        <v>315365</v>
      </c>
      <c r="AI194">
        <f>LOOKUP(AG194,$AN:$AN,$AO:$AO)</f>
        <v>8011331</v>
      </c>
      <c r="AJ194">
        <f>COUNTIFS(Answer,AC194,Country,"USA")</f>
        <v>0</v>
      </c>
      <c r="AK194">
        <f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>LOOKUP(AC195,$AL:$AL,$AM:$AM )</f>
        <v>277367</v>
      </c>
      <c r="AI195">
        <f>LOOKUP(AG195,$AN:$AN,$AO:$AO)</f>
        <v>8011331</v>
      </c>
      <c r="AJ195">
        <f>COUNTIFS(Answer,AC195,Country,"USA")</f>
        <v>1</v>
      </c>
      <c r="AK195">
        <f>COUNTIF(Answer,AC195)</f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>LOOKUP(AC196,$AL:$AL,$AM:$AM )</f>
        <v>7820004</v>
      </c>
      <c r="AI196">
        <f>LOOKUP(AG196,$AN:$AN,$AO:$AO)</f>
        <v>8011331</v>
      </c>
      <c r="AJ196">
        <f>COUNTIFS(Answer,AC196,Country,"USA")</f>
        <v>54</v>
      </c>
      <c r="AK196">
        <f>COUNTIF(Answer,AC196)</f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>LOOKUP(AC197,$AL:$AL,$AM:$AM )</f>
        <v>7851662</v>
      </c>
      <c r="AI197">
        <f>LOOKUP(AG197,$AN:$AN,$AO:$AO)</f>
        <v>8011331</v>
      </c>
      <c r="AJ197">
        <f>COUNTIFS(Answer,AC197,Country,"USA")</f>
        <v>107</v>
      </c>
      <c r="AK197">
        <f>COUNTIF(Answer,AC197)</f>
        <v>217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>LOOKUP(AC198,$AL:$AL,$AM:$AM )</f>
        <v>7923095</v>
      </c>
      <c r="AI198">
        <f>LOOKUP(AG198,$AN:$AN,$AO:$AO)</f>
        <v>8011331</v>
      </c>
      <c r="AJ198">
        <f>COUNTIFS(Answer,AC198,Country,"USA")</f>
        <v>0</v>
      </c>
      <c r="AK198">
        <f>COUNTIF(Answer,AC198)</f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>LOOKUP(AC199,$AL:$AL,$AM:$AM )</f>
        <v>7851662</v>
      </c>
      <c r="AI199">
        <f>LOOKUP(AG199,$AN:$AN,$AO:$AO)</f>
        <v>8011331</v>
      </c>
      <c r="AJ199">
        <f>COUNTIFS(Answer,AC199,Country,"USA")</f>
        <v>107</v>
      </c>
      <c r="AK199">
        <f>COUNTIF(Answer,AC199)</f>
        <v>217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>LOOKUP(AC200,$AL:$AL,$AM:$AM )</f>
        <v>7851662</v>
      </c>
      <c r="AI200">
        <f>LOOKUP(AG200,$AN:$AN,$AO:$AO)</f>
        <v>8011331</v>
      </c>
      <c r="AJ200">
        <f>COUNTIFS(Answer,AC200,Country,"USA")</f>
        <v>107</v>
      </c>
      <c r="AK200">
        <f>COUNTIF(Answer,AC200)</f>
        <v>217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>LOOKUP(AC201,$AL:$AL,$AM:$AM )</f>
        <v>7851662</v>
      </c>
      <c r="AI201">
        <f>LOOKUP(AG201,$AN:$AN,$AO:$AO)</f>
        <v>8011331</v>
      </c>
      <c r="AJ201">
        <f>COUNTIFS(Answer,AC201,Country,"USA")</f>
        <v>107</v>
      </c>
      <c r="AK201">
        <f>COUNTIF(Answer,AC201)</f>
        <v>217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>LOOKUP(AC202,$AL:$AL,$AM:$AM )</f>
        <v>7787243</v>
      </c>
      <c r="AI202">
        <f>LOOKUP(AG202,$AN:$AN,$AO:$AO)</f>
        <v>8011331</v>
      </c>
      <c r="AJ202">
        <f>COUNTIFS(Answer,AC202,Country,"USA")</f>
        <v>0</v>
      </c>
      <c r="AK202">
        <f>COUNTIF(Answer,AC202)</f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>LOOKUP(AC203,$AL:$AL,$AM:$AM )</f>
        <v>7820004</v>
      </c>
      <c r="AI203">
        <f>LOOKUP(AG203,$AN:$AN,$AO:$AO)</f>
        <v>8011331</v>
      </c>
      <c r="AJ203">
        <f>COUNTIFS(Answer,AC203,Country,"USA")</f>
        <v>54</v>
      </c>
      <c r="AK203">
        <f>COUNTIF(Answer,AC203)</f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>LOOKUP(AC204,$AL:$AL,$AM:$AM )</f>
        <v>7790415</v>
      </c>
      <c r="AI204">
        <f>LOOKUP(AG204,$AN:$AN,$AO:$AO)</f>
        <v>8011331</v>
      </c>
      <c r="AJ204">
        <f>COUNTIFS(Answer,AC204,Country,"USA")</f>
        <v>2</v>
      </c>
      <c r="AK204">
        <f>COUNTIF(Answer,AC204)</f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>LOOKUP(AC205,$AL:$AL,$AM:$AM )</f>
        <v>7820004</v>
      </c>
      <c r="AI205">
        <f>LOOKUP(AG205,$AN:$AN,$AO:$AO)</f>
        <v>8011331</v>
      </c>
      <c r="AJ205">
        <f>COUNTIFS(Answer,AC205,Country,"USA")</f>
        <v>54</v>
      </c>
      <c r="AK205">
        <f>COUNTIF(Answer,AC205)</f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>LOOKUP(AC206,$AL:$AL,$AM:$AM )</f>
        <v>7851662</v>
      </c>
      <c r="AI206">
        <f>LOOKUP(AG206,$AN:$AN,$AO:$AO)</f>
        <v>8011331</v>
      </c>
      <c r="AJ206">
        <f>COUNTIFS(Answer,AC206,Country,"USA")</f>
        <v>107</v>
      </c>
      <c r="AK206">
        <f>COUNTIF(Answer,AC206)</f>
        <v>217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>LOOKUP(AC207,$AL:$AL,$AM:$AM )</f>
        <v>7784186</v>
      </c>
      <c r="AI207">
        <f>LOOKUP(AG207,$AN:$AN,$AO:$AO)</f>
        <v>8011331</v>
      </c>
      <c r="AJ207">
        <f>COUNTIFS(Answer,AC207,Country,"USA")</f>
        <v>0</v>
      </c>
      <c r="AK207">
        <f>COUNTIF(Answer,AC207)</f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>LOOKUP(AC208,$AL:$AL,$AM:$AM )</f>
        <v>7609721</v>
      </c>
      <c r="AI208">
        <f>LOOKUP(AG208,$AN:$AN,$AO:$AO)</f>
        <v>8011331</v>
      </c>
      <c r="AJ208">
        <f>COUNTIFS(Answer,AC208,Country,"USA")</f>
        <v>2</v>
      </c>
      <c r="AK208">
        <f>COUNTIF(Answer,AC208)</f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>LOOKUP(AC209,$AL:$AL,$AM:$AM )</f>
        <v>7851662</v>
      </c>
      <c r="AI209">
        <f>LOOKUP(AG209,$AN:$AN,$AO:$AO)</f>
        <v>8011331</v>
      </c>
      <c r="AJ209">
        <f>COUNTIFS(Answer,AC209,Country,"USA")</f>
        <v>107</v>
      </c>
      <c r="AK209">
        <f>COUNTIF(Answer,AC209)</f>
        <v>217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>LOOKUP(AC210,$AL:$AL,$AM:$AM )</f>
        <v>8013781</v>
      </c>
      <c r="AI210">
        <f>LOOKUP(AG210,$AN:$AN,$AO:$AO)</f>
        <v>8011331</v>
      </c>
      <c r="AJ210">
        <f>COUNTIFS(Answer,AC210,Country,"USA")</f>
        <v>5</v>
      </c>
      <c r="AK210">
        <f>COUNTIF(Answer,AC210)</f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>LOOKUP(AC211,$AL:$AL,$AM:$AM )</f>
        <v>7790415</v>
      </c>
      <c r="AI211">
        <f>LOOKUP(AG211,$AN:$AN,$AO:$AO)</f>
        <v>8011331</v>
      </c>
      <c r="AJ211">
        <f>COUNTIFS(Answer,AC211,Country,"USA")</f>
        <v>2</v>
      </c>
      <c r="AK211">
        <f>COUNTIF(Answer,AC211)</f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>LOOKUP(AC212,$AL:$AL,$AM:$AM )</f>
        <v>7851662</v>
      </c>
      <c r="AI212">
        <f>LOOKUP(AG212,$AN:$AN,$AO:$AO)</f>
        <v>8011331</v>
      </c>
      <c r="AJ212">
        <f>COUNTIFS(Answer,AC212,Country,"USA")</f>
        <v>107</v>
      </c>
      <c r="AK212">
        <f>COUNTIF(Answer,AC212)</f>
        <v>217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>LOOKUP(AC213,$AL:$AL,$AM:$AM )</f>
        <v>8253272</v>
      </c>
      <c r="AI213">
        <f>LOOKUP(AG213,$AN:$AN,$AO:$AO)</f>
        <v>8011331</v>
      </c>
      <c r="AJ213">
        <f>COUNTIFS(Answer,AC213,Country,"USA")</f>
        <v>0</v>
      </c>
      <c r="AK213">
        <f>COUNTIF(Answer,AC213)</f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>LOOKUP(AC214,$AL:$AL,$AM:$AM )</f>
        <v>7820004</v>
      </c>
      <c r="AI214">
        <f>LOOKUP(AG214,$AN:$AN,$AO:$AO)</f>
        <v>8011331</v>
      </c>
      <c r="AJ214">
        <f>COUNTIFS(Answer,AC214,Country,"USA")</f>
        <v>54</v>
      </c>
      <c r="AK214">
        <f>COUNTIF(Answer,AC214)</f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>LOOKUP(AC215,$AL:$AL,$AM:$AM )</f>
        <v>7790415</v>
      </c>
      <c r="AI215">
        <f>LOOKUP(AG215,$AN:$AN,$AO:$AO)</f>
        <v>8011331</v>
      </c>
      <c r="AJ215">
        <f>COUNTIFS(Answer,AC215,Country,"USA")</f>
        <v>2</v>
      </c>
      <c r="AK215">
        <f>COUNTIF(Answer,AC215)</f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>LOOKUP(AC216,$AL:$AL,$AM:$AM )</f>
        <v>7851662</v>
      </c>
      <c r="AI216">
        <f>LOOKUP(AG216,$AN:$AN,$AO:$AO)</f>
        <v>7608364</v>
      </c>
      <c r="AJ216">
        <f>COUNTIFS(Answer,AC216,Country,"USA")</f>
        <v>107</v>
      </c>
      <c r="AK216">
        <f>COUNTIF(Answer,AC216)</f>
        <v>217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>LOOKUP(AC217,$AL:$AL,$AM:$AM )</f>
        <v>931028</v>
      </c>
      <c r="AI217">
        <f>LOOKUP(AG217,$AN:$AN,$AO:$AO)</f>
        <v>7608364</v>
      </c>
      <c r="AJ217">
        <f>COUNTIFS(Answer,AC217,Country,"USA")</f>
        <v>184</v>
      </c>
      <c r="AK217">
        <f>COUNTIF(Answer,AC217)</f>
        <v>352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>LOOKUP(AC218,$AL:$AL,$AM:$AM )</f>
        <v>7803230</v>
      </c>
      <c r="AI218">
        <f>LOOKUP(AG218,$AN:$AN,$AO:$AO)</f>
        <v>7608364</v>
      </c>
      <c r="AJ218">
        <f>COUNTIFS(Answer,AC218,Country,"USA")</f>
        <v>4</v>
      </c>
      <c r="AK218">
        <f>COUNTIF(Answer,AC218)</f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>LOOKUP(AC219,$AL:$AL,$AM:$AM )</f>
        <v>7851662</v>
      </c>
      <c r="AI219">
        <f>LOOKUP(AG219,$AN:$AN,$AO:$AO)</f>
        <v>7608364</v>
      </c>
      <c r="AJ219">
        <f>COUNTIFS(Answer,AC219,Country,"USA")</f>
        <v>107</v>
      </c>
      <c r="AK219">
        <f>COUNTIF(Answer,AC219)</f>
        <v>217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>LOOKUP(AC220,$AL:$AL,$AM:$AM )</f>
        <v>17686309</v>
      </c>
      <c r="AI220">
        <f>LOOKUP(AG220,$AN:$AN,$AO:$AO)</f>
        <v>7608364</v>
      </c>
      <c r="AJ220">
        <f>COUNTIFS(Answer,AC220,Country,"USA")</f>
        <v>2</v>
      </c>
      <c r="AK220">
        <f>COUNTIF(Answer,AC220)</f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>LOOKUP(AC221,$AL:$AL,$AM:$AM )</f>
        <v>931028</v>
      </c>
      <c r="AI221">
        <f>LOOKUP(AG221,$AN:$AN,$AO:$AO)</f>
        <v>7608364</v>
      </c>
      <c r="AJ221">
        <f>COUNTIFS(Answer,AC221,Country,"USA")</f>
        <v>184</v>
      </c>
      <c r="AK221">
        <f>COUNTIF(Answer,AC221)</f>
        <v>352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>LOOKUP(AC222,$AL:$AL,$AM:$AM )</f>
        <v>7820004</v>
      </c>
      <c r="AI222">
        <f>LOOKUP(AG222,$AN:$AN,$AO:$AO)</f>
        <v>7608364</v>
      </c>
      <c r="AJ222">
        <f>COUNTIFS(Answer,AC222,Country,"USA")</f>
        <v>54</v>
      </c>
      <c r="AK222">
        <f>COUNTIF(Answer,AC222)</f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>LOOKUP(AC223,$AL:$AL,$AM:$AM )</f>
        <v>7851662</v>
      </c>
      <c r="AI223">
        <f>LOOKUP(AG223,$AN:$AN,$AO:$AO)</f>
        <v>7608364</v>
      </c>
      <c r="AJ223">
        <f>COUNTIFS(Answer,AC223,Country,"USA")</f>
        <v>107</v>
      </c>
      <c r="AK223">
        <f>COUNTIF(Answer,AC223)</f>
        <v>217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>LOOKUP(AC224,$AL:$AL,$AM:$AM )</f>
        <v>931028</v>
      </c>
      <c r="AI224">
        <f>LOOKUP(AG224,$AN:$AN,$AO:$AO)</f>
        <v>7608364</v>
      </c>
      <c r="AJ224">
        <f>COUNTIFS(Answer,AC224,Country,"USA")</f>
        <v>184</v>
      </c>
      <c r="AK224">
        <f>COUNTIF(Answer,AC224)</f>
        <v>352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>LOOKUP(AC225,$AL:$AL,$AM:$AM )</f>
        <v>7820004</v>
      </c>
      <c r="AI225">
        <f>LOOKUP(AG225,$AN:$AN,$AO:$AO)</f>
        <v>7608364</v>
      </c>
      <c r="AJ225">
        <f>COUNTIFS(Answer,AC225,Country,"USA")</f>
        <v>54</v>
      </c>
      <c r="AK225">
        <f>COUNTIF(Answer,AC225)</f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>LOOKUP(AC226,$AL:$AL,$AM:$AM )</f>
        <v>26335284</v>
      </c>
      <c r="AI226">
        <f>LOOKUP(AG226,$AN:$AN,$AO:$AO)</f>
        <v>7608364</v>
      </c>
      <c r="AJ226">
        <f>COUNTIFS(Answer,AC226,Country,"USA")</f>
        <v>0</v>
      </c>
      <c r="AK226">
        <f>COUNTIF(Answer,AC226)</f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>LOOKUP(AC227,$AL:$AL,$AM:$AM )</f>
        <v>7820643</v>
      </c>
      <c r="AI227">
        <f>LOOKUP(AG227,$AN:$AN,$AO:$AO)</f>
        <v>7608364</v>
      </c>
      <c r="AJ227">
        <f>COUNTIFS(Answer,AC227,Country,"USA")</f>
        <v>0</v>
      </c>
      <c r="AK227">
        <f>COUNTIF(Answer,AC227)</f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>LOOKUP(AC228,$AL:$AL,$AM:$AM )</f>
        <v>7851662</v>
      </c>
      <c r="AI228">
        <f>LOOKUP(AG228,$AN:$AN,$AO:$AO)</f>
        <v>7608364</v>
      </c>
      <c r="AJ228">
        <f>COUNTIFS(Answer,AC228,Country,"USA")</f>
        <v>107</v>
      </c>
      <c r="AK228">
        <f>COUNTIF(Answer,AC228)</f>
        <v>217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>LOOKUP(AC229,$AL:$AL,$AM:$AM )</f>
        <v>7820004</v>
      </c>
      <c r="AI229">
        <f>LOOKUP(AG229,$AN:$AN,$AO:$AO)</f>
        <v>7608364</v>
      </c>
      <c r="AJ229">
        <f>COUNTIFS(Answer,AC229,Country,"USA")</f>
        <v>54</v>
      </c>
      <c r="AK229">
        <f>COUNTIF(Answer,AC229)</f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>LOOKUP(AC230,$AL:$AL,$AM:$AM )</f>
        <v>7820004</v>
      </c>
      <c r="AI230">
        <f>LOOKUP(AG230,$AN:$AN,$AO:$AO)</f>
        <v>7608364</v>
      </c>
      <c r="AJ230">
        <f>COUNTIFS(Answer,AC230,Country,"USA")</f>
        <v>54</v>
      </c>
      <c r="AK230">
        <f>COUNTIF(Answer,AC230)</f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>LOOKUP(AC231,$AL:$AL,$AM:$AM )</f>
        <v>8013781</v>
      </c>
      <c r="AI231">
        <f>LOOKUP(AG231,$AN:$AN,$AO:$AO)</f>
        <v>7608364</v>
      </c>
      <c r="AJ231">
        <f>COUNTIFS(Answer,AC231,Country,"USA")</f>
        <v>5</v>
      </c>
      <c r="AK231">
        <f>COUNTIF(Answer,AC231)</f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>LOOKUP(AC232,$AL:$AL,$AM:$AM )</f>
        <v>215059</v>
      </c>
      <c r="AI232">
        <f>LOOKUP(AG232,$AN:$AN,$AO:$AO)</f>
        <v>7608364</v>
      </c>
      <c r="AJ232">
        <f>COUNTIFS(Answer,AC232,Country,"USA")</f>
        <v>0</v>
      </c>
      <c r="AK232">
        <f>COUNTIF(Answer,AC232)</f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>LOOKUP(AC233,$AL:$AL,$AM:$AM )</f>
        <v>5665277</v>
      </c>
      <c r="AI233">
        <f>LOOKUP(AG233,$AN:$AN,$AO:$AO)</f>
        <v>7608364</v>
      </c>
      <c r="AJ233">
        <f>COUNTIFS(Answer,AC233,Country,"USA")</f>
        <v>0</v>
      </c>
      <c r="AK233">
        <f>COUNTIF(Answer,AC233)</f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>LOOKUP(AC234,$AL:$AL,$AM:$AM )</f>
        <v>7820004</v>
      </c>
      <c r="AI234">
        <f>LOOKUP(AG234,$AN:$AN,$AO:$AO)</f>
        <v>7608364</v>
      </c>
      <c r="AJ234">
        <f>COUNTIFS(Answer,AC234,Country,"USA")</f>
        <v>54</v>
      </c>
      <c r="AK234">
        <f>COUNTIF(Answer,AC234)</f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>LOOKUP(AC235,$AL:$AL,$AM:$AM )</f>
        <v>7820004</v>
      </c>
      <c r="AI235">
        <f>LOOKUP(AG235,$AN:$AN,$AO:$AO)</f>
        <v>7608364</v>
      </c>
      <c r="AJ235">
        <f>COUNTIFS(Answer,AC235,Country,"USA")</f>
        <v>54</v>
      </c>
      <c r="AK235">
        <f>COUNTIF(Answer,AC235)</f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>LOOKUP(AC236,$AL:$AL,$AM:$AM )</f>
        <v>7803230</v>
      </c>
      <c r="AI236">
        <f>LOOKUP(AG236,$AN:$AN,$AO:$AO)</f>
        <v>7608364</v>
      </c>
      <c r="AJ236">
        <f>COUNTIFS(Answer,AC236,Country,"USA")</f>
        <v>4</v>
      </c>
      <c r="AK236">
        <f>COUNTIF(Answer,AC236)</f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>LOOKUP(AC237,$AL:$AL,$AM:$AM )</f>
        <v>7851662</v>
      </c>
      <c r="AI237">
        <f>LOOKUP(AG237,$AN:$AN,$AO:$AO)</f>
        <v>7608364</v>
      </c>
      <c r="AJ237">
        <f>COUNTIFS(Answer,AC237,Country,"USA")</f>
        <v>107</v>
      </c>
      <c r="AK237">
        <f>COUNTIF(Answer,AC237)</f>
        <v>217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>LOOKUP(AC238,$AL:$AL,$AM:$AM )</f>
        <v>7851662</v>
      </c>
      <c r="AI238">
        <f>LOOKUP(AG238,$AN:$AN,$AO:$AO)</f>
        <v>7608364</v>
      </c>
      <c r="AJ238">
        <f>COUNTIFS(Answer,AC238,Country,"USA")</f>
        <v>107</v>
      </c>
      <c r="AK238">
        <f>COUNTIF(Answer,AC238)</f>
        <v>217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>LOOKUP(AC239,$AL:$AL,$AM:$AM )</f>
        <v>7820004</v>
      </c>
      <c r="AI239">
        <f>LOOKUP(AG239,$AN:$AN,$AO:$AO)</f>
        <v>7608364</v>
      </c>
      <c r="AJ239">
        <f>COUNTIFS(Answer,AC239,Country,"USA")</f>
        <v>54</v>
      </c>
      <c r="AK239">
        <f>COUNTIF(Answer,AC239)</f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>LOOKUP(AC240,$AL:$AL,$AM:$AM )</f>
        <v>7851662</v>
      </c>
      <c r="AI240">
        <f>LOOKUP(AG240,$AN:$AN,$AO:$AO)</f>
        <v>7608364</v>
      </c>
      <c r="AJ240">
        <f>COUNTIFS(Answer,AC240,Country,"USA")</f>
        <v>107</v>
      </c>
      <c r="AK240">
        <f>COUNTIF(Answer,AC240)</f>
        <v>217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>LOOKUP(AC241,$AL:$AL,$AM:$AM )</f>
        <v>7820643</v>
      </c>
      <c r="AI241">
        <f>LOOKUP(AG241,$AN:$AN,$AO:$AO)</f>
        <v>7608364</v>
      </c>
      <c r="AJ241">
        <f>COUNTIFS(Answer,AC241,Country,"USA")</f>
        <v>0</v>
      </c>
      <c r="AK241">
        <f>COUNTIF(Answer,AC241)</f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>LOOKUP(AC242,$AL:$AL,$AM:$AM )</f>
        <v>7799035</v>
      </c>
      <c r="AI242">
        <f>LOOKUP(AG242,$AN:$AN,$AO:$AO)</f>
        <v>7608364</v>
      </c>
      <c r="AJ242">
        <f>COUNTIFS(Answer,AC242,Country,"USA")</f>
        <v>3</v>
      </c>
      <c r="AK242">
        <f>COUNTIF(Answer,AC242)</f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>LOOKUP(AC243,$AL:$AL,$AM:$AM )</f>
        <v>7820004</v>
      </c>
      <c r="AI243">
        <f>LOOKUP(AG243,$AN:$AN,$AO:$AO)</f>
        <v>7608364</v>
      </c>
      <c r="AJ243">
        <f>COUNTIFS(Answer,AC243,Country,"USA")</f>
        <v>54</v>
      </c>
      <c r="AK243">
        <f>COUNTIF(Answer,AC243)</f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>LOOKUP(AC244,$AL:$AL,$AM:$AM )</f>
        <v>7752528</v>
      </c>
      <c r="AI244">
        <f>LOOKUP(AG244,$AN:$AN,$AO:$AO)</f>
        <v>7608364</v>
      </c>
      <c r="AJ244">
        <f>COUNTIFS(Answer,AC244,Country,"USA")</f>
        <v>2</v>
      </c>
      <c r="AK244">
        <f>COUNTIF(Answer,AC244)</f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>LOOKUP(AC245,$AL:$AL,$AM:$AM )</f>
        <v>7803230</v>
      </c>
      <c r="AI245">
        <f>LOOKUP(AG245,$AN:$AN,$AO:$AO)</f>
        <v>7608364</v>
      </c>
      <c r="AJ245">
        <f>COUNTIFS(Answer,AC245,Country,"USA")</f>
        <v>4</v>
      </c>
      <c r="AK245">
        <f>COUNTIF(Answer,AC245)</f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>LOOKUP(AC246,$AL:$AL,$AM:$AM )</f>
        <v>7803230</v>
      </c>
      <c r="AI246">
        <f>LOOKUP(AG246,$AN:$AN,$AO:$AO)</f>
        <v>7608364</v>
      </c>
      <c r="AJ246">
        <f>COUNTIFS(Answer,AC246,Country,"USA")</f>
        <v>4</v>
      </c>
      <c r="AK246">
        <f>COUNTIF(Answer,AC246)</f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>LOOKUP(AC247,$AL:$AL,$AM:$AM )</f>
        <v>8013781</v>
      </c>
      <c r="AI247">
        <f>LOOKUP(AG247,$AN:$AN,$AO:$AO)</f>
        <v>7608364</v>
      </c>
      <c r="AJ247">
        <f>COUNTIFS(Answer,AC247,Country,"USA")</f>
        <v>5</v>
      </c>
      <c r="AK247">
        <f>COUNTIF(Answer,AC247)</f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>LOOKUP(AC248,$AL:$AL,$AM:$AM )</f>
        <v>7820004</v>
      </c>
      <c r="AI248">
        <f>LOOKUP(AG248,$AN:$AN,$AO:$AO)</f>
        <v>7608364</v>
      </c>
      <c r="AJ248">
        <f>COUNTIFS(Answer,AC248,Country,"USA")</f>
        <v>54</v>
      </c>
      <c r="AK248">
        <f>COUNTIF(Answer,AC248)</f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>LOOKUP(AC249,$AL:$AL,$AM:$AM )</f>
        <v>7820004</v>
      </c>
      <c r="AI249">
        <f>LOOKUP(AG249,$AN:$AN,$AO:$AO)</f>
        <v>7608364</v>
      </c>
      <c r="AJ249">
        <f>COUNTIFS(Answer,AC249,Country,"USA")</f>
        <v>54</v>
      </c>
      <c r="AK249">
        <f>COUNTIF(Answer,AC249)</f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>LOOKUP(AC250,$AL:$AL,$AM:$AM )</f>
        <v>7820004</v>
      </c>
      <c r="AI250">
        <f>LOOKUP(AG250,$AN:$AN,$AO:$AO)</f>
        <v>7608364</v>
      </c>
      <c r="AJ250">
        <f>COUNTIFS(Answer,AC250,Country,"USA")</f>
        <v>54</v>
      </c>
      <c r="AK250">
        <f>COUNTIF(Answer,AC250)</f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>LOOKUP(AC251,$AL:$AL,$AM:$AM )</f>
        <v>8013781</v>
      </c>
      <c r="AI251">
        <f>LOOKUP(AG251,$AN:$AN,$AO:$AO)</f>
        <v>7608364</v>
      </c>
      <c r="AJ251">
        <f>COUNTIFS(Answer,AC251,Country,"USA")</f>
        <v>5</v>
      </c>
      <c r="AK251">
        <f>COUNTIF(Answer,AC251)</f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>LOOKUP(AC252,$AL:$AL,$AM:$AM )</f>
        <v>7803230</v>
      </c>
      <c r="AI252">
        <f>LOOKUP(AG252,$AN:$AN,$AO:$AO)</f>
        <v>7608364</v>
      </c>
      <c r="AJ252">
        <f>COUNTIFS(Answer,AC252,Country,"USA")</f>
        <v>4</v>
      </c>
      <c r="AK252">
        <f>COUNTIF(Answer,AC252)</f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>LOOKUP(AC253,$AL:$AL,$AM:$AM )</f>
        <v>7851662</v>
      </c>
      <c r="AI253">
        <f>LOOKUP(AG253,$AN:$AN,$AO:$AO)</f>
        <v>7608364</v>
      </c>
      <c r="AJ253">
        <f>COUNTIFS(Answer,AC253,Country,"USA")</f>
        <v>107</v>
      </c>
      <c r="AK253">
        <f>COUNTIF(Answer,AC253)</f>
        <v>217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>LOOKUP(AC254,$AL:$AL,$AM:$AM )</f>
        <v>7820004</v>
      </c>
      <c r="AI254">
        <f>LOOKUP(AG254,$AN:$AN,$AO:$AO)</f>
        <v>7608364</v>
      </c>
      <c r="AJ254">
        <f>COUNTIFS(Answer,AC254,Country,"USA")</f>
        <v>54</v>
      </c>
      <c r="AK254">
        <f>COUNTIF(Answer,AC254)</f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>LOOKUP(AC255,$AL:$AL,$AM:$AM )</f>
        <v>7820004</v>
      </c>
      <c r="AI255">
        <f>LOOKUP(AG255,$AN:$AN,$AO:$AO)</f>
        <v>7608364</v>
      </c>
      <c r="AJ255">
        <f>COUNTIFS(Answer,AC255,Country,"USA")</f>
        <v>54</v>
      </c>
      <c r="AK255">
        <f>COUNTIF(Answer,AC255)</f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>LOOKUP(AC256,$AL:$AL,$AM:$AM )</f>
        <v>7820004</v>
      </c>
      <c r="AI256">
        <f>LOOKUP(AG256,$AN:$AN,$AO:$AO)</f>
        <v>7608364</v>
      </c>
      <c r="AJ256">
        <f>COUNTIFS(Answer,AC256,Country,"USA")</f>
        <v>54</v>
      </c>
      <c r="AK256">
        <f>COUNTIF(Answer,AC256)</f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>LOOKUP(AC257,$AL:$AL,$AM:$AM )</f>
        <v>7851662</v>
      </c>
      <c r="AI257">
        <f>LOOKUP(AG257,$AN:$AN,$AO:$AO)</f>
        <v>7608364</v>
      </c>
      <c r="AJ257">
        <f>COUNTIFS(Answer,AC257,Country,"USA")</f>
        <v>107</v>
      </c>
      <c r="AK257">
        <f>COUNTIF(Answer,AC257)</f>
        <v>217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>LOOKUP(AC258,$AL:$AL,$AM:$AM )</f>
        <v>7851662</v>
      </c>
      <c r="AI258">
        <f>LOOKUP(AG258,$AN:$AN,$AO:$AO)</f>
        <v>7608364</v>
      </c>
      <c r="AJ258">
        <f>COUNTIFS(Answer,AC258,Country,"USA")</f>
        <v>107</v>
      </c>
      <c r="AK258">
        <f>COUNTIF(Answer,AC258)</f>
        <v>217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>LOOKUP(AC259,$AL:$AL,$AM:$AM )</f>
        <v>7824875</v>
      </c>
      <c r="AI259">
        <f>LOOKUP(AG259,$AN:$AN,$AO:$AO)</f>
        <v>7608364</v>
      </c>
      <c r="AJ259">
        <f>COUNTIFS(Answer,AC259,Country,"USA")</f>
        <v>0</v>
      </c>
      <c r="AK259">
        <f>COUNTIF(Answer,AC259)</f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>LOOKUP(AC260,$AL:$AL,$AM:$AM )</f>
        <v>7820004</v>
      </c>
      <c r="AI260">
        <f>LOOKUP(AG260,$AN:$AN,$AO:$AO)</f>
        <v>7608364</v>
      </c>
      <c r="AJ260">
        <f>COUNTIFS(Answer,AC260,Country,"USA")</f>
        <v>54</v>
      </c>
      <c r="AK260">
        <f>COUNTIF(Answer,AC260)</f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>LOOKUP(AC261,$AL:$AL,$AM:$AM )</f>
        <v>7851662</v>
      </c>
      <c r="AI261">
        <f>LOOKUP(AG261,$AN:$AN,$AO:$AO)</f>
        <v>7608364</v>
      </c>
      <c r="AJ261">
        <f>COUNTIFS(Answer,AC261,Country,"USA")</f>
        <v>107</v>
      </c>
      <c r="AK261">
        <f>COUNTIF(Answer,AC261)</f>
        <v>217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2492</v>
      </c>
      <c r="AE262" s="3" t="s">
        <v>483</v>
      </c>
      <c r="AF262" s="3" t="s">
        <v>483</v>
      </c>
      <c r="AG262" t="s">
        <v>4350</v>
      </c>
      <c r="AH262">
        <f>LOOKUP(AC262,$AL:$AL,$AM:$AM )</f>
        <v>7820004</v>
      </c>
      <c r="AI262">
        <f>LOOKUP(AG262,$AN:$AN,$AO:$AO)</f>
        <v>7608364</v>
      </c>
      <c r="AJ262">
        <f>COUNTIFS(Answer,AC262,Country,"USA")</f>
        <v>54</v>
      </c>
      <c r="AK262">
        <f>COUNTIF(Answer,AC262)</f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>LOOKUP(AC263,$AL:$AL,$AM:$AM )</f>
        <v>7820004</v>
      </c>
      <c r="AI263">
        <f>LOOKUP(AG263,$AN:$AN,$AO:$AO)</f>
        <v>7608364</v>
      </c>
      <c r="AJ263">
        <f>COUNTIFS(Answer,AC263,Country,"USA")</f>
        <v>54</v>
      </c>
      <c r="AK263">
        <f>COUNTIF(Answer,AC263)</f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>LOOKUP(AC264,$AL:$AL,$AM:$AM )</f>
        <v>7820004</v>
      </c>
      <c r="AI264">
        <f>LOOKUP(AG264,$AN:$AN,$AO:$AO)</f>
        <v>7608364</v>
      </c>
      <c r="AJ264">
        <f>COUNTIFS(Answer,AC264,Country,"USA")</f>
        <v>54</v>
      </c>
      <c r="AK264">
        <f>COUNTIF(Answer,AC264)</f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>LOOKUP(AC265,$AL:$AL,$AM:$AM )</f>
        <v>7851662</v>
      </c>
      <c r="AI265">
        <f>LOOKUP(AG265,$AN:$AN,$AO:$AO)</f>
        <v>7608364</v>
      </c>
      <c r="AJ265">
        <f>COUNTIFS(Answer,AC265,Country,"USA")</f>
        <v>107</v>
      </c>
      <c r="AK265">
        <f>COUNTIF(Answer,AC265)</f>
        <v>217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>LOOKUP(AC266,$AL:$AL,$AM:$AM )</f>
        <v>8200677</v>
      </c>
      <c r="AI266">
        <f>LOOKUP(AG266,$AN:$AN,$AO:$AO)</f>
        <v>7608364</v>
      </c>
      <c r="AJ266">
        <f>COUNTIFS(Answer,AC266,Country,"USA")</f>
        <v>0</v>
      </c>
      <c r="AK266">
        <f>COUNTIF(Answer,AC266)</f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>LOOKUP(AC267,$AL:$AL,$AM:$AM )</f>
        <v>7851662</v>
      </c>
      <c r="AI267">
        <f>LOOKUP(AG267,$AN:$AN,$AO:$AO)</f>
        <v>7608364</v>
      </c>
      <c r="AJ267">
        <f>COUNTIFS(Answer,AC267,Country,"USA")</f>
        <v>107</v>
      </c>
      <c r="AK267">
        <f>COUNTIF(Answer,AC267)</f>
        <v>217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>LOOKUP(AC268,$AL:$AL,$AM:$AM )</f>
        <v>7803230</v>
      </c>
      <c r="AI268">
        <f>LOOKUP(AG268,$AN:$AN,$AO:$AO)</f>
        <v>7608364</v>
      </c>
      <c r="AJ268">
        <f>COUNTIFS(Answer,AC268,Country,"USA")</f>
        <v>4</v>
      </c>
      <c r="AK268">
        <f>COUNTIF(Answer,AC268)</f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>LOOKUP(AC269,$AL:$AL,$AM:$AM )</f>
        <v>7806704</v>
      </c>
      <c r="AI269">
        <f>LOOKUP(AG269,$AN:$AN,$AO:$AO)</f>
        <v>7608364</v>
      </c>
      <c r="AJ269">
        <f>COUNTIFS(Answer,AC269,Country,"USA")</f>
        <v>0</v>
      </c>
      <c r="AK269">
        <f>COUNTIF(Answer,AC269)</f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>LOOKUP(AC270,$AL:$AL,$AM:$AM )</f>
        <v>7820004</v>
      </c>
      <c r="AI270">
        <f>LOOKUP(AG270,$AN:$AN,$AO:$AO)</f>
        <v>7608364</v>
      </c>
      <c r="AJ270">
        <f>COUNTIFS(Answer,AC270,Country,"USA")</f>
        <v>54</v>
      </c>
      <c r="AK270">
        <f>COUNTIF(Answer,AC270)</f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>LOOKUP(AC271,$AL:$AL,$AM:$AM )</f>
        <v>16322015</v>
      </c>
      <c r="AI271">
        <f>LOOKUP(AG271,$AN:$AN,$AO:$AO)</f>
        <v>7608364</v>
      </c>
      <c r="AJ271">
        <f>COUNTIFS(Answer,AC271,Country,"USA")</f>
        <v>1</v>
      </c>
      <c r="AK271">
        <f>COUNTIF(Answer,AC271)</f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>LOOKUP(AC272,$AL:$AL,$AM:$AM )</f>
        <v>7802397</v>
      </c>
      <c r="AI272">
        <f>LOOKUP(AG272,$AN:$AN,$AO:$AO)</f>
        <v>7608364</v>
      </c>
      <c r="AJ272">
        <f>COUNTIFS(Answer,AC272,Country,"USA")</f>
        <v>2</v>
      </c>
      <c r="AK272">
        <f>COUNTIF(Answer,AC272)</f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>LOOKUP(AC273,$AL:$AL,$AM:$AM )</f>
        <v>7851662</v>
      </c>
      <c r="AI273">
        <f>LOOKUP(AG273,$AN:$AN,$AO:$AO)</f>
        <v>7608364</v>
      </c>
      <c r="AJ273">
        <f>COUNTIFS(Answer,AC273,Country,"USA")</f>
        <v>107</v>
      </c>
      <c r="AK273">
        <f>COUNTIF(Answer,AC273)</f>
        <v>217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>LOOKUP(AC274,$AL:$AL,$AM:$AM )</f>
        <v>7851662</v>
      </c>
      <c r="AI274">
        <f>LOOKUP(AG274,$AN:$AN,$AO:$AO)</f>
        <v>7608364</v>
      </c>
      <c r="AJ274">
        <f>COUNTIFS(Answer,AC274,Country,"USA")</f>
        <v>107</v>
      </c>
      <c r="AK274">
        <f>COUNTIF(Answer,AC274)</f>
        <v>217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>LOOKUP(AC275,$AL:$AL,$AM:$AM )</f>
        <v>8013781</v>
      </c>
      <c r="AI275">
        <f>LOOKUP(AG275,$AN:$AN,$AO:$AO)</f>
        <v>7608364</v>
      </c>
      <c r="AJ275">
        <f>COUNTIFS(Answer,AC275,Country,"USA")</f>
        <v>5</v>
      </c>
      <c r="AK275">
        <f>COUNTIF(Answer,AC275)</f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>LOOKUP(AC276,$AL:$AL,$AM:$AM )</f>
        <v>243552</v>
      </c>
      <c r="AI276">
        <f>LOOKUP(AG276,$AN:$AN,$AO:$AO)</f>
        <v>7608364</v>
      </c>
      <c r="AJ276">
        <f>COUNTIFS(Answer,AC276,Country,"USA")</f>
        <v>0</v>
      </c>
      <c r="AK276">
        <f>COUNTIF(Answer,AC276)</f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>LOOKUP(AC277,$AL:$AL,$AM:$AM )</f>
        <v>7820004</v>
      </c>
      <c r="AI277">
        <f>LOOKUP(AG277,$AN:$AN,$AO:$AO)</f>
        <v>7608364</v>
      </c>
      <c r="AJ277">
        <f>COUNTIFS(Answer,AC277,Country,"USA")</f>
        <v>54</v>
      </c>
      <c r="AK277">
        <f>COUNTIF(Answer,AC277)</f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>LOOKUP(AC278,$AL:$AL,$AM:$AM )</f>
        <v>7820004</v>
      </c>
      <c r="AI278">
        <f>LOOKUP(AG278,$AN:$AN,$AO:$AO)</f>
        <v>7608364</v>
      </c>
      <c r="AJ278">
        <f>COUNTIFS(Answer,AC278,Country,"USA")</f>
        <v>54</v>
      </c>
      <c r="AK278">
        <f>COUNTIF(Answer,AC278)</f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>LOOKUP(AC279,$AL:$AL,$AM:$AM )</f>
        <v>7820004</v>
      </c>
      <c r="AI279">
        <f>LOOKUP(AG279,$AN:$AN,$AO:$AO)</f>
        <v>7608364</v>
      </c>
      <c r="AJ279">
        <f>COUNTIFS(Answer,AC279,Country,"USA")</f>
        <v>54</v>
      </c>
      <c r="AK279">
        <f>COUNTIF(Answer,AC279)</f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>LOOKUP(AC280,$AL:$AL,$AM:$AM )</f>
        <v>7802397</v>
      </c>
      <c r="AI280">
        <f>LOOKUP(AG280,$AN:$AN,$AO:$AO)</f>
        <v>7608364</v>
      </c>
      <c r="AJ280">
        <f>COUNTIFS(Answer,AC280,Country,"USA")</f>
        <v>2</v>
      </c>
      <c r="AK280">
        <f>COUNTIF(Answer,AC280)</f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>LOOKUP(AC281,$AL:$AL,$AM:$AM )</f>
        <v>7851662</v>
      </c>
      <c r="AI281">
        <f>LOOKUP(AG281,$AN:$AN,$AO:$AO)</f>
        <v>7608364</v>
      </c>
      <c r="AJ281">
        <f>COUNTIFS(Answer,AC281,Country,"USA")</f>
        <v>107</v>
      </c>
      <c r="AK281">
        <f>COUNTIF(Answer,AC281)</f>
        <v>217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>LOOKUP(AC282,$AL:$AL,$AM:$AM )</f>
        <v>7820004</v>
      </c>
      <c r="AI282">
        <f>LOOKUP(AG282,$AN:$AN,$AO:$AO)</f>
        <v>7608364</v>
      </c>
      <c r="AJ282">
        <f>COUNTIFS(Answer,AC282,Country,"USA")</f>
        <v>54</v>
      </c>
      <c r="AK282">
        <f>COUNTIF(Answer,AC282)</f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>LOOKUP(AC283,$AL:$AL,$AM:$AM )</f>
        <v>931028</v>
      </c>
      <c r="AI283">
        <f>LOOKUP(AG283,$AN:$AN,$AO:$AO)</f>
        <v>7608364</v>
      </c>
      <c r="AJ283">
        <f>COUNTIFS(Answer,AC283,Country,"USA")</f>
        <v>184</v>
      </c>
      <c r="AK283">
        <f>COUNTIF(Answer,AC283)</f>
        <v>352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>LOOKUP(AC284,$AL:$AL,$AM:$AM )</f>
        <v>866299</v>
      </c>
      <c r="AI284">
        <f>LOOKUP(AG284,$AN:$AN,$AO:$AO)</f>
        <v>7608364</v>
      </c>
      <c r="AJ284">
        <f>COUNTIFS(Answer,AC284,Country,"USA")</f>
        <v>0</v>
      </c>
      <c r="AK284">
        <f>COUNTIF(Answer,AC284)</f>
        <v>12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>LOOKUP(AC285,$AL:$AL,$AM:$AM )</f>
        <v>343183</v>
      </c>
      <c r="AI285">
        <f>LOOKUP(AG285,$AN:$AN,$AO:$AO)</f>
        <v>7608364</v>
      </c>
      <c r="AJ285">
        <f>COUNTIFS(Answer,AC285,Country,"USA")</f>
        <v>0</v>
      </c>
      <c r="AK285">
        <f>COUNTIF(Answer,AC285)</f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>LOOKUP(AC286,$AL:$AL,$AM:$AM )</f>
        <v>7820004</v>
      </c>
      <c r="AI286">
        <f>LOOKUP(AG286,$AN:$AN,$AO:$AO)</f>
        <v>7608364</v>
      </c>
      <c r="AJ286">
        <f>COUNTIFS(Answer,AC286,Country,"USA")</f>
        <v>54</v>
      </c>
      <c r="AK286">
        <f>COUNTIF(Answer,AC286)</f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>LOOKUP(AC287,$AL:$AL,$AM:$AM )</f>
        <v>7851662</v>
      </c>
      <c r="AI287">
        <f>LOOKUP(AG287,$AN:$AN,$AO:$AO)</f>
        <v>8009974</v>
      </c>
      <c r="AJ287">
        <f>COUNTIFS(Answer,AC287,Country,"USA")</f>
        <v>107</v>
      </c>
      <c r="AK287">
        <f>COUNTIF(Answer,AC287)</f>
        <v>217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>LOOKUP(AC288,$AL:$AL,$AM:$AM )</f>
        <v>7851662</v>
      </c>
      <c r="AI288">
        <f>LOOKUP(AG288,$AN:$AN,$AO:$AO)</f>
        <v>8009974</v>
      </c>
      <c r="AJ288">
        <f>COUNTIFS(Answer,AC288,Country,"USA")</f>
        <v>107</v>
      </c>
      <c r="AK288">
        <f>COUNTIF(Answer,AC288)</f>
        <v>217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>LOOKUP(AC289,$AL:$AL,$AM:$AM )</f>
        <v>931028</v>
      </c>
      <c r="AI289">
        <f>LOOKUP(AG289,$AN:$AN,$AO:$AO)</f>
        <v>8009974</v>
      </c>
      <c r="AJ289">
        <f>COUNTIFS(Answer,AC289,Country,"USA")</f>
        <v>184</v>
      </c>
      <c r="AK289">
        <f>COUNTIF(Answer,AC289)</f>
        <v>352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>LOOKUP(AC290,$AL:$AL,$AM:$AM )</f>
        <v>7820004</v>
      </c>
      <c r="AI290">
        <f>LOOKUP(AG290,$AN:$AN,$AO:$AO)</f>
        <v>8009974</v>
      </c>
      <c r="AJ290">
        <f>COUNTIFS(Answer,AC290,Country,"USA")</f>
        <v>54</v>
      </c>
      <c r="AK290">
        <f>COUNTIF(Answer,AC290)</f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>LOOKUP(AC291,$AL:$AL,$AM:$AM )</f>
        <v>4101359</v>
      </c>
      <c r="AI291">
        <f>LOOKUP(AG291,$AN:$AN,$AO:$AO)</f>
        <v>8009974</v>
      </c>
      <c r="AJ291">
        <f>COUNTIFS(Answer,AC291,Country,"USA")</f>
        <v>1</v>
      </c>
      <c r="AK291">
        <f>COUNTIF(Answer,AC291)</f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>LOOKUP(AC292,$AL:$AL,$AM:$AM )</f>
        <v>7820004</v>
      </c>
      <c r="AI292">
        <f>LOOKUP(AG292,$AN:$AN,$AO:$AO)</f>
        <v>8009974</v>
      </c>
      <c r="AJ292">
        <f>COUNTIFS(Answer,AC292,Country,"USA")</f>
        <v>54</v>
      </c>
      <c r="AK292">
        <f>COUNTIF(Answer,AC292)</f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>LOOKUP(AC293,$AL:$AL,$AM:$AM )</f>
        <v>7851662</v>
      </c>
      <c r="AI293">
        <f>LOOKUP(AG293,$AN:$AN,$AO:$AO)</f>
        <v>8009974</v>
      </c>
      <c r="AJ293">
        <f>COUNTIFS(Answer,AC293,Country,"USA")</f>
        <v>107</v>
      </c>
      <c r="AK293">
        <f>COUNTIF(Answer,AC293)</f>
        <v>217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>LOOKUP(AC294,$AL:$AL,$AM:$AM )</f>
        <v>7851662</v>
      </c>
      <c r="AI294">
        <f>LOOKUP(AG294,$AN:$AN,$AO:$AO)</f>
        <v>8009974</v>
      </c>
      <c r="AJ294">
        <f>COUNTIFS(Answer,AC294,Country,"USA")</f>
        <v>107</v>
      </c>
      <c r="AK294">
        <f>COUNTIF(Answer,AC294)</f>
        <v>217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>LOOKUP(AC295,$AL:$AL,$AM:$AM )</f>
        <v>7820004</v>
      </c>
      <c r="AI295">
        <f>LOOKUP(AG295,$AN:$AN,$AO:$AO)</f>
        <v>8009974</v>
      </c>
      <c r="AJ295">
        <f>COUNTIFS(Answer,AC295,Country,"USA")</f>
        <v>54</v>
      </c>
      <c r="AK295">
        <f>COUNTIF(Answer,AC295)</f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>LOOKUP(AC296,$AL:$AL,$AM:$AM )</f>
        <v>7851662</v>
      </c>
      <c r="AI296">
        <f>LOOKUP(AG296,$AN:$AN,$AO:$AO)</f>
        <v>8009974</v>
      </c>
      <c r="AJ296">
        <f>COUNTIFS(Answer,AC296,Country,"USA")</f>
        <v>107</v>
      </c>
      <c r="AK296">
        <f>COUNTIF(Answer,AC296)</f>
        <v>217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>LOOKUP(AC297,$AL:$AL,$AM:$AM )</f>
        <v>11233904</v>
      </c>
      <c r="AI297">
        <f>LOOKUP(AG297,$AN:$AN,$AO:$AO)</f>
        <v>8009974</v>
      </c>
      <c r="AJ297">
        <f>COUNTIFS(Answer,AC297,Country,"USA")</f>
        <v>1</v>
      </c>
      <c r="AK297">
        <f>COUNTIF(Answer,AC297)</f>
        <v>10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>LOOKUP(AC298,$AL:$AL,$AM:$AM )</f>
        <v>7851662</v>
      </c>
      <c r="AI298">
        <f>LOOKUP(AG298,$AN:$AN,$AO:$AO)</f>
        <v>8009974</v>
      </c>
      <c r="AJ298">
        <f>COUNTIFS(Answer,AC298,Country,"USA")</f>
        <v>107</v>
      </c>
      <c r="AK298">
        <f>COUNTIF(Answer,AC298)</f>
        <v>217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>LOOKUP(AC299,$AL:$AL,$AM:$AM )</f>
        <v>7820004</v>
      </c>
      <c r="AI299">
        <f>LOOKUP(AG299,$AN:$AN,$AO:$AO)</f>
        <v>8009974</v>
      </c>
      <c r="AJ299">
        <f>COUNTIFS(Answer,AC299,Country,"USA")</f>
        <v>54</v>
      </c>
      <c r="AK299">
        <f>COUNTIF(Answer,AC299)</f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>LOOKUP(AC300,$AL:$AL,$AM:$AM )</f>
        <v>7820004</v>
      </c>
      <c r="AI300">
        <f>LOOKUP(AG300,$AN:$AN,$AO:$AO)</f>
        <v>8009974</v>
      </c>
      <c r="AJ300">
        <f>COUNTIFS(Answer,AC300,Country,"USA")</f>
        <v>54</v>
      </c>
      <c r="AK300">
        <f>COUNTIF(Answer,AC300)</f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>LOOKUP(AC301,$AL:$AL,$AM:$AM )</f>
        <v>7851662</v>
      </c>
      <c r="AI301">
        <f>LOOKUP(AG301,$AN:$AN,$AO:$AO)</f>
        <v>8009974</v>
      </c>
      <c r="AJ301">
        <f>COUNTIFS(Answer,AC301,Country,"USA")</f>
        <v>107</v>
      </c>
      <c r="AK301">
        <f>COUNTIF(Answer,AC301)</f>
        <v>217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>LOOKUP(AC302,$AL:$AL,$AM:$AM )</f>
        <v>215059</v>
      </c>
      <c r="AI302">
        <f>LOOKUP(AG302,$AN:$AN,$AO:$AO)</f>
        <v>8009974</v>
      </c>
      <c r="AJ302">
        <f>COUNTIFS(Answer,AC302,Country,"USA")</f>
        <v>0</v>
      </c>
      <c r="AK302">
        <f>COUNTIF(Answer,AC302)</f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>LOOKUP(AC303,$AL:$AL,$AM:$AM )</f>
        <v>5503158</v>
      </c>
      <c r="AI303">
        <f>LOOKUP(AG303,$AN:$AN,$AO:$AO)</f>
        <v>8009974</v>
      </c>
      <c r="AJ303">
        <f>COUNTIFS(Answer,AC303,Country,"USA")</f>
        <v>9</v>
      </c>
      <c r="AK303">
        <f>COUNTIF(Answer,AC303)</f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>LOOKUP(AC304,$AL:$AL,$AM:$AM )</f>
        <v>7752528</v>
      </c>
      <c r="AI304">
        <f>LOOKUP(AG304,$AN:$AN,$AO:$AO)</f>
        <v>8009974</v>
      </c>
      <c r="AJ304">
        <f>COUNTIFS(Answer,AC304,Country,"USA")</f>
        <v>2</v>
      </c>
      <c r="AK304">
        <f>COUNTIF(Answer,AC304)</f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>LOOKUP(AC305,$AL:$AL,$AM:$AM )</f>
        <v>7820004</v>
      </c>
      <c r="AI305">
        <f>LOOKUP(AG305,$AN:$AN,$AO:$AO)</f>
        <v>8009974</v>
      </c>
      <c r="AJ305">
        <f>COUNTIFS(Answer,AC305,Country,"USA")</f>
        <v>54</v>
      </c>
      <c r="AK305">
        <f>COUNTIF(Answer,AC305)</f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>LOOKUP(AC306,$AL:$AL,$AM:$AM )</f>
        <v>7820004</v>
      </c>
      <c r="AI306">
        <f>LOOKUP(AG306,$AN:$AN,$AO:$AO)</f>
        <v>8009974</v>
      </c>
      <c r="AJ306">
        <f>COUNTIFS(Answer,AC306,Country,"USA")</f>
        <v>54</v>
      </c>
      <c r="AK306">
        <f>COUNTIF(Answer,AC306)</f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>LOOKUP(AC307,$AL:$AL,$AM:$AM )</f>
        <v>7871353</v>
      </c>
      <c r="AI307">
        <f>LOOKUP(AG307,$AN:$AN,$AO:$AO)</f>
        <v>8009974</v>
      </c>
      <c r="AJ307">
        <f>COUNTIFS(Answer,AC307,Country,"USA")</f>
        <v>0</v>
      </c>
      <c r="AK307">
        <f>COUNTIF(Answer,AC307)</f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>LOOKUP(AC308,$AL:$AL,$AM:$AM )</f>
        <v>7851662</v>
      </c>
      <c r="AI308">
        <f>LOOKUP(AG308,$AN:$AN,$AO:$AO)</f>
        <v>8009974</v>
      </c>
      <c r="AJ308">
        <f>COUNTIFS(Answer,AC308,Country,"USA")</f>
        <v>107</v>
      </c>
      <c r="AK308">
        <f>COUNTIF(Answer,AC308)</f>
        <v>217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>LOOKUP(AC309,$AL:$AL,$AM:$AM )</f>
        <v>7851662</v>
      </c>
      <c r="AI309">
        <f>LOOKUP(AG309,$AN:$AN,$AO:$AO)</f>
        <v>8009974</v>
      </c>
      <c r="AJ309">
        <f>COUNTIFS(Answer,AC309,Country,"USA")</f>
        <v>107</v>
      </c>
      <c r="AK309">
        <f>COUNTIF(Answer,AC309)</f>
        <v>217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>LOOKUP(AC310,$AL:$AL,$AM:$AM )</f>
        <v>7820004</v>
      </c>
      <c r="AI310">
        <f>LOOKUP(AG310,$AN:$AN,$AO:$AO)</f>
        <v>8009974</v>
      </c>
      <c r="AJ310">
        <f>COUNTIFS(Answer,AC310,Country,"USA")</f>
        <v>54</v>
      </c>
      <c r="AK310">
        <f>COUNTIF(Answer,AC310)</f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>LOOKUP(AC311,$AL:$AL,$AM:$AM )</f>
        <v>7851662</v>
      </c>
      <c r="AI311">
        <f>LOOKUP(AG311,$AN:$AN,$AO:$AO)</f>
        <v>8009974</v>
      </c>
      <c r="AJ311">
        <f>COUNTIFS(Answer,AC311,Country,"USA")</f>
        <v>107</v>
      </c>
      <c r="AK311">
        <f>COUNTIF(Answer,AC311)</f>
        <v>217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>LOOKUP(AC312,$AL:$AL,$AM:$AM )</f>
        <v>7820004</v>
      </c>
      <c r="AI312">
        <f>LOOKUP(AG312,$AN:$AN,$AO:$AO)</f>
        <v>8009974</v>
      </c>
      <c r="AJ312">
        <f>COUNTIFS(Answer,AC312,Country,"USA")</f>
        <v>54</v>
      </c>
      <c r="AK312">
        <f>COUNTIF(Answer,AC312)</f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>LOOKUP(AC313,$AL:$AL,$AM:$AM )</f>
        <v>7752528</v>
      </c>
      <c r="AI313">
        <f>LOOKUP(AG313,$AN:$AN,$AO:$AO)</f>
        <v>8009974</v>
      </c>
      <c r="AJ313">
        <f>COUNTIFS(Answer,AC313,Country,"USA")</f>
        <v>2</v>
      </c>
      <c r="AK313">
        <f>COUNTIF(Answer,AC313)</f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>LOOKUP(AC314,$AL:$AL,$AM:$AM )</f>
        <v>7851662</v>
      </c>
      <c r="AI314">
        <f>LOOKUP(AG314,$AN:$AN,$AO:$AO)</f>
        <v>8009974</v>
      </c>
      <c r="AJ314">
        <f>COUNTIFS(Answer,AC314,Country,"USA")</f>
        <v>107</v>
      </c>
      <c r="AK314">
        <f>COUNTIF(Answer,AC314)</f>
        <v>217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>LOOKUP(AC315,$AL:$AL,$AM:$AM )</f>
        <v>7820004</v>
      </c>
      <c r="AI315">
        <f>LOOKUP(AG315,$AN:$AN,$AO:$AO)</f>
        <v>8009974</v>
      </c>
      <c r="AJ315">
        <f>COUNTIFS(Answer,AC315,Country,"USA")</f>
        <v>54</v>
      </c>
      <c r="AK315">
        <f>COUNTIF(Answer,AC315)</f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>LOOKUP(AC316,$AL:$AL,$AM:$AM )</f>
        <v>7851662</v>
      </c>
      <c r="AI316">
        <f>LOOKUP(AG316,$AN:$AN,$AO:$AO)</f>
        <v>8009974</v>
      </c>
      <c r="AJ316">
        <f>COUNTIFS(Answer,AC316,Country,"USA")</f>
        <v>107</v>
      </c>
      <c r="AK316">
        <f>COUNTIF(Answer,AC316)</f>
        <v>217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>LOOKUP(AC317,$AL:$AL,$AM:$AM )</f>
        <v>7820004</v>
      </c>
      <c r="AI317">
        <f>LOOKUP(AG317,$AN:$AN,$AO:$AO)</f>
        <v>8009974</v>
      </c>
      <c r="AJ317">
        <f>COUNTIFS(Answer,AC317,Country,"USA")</f>
        <v>54</v>
      </c>
      <c r="AK317">
        <f>COUNTIF(Answer,AC317)</f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>LOOKUP(AC318,$AL:$AL,$AM:$AM )</f>
        <v>7820004</v>
      </c>
      <c r="AI318">
        <f>LOOKUP(AG318,$AN:$AN,$AO:$AO)</f>
        <v>8009974</v>
      </c>
      <c r="AJ318">
        <f>COUNTIFS(Answer,AC318,Country,"USA")</f>
        <v>54</v>
      </c>
      <c r="AK318">
        <f>COUNTIF(Answer,AC318)</f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>LOOKUP(AC319,$AL:$AL,$AM:$AM )</f>
        <v>7820004</v>
      </c>
      <c r="AI319">
        <f>LOOKUP(AG319,$AN:$AN,$AO:$AO)</f>
        <v>8009974</v>
      </c>
      <c r="AJ319">
        <f>COUNTIFS(Answer,AC319,Country,"USA")</f>
        <v>54</v>
      </c>
      <c r="AK319">
        <f>COUNTIF(Answer,AC319)</f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>LOOKUP(AC320,$AL:$AL,$AM:$AM )</f>
        <v>7851662</v>
      </c>
      <c r="AI320">
        <f>LOOKUP(AG320,$AN:$AN,$AO:$AO)</f>
        <v>8009974</v>
      </c>
      <c r="AJ320">
        <f>COUNTIFS(Answer,AC320,Country,"USA")</f>
        <v>107</v>
      </c>
      <c r="AK320">
        <f>COUNTIF(Answer,AC320)</f>
        <v>217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>LOOKUP(AC321,$AL:$AL,$AM:$AM )</f>
        <v>7820004</v>
      </c>
      <c r="AI321">
        <f>LOOKUP(AG321,$AN:$AN,$AO:$AO)</f>
        <v>8009974</v>
      </c>
      <c r="AJ321">
        <f>COUNTIFS(Answer,AC321,Country,"USA")</f>
        <v>54</v>
      </c>
      <c r="AK321">
        <f>COUNTIF(Answer,AC321)</f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>LOOKUP(AC322,$AL:$AL,$AM:$AM )</f>
        <v>8253272</v>
      </c>
      <c r="AI322">
        <f>LOOKUP(AG322,$AN:$AN,$AO:$AO)</f>
        <v>8009974</v>
      </c>
      <c r="AJ322">
        <f>COUNTIFS(Answer,AC322,Country,"USA")</f>
        <v>0</v>
      </c>
      <c r="AK322">
        <f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>LOOKUP(AC323,$AL:$AL,$AM:$AM )</f>
        <v>7851662</v>
      </c>
      <c r="AI323">
        <f>LOOKUP(AG323,$AN:$AN,$AO:$AO)</f>
        <v>8009974</v>
      </c>
      <c r="AJ323">
        <f>COUNTIFS(Answer,AC323,Country,"USA")</f>
        <v>107</v>
      </c>
      <c r="AK323">
        <f>COUNTIF(Answer,AC323)</f>
        <v>217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>LOOKUP(AC324,$AL:$AL,$AM:$AM )</f>
        <v>8013781</v>
      </c>
      <c r="AI324">
        <f>LOOKUP(AG324,$AN:$AN,$AO:$AO)</f>
        <v>8009974</v>
      </c>
      <c r="AJ324">
        <f>COUNTIFS(Answer,AC324,Country,"USA")</f>
        <v>5</v>
      </c>
      <c r="AK324">
        <f>COUNTIF(Answer,AC324)</f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>LOOKUP(AC325,$AL:$AL,$AM:$AM )</f>
        <v>7851662</v>
      </c>
      <c r="AI325">
        <f>LOOKUP(AG325,$AN:$AN,$AO:$AO)</f>
        <v>8009974</v>
      </c>
      <c r="AJ325">
        <f>COUNTIFS(Answer,AC325,Country,"USA")</f>
        <v>107</v>
      </c>
      <c r="AK325">
        <f>COUNTIF(Answer,AC325)</f>
        <v>217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>LOOKUP(AC326,$AL:$AL,$AM:$AM )</f>
        <v>7851662</v>
      </c>
      <c r="AI326">
        <f>LOOKUP(AG326,$AN:$AN,$AO:$AO)</f>
        <v>8009974</v>
      </c>
      <c r="AJ326">
        <f>COUNTIFS(Answer,AC326,Country,"USA")</f>
        <v>107</v>
      </c>
      <c r="AK326">
        <f>COUNTIF(Answer,AC326)</f>
        <v>217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>LOOKUP(AC327,$AL:$AL,$AM:$AM )</f>
        <v>7851662</v>
      </c>
      <c r="AI327">
        <f>LOOKUP(AG327,$AN:$AN,$AO:$AO)</f>
        <v>8009974</v>
      </c>
      <c r="AJ327">
        <f>COUNTIFS(Answer,AC327,Country,"USA")</f>
        <v>107</v>
      </c>
      <c r="AK327">
        <f>COUNTIF(Answer,AC327)</f>
        <v>217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>LOOKUP(AC328,$AL:$AL,$AM:$AM )</f>
        <v>7820004</v>
      </c>
      <c r="AI328">
        <f>LOOKUP(AG328,$AN:$AN,$AO:$AO)</f>
        <v>8009974</v>
      </c>
      <c r="AJ328">
        <f>COUNTIFS(Answer,AC328,Country,"USA")</f>
        <v>54</v>
      </c>
      <c r="AK328">
        <f>COUNTIF(Answer,AC328)</f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>LOOKUP(AC329,$AL:$AL,$AM:$AM )</f>
        <v>7820004</v>
      </c>
      <c r="AI329">
        <f>LOOKUP(AG329,$AN:$AN,$AO:$AO)</f>
        <v>8009974</v>
      </c>
      <c r="AJ329">
        <f>COUNTIFS(Answer,AC329,Country,"USA")</f>
        <v>54</v>
      </c>
      <c r="AK329">
        <f>COUNTIF(Answer,AC329)</f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2492</v>
      </c>
      <c r="AE330" s="3" t="s">
        <v>483</v>
      </c>
      <c r="AF330" s="3" t="s">
        <v>483</v>
      </c>
      <c r="AG330" t="s">
        <v>4349</v>
      </c>
      <c r="AH330">
        <f>LOOKUP(AC330,$AL:$AL,$AM:$AM )</f>
        <v>7820004</v>
      </c>
      <c r="AI330">
        <f>LOOKUP(AG330,$AN:$AN,$AO:$AO)</f>
        <v>8009974</v>
      </c>
      <c r="AJ330">
        <f>COUNTIFS(Answer,AC330,Country,"USA")</f>
        <v>54</v>
      </c>
      <c r="AK330">
        <f>COUNTIF(Answer,AC330)</f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>LOOKUP(AC331,$AL:$AL,$AM:$AM )</f>
        <v>7851662</v>
      </c>
      <c r="AI331">
        <f>LOOKUP(AG331,$AN:$AN,$AO:$AO)</f>
        <v>8009974</v>
      </c>
      <c r="AJ331">
        <f>COUNTIFS(Answer,AC331,Country,"USA")</f>
        <v>107</v>
      </c>
      <c r="AK331">
        <f>COUNTIF(Answer,AC331)</f>
        <v>217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>LOOKUP(AC332,$AL:$AL,$AM:$AM )</f>
        <v>8013781</v>
      </c>
      <c r="AI332">
        <f>LOOKUP(AG332,$AN:$AN,$AO:$AO)</f>
        <v>8009974</v>
      </c>
      <c r="AJ332">
        <f>COUNTIFS(Answer,AC332,Country,"USA")</f>
        <v>5</v>
      </c>
      <c r="AK332">
        <f>COUNTIF(Answer,AC332)</f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>LOOKUP(AC333,$AL:$AL,$AM:$AM )</f>
        <v>7727322</v>
      </c>
      <c r="AI333">
        <f>LOOKUP(AG333,$AN:$AN,$AO:$AO)</f>
        <v>8009974</v>
      </c>
      <c r="AJ333">
        <f>COUNTIFS(Answer,AC333,Country,"USA")</f>
        <v>0</v>
      </c>
      <c r="AK333">
        <f>COUNTIF(Answer,AC333)</f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>LOOKUP(AC334,$AL:$AL,$AM:$AM )</f>
        <v>8013781</v>
      </c>
      <c r="AI334">
        <f>LOOKUP(AG334,$AN:$AN,$AO:$AO)</f>
        <v>8009974</v>
      </c>
      <c r="AJ334">
        <f>COUNTIFS(Answer,AC334,Country,"USA")</f>
        <v>5</v>
      </c>
      <c r="AK334">
        <f>COUNTIF(Answer,AC334)</f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>LOOKUP(AC335,$AL:$AL,$AM:$AM )</f>
        <v>7851662</v>
      </c>
      <c r="AI335">
        <f>LOOKUP(AG335,$AN:$AN,$AO:$AO)</f>
        <v>8009974</v>
      </c>
      <c r="AJ335">
        <f>COUNTIFS(Answer,AC335,Country,"USA")</f>
        <v>107</v>
      </c>
      <c r="AK335">
        <f>COUNTIF(Answer,AC335)</f>
        <v>217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>LOOKUP(AC336,$AL:$AL,$AM:$AM )</f>
        <v>7851662</v>
      </c>
      <c r="AI336">
        <f>LOOKUP(AG336,$AN:$AN,$AO:$AO)</f>
        <v>8009974</v>
      </c>
      <c r="AJ336">
        <f>COUNTIFS(Answer,AC336,Country,"USA")</f>
        <v>107</v>
      </c>
      <c r="AK336">
        <f>COUNTIF(Answer,AC336)</f>
        <v>217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>LOOKUP(AC337,$AL:$AL,$AM:$AM )</f>
        <v>7820004</v>
      </c>
      <c r="AI337">
        <f>LOOKUP(AG337,$AN:$AN,$AO:$AO)</f>
        <v>8009974</v>
      </c>
      <c r="AJ337">
        <f>COUNTIFS(Answer,AC337,Country,"USA")</f>
        <v>54</v>
      </c>
      <c r="AK337">
        <f>COUNTIF(Answer,AC337)</f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>LOOKUP(AC338,$AL:$AL,$AM:$AM )</f>
        <v>7851662</v>
      </c>
      <c r="AI338">
        <f>LOOKUP(AG338,$AN:$AN,$AO:$AO)</f>
        <v>8009974</v>
      </c>
      <c r="AJ338">
        <f>COUNTIFS(Answer,AC338,Country,"USA")</f>
        <v>107</v>
      </c>
      <c r="AK338">
        <f>COUNTIF(Answer,AC338)</f>
        <v>217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>LOOKUP(AC339,$AL:$AL,$AM:$AM )</f>
        <v>7820004</v>
      </c>
      <c r="AI339">
        <f>LOOKUP(AG339,$AN:$AN,$AO:$AO)</f>
        <v>8009974</v>
      </c>
      <c r="AJ339">
        <f>COUNTIFS(Answer,AC339,Country,"USA")</f>
        <v>54</v>
      </c>
      <c r="AK339">
        <f>COUNTIF(Answer,AC339)</f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>LOOKUP(AC340,$AL:$AL,$AM:$AM )</f>
        <v>243552</v>
      </c>
      <c r="AI340">
        <f>LOOKUP(AG340,$AN:$AN,$AO:$AO)</f>
        <v>8009974</v>
      </c>
      <c r="AJ340">
        <f>COUNTIFS(Answer,AC340,Country,"USA")</f>
        <v>0</v>
      </c>
      <c r="AK340">
        <f>COUNTIF(Answer,AC340)</f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>LOOKUP(AC341,$AL:$AL,$AM:$AM )</f>
        <v>7820004</v>
      </c>
      <c r="AI341">
        <f>LOOKUP(AG341,$AN:$AN,$AO:$AO)</f>
        <v>8009974</v>
      </c>
      <c r="AJ341">
        <f>COUNTIFS(Answer,AC341,Country,"USA")</f>
        <v>54</v>
      </c>
      <c r="AK341">
        <f>COUNTIF(Answer,AC341)</f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>LOOKUP(AC342,$AL:$AL,$AM:$AM )</f>
        <v>7820004</v>
      </c>
      <c r="AI342">
        <f>LOOKUP(AG342,$AN:$AN,$AO:$AO)</f>
        <v>8009974</v>
      </c>
      <c r="AJ342">
        <f>COUNTIFS(Answer,AC342,Country,"USA")</f>
        <v>54</v>
      </c>
      <c r="AK342">
        <f>COUNTIF(Answer,AC342)</f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>LOOKUP(AC343,$AL:$AL,$AM:$AM )</f>
        <v>7851662</v>
      </c>
      <c r="AI343">
        <f>LOOKUP(AG343,$AN:$AN,$AO:$AO)</f>
        <v>8009974</v>
      </c>
      <c r="AJ343">
        <f>COUNTIFS(Answer,AC343,Country,"USA")</f>
        <v>107</v>
      </c>
      <c r="AK343">
        <f>COUNTIF(Answer,AC343)</f>
        <v>217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>LOOKUP(AC344,$AL:$AL,$AM:$AM )</f>
        <v>7718477</v>
      </c>
      <c r="AI344">
        <f>LOOKUP(AG344,$AN:$AN,$AO:$AO)</f>
        <v>8009974</v>
      </c>
      <c r="AJ344">
        <f>COUNTIFS(Answer,AC344,Country,"USA")</f>
        <v>1</v>
      </c>
      <c r="AK344">
        <f>COUNTIF(Answer,AC344)</f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>LOOKUP(AC345,$AL:$AL,$AM:$AM )</f>
        <v>7851662</v>
      </c>
      <c r="AI345">
        <f>LOOKUP(AG345,$AN:$AN,$AO:$AO)</f>
        <v>8009974</v>
      </c>
      <c r="AJ345">
        <f>COUNTIFS(Answer,AC345,Country,"USA")</f>
        <v>107</v>
      </c>
      <c r="AK345">
        <f>COUNTIF(Answer,AC345)</f>
        <v>217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>LOOKUP(AC346,$AL:$AL,$AM:$AM )</f>
        <v>7820004</v>
      </c>
      <c r="AI346">
        <f>LOOKUP(AG346,$AN:$AN,$AO:$AO)</f>
        <v>8009974</v>
      </c>
      <c r="AJ346">
        <f>COUNTIFS(Answer,AC346,Country,"USA")</f>
        <v>54</v>
      </c>
      <c r="AK346">
        <f>COUNTIF(Answer,AC346)</f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>LOOKUP(AC347,$AL:$AL,$AM:$AM )</f>
        <v>7851662</v>
      </c>
      <c r="AI347">
        <f>LOOKUP(AG347,$AN:$AN,$AO:$AO)</f>
        <v>8009974</v>
      </c>
      <c r="AJ347">
        <f>COUNTIFS(Answer,AC347,Country,"USA")</f>
        <v>107</v>
      </c>
      <c r="AK347">
        <f>COUNTIF(Answer,AC347)</f>
        <v>217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>LOOKUP(AC348,$AL:$AL,$AM:$AM )</f>
        <v>7851662</v>
      </c>
      <c r="AI348">
        <f>LOOKUP(AG348,$AN:$AN,$AO:$AO)</f>
        <v>8009974</v>
      </c>
      <c r="AJ348">
        <f>COUNTIFS(Answer,AC348,Country,"USA")</f>
        <v>107</v>
      </c>
      <c r="AK348">
        <f>COUNTIF(Answer,AC348)</f>
        <v>217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>LOOKUP(AC349,$AL:$AL,$AM:$AM )</f>
        <v>7727005</v>
      </c>
      <c r="AI349">
        <f>LOOKUP(AG349,$AN:$AN,$AO:$AO)</f>
        <v>8009974</v>
      </c>
      <c r="AJ349">
        <f>COUNTIFS(Answer,AC349,Country,"USA")</f>
        <v>0</v>
      </c>
      <c r="AK349">
        <f>COUNTIF(Answer,AC349)</f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>LOOKUP(AC350,$AL:$AL,$AM:$AM )</f>
        <v>7851662</v>
      </c>
      <c r="AI350">
        <f>LOOKUP(AG350,$AN:$AN,$AO:$AO)</f>
        <v>8009974</v>
      </c>
      <c r="AJ350">
        <f>COUNTIFS(Answer,AC350,Country,"USA")</f>
        <v>107</v>
      </c>
      <c r="AK350">
        <f>COUNTIF(Answer,AC350)</f>
        <v>217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>LOOKUP(AC351,$AL:$AL,$AM:$AM )</f>
        <v>8253272</v>
      </c>
      <c r="AI351">
        <f>LOOKUP(AG351,$AN:$AN,$AO:$AO)</f>
        <v>8009974</v>
      </c>
      <c r="AJ351">
        <f>COUNTIFS(Answer,AC351,Country,"USA")</f>
        <v>0</v>
      </c>
      <c r="AK351">
        <f>COUNTIF(Answer,AC351)</f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>LOOKUP(AC352,$AL:$AL,$AM:$AM )</f>
        <v>21909381</v>
      </c>
      <c r="AI352">
        <f>LOOKUP(AG352,$AN:$AN,$AO:$AO)</f>
        <v>8009974</v>
      </c>
      <c r="AJ352">
        <f>COUNTIFS(Answer,AC352,Country,"USA")</f>
        <v>0</v>
      </c>
      <c r="AK352">
        <f>COUNTIF(Answer,AC352)</f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>LOOKUP(AC353,$AL:$AL,$AM:$AM )</f>
        <v>866299</v>
      </c>
      <c r="AI353">
        <f>LOOKUP(AG353,$AN:$AN,$AO:$AO)</f>
        <v>8009974</v>
      </c>
      <c r="AJ353">
        <f>COUNTIFS(Answer,AC353,Country,"USA")</f>
        <v>0</v>
      </c>
      <c r="AK353">
        <f>COUNTIF(Answer,AC353)</f>
        <v>12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>LOOKUP(AC354,$AL:$AL,$AM:$AM )</f>
        <v>7748283</v>
      </c>
      <c r="AI354">
        <f>LOOKUP(AG354,$AN:$AN,$AO:$AO)</f>
        <v>8009974</v>
      </c>
      <c r="AJ354">
        <f>COUNTIFS(Answer,AC354,Country,"USA")</f>
        <v>2</v>
      </c>
      <c r="AK354">
        <f>COUNTIF(Answer,AC354)</f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>LOOKUP(AC355,$AL:$AL,$AM:$AM )</f>
        <v>7851662</v>
      </c>
      <c r="AI355">
        <f>LOOKUP(AG355,$AN:$AN,$AO:$AO)</f>
        <v>8009974</v>
      </c>
      <c r="AJ355">
        <f>COUNTIFS(Answer,AC355,Country,"USA")</f>
        <v>107</v>
      </c>
      <c r="AK355">
        <f>COUNTIF(Answer,AC355)</f>
        <v>217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>LOOKUP(AC356,$AL:$AL,$AM:$AM )</f>
        <v>7748310</v>
      </c>
      <c r="AI356">
        <f>LOOKUP(AG356,$AN:$AN,$AO:$AO)</f>
        <v>8009974</v>
      </c>
      <c r="AJ356">
        <f>COUNTIFS(Answer,AC356,Country,"USA")</f>
        <v>1</v>
      </c>
      <c r="AK356">
        <f>COUNTIF(Answer,AC356)</f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>LOOKUP(AC357,$AL:$AL,$AM:$AM )</f>
        <v>7820004</v>
      </c>
      <c r="AI357">
        <f>LOOKUP(AG357,$AN:$AN,$AO:$AO)</f>
        <v>8009974</v>
      </c>
      <c r="AJ357">
        <f>COUNTIFS(Answer,AC357,Country,"USA")</f>
        <v>54</v>
      </c>
      <c r="AK357">
        <f>COUNTIF(Answer,AC357)</f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>LOOKUP(AC358,$AL:$AL,$AM:$AM )</f>
        <v>7790415</v>
      </c>
      <c r="AI358">
        <f>LOOKUP(AG358,$AN:$AN,$AO:$AO)</f>
        <v>8009974</v>
      </c>
      <c r="AJ358">
        <f>COUNTIFS(Answer,AC358,Country,"USA")</f>
        <v>2</v>
      </c>
      <c r="AK358">
        <f>COUNTIF(Answer,AC358)</f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>LOOKUP(AC359,$AL:$AL,$AM:$AM )</f>
        <v>931028</v>
      </c>
      <c r="AI359">
        <f>LOOKUP(AG359,$AN:$AN,$AO:$AO)</f>
        <v>996702</v>
      </c>
      <c r="AJ359">
        <f>COUNTIFS(Answer,AC359,Country,"USA")</f>
        <v>184</v>
      </c>
      <c r="AK359">
        <f>COUNTIF(Answer,AC359)</f>
        <v>352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>LOOKUP(AC360,$AL:$AL,$AM:$AM )</f>
        <v>931028</v>
      </c>
      <c r="AI360">
        <f>LOOKUP(AG360,$AN:$AN,$AO:$AO)</f>
        <v>996702</v>
      </c>
      <c r="AJ360">
        <f>COUNTIFS(Answer,AC360,Country,"USA")</f>
        <v>184</v>
      </c>
      <c r="AK360">
        <f>COUNTIF(Answer,AC360)</f>
        <v>352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>LOOKUP(AC361,$AL:$AL,$AM:$AM )</f>
        <v>931028</v>
      </c>
      <c r="AI361">
        <f>LOOKUP(AG361,$AN:$AN,$AO:$AO)</f>
        <v>996702</v>
      </c>
      <c r="AJ361">
        <f>COUNTIFS(Answer,AC361,Country,"USA")</f>
        <v>184</v>
      </c>
      <c r="AK361">
        <f>COUNTIF(Answer,AC361)</f>
        <v>352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>LOOKUP(AC362,$AL:$AL,$AM:$AM )</f>
        <v>931028</v>
      </c>
      <c r="AI362">
        <f>LOOKUP(AG362,$AN:$AN,$AO:$AO)</f>
        <v>996702</v>
      </c>
      <c r="AJ362">
        <f>COUNTIFS(Answer,AC362,Country,"USA")</f>
        <v>184</v>
      </c>
      <c r="AK362">
        <f>COUNTIF(Answer,AC362)</f>
        <v>352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>LOOKUP(AC363,$AL:$AL,$AM:$AM )</f>
        <v>1093147</v>
      </c>
      <c r="AI363">
        <f>LOOKUP(AG363,$AN:$AN,$AO:$AO)</f>
        <v>996702</v>
      </c>
      <c r="AJ363">
        <f>COUNTIFS(Answer,AC363,Country,"USA")</f>
        <v>2</v>
      </c>
      <c r="AK363">
        <f>COUNTIF(Answer,AC363)</f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>LOOKUP(AC364,$AL:$AL,$AM:$AM )</f>
        <v>19840508</v>
      </c>
      <c r="AI364">
        <f>LOOKUP(AG364,$AN:$AN,$AO:$AO)</f>
        <v>996702</v>
      </c>
      <c r="AJ364">
        <f>COUNTIFS(Answer,AC364,Country,"USA")</f>
        <v>4</v>
      </c>
      <c r="AK364">
        <f>COUNTIF(Answer,AC364)</f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>LOOKUP(AC365,$AL:$AL,$AM:$AM )</f>
        <v>10732382</v>
      </c>
      <c r="AI365">
        <f>LOOKUP(AG365,$AN:$AN,$AO:$AO)</f>
        <v>996702</v>
      </c>
      <c r="AJ365">
        <f>COUNTIFS(Answer,AC365,Country,"USA")</f>
        <v>1</v>
      </c>
      <c r="AK365">
        <f>COUNTIF(Answer,AC365)</f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>LOOKUP(AC366,$AL:$AL,$AM:$AM )</f>
        <v>931028</v>
      </c>
      <c r="AI366">
        <f>LOOKUP(AG366,$AN:$AN,$AO:$AO)</f>
        <v>996702</v>
      </c>
      <c r="AJ366">
        <f>COUNTIFS(Answer,AC366,Country,"USA")</f>
        <v>184</v>
      </c>
      <c r="AK366">
        <f>COUNTIF(Answer,AC366)</f>
        <v>352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>LOOKUP(AC367,$AL:$AL,$AM:$AM )</f>
        <v>931028</v>
      </c>
      <c r="AI367">
        <f>LOOKUP(AG367,$AN:$AN,$AO:$AO)</f>
        <v>996702</v>
      </c>
      <c r="AJ367">
        <f>COUNTIFS(Answer,AC367,Country,"USA")</f>
        <v>184</v>
      </c>
      <c r="AK367">
        <f>COUNTIF(Answer,AC367)</f>
        <v>352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>LOOKUP(AC368,$AL:$AL,$AM:$AM )</f>
        <v>1294559</v>
      </c>
      <c r="AI368">
        <f>LOOKUP(AG368,$AN:$AN,$AO:$AO)</f>
        <v>996702</v>
      </c>
      <c r="AJ368">
        <f>COUNTIFS(Answer,AC368,Country,"USA")</f>
        <v>1</v>
      </c>
      <c r="AK368">
        <f>COUNTIF(Answer,AC368)</f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>LOOKUP(AC369,$AL:$AL,$AM:$AM )</f>
        <v>931028</v>
      </c>
      <c r="AI369">
        <f>LOOKUP(AG369,$AN:$AN,$AO:$AO)</f>
        <v>996702</v>
      </c>
      <c r="AJ369">
        <f>COUNTIFS(Answer,AC369,Country,"USA")</f>
        <v>184</v>
      </c>
      <c r="AK369">
        <f>COUNTIF(Answer,AC369)</f>
        <v>352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>LOOKUP(AC370,$AL:$AL,$AM:$AM )</f>
        <v>11233904</v>
      </c>
      <c r="AI370">
        <f>LOOKUP(AG370,$AN:$AN,$AO:$AO)</f>
        <v>996702</v>
      </c>
      <c r="AJ370">
        <f>COUNTIFS(Answer,AC370,Country,"USA")</f>
        <v>1</v>
      </c>
      <c r="AK370">
        <f>COUNTIF(Answer,AC370)</f>
        <v>10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>LOOKUP(AC371,$AL:$AL,$AM:$AM )</f>
        <v>931028</v>
      </c>
      <c r="AI371">
        <f>LOOKUP(AG371,$AN:$AN,$AO:$AO)</f>
        <v>996702</v>
      </c>
      <c r="AJ371">
        <f>COUNTIFS(Answer,AC371,Country,"USA")</f>
        <v>184</v>
      </c>
      <c r="AK371">
        <f>COUNTIF(Answer,AC371)</f>
        <v>352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>LOOKUP(AC372,$AL:$AL,$AM:$AM )</f>
        <v>892949</v>
      </c>
      <c r="AI372">
        <f>LOOKUP(AG372,$AN:$AN,$AO:$AO)</f>
        <v>996702</v>
      </c>
      <c r="AJ372">
        <f>COUNTIFS(Answer,AC372,Country,"USA")</f>
        <v>12</v>
      </c>
      <c r="AK372">
        <f>COUNTIF(Answer,AC372)</f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>LOOKUP(AC373,$AL:$AL,$AM:$AM )</f>
        <v>931028</v>
      </c>
      <c r="AI373">
        <f>LOOKUP(AG373,$AN:$AN,$AO:$AO)</f>
        <v>996702</v>
      </c>
      <c r="AJ373">
        <f>COUNTIFS(Answer,AC373,Country,"USA")</f>
        <v>184</v>
      </c>
      <c r="AK373">
        <f>COUNTIF(Answer,AC373)</f>
        <v>352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>LOOKUP(AC374,$AL:$AL,$AM:$AM )</f>
        <v>7851662</v>
      </c>
      <c r="AI374">
        <f>LOOKUP(AG374,$AN:$AN,$AO:$AO)</f>
        <v>996702</v>
      </c>
      <c r="AJ374">
        <f>COUNTIFS(Answer,AC374,Country,"USA")</f>
        <v>107</v>
      </c>
      <c r="AK374">
        <f>COUNTIF(Answer,AC374)</f>
        <v>217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>LOOKUP(AC375,$AL:$AL,$AM:$AM )</f>
        <v>931028</v>
      </c>
      <c r="AI375">
        <f>LOOKUP(AG375,$AN:$AN,$AO:$AO)</f>
        <v>996702</v>
      </c>
      <c r="AJ375">
        <f>COUNTIFS(Answer,AC375,Country,"USA")</f>
        <v>184</v>
      </c>
      <c r="AK375">
        <f>COUNTIF(Answer,AC375)</f>
        <v>352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>LOOKUP(AC376,$AL:$AL,$AM:$AM )</f>
        <v>1332638</v>
      </c>
      <c r="AI376">
        <f>LOOKUP(AG376,$AN:$AN,$AO:$AO)</f>
        <v>996702</v>
      </c>
      <c r="AJ376">
        <f>COUNTIFS(Answer,AC376,Country,"USA")</f>
        <v>1</v>
      </c>
      <c r="AK376">
        <f>COUNTIF(Answer,AC376)</f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>LOOKUP(AC377,$AL:$AL,$AM:$AM )</f>
        <v>931028</v>
      </c>
      <c r="AI377">
        <f>LOOKUP(AG377,$AN:$AN,$AO:$AO)</f>
        <v>996702</v>
      </c>
      <c r="AJ377">
        <f>COUNTIFS(Answer,AC377,Country,"USA")</f>
        <v>184</v>
      </c>
      <c r="AK377">
        <f>COUNTIF(Answer,AC377)</f>
        <v>352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>LOOKUP(AC378,$AL:$AL,$AM:$AM )</f>
        <v>892949</v>
      </c>
      <c r="AI378">
        <f>LOOKUP(AG378,$AN:$AN,$AO:$AO)</f>
        <v>996702</v>
      </c>
      <c r="AJ378">
        <f>COUNTIFS(Answer,AC378,Country,"USA")</f>
        <v>12</v>
      </c>
      <c r="AK378">
        <f>COUNTIF(Answer,AC378)</f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>LOOKUP(AC379,$AL:$AL,$AM:$AM )</f>
        <v>1093147</v>
      </c>
      <c r="AI379">
        <f>LOOKUP(AG379,$AN:$AN,$AO:$AO)</f>
        <v>996702</v>
      </c>
      <c r="AJ379">
        <f>COUNTIFS(Answer,AC379,Country,"USA")</f>
        <v>2</v>
      </c>
      <c r="AK379">
        <f>COUNTIF(Answer,AC379)</f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>LOOKUP(AC380,$AL:$AL,$AM:$AM )</f>
        <v>931028</v>
      </c>
      <c r="AI380">
        <f>LOOKUP(AG380,$AN:$AN,$AO:$AO)</f>
        <v>996702</v>
      </c>
      <c r="AJ380">
        <f>COUNTIFS(Answer,AC380,Country,"USA")</f>
        <v>184</v>
      </c>
      <c r="AK380">
        <f>COUNTIF(Answer,AC380)</f>
        <v>352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>LOOKUP(AC381,$AL:$AL,$AM:$AM )</f>
        <v>931028</v>
      </c>
      <c r="AI381">
        <f>LOOKUP(AG381,$AN:$AN,$AO:$AO)</f>
        <v>996702</v>
      </c>
      <c r="AJ381">
        <f>COUNTIFS(Answer,AC381,Country,"USA")</f>
        <v>184</v>
      </c>
      <c r="AK381">
        <f>COUNTIF(Answer,AC381)</f>
        <v>352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>LOOKUP(AC382,$AL:$AL,$AM:$AM )</f>
        <v>931028</v>
      </c>
      <c r="AI382">
        <f>LOOKUP(AG382,$AN:$AN,$AO:$AO)</f>
        <v>996702</v>
      </c>
      <c r="AJ382">
        <f>COUNTIFS(Answer,AC382,Country,"USA")</f>
        <v>184</v>
      </c>
      <c r="AK382">
        <f>COUNTIF(Answer,AC382)</f>
        <v>352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>LOOKUP(AC383,$AL:$AL,$AM:$AM )</f>
        <v>931028</v>
      </c>
      <c r="AI383">
        <f>LOOKUP(AG383,$AN:$AN,$AO:$AO)</f>
        <v>996702</v>
      </c>
      <c r="AJ383">
        <f>COUNTIFS(Answer,AC383,Country,"USA")</f>
        <v>184</v>
      </c>
      <c r="AK383">
        <f>COUNTIF(Answer,AC383)</f>
        <v>352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>LOOKUP(AC384,$AL:$AL,$AM:$AM )</f>
        <v>820919</v>
      </c>
      <c r="AI384">
        <f>LOOKUP(AG384,$AN:$AN,$AO:$AO)</f>
        <v>996702</v>
      </c>
      <c r="AJ384">
        <f>COUNTIFS(Answer,AC384,Country,"USA")</f>
        <v>1</v>
      </c>
      <c r="AK384">
        <f>COUNTIF(Answer,AC384)</f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>LOOKUP(AC385,$AL:$AL,$AM:$AM )</f>
        <v>931028</v>
      </c>
      <c r="AI385">
        <f>LOOKUP(AG385,$AN:$AN,$AO:$AO)</f>
        <v>996702</v>
      </c>
      <c r="AJ385">
        <f>COUNTIFS(Answer,AC385,Country,"USA")</f>
        <v>184</v>
      </c>
      <c r="AK385">
        <f>COUNTIF(Answer,AC385)</f>
        <v>352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>LOOKUP(AC386,$AL:$AL,$AM:$AM )</f>
        <v>892949</v>
      </c>
      <c r="AI386">
        <f>LOOKUP(AG386,$AN:$AN,$AO:$AO)</f>
        <v>996702</v>
      </c>
      <c r="AJ386">
        <f>COUNTIFS(Answer,AC386,Country,"USA")</f>
        <v>12</v>
      </c>
      <c r="AK386">
        <f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>LOOKUP(AC387,$AL:$AL,$AM:$AM )</f>
        <v>931028</v>
      </c>
      <c r="AI387">
        <f>LOOKUP(AG387,$AN:$AN,$AO:$AO)</f>
        <v>996702</v>
      </c>
      <c r="AJ387">
        <f>COUNTIFS(Answer,AC387,Country,"USA")</f>
        <v>184</v>
      </c>
      <c r="AK387">
        <f>COUNTIF(Answer,AC387)</f>
        <v>352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>LOOKUP(AC388,$AL:$AL,$AM:$AM )</f>
        <v>899370</v>
      </c>
      <c r="AI388">
        <f>LOOKUP(AG388,$AN:$AN,$AO:$AO)</f>
        <v>996702</v>
      </c>
      <c r="AJ388">
        <f>COUNTIFS(Answer,AC388,Country,"USA")</f>
        <v>17</v>
      </c>
      <c r="AK388">
        <f>COUNTIF(Answer,AC388)</f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>LOOKUP(AC389,$AL:$AL,$AM:$AM )</f>
        <v>931028</v>
      </c>
      <c r="AI389">
        <f>LOOKUP(AG389,$AN:$AN,$AO:$AO)</f>
        <v>996702</v>
      </c>
      <c r="AJ389">
        <f>COUNTIFS(Answer,AC389,Country,"USA")</f>
        <v>184</v>
      </c>
      <c r="AK389">
        <f>COUNTIF(Answer,AC389)</f>
        <v>352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>LOOKUP(AC390,$AL:$AL,$AM:$AM )</f>
        <v>899370</v>
      </c>
      <c r="AI390">
        <f>LOOKUP(AG390,$AN:$AN,$AO:$AO)</f>
        <v>996702</v>
      </c>
      <c r="AJ390">
        <f>COUNTIFS(Answer,AC390,Country,"USA")</f>
        <v>17</v>
      </c>
      <c r="AK390">
        <f>COUNTIF(Answer,AC390)</f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>LOOKUP(AC391,$AL:$AL,$AM:$AM )</f>
        <v>931028</v>
      </c>
      <c r="AI391">
        <f>LOOKUP(AG391,$AN:$AN,$AO:$AO)</f>
        <v>996702</v>
      </c>
      <c r="AJ391">
        <f>COUNTIFS(Answer,AC391,Country,"USA")</f>
        <v>184</v>
      </c>
      <c r="AK391">
        <f>COUNTIF(Answer,AC391)</f>
        <v>352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>LOOKUP(AC392,$AL:$AL,$AM:$AM )</f>
        <v>931028</v>
      </c>
      <c r="AI392">
        <f>LOOKUP(AG392,$AN:$AN,$AO:$AO)</f>
        <v>996702</v>
      </c>
      <c r="AJ392">
        <f>COUNTIFS(Answer,AC392,Country,"USA")</f>
        <v>184</v>
      </c>
      <c r="AK392">
        <f>COUNTIF(Answer,AC392)</f>
        <v>352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>LOOKUP(AC393,$AL:$AL,$AM:$AM )</f>
        <v>931028</v>
      </c>
      <c r="AI393">
        <f>LOOKUP(AG393,$AN:$AN,$AO:$AO)</f>
        <v>996702</v>
      </c>
      <c r="AJ393">
        <f>COUNTIFS(Answer,AC393,Country,"USA")</f>
        <v>184</v>
      </c>
      <c r="AK393">
        <f>COUNTIF(Answer,AC393)</f>
        <v>352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>LOOKUP(AC394,$AL:$AL,$AM:$AM )</f>
        <v>899370</v>
      </c>
      <c r="AI394">
        <f>LOOKUP(AG394,$AN:$AN,$AO:$AO)</f>
        <v>996702</v>
      </c>
      <c r="AJ394">
        <f>COUNTIFS(Answer,AC394,Country,"USA")</f>
        <v>17</v>
      </c>
      <c r="AK394">
        <f>COUNTIF(Answer,AC394)</f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>LOOKUP(AC395,$AL:$AL,$AM:$AM )</f>
        <v>899370</v>
      </c>
      <c r="AI395">
        <f>LOOKUP(AG395,$AN:$AN,$AO:$AO)</f>
        <v>996702</v>
      </c>
      <c r="AJ395">
        <f>COUNTIFS(Answer,AC395,Country,"USA")</f>
        <v>17</v>
      </c>
      <c r="AK395">
        <f>COUNTIF(Answer,AC395)</f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>LOOKUP(AC396,$AL:$AL,$AM:$AM )</f>
        <v>892949</v>
      </c>
      <c r="AI396">
        <f>LOOKUP(AG396,$AN:$AN,$AO:$AO)</f>
        <v>996702</v>
      </c>
      <c r="AJ396">
        <f>COUNTIFS(Answer,AC396,Country,"USA")</f>
        <v>12</v>
      </c>
      <c r="AK396">
        <f>COUNTIF(Answer,AC396)</f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>LOOKUP(AC397,$AL:$AL,$AM:$AM )</f>
        <v>931028</v>
      </c>
      <c r="AI397">
        <f>LOOKUP(AG397,$AN:$AN,$AO:$AO)</f>
        <v>996702</v>
      </c>
      <c r="AJ397">
        <f>COUNTIFS(Answer,AC397,Country,"USA")</f>
        <v>184</v>
      </c>
      <c r="AK397">
        <f>COUNTIF(Answer,AC397)</f>
        <v>352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>LOOKUP(AC398,$AL:$AL,$AM:$AM )</f>
        <v>878401</v>
      </c>
      <c r="AI398">
        <f>LOOKUP(AG398,$AN:$AN,$AO:$AO)</f>
        <v>996702</v>
      </c>
      <c r="AJ398">
        <f>COUNTIFS(Answer,AC398,Country,"USA")</f>
        <v>2</v>
      </c>
      <c r="AK398">
        <f>COUNTIF(Answer,AC398)</f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>LOOKUP(AC399,$AL:$AL,$AM:$AM )</f>
        <v>892949</v>
      </c>
      <c r="AI399">
        <f>LOOKUP(AG399,$AN:$AN,$AO:$AO)</f>
        <v>996702</v>
      </c>
      <c r="AJ399">
        <f>COUNTIFS(Answer,AC399,Country,"USA")</f>
        <v>12</v>
      </c>
      <c r="AK399">
        <f>COUNTIF(Answer,AC399)</f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>LOOKUP(AC400,$AL:$AL,$AM:$AM )</f>
        <v>931028</v>
      </c>
      <c r="AI400">
        <f>LOOKUP(AG400,$AN:$AN,$AO:$AO)</f>
        <v>996702</v>
      </c>
      <c r="AJ400">
        <f>COUNTIFS(Answer,AC400,Country,"USA")</f>
        <v>184</v>
      </c>
      <c r="AK400">
        <f>COUNTIF(Answer,AC400)</f>
        <v>352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>LOOKUP(AC401,$AL:$AL,$AM:$AM )</f>
        <v>878401</v>
      </c>
      <c r="AI401">
        <f>LOOKUP(AG401,$AN:$AN,$AO:$AO)</f>
        <v>996702</v>
      </c>
      <c r="AJ401">
        <f>COUNTIFS(Answer,AC401,Country,"USA")</f>
        <v>2</v>
      </c>
      <c r="AK401">
        <f>COUNTIF(Answer,AC401)</f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>LOOKUP(AC402,$AL:$AL,$AM:$AM )</f>
        <v>811538</v>
      </c>
      <c r="AI402">
        <f>LOOKUP(AG402,$AN:$AN,$AO:$AO)</f>
        <v>996702</v>
      </c>
      <c r="AJ402">
        <f>COUNTIFS(Answer,AC402,Country,"USA")</f>
        <v>0</v>
      </c>
      <c r="AK402">
        <f>COUNTIF(Answer,AC402)</f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>LOOKUP(AC403,$AL:$AL,$AM:$AM )</f>
        <v>931028</v>
      </c>
      <c r="AI403">
        <f>LOOKUP(AG403,$AN:$AN,$AO:$AO)</f>
        <v>996702</v>
      </c>
      <c r="AJ403">
        <f>COUNTIFS(Answer,AC403,Country,"USA")</f>
        <v>184</v>
      </c>
      <c r="AK403">
        <f>COUNTIF(Answer,AC403)</f>
        <v>352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>LOOKUP(AC404,$AL:$AL,$AM:$AM )</f>
        <v>931028</v>
      </c>
      <c r="AI404">
        <f>LOOKUP(AG404,$AN:$AN,$AO:$AO)</f>
        <v>996702</v>
      </c>
      <c r="AJ404">
        <f>COUNTIFS(Answer,AC404,Country,"USA")</f>
        <v>184</v>
      </c>
      <c r="AK404">
        <f>COUNTIF(Answer,AC404)</f>
        <v>352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>LOOKUP(AC405,$AL:$AL,$AM:$AM )</f>
        <v>827649</v>
      </c>
      <c r="AI405">
        <f>LOOKUP(AG405,$AN:$AN,$AO:$AO)</f>
        <v>996702</v>
      </c>
      <c r="AJ405">
        <f>COUNTIFS(Answer,AC405,Country,"USA")</f>
        <v>1</v>
      </c>
      <c r="AK405">
        <f>COUNTIF(Answer,AC405)</f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>LOOKUP(AC406,$AL:$AL,$AM:$AM )</f>
        <v>19840508</v>
      </c>
      <c r="AI406">
        <f>LOOKUP(AG406,$AN:$AN,$AO:$AO)</f>
        <v>996702</v>
      </c>
      <c r="AJ406">
        <f>COUNTIFS(Answer,AC406,Country,"USA")</f>
        <v>4</v>
      </c>
      <c r="AK406">
        <f>COUNTIF(Answer,AC406)</f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>LOOKUP(AC407,$AL:$AL,$AM:$AM )</f>
        <v>866299</v>
      </c>
      <c r="AI407">
        <f>LOOKUP(AG407,$AN:$AN,$AO:$AO)</f>
        <v>996702</v>
      </c>
      <c r="AJ407">
        <f>COUNTIFS(Answer,AC407,Country,"USA")</f>
        <v>0</v>
      </c>
      <c r="AK407">
        <f>COUNTIF(Answer,AC407)</f>
        <v>12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>LOOKUP(AC408,$AL:$AL,$AM:$AM )</f>
        <v>892949</v>
      </c>
      <c r="AI408">
        <f>LOOKUP(AG408,$AN:$AN,$AO:$AO)</f>
        <v>996702</v>
      </c>
      <c r="AJ408">
        <f>COUNTIFS(Answer,AC408,Country,"USA")</f>
        <v>12</v>
      </c>
      <c r="AK408">
        <f>COUNTIF(Answer,AC408)</f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>LOOKUP(AC409,$AL:$AL,$AM:$AM )</f>
        <v>931028</v>
      </c>
      <c r="AI409">
        <f>LOOKUP(AG409,$AN:$AN,$AO:$AO)</f>
        <v>996702</v>
      </c>
      <c r="AJ409">
        <f>COUNTIFS(Answer,AC409,Country,"USA")</f>
        <v>184</v>
      </c>
      <c r="AK409">
        <f>COUNTIF(Answer,AC409)</f>
        <v>352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>LOOKUP(AC410,$AL:$AL,$AM:$AM )</f>
        <v>899370</v>
      </c>
      <c r="AI410">
        <f>LOOKUP(AG410,$AN:$AN,$AO:$AO)</f>
        <v>996702</v>
      </c>
      <c r="AJ410">
        <f>COUNTIFS(Answer,AC410,Country,"USA")</f>
        <v>17</v>
      </c>
      <c r="AK410">
        <f>COUNTIF(Answer,AC410)</f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>LOOKUP(AC411,$AL:$AL,$AM:$AM )</f>
        <v>892949</v>
      </c>
      <c r="AI411">
        <f>LOOKUP(AG411,$AN:$AN,$AO:$AO)</f>
        <v>996702</v>
      </c>
      <c r="AJ411">
        <f>COUNTIFS(Answer,AC411,Country,"USA")</f>
        <v>12</v>
      </c>
      <c r="AK411">
        <f>COUNTIF(Answer,AC411)</f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>LOOKUP(AC412,$AL:$AL,$AM:$AM )</f>
        <v>931028</v>
      </c>
      <c r="AI412">
        <f>LOOKUP(AG412,$AN:$AN,$AO:$AO)</f>
        <v>996702</v>
      </c>
      <c r="AJ412">
        <f>COUNTIFS(Answer,AC412,Country,"USA")</f>
        <v>184</v>
      </c>
      <c r="AK412">
        <f>COUNTIF(Answer,AC412)</f>
        <v>352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>LOOKUP(AC413,$AL:$AL,$AM:$AM )</f>
        <v>931028</v>
      </c>
      <c r="AI413">
        <f>LOOKUP(AG413,$AN:$AN,$AO:$AO)</f>
        <v>996702</v>
      </c>
      <c r="AJ413">
        <f>COUNTIFS(Answer,AC413,Country,"USA")</f>
        <v>184</v>
      </c>
      <c r="AK413">
        <f>COUNTIF(Answer,AC413)</f>
        <v>352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>LOOKUP(AC414,$AL:$AL,$AM:$AM )</f>
        <v>931028</v>
      </c>
      <c r="AI414">
        <f>LOOKUP(AG414,$AN:$AN,$AO:$AO)</f>
        <v>996702</v>
      </c>
      <c r="AJ414">
        <f>COUNTIFS(Answer,AC414,Country,"USA")</f>
        <v>184</v>
      </c>
      <c r="AK414">
        <f>COUNTIF(Answer,AC414)</f>
        <v>352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>LOOKUP(AC415,$AL:$AL,$AM:$AM )</f>
        <v>931028</v>
      </c>
      <c r="AI415">
        <f>LOOKUP(AG415,$AN:$AN,$AO:$AO)</f>
        <v>996702</v>
      </c>
      <c r="AJ415">
        <f>COUNTIFS(Answer,AC415,Country,"USA")</f>
        <v>184</v>
      </c>
      <c r="AK415">
        <f>COUNTIF(Answer,AC415)</f>
        <v>352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>LOOKUP(AC416,$AL:$AL,$AM:$AM )</f>
        <v>1603078</v>
      </c>
      <c r="AI416">
        <f>LOOKUP(AG416,$AN:$AN,$AO:$AO)</f>
        <v>996702</v>
      </c>
      <c r="AJ416">
        <f>COUNTIFS(Answer,AC416,Country,"USA")</f>
        <v>0</v>
      </c>
      <c r="AK416">
        <f>COUNTIF(Answer,AC416)</f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>LOOKUP(AC417,$AL:$AL,$AM:$AM )</f>
        <v>892949</v>
      </c>
      <c r="AI417">
        <f>LOOKUP(AG417,$AN:$AN,$AO:$AO)</f>
        <v>996702</v>
      </c>
      <c r="AJ417">
        <f>COUNTIFS(Answer,AC417,Country,"USA")</f>
        <v>12</v>
      </c>
      <c r="AK417">
        <f>COUNTIF(Answer,AC417)</f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>LOOKUP(AC418,$AL:$AL,$AM:$AM )</f>
        <v>5393141</v>
      </c>
      <c r="AI418">
        <f>LOOKUP(AG418,$AN:$AN,$AO:$AO)</f>
        <v>996702</v>
      </c>
      <c r="AJ418">
        <f>COUNTIFS(Answer,AC418,Country,"USA")</f>
        <v>1</v>
      </c>
      <c r="AK418">
        <f>COUNTIF(Answer,AC418)</f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>LOOKUP(AC419,$AL:$AL,$AM:$AM )</f>
        <v>931028</v>
      </c>
      <c r="AI419">
        <f>LOOKUP(AG419,$AN:$AN,$AO:$AO)</f>
        <v>996702</v>
      </c>
      <c r="AJ419">
        <f>COUNTIFS(Answer,AC419,Country,"USA")</f>
        <v>184</v>
      </c>
      <c r="AK419">
        <f>COUNTIF(Answer,AC419)</f>
        <v>352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>LOOKUP(AC420,$AL:$AL,$AM:$AM )</f>
        <v>899370</v>
      </c>
      <c r="AI420">
        <f>LOOKUP(AG420,$AN:$AN,$AO:$AO)</f>
        <v>996702</v>
      </c>
      <c r="AJ420">
        <f>COUNTIFS(Answer,AC420,Country,"USA")</f>
        <v>17</v>
      </c>
      <c r="AK420">
        <f>COUNTIF(Answer,AC420)</f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>LOOKUP(AC421,$AL:$AL,$AM:$AM )</f>
        <v>892949</v>
      </c>
      <c r="AI421">
        <f>LOOKUP(AG421,$AN:$AN,$AO:$AO)</f>
        <v>996702</v>
      </c>
      <c r="AJ421">
        <f>COUNTIFS(Answer,AC421,Country,"USA")</f>
        <v>12</v>
      </c>
      <c r="AK421">
        <f>COUNTIF(Answer,AC421)</f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>LOOKUP(AC422,$AL:$AL,$AM:$AM )</f>
        <v>931028</v>
      </c>
      <c r="AI422">
        <f>LOOKUP(AG422,$AN:$AN,$AO:$AO)</f>
        <v>996702</v>
      </c>
      <c r="AJ422">
        <f>COUNTIFS(Answer,AC422,Country,"USA")</f>
        <v>184</v>
      </c>
      <c r="AK422">
        <f>COUNTIF(Answer,AC422)</f>
        <v>352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>LOOKUP(AC423,$AL:$AL,$AM:$AM )</f>
        <v>899370</v>
      </c>
      <c r="AI423">
        <f>LOOKUP(AG423,$AN:$AN,$AO:$AO)</f>
        <v>996702</v>
      </c>
      <c r="AJ423">
        <f>COUNTIFS(Answer,AC423,Country,"USA")</f>
        <v>17</v>
      </c>
      <c r="AK423">
        <f>COUNTIF(Answer,AC423)</f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>LOOKUP(AC424,$AL:$AL,$AM:$AM )</f>
        <v>892949</v>
      </c>
      <c r="AI424">
        <f>LOOKUP(AG424,$AN:$AN,$AO:$AO)</f>
        <v>996702</v>
      </c>
      <c r="AJ424">
        <f>COUNTIFS(Answer,AC424,Country,"USA")</f>
        <v>12</v>
      </c>
      <c r="AK424">
        <f>COUNTIF(Answer,AC424)</f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>LOOKUP(AC425,$AL:$AL,$AM:$AM )</f>
        <v>20194576</v>
      </c>
      <c r="AI425">
        <f>LOOKUP(AG425,$AN:$AN,$AO:$AO)</f>
        <v>996702</v>
      </c>
      <c r="AJ425">
        <f>COUNTIFS(Answer,AC425,Country,"USA")</f>
        <v>0</v>
      </c>
      <c r="AK425">
        <f>COUNTIF(Answer,AC425)</f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>LOOKUP(AC426,$AL:$AL,$AM:$AM )</f>
        <v>931028</v>
      </c>
      <c r="AI426">
        <f>LOOKUP(AG426,$AN:$AN,$AO:$AO)</f>
        <v>996702</v>
      </c>
      <c r="AJ426">
        <f>COUNTIFS(Answer,AC426,Country,"USA")</f>
        <v>184</v>
      </c>
      <c r="AK426">
        <f>COUNTIF(Answer,AC426)</f>
        <v>352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>LOOKUP(AC427,$AL:$AL,$AM:$AM )</f>
        <v>931028</v>
      </c>
      <c r="AI427">
        <f>LOOKUP(AG427,$AN:$AN,$AO:$AO)</f>
        <v>996702</v>
      </c>
      <c r="AJ427">
        <f>COUNTIFS(Answer,AC427,Country,"USA")</f>
        <v>184</v>
      </c>
      <c r="AK427">
        <f>COUNTIF(Answer,AC427)</f>
        <v>352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>LOOKUP(AC428,$AL:$AL,$AM:$AM )</f>
        <v>20242118</v>
      </c>
      <c r="AI428">
        <f>LOOKUP(AG428,$AN:$AN,$AO:$AO)</f>
        <v>996702</v>
      </c>
      <c r="AJ428">
        <f>COUNTIFS(Answer,AC428,Country,"USA")</f>
        <v>3</v>
      </c>
      <c r="AK428">
        <f>COUNTIF(Answer,AC428)</f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>LOOKUP(AC429,$AL:$AL,$AM:$AM )</f>
        <v>931028</v>
      </c>
      <c r="AI429">
        <f>LOOKUP(AG429,$AN:$AN,$AO:$AO)</f>
        <v>1294559</v>
      </c>
      <c r="AJ429">
        <f>COUNTIFS(Answer,AC429,Country,"USA")</f>
        <v>184</v>
      </c>
      <c r="AK429">
        <f>COUNTIF(Answer,AC429)</f>
        <v>352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>LOOKUP(AC430,$AL:$AL,$AM:$AM )</f>
        <v>931028</v>
      </c>
      <c r="AI430">
        <f>LOOKUP(AG430,$AN:$AN,$AO:$AO)</f>
        <v>1294559</v>
      </c>
      <c r="AJ430">
        <f>COUNTIFS(Answer,AC430,Country,"USA")</f>
        <v>184</v>
      </c>
      <c r="AK430">
        <f>COUNTIF(Answer,AC430)</f>
        <v>352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>LOOKUP(AC431,$AL:$AL,$AM:$AM )</f>
        <v>892949</v>
      </c>
      <c r="AI431">
        <f>LOOKUP(AG431,$AN:$AN,$AO:$AO)</f>
        <v>1294559</v>
      </c>
      <c r="AJ431">
        <f>COUNTIFS(Answer,AC431,Country,"USA")</f>
        <v>12</v>
      </c>
      <c r="AK431">
        <f>COUNTIF(Answer,AC431)</f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>LOOKUP(AC432,$AL:$AL,$AM:$AM )</f>
        <v>19840508</v>
      </c>
      <c r="AI432">
        <f>LOOKUP(AG432,$AN:$AN,$AO:$AO)</f>
        <v>1294559</v>
      </c>
      <c r="AJ432">
        <f>COUNTIFS(Answer,AC432,Country,"USA")</f>
        <v>4</v>
      </c>
      <c r="AK432">
        <f>COUNTIF(Answer,AC432)</f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>LOOKUP(AC433,$AL:$AL,$AM:$AM )</f>
        <v>7787502</v>
      </c>
      <c r="AI433">
        <f>LOOKUP(AG433,$AN:$AN,$AO:$AO)</f>
        <v>1294559</v>
      </c>
      <c r="AJ433">
        <f>COUNTIFS(Answer,AC433,Country,"USA")</f>
        <v>1</v>
      </c>
      <c r="AK433">
        <f>COUNTIF(Answer,AC433)</f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>LOOKUP(AC434,$AL:$AL,$AM:$AM )</f>
        <v>931028</v>
      </c>
      <c r="AI434">
        <f>LOOKUP(AG434,$AN:$AN,$AO:$AO)</f>
        <v>1294559</v>
      </c>
      <c r="AJ434">
        <f>COUNTIFS(Answer,AC434,Country,"USA")</f>
        <v>184</v>
      </c>
      <c r="AK434">
        <f>COUNTIF(Answer,AC434)</f>
        <v>352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>LOOKUP(AC435,$AL:$AL,$AM:$AM )</f>
        <v>15376206</v>
      </c>
      <c r="AI435">
        <f>LOOKUP(AG435,$AN:$AN,$AO:$AO)</f>
        <v>1294559</v>
      </c>
      <c r="AJ435">
        <f>COUNTIFS(Answer,AC435,Country,"USA")</f>
        <v>1</v>
      </c>
      <c r="AK435">
        <f>COUNTIF(Answer,AC435)</f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>LOOKUP(AC436,$AL:$AL,$AM:$AM )</f>
        <v>5503158</v>
      </c>
      <c r="AI436">
        <f>LOOKUP(AG436,$AN:$AN,$AO:$AO)</f>
        <v>1294559</v>
      </c>
      <c r="AJ436">
        <f>COUNTIFS(Answer,AC436,Country,"USA")</f>
        <v>9</v>
      </c>
      <c r="AK436">
        <f>COUNTIF(Answer,AC436)</f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>LOOKUP(AC437,$AL:$AL,$AM:$AM )</f>
        <v>899370</v>
      </c>
      <c r="AI437">
        <f>LOOKUP(AG437,$AN:$AN,$AO:$AO)</f>
        <v>1294559</v>
      </c>
      <c r="AJ437">
        <f>COUNTIFS(Answer,AC437,Country,"USA")</f>
        <v>17</v>
      </c>
      <c r="AK437">
        <f>COUNTIF(Answer,AC437)</f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>LOOKUP(AC438,$AL:$AL,$AM:$AM )</f>
        <v>11233904</v>
      </c>
      <c r="AI438">
        <f>LOOKUP(AG438,$AN:$AN,$AO:$AO)</f>
        <v>1294559</v>
      </c>
      <c r="AJ438">
        <f>COUNTIFS(Answer,AC438,Country,"USA")</f>
        <v>1</v>
      </c>
      <c r="AK438">
        <f>COUNTIF(Answer,AC438)</f>
        <v>10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>LOOKUP(AC439,$AL:$AL,$AM:$AM )</f>
        <v>931028</v>
      </c>
      <c r="AI439">
        <f>LOOKUP(AG439,$AN:$AN,$AO:$AO)</f>
        <v>1294559</v>
      </c>
      <c r="AJ439">
        <f>COUNTIFS(Answer,AC439,Country,"USA")</f>
        <v>184</v>
      </c>
      <c r="AK439">
        <f>COUNTIF(Answer,AC439)</f>
        <v>352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>LOOKUP(AC440,$AL:$AL,$AM:$AM )</f>
        <v>20242118</v>
      </c>
      <c r="AI440">
        <f>LOOKUP(AG440,$AN:$AN,$AO:$AO)</f>
        <v>1294559</v>
      </c>
      <c r="AJ440">
        <f>COUNTIFS(Answer,AC440,Country,"USA")</f>
        <v>3</v>
      </c>
      <c r="AK440">
        <f>COUNTIF(Answer,AC440)</f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>LOOKUP(AC441,$AL:$AL,$AM:$AM )</f>
        <v>931028</v>
      </c>
      <c r="AI441">
        <f>LOOKUP(AG441,$AN:$AN,$AO:$AO)</f>
        <v>1294559</v>
      </c>
      <c r="AJ441">
        <f>COUNTIFS(Answer,AC441,Country,"USA")</f>
        <v>184</v>
      </c>
      <c r="AK441">
        <f>COUNTIF(Answer,AC441)</f>
        <v>352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>LOOKUP(AC442,$AL:$AL,$AM:$AM )</f>
        <v>931028</v>
      </c>
      <c r="AI442">
        <f>LOOKUP(AG442,$AN:$AN,$AO:$AO)</f>
        <v>1294559</v>
      </c>
      <c r="AJ442">
        <f>COUNTIFS(Answer,AC442,Country,"USA")</f>
        <v>184</v>
      </c>
      <c r="AK442">
        <f>COUNTIF(Answer,AC442)</f>
        <v>352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>LOOKUP(AC443,$AL:$AL,$AM:$AM )</f>
        <v>10135001</v>
      </c>
      <c r="AI443">
        <f>LOOKUP(AG443,$AN:$AN,$AO:$AO)</f>
        <v>1294559</v>
      </c>
      <c r="AJ443">
        <f>COUNTIFS(Answer,AC443,Country,"USA")</f>
        <v>0</v>
      </c>
      <c r="AK443">
        <f>COUNTIF(Answer,AC443)</f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>LOOKUP(AC444,$AL:$AL,$AM:$AM )</f>
        <v>5503158</v>
      </c>
      <c r="AI444">
        <f>LOOKUP(AG444,$AN:$AN,$AO:$AO)</f>
        <v>1294559</v>
      </c>
      <c r="AJ444">
        <f>COUNTIFS(Answer,AC444,Country,"USA")</f>
        <v>9</v>
      </c>
      <c r="AK444">
        <f>COUNTIF(Answer,AC444)</f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>LOOKUP(AC445,$AL:$AL,$AM:$AM )</f>
        <v>7851662</v>
      </c>
      <c r="AI445">
        <f>LOOKUP(AG445,$AN:$AN,$AO:$AO)</f>
        <v>1294559</v>
      </c>
      <c r="AJ445">
        <f>COUNTIFS(Answer,AC445,Country,"USA")</f>
        <v>107</v>
      </c>
      <c r="AK445">
        <f>COUNTIF(Answer,AC445)</f>
        <v>217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>LOOKUP(AC446,$AL:$AL,$AM:$AM )</f>
        <v>931028</v>
      </c>
      <c r="AI446">
        <f>LOOKUP(AG446,$AN:$AN,$AO:$AO)</f>
        <v>1294559</v>
      </c>
      <c r="AJ446">
        <f>COUNTIFS(Answer,AC446,Country,"USA")</f>
        <v>184</v>
      </c>
      <c r="AK446">
        <f>COUNTIF(Answer,AC446)</f>
        <v>352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>LOOKUP(AC447,$AL:$AL,$AM:$AM )</f>
        <v>931028</v>
      </c>
      <c r="AI447">
        <f>LOOKUP(AG447,$AN:$AN,$AO:$AO)</f>
        <v>1294559</v>
      </c>
      <c r="AJ447">
        <f>COUNTIFS(Answer,AC447,Country,"USA")</f>
        <v>184</v>
      </c>
      <c r="AK447">
        <f>COUNTIF(Answer,AC447)</f>
        <v>352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>LOOKUP(AC448,$AL:$AL,$AM:$AM )</f>
        <v>10732382</v>
      </c>
      <c r="AI448">
        <f>LOOKUP(AG448,$AN:$AN,$AO:$AO)</f>
        <v>1294559</v>
      </c>
      <c r="AJ448">
        <f>COUNTIFS(Answer,AC448,Country,"USA")</f>
        <v>2</v>
      </c>
      <c r="AK448">
        <f>COUNTIF(Answer,AC448)</f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>LOOKUP(AC449,$AL:$AL,$AM:$AM )</f>
        <v>931028</v>
      </c>
      <c r="AI449">
        <f>LOOKUP(AG449,$AN:$AN,$AO:$AO)</f>
        <v>1294559</v>
      </c>
      <c r="AJ449">
        <f>COUNTIFS(Answer,AC449,Country,"USA")</f>
        <v>184</v>
      </c>
      <c r="AK449">
        <f>COUNTIF(Answer,AC449)</f>
        <v>352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>LOOKUP(AC450,$AL:$AL,$AM:$AM )</f>
        <v>931028</v>
      </c>
      <c r="AI450">
        <f>LOOKUP(AG450,$AN:$AN,$AO:$AO)</f>
        <v>1294559</v>
      </c>
      <c r="AJ450">
        <f>COUNTIFS(Answer,AC450,Country,"USA")</f>
        <v>184</v>
      </c>
      <c r="AK450">
        <f>COUNTIF(Answer,AC450)</f>
        <v>352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>LOOKUP(AC451,$AL:$AL,$AM:$AM )</f>
        <v>888447</v>
      </c>
      <c r="AI451">
        <f>LOOKUP(AG451,$AN:$AN,$AO:$AO)</f>
        <v>1294559</v>
      </c>
      <c r="AJ451">
        <f>COUNTIFS(Answer,AC451,Country,"USA")</f>
        <v>1</v>
      </c>
      <c r="AK451">
        <f>COUNTIF(Answer,AC451)</f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>LOOKUP(AC452,$AL:$AL,$AM:$AM )</f>
        <v>971178</v>
      </c>
      <c r="AI452">
        <f>LOOKUP(AG452,$AN:$AN,$AO:$AO)</f>
        <v>1294559</v>
      </c>
      <c r="AJ452">
        <f>COUNTIFS(Answer,AC452,Country,"USA")</f>
        <v>1</v>
      </c>
      <c r="AK452">
        <f>COUNTIF(Answer,AC452)</f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>LOOKUP(AC453,$AL:$AL,$AM:$AM )</f>
        <v>931028</v>
      </c>
      <c r="AI453">
        <f>LOOKUP(AG453,$AN:$AN,$AO:$AO)</f>
        <v>1294559</v>
      </c>
      <c r="AJ453">
        <f>COUNTIFS(Answer,AC453,Country,"USA")</f>
        <v>184</v>
      </c>
      <c r="AK453">
        <f>COUNTIF(Answer,AC453)</f>
        <v>352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>LOOKUP(AC454,$AL:$AL,$AM:$AM )</f>
        <v>20242118</v>
      </c>
      <c r="AI454">
        <f>LOOKUP(AG454,$AN:$AN,$AO:$AO)</f>
        <v>1294559</v>
      </c>
      <c r="AJ454">
        <f>COUNTIFS(Answer,AC454,Country,"USA")</f>
        <v>3</v>
      </c>
      <c r="AK454">
        <f>COUNTIF(Answer,AC454)</f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>LOOKUP(AC455,$AL:$AL,$AM:$AM )</f>
        <v>931028</v>
      </c>
      <c r="AI455">
        <f>LOOKUP(AG455,$AN:$AN,$AO:$AO)</f>
        <v>1294559</v>
      </c>
      <c r="AJ455">
        <f>COUNTIFS(Answer,AC455,Country,"USA")</f>
        <v>184</v>
      </c>
      <c r="AK455">
        <f>COUNTIF(Answer,AC455)</f>
        <v>352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>LOOKUP(AC456,$AL:$AL,$AM:$AM )</f>
        <v>892949</v>
      </c>
      <c r="AI456">
        <f>LOOKUP(AG456,$AN:$AN,$AO:$AO)</f>
        <v>1294559</v>
      </c>
      <c r="AJ456">
        <f>COUNTIFS(Answer,AC456,Country,"USA")</f>
        <v>12</v>
      </c>
      <c r="AK456">
        <f>COUNTIF(Answer,AC456)</f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>LOOKUP(AC457,$AL:$AL,$AM:$AM )</f>
        <v>899370</v>
      </c>
      <c r="AI457">
        <f>LOOKUP(AG457,$AN:$AN,$AO:$AO)</f>
        <v>1294559</v>
      </c>
      <c r="AJ457">
        <f>COUNTIFS(Answer,AC457,Country,"USA")</f>
        <v>17</v>
      </c>
      <c r="AK457">
        <f>COUNTIF(Answer,AC457)</f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>LOOKUP(AC458,$AL:$AL,$AM:$AM )</f>
        <v>931028</v>
      </c>
      <c r="AI458">
        <f>LOOKUP(AG458,$AN:$AN,$AO:$AO)</f>
        <v>1294559</v>
      </c>
      <c r="AJ458">
        <f>COUNTIFS(Answer,AC458,Country,"USA")</f>
        <v>184</v>
      </c>
      <c r="AK458">
        <f>COUNTIF(Answer,AC458)</f>
        <v>352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>LOOKUP(AC459,$AL:$AL,$AM:$AM )</f>
        <v>931028</v>
      </c>
      <c r="AI459">
        <f>LOOKUP(AG459,$AN:$AN,$AO:$AO)</f>
        <v>1294559</v>
      </c>
      <c r="AJ459">
        <f>COUNTIFS(Answer,AC459,Country,"USA")</f>
        <v>184</v>
      </c>
      <c r="AK459">
        <f>COUNTIF(Answer,AC459)</f>
        <v>352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>LOOKUP(AC460,$AL:$AL,$AM:$AM )</f>
        <v>5503158</v>
      </c>
      <c r="AI460">
        <f>LOOKUP(AG460,$AN:$AN,$AO:$AO)</f>
        <v>1294559</v>
      </c>
      <c r="AJ460">
        <f>COUNTIFS(Answer,AC460,Country,"USA")</f>
        <v>9</v>
      </c>
      <c r="AK460">
        <f>COUNTIF(Answer,AC460)</f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>LOOKUP(AC461,$AL:$AL,$AM:$AM )</f>
        <v>931028</v>
      </c>
      <c r="AI461">
        <f>LOOKUP(AG461,$AN:$AN,$AO:$AO)</f>
        <v>1294559</v>
      </c>
      <c r="AJ461">
        <f>COUNTIFS(Answer,AC461,Country,"USA")</f>
        <v>184</v>
      </c>
      <c r="AK461">
        <f>COUNTIF(Answer,AC461)</f>
        <v>352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>LOOKUP(AC462,$AL:$AL,$AM:$AM )</f>
        <v>919228</v>
      </c>
      <c r="AI462">
        <f>LOOKUP(AG462,$AN:$AN,$AO:$AO)</f>
        <v>1294559</v>
      </c>
      <c r="AJ462">
        <f>COUNTIFS(Answer,AC462,Country,"USA")</f>
        <v>4</v>
      </c>
      <c r="AK462">
        <f>COUNTIF(Answer,AC462)</f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>LOOKUP(AC463,$AL:$AL,$AM:$AM )</f>
        <v>931028</v>
      </c>
      <c r="AI463">
        <f>LOOKUP(AG463,$AN:$AN,$AO:$AO)</f>
        <v>1294559</v>
      </c>
      <c r="AJ463">
        <f>COUNTIFS(Answer,AC463,Country,"USA")</f>
        <v>184</v>
      </c>
      <c r="AK463">
        <f>COUNTIF(Answer,AC463)</f>
        <v>352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>LOOKUP(AC464,$AL:$AL,$AM:$AM )</f>
        <v>2807012</v>
      </c>
      <c r="AI464">
        <f>LOOKUP(AG464,$AN:$AN,$AO:$AO)</f>
        <v>1294559</v>
      </c>
      <c r="AJ464">
        <f>COUNTIFS(Answer,AC464,Country,"USA")</f>
        <v>1</v>
      </c>
      <c r="AK464">
        <f>COUNTIF(Answer,AC464)</f>
        <v>1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>LOOKUP(AC465,$AL:$AL,$AM:$AM )</f>
        <v>899370</v>
      </c>
      <c r="AI465">
        <f>LOOKUP(AG465,$AN:$AN,$AO:$AO)</f>
        <v>1294559</v>
      </c>
      <c r="AJ465">
        <f>COUNTIFS(Answer,AC465,Country,"USA")</f>
        <v>17</v>
      </c>
      <c r="AK465">
        <f>COUNTIF(Answer,AC465)</f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>LOOKUP(AC466,$AL:$AL,$AM:$AM )</f>
        <v>892949</v>
      </c>
      <c r="AI466">
        <f>LOOKUP(AG466,$AN:$AN,$AO:$AO)</f>
        <v>1294559</v>
      </c>
      <c r="AJ466">
        <f>COUNTIFS(Answer,AC466,Country,"USA")</f>
        <v>12</v>
      </c>
      <c r="AK466">
        <f>COUNTIF(Answer,AC466)</f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>LOOKUP(AC467,$AL:$AL,$AM:$AM )</f>
        <v>899370</v>
      </c>
      <c r="AI467">
        <f>LOOKUP(AG467,$AN:$AN,$AO:$AO)</f>
        <v>1294559</v>
      </c>
      <c r="AJ467">
        <f>COUNTIFS(Answer,AC467,Country,"USA")</f>
        <v>17</v>
      </c>
      <c r="AK467">
        <f>COUNTIF(Answer,AC467)</f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>LOOKUP(AC468,$AL:$AL,$AM:$AM )</f>
        <v>931028</v>
      </c>
      <c r="AI468">
        <f>LOOKUP(AG468,$AN:$AN,$AO:$AO)</f>
        <v>1294559</v>
      </c>
      <c r="AJ468">
        <f>COUNTIFS(Answer,AC468,Country,"USA")</f>
        <v>184</v>
      </c>
      <c r="AK468">
        <f>COUNTIF(Answer,AC468)</f>
        <v>352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>LOOKUP(AC469,$AL:$AL,$AM:$AM )</f>
        <v>899370</v>
      </c>
      <c r="AI469">
        <f>LOOKUP(AG469,$AN:$AN,$AO:$AO)</f>
        <v>1294559</v>
      </c>
      <c r="AJ469">
        <f>COUNTIFS(Answer,AC469,Country,"USA")</f>
        <v>17</v>
      </c>
      <c r="AK469">
        <f>COUNTIF(Answer,AC469)</f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2492</v>
      </c>
      <c r="AE470" s="3" t="s">
        <v>483</v>
      </c>
      <c r="AF470" s="3" t="s">
        <v>483</v>
      </c>
      <c r="AG470" t="s">
        <v>186</v>
      </c>
      <c r="AH470">
        <f>LOOKUP(AC470,$AL:$AL,$AM:$AM )</f>
        <v>899370</v>
      </c>
      <c r="AI470">
        <f>LOOKUP(AG470,$AN:$AN,$AO:$AO)</f>
        <v>1294559</v>
      </c>
      <c r="AJ470">
        <f>COUNTIFS(Answer,AC470,Country,"USA")</f>
        <v>17</v>
      </c>
      <c r="AK470">
        <f>COUNTIF(Answer,AC470)</f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>LOOKUP(AC471,$AL:$AL,$AM:$AM )</f>
        <v>931028</v>
      </c>
      <c r="AI471">
        <f>LOOKUP(AG471,$AN:$AN,$AO:$AO)</f>
        <v>1294559</v>
      </c>
      <c r="AJ471">
        <f>COUNTIFS(Answer,AC471,Country,"USA")</f>
        <v>184</v>
      </c>
      <c r="AK471">
        <f>COUNTIF(Answer,AC471)</f>
        <v>352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>LOOKUP(AC472,$AL:$AL,$AM:$AM )</f>
        <v>931028</v>
      </c>
      <c r="AI472">
        <f>LOOKUP(AG472,$AN:$AN,$AO:$AO)</f>
        <v>1294559</v>
      </c>
      <c r="AJ472">
        <f>COUNTIFS(Answer,AC472,Country,"USA")</f>
        <v>184</v>
      </c>
      <c r="AK472">
        <f>COUNTIF(Answer,AC472)</f>
        <v>352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>LOOKUP(AC473,$AL:$AL,$AM:$AM )</f>
        <v>935597</v>
      </c>
      <c r="AI473">
        <f>LOOKUP(AG473,$AN:$AN,$AO:$AO)</f>
        <v>1294559</v>
      </c>
      <c r="AJ473">
        <f>COUNTIFS(Answer,AC473,Country,"USA")</f>
        <v>0</v>
      </c>
      <c r="AK473">
        <f>COUNTIF(Answer,AC473)</f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>LOOKUP(AC474,$AL:$AL,$AM:$AM )</f>
        <v>931028</v>
      </c>
      <c r="AI474">
        <f>LOOKUP(AG474,$AN:$AN,$AO:$AO)</f>
        <v>1294559</v>
      </c>
      <c r="AJ474">
        <f>COUNTIFS(Answer,AC474,Country,"USA")</f>
        <v>184</v>
      </c>
      <c r="AK474">
        <f>COUNTIF(Answer,AC474)</f>
        <v>352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>LOOKUP(AC475,$AL:$AL,$AM:$AM )</f>
        <v>899370</v>
      </c>
      <c r="AI475">
        <f>LOOKUP(AG475,$AN:$AN,$AO:$AO)</f>
        <v>1294559</v>
      </c>
      <c r="AJ475">
        <f>COUNTIFS(Answer,AC475,Country,"USA")</f>
        <v>17</v>
      </c>
      <c r="AK475">
        <f>COUNTIF(Answer,AC475)</f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>LOOKUP(AC476,$AL:$AL,$AM:$AM )</f>
        <v>931028</v>
      </c>
      <c r="AI476">
        <f>LOOKUP(AG476,$AN:$AN,$AO:$AO)</f>
        <v>1294559</v>
      </c>
      <c r="AJ476">
        <f>COUNTIFS(Answer,AC476,Country,"USA")</f>
        <v>184</v>
      </c>
      <c r="AK476">
        <f>COUNTIF(Answer,AC476)</f>
        <v>352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>LOOKUP(AC477,$AL:$AL,$AM:$AM )</f>
        <v>5503158</v>
      </c>
      <c r="AI477">
        <f>LOOKUP(AG477,$AN:$AN,$AO:$AO)</f>
        <v>1294559</v>
      </c>
      <c r="AJ477">
        <f>COUNTIFS(Answer,AC477,Country,"USA")</f>
        <v>9</v>
      </c>
      <c r="AK477">
        <f>COUNTIF(Answer,AC477)</f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>LOOKUP(AC478,$AL:$AL,$AM:$AM )</f>
        <v>931028</v>
      </c>
      <c r="AI478">
        <f>LOOKUP(AG478,$AN:$AN,$AO:$AO)</f>
        <v>1294559</v>
      </c>
      <c r="AJ478">
        <f>COUNTIFS(Answer,AC478,Country,"USA")</f>
        <v>184</v>
      </c>
      <c r="AK478">
        <f>COUNTIF(Answer,AC478)</f>
        <v>352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>LOOKUP(AC479,$AL:$AL,$AM:$AM )</f>
        <v>931028</v>
      </c>
      <c r="AI479">
        <f>LOOKUP(AG479,$AN:$AN,$AO:$AO)</f>
        <v>1294559</v>
      </c>
      <c r="AJ479">
        <f>COUNTIFS(Answer,AC479,Country,"USA")</f>
        <v>184</v>
      </c>
      <c r="AK479">
        <f>COUNTIF(Answer,AC479)</f>
        <v>352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>LOOKUP(AC480,$AL:$AL,$AM:$AM )</f>
        <v>35852141</v>
      </c>
      <c r="AI480">
        <f>LOOKUP(AG480,$AN:$AN,$AO:$AO)</f>
        <v>1294559</v>
      </c>
      <c r="AJ480">
        <f>COUNTIFS(Answer,AC480,Country,"USA")</f>
        <v>0</v>
      </c>
      <c r="AK480">
        <f>COUNTIF(Answer,AC480)</f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>LOOKUP(AC481,$AL:$AL,$AM:$AM )</f>
        <v>859215</v>
      </c>
      <c r="AI481">
        <f>LOOKUP(AG481,$AN:$AN,$AO:$AO)</f>
        <v>1294559</v>
      </c>
      <c r="AJ481">
        <f>COUNTIFS(Answer,AC481,Country,"USA")</f>
        <v>1</v>
      </c>
      <c r="AK481">
        <f>COUNTIF(Answer,AC481)</f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>LOOKUP(AC482,$AL:$AL,$AM:$AM )</f>
        <v>931028</v>
      </c>
      <c r="AI482">
        <f>LOOKUP(AG482,$AN:$AN,$AO:$AO)</f>
        <v>1294559</v>
      </c>
      <c r="AJ482">
        <f>COUNTIFS(Answer,AC482,Country,"USA")</f>
        <v>184</v>
      </c>
      <c r="AK482">
        <f>COUNTIF(Answer,AC482)</f>
        <v>352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>LOOKUP(AC483,$AL:$AL,$AM:$AM )</f>
        <v>15376206</v>
      </c>
      <c r="AI483">
        <f>LOOKUP(AG483,$AN:$AN,$AO:$AO)</f>
        <v>1294559</v>
      </c>
      <c r="AJ483">
        <f>COUNTIFS(Answer,AC483,Country,"USA")</f>
        <v>1</v>
      </c>
      <c r="AK483">
        <f>COUNTIF(Answer,AC483)</f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>LOOKUP(AC484,$AL:$AL,$AM:$AM )</f>
        <v>931028</v>
      </c>
      <c r="AI484">
        <f>LOOKUP(AG484,$AN:$AN,$AO:$AO)</f>
        <v>1294559</v>
      </c>
      <c r="AJ484">
        <f>COUNTIFS(Answer,AC484,Country,"USA")</f>
        <v>184</v>
      </c>
      <c r="AK484">
        <f>COUNTIF(Answer,AC484)</f>
        <v>352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>LOOKUP(AC485,$AL:$AL,$AM:$AM )</f>
        <v>19840508</v>
      </c>
      <c r="AI485">
        <f>LOOKUP(AG485,$AN:$AN,$AO:$AO)</f>
        <v>1294559</v>
      </c>
      <c r="AJ485">
        <f>COUNTIFS(Answer,AC485,Country,"USA")</f>
        <v>4</v>
      </c>
      <c r="AK485">
        <f>COUNTIF(Answer,AC485)</f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>LOOKUP(AC486,$AL:$AL,$AM:$AM )</f>
        <v>859307</v>
      </c>
      <c r="AI486">
        <f>LOOKUP(AG486,$AN:$AN,$AO:$AO)</f>
        <v>1294559</v>
      </c>
      <c r="AJ486">
        <f>COUNTIFS(Answer,AC486,Country,"USA")</f>
        <v>10</v>
      </c>
      <c r="AK486">
        <f>COUNTIF(Answer,AC486)</f>
        <v>10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>LOOKUP(AC487,$AL:$AL,$AM:$AM )</f>
        <v>899370</v>
      </c>
      <c r="AI487">
        <f>LOOKUP(AG487,$AN:$AN,$AO:$AO)</f>
        <v>1294559</v>
      </c>
      <c r="AJ487">
        <f>COUNTIFS(Answer,AC487,Country,"USA")</f>
        <v>17</v>
      </c>
      <c r="AK487">
        <f>COUNTIF(Answer,AC487)</f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>LOOKUP(AC488,$AL:$AL,$AM:$AM )</f>
        <v>899370</v>
      </c>
      <c r="AI488">
        <f>LOOKUP(AG488,$AN:$AN,$AO:$AO)</f>
        <v>1294559</v>
      </c>
      <c r="AJ488">
        <f>COUNTIFS(Answer,AC488,Country,"USA")</f>
        <v>17</v>
      </c>
      <c r="AK488">
        <f>COUNTIF(Answer,AC488)</f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>LOOKUP(AC489,$AL:$AL,$AM:$AM )</f>
        <v>931028</v>
      </c>
      <c r="AI489">
        <f>LOOKUP(AG489,$AN:$AN,$AO:$AO)</f>
        <v>1294559</v>
      </c>
      <c r="AJ489">
        <f>COUNTIFS(Answer,AC489,Country,"USA")</f>
        <v>184</v>
      </c>
      <c r="AK489">
        <f>COUNTIF(Answer,AC489)</f>
        <v>352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>LOOKUP(AC490,$AL:$AL,$AM:$AM )</f>
        <v>1280272</v>
      </c>
      <c r="AI490">
        <f>LOOKUP(AG490,$AN:$AN,$AO:$AO)</f>
        <v>1294559</v>
      </c>
      <c r="AJ490">
        <f>COUNTIFS(Answer,AC490,Country,"USA")</f>
        <v>0</v>
      </c>
      <c r="AK490">
        <f>COUNTIF(Answer,AC490)</f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>LOOKUP(AC491,$AL:$AL,$AM:$AM )</f>
        <v>899370</v>
      </c>
      <c r="AI491">
        <f>LOOKUP(AG491,$AN:$AN,$AO:$AO)</f>
        <v>1294559</v>
      </c>
      <c r="AJ491">
        <f>COUNTIFS(Answer,AC491,Country,"USA")</f>
        <v>17</v>
      </c>
      <c r="AK491">
        <f>COUNTIF(Answer,AC491)</f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>LOOKUP(AC492,$AL:$AL,$AM:$AM )</f>
        <v>5985791</v>
      </c>
      <c r="AI492">
        <f>LOOKUP(AG492,$AN:$AN,$AO:$AO)</f>
        <v>1294559</v>
      </c>
      <c r="AJ492">
        <f>COUNTIFS(Answer,AC492,Country,"USA")</f>
        <v>0</v>
      </c>
      <c r="AK492">
        <f>COUNTIF(Answer,AC492)</f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>LOOKUP(AC493,$AL:$AL,$AM:$AM )</f>
        <v>899370</v>
      </c>
      <c r="AI493">
        <f>LOOKUP(AG493,$AN:$AN,$AO:$AO)</f>
        <v>1294559</v>
      </c>
      <c r="AJ493">
        <f>COUNTIFS(Answer,AC493,Country,"USA")</f>
        <v>17</v>
      </c>
      <c r="AK493">
        <f>COUNTIF(Answer,AC493)</f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>LOOKUP(AC494,$AL:$AL,$AM:$AM )</f>
        <v>931028</v>
      </c>
      <c r="AI494">
        <f>LOOKUP(AG494,$AN:$AN,$AO:$AO)</f>
        <v>1294559</v>
      </c>
      <c r="AJ494">
        <f>COUNTIFS(Answer,AC494,Country,"USA")</f>
        <v>184</v>
      </c>
      <c r="AK494">
        <f>COUNTIF(Answer,AC494)</f>
        <v>352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>LOOKUP(AC495,$AL:$AL,$AM:$AM )</f>
        <v>931028</v>
      </c>
      <c r="AI495">
        <f>LOOKUP(AG495,$AN:$AN,$AO:$AO)</f>
        <v>1294559</v>
      </c>
      <c r="AJ495">
        <f>COUNTIFS(Answer,AC495,Country,"USA")</f>
        <v>184</v>
      </c>
      <c r="AK495">
        <f>COUNTIF(Answer,AC495)</f>
        <v>352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>LOOKUP(AC496,$AL:$AL,$AM:$AM )</f>
        <v>894044</v>
      </c>
      <c r="AI496">
        <f>LOOKUP(AG496,$AN:$AN,$AO:$AO)</f>
        <v>1294559</v>
      </c>
      <c r="AJ496">
        <f>COUNTIFS(Answer,AC496,Country,"USA")</f>
        <v>0</v>
      </c>
      <c r="AK496">
        <f>COUNTIF(Answer,AC496)</f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>LOOKUP(AC497,$AL:$AL,$AM:$AM )</f>
        <v>866299</v>
      </c>
      <c r="AI497">
        <f>LOOKUP(AG497,$AN:$AN,$AO:$AO)</f>
        <v>1294559</v>
      </c>
      <c r="AJ497">
        <f>COUNTIFS(Answer,AC497,Country,"USA")</f>
        <v>0</v>
      </c>
      <c r="AK497">
        <f>COUNTIF(Answer,AC497)</f>
        <v>12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>LOOKUP(AC498,$AL:$AL,$AM:$AM )</f>
        <v>10732382</v>
      </c>
      <c r="AI498">
        <f>LOOKUP(AG498,$AN:$AN,$AO:$AO)</f>
        <v>1294559</v>
      </c>
      <c r="AJ498">
        <f>COUNTIFS(Answer,AC498,Country,"USA")</f>
        <v>2</v>
      </c>
      <c r="AK498">
        <f>COUNTIF(Answer,AC498)</f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>LOOKUP(AC499,$AL:$AL,$AM:$AM )</f>
        <v>931028</v>
      </c>
      <c r="AI499">
        <f>LOOKUP(AG499,$AN:$AN,$AO:$AO)</f>
        <v>1294559</v>
      </c>
      <c r="AJ499">
        <f>COUNTIFS(Answer,AC499,Country,"USA")</f>
        <v>184</v>
      </c>
      <c r="AK499">
        <f>COUNTIF(Answer,AC499)</f>
        <v>352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>LOOKUP(AC500,$AL:$AL,$AM:$AM )</f>
        <v>931028</v>
      </c>
      <c r="AI500">
        <f>LOOKUP(AG500,$AN:$AN,$AO:$AO)</f>
        <v>826911</v>
      </c>
      <c r="AJ500">
        <f>COUNTIFS(Answer,AC500,Country,"USA")</f>
        <v>184</v>
      </c>
      <c r="AK500">
        <f>COUNTIF(Answer,AC500)</f>
        <v>352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>LOOKUP(AC501,$AL:$AL,$AM:$AM )</f>
        <v>931028</v>
      </c>
      <c r="AI501">
        <f>LOOKUP(AG501,$AN:$AN,$AO:$AO)</f>
        <v>826911</v>
      </c>
      <c r="AJ501">
        <f>COUNTIFS(Answer,AC501,Country,"USA")</f>
        <v>184</v>
      </c>
      <c r="AK501">
        <f>COUNTIF(Answer,AC501)</f>
        <v>352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>LOOKUP(AC502,$AL:$AL,$AM:$AM )</f>
        <v>931028</v>
      </c>
      <c r="AI502">
        <f>LOOKUP(AG502,$AN:$AN,$AO:$AO)</f>
        <v>826911</v>
      </c>
      <c r="AJ502">
        <f>COUNTIFS(Answer,AC502,Country,"USA")</f>
        <v>184</v>
      </c>
      <c r="AK502">
        <f>COUNTIF(Answer,AC502)</f>
        <v>352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>LOOKUP(AC503,$AL:$AL,$AM:$AM )</f>
        <v>931028</v>
      </c>
      <c r="AI503">
        <f>LOOKUP(AG503,$AN:$AN,$AO:$AO)</f>
        <v>826911</v>
      </c>
      <c r="AJ503">
        <f>COUNTIFS(Answer,AC503,Country,"USA")</f>
        <v>184</v>
      </c>
      <c r="AK503">
        <f>COUNTIF(Answer,AC503)</f>
        <v>352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>LOOKUP(AC504,$AL:$AL,$AM:$AM )</f>
        <v>5431464</v>
      </c>
      <c r="AI504">
        <f>LOOKUP(AG504,$AN:$AN,$AO:$AO)</f>
        <v>826911</v>
      </c>
      <c r="AJ504">
        <f>COUNTIFS(Answer,AC504,Country,"USA")</f>
        <v>1</v>
      </c>
      <c r="AK504">
        <f>COUNTIF(Answer,AC504)</f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>LOOKUP(AC505,$AL:$AL,$AM:$AM )</f>
        <v>931028</v>
      </c>
      <c r="AI505">
        <f>LOOKUP(AG505,$AN:$AN,$AO:$AO)</f>
        <v>826911</v>
      </c>
      <c r="AJ505">
        <f>COUNTIFS(Answer,AC505,Country,"USA")</f>
        <v>184</v>
      </c>
      <c r="AK505">
        <f>COUNTIF(Answer,AC505)</f>
        <v>352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>LOOKUP(AC506,$AL:$AL,$AM:$AM )</f>
        <v>826911</v>
      </c>
      <c r="AI506">
        <f>LOOKUP(AG506,$AN:$AN,$AO:$AO)</f>
        <v>826911</v>
      </c>
      <c r="AJ506">
        <f>COUNTIFS(Answer,AC506,Country,"USA")</f>
        <v>5</v>
      </c>
      <c r="AK506">
        <f>COUNTIF(Answer,AC506)</f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>LOOKUP(AC507,$AL:$AL,$AM:$AM )</f>
        <v>931028</v>
      </c>
      <c r="AI507">
        <f>LOOKUP(AG507,$AN:$AN,$AO:$AO)</f>
        <v>826911</v>
      </c>
      <c r="AJ507">
        <f>COUNTIFS(Answer,AC507,Country,"USA")</f>
        <v>184</v>
      </c>
      <c r="AK507">
        <f>COUNTIF(Answer,AC507)</f>
        <v>352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>LOOKUP(AC508,$AL:$AL,$AM:$AM )</f>
        <v>931028</v>
      </c>
      <c r="AI508">
        <f>LOOKUP(AG508,$AN:$AN,$AO:$AO)</f>
        <v>826911</v>
      </c>
      <c r="AJ508">
        <f>COUNTIFS(Answer,AC508,Country,"USA")</f>
        <v>184</v>
      </c>
      <c r="AK508">
        <f>COUNTIF(Answer,AC508)</f>
        <v>352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>LOOKUP(AC509,$AL:$AL,$AM:$AM )</f>
        <v>931028</v>
      </c>
      <c r="AI509">
        <f>LOOKUP(AG509,$AN:$AN,$AO:$AO)</f>
        <v>826911</v>
      </c>
      <c r="AJ509">
        <f>COUNTIFS(Answer,AC509,Country,"USA")</f>
        <v>184</v>
      </c>
      <c r="AK509">
        <f>COUNTIF(Answer,AC509)</f>
        <v>352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>LOOKUP(AC510,$AL:$AL,$AM:$AM )</f>
        <v>11233904</v>
      </c>
      <c r="AI510">
        <f>LOOKUP(AG510,$AN:$AN,$AO:$AO)</f>
        <v>826911</v>
      </c>
      <c r="AJ510">
        <f>COUNTIFS(Answer,AC510,Country,"USA")</f>
        <v>1</v>
      </c>
      <c r="AK510">
        <f>COUNTIF(Answer,AC510)</f>
        <v>10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>LOOKUP(AC511,$AL:$AL,$AM:$AM )</f>
        <v>866868</v>
      </c>
      <c r="AI511">
        <f>LOOKUP(AG511,$AN:$AN,$AO:$AO)</f>
        <v>826911</v>
      </c>
      <c r="AJ511">
        <f>COUNTIFS(Answer,AC511,Country,"USA")</f>
        <v>2</v>
      </c>
      <c r="AK511">
        <f>COUNTIF(Answer,AC511)</f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>LOOKUP(AC512,$AL:$AL,$AM:$AM )</f>
        <v>866299</v>
      </c>
      <c r="AI512">
        <f>LOOKUP(AG512,$AN:$AN,$AO:$AO)</f>
        <v>826911</v>
      </c>
      <c r="AJ512">
        <f>COUNTIFS(Answer,AC512,Country,"USA")</f>
        <v>0</v>
      </c>
      <c r="AK512">
        <f>COUNTIF(Answer,AC512)</f>
        <v>12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>LOOKUP(AC513,$AL:$AL,$AM:$AM )</f>
        <v>859307</v>
      </c>
      <c r="AI513">
        <f>LOOKUP(AG513,$AN:$AN,$AO:$AO)</f>
        <v>826911</v>
      </c>
      <c r="AJ513">
        <f>COUNTIFS(Answer,AC513,Country,"USA")</f>
        <v>10</v>
      </c>
      <c r="AK513">
        <f>COUNTIF(Answer,AC513)</f>
        <v>10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>LOOKUP(AC514,$AL:$AL,$AM:$AM )</f>
        <v>931028</v>
      </c>
      <c r="AI514">
        <f>LOOKUP(AG514,$AN:$AN,$AO:$AO)</f>
        <v>826911</v>
      </c>
      <c r="AJ514">
        <f>COUNTIFS(Answer,AC514,Country,"USA")</f>
        <v>184</v>
      </c>
      <c r="AK514">
        <f>COUNTIF(Answer,AC514)</f>
        <v>352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>LOOKUP(AC515,$AL:$AL,$AM:$AM )</f>
        <v>931028</v>
      </c>
      <c r="AI515">
        <f>LOOKUP(AG515,$AN:$AN,$AO:$AO)</f>
        <v>826911</v>
      </c>
      <c r="AJ515">
        <f>COUNTIFS(Answer,AC515,Country,"USA")</f>
        <v>184</v>
      </c>
      <c r="AK515">
        <f>COUNTIF(Answer,AC515)</f>
        <v>352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>LOOKUP(AC516,$AL:$AL,$AM:$AM )</f>
        <v>10733148</v>
      </c>
      <c r="AI516">
        <f>LOOKUP(AG516,$AN:$AN,$AO:$AO)</f>
        <v>826911</v>
      </c>
      <c r="AJ516">
        <f>COUNTIFS(Answer,AC516,Country,"USA")</f>
        <v>0</v>
      </c>
      <c r="AK516">
        <f>COUNTIF(Answer,AC516)</f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>LOOKUP(AC517,$AL:$AL,$AM:$AM )</f>
        <v>5503158</v>
      </c>
      <c r="AI517">
        <f>LOOKUP(AG517,$AN:$AN,$AO:$AO)</f>
        <v>826911</v>
      </c>
      <c r="AJ517">
        <f>COUNTIFS(Answer,AC517,Country,"USA")</f>
        <v>9</v>
      </c>
      <c r="AK517">
        <f>COUNTIF(Answer,AC517)</f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>LOOKUP(AC518,$AL:$AL,$AM:$AM )</f>
        <v>931028</v>
      </c>
      <c r="AI518">
        <f>LOOKUP(AG518,$AN:$AN,$AO:$AO)</f>
        <v>826911</v>
      </c>
      <c r="AJ518">
        <f>COUNTIFS(Answer,AC518,Country,"USA")</f>
        <v>184</v>
      </c>
      <c r="AK518">
        <f>COUNTIF(Answer,AC518)</f>
        <v>352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>LOOKUP(AC519,$AL:$AL,$AM:$AM )</f>
        <v>931028</v>
      </c>
      <c r="AI519">
        <f>LOOKUP(AG519,$AN:$AN,$AO:$AO)</f>
        <v>826911</v>
      </c>
      <c r="AJ519">
        <f>COUNTIFS(Answer,AC519,Country,"USA")</f>
        <v>184</v>
      </c>
      <c r="AK519">
        <f>COUNTIF(Answer,AC519)</f>
        <v>352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>LOOKUP(AC520,$AL:$AL,$AM:$AM )</f>
        <v>931028</v>
      </c>
      <c r="AI520">
        <f>LOOKUP(AG520,$AN:$AN,$AO:$AO)</f>
        <v>826911</v>
      </c>
      <c r="AJ520">
        <f>COUNTIFS(Answer,AC520,Country,"USA")</f>
        <v>184</v>
      </c>
      <c r="AK520">
        <f>COUNTIF(Answer,AC520)</f>
        <v>352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>LOOKUP(AC521,$AL:$AL,$AM:$AM )</f>
        <v>931028</v>
      </c>
      <c r="AI521">
        <f>LOOKUP(AG521,$AN:$AN,$AO:$AO)</f>
        <v>826911</v>
      </c>
      <c r="AJ521">
        <f>COUNTIFS(Answer,AC521,Country,"USA")</f>
        <v>184</v>
      </c>
      <c r="AK521">
        <f>COUNTIF(Answer,AC521)</f>
        <v>352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>LOOKUP(AC522,$AL:$AL,$AM:$AM )</f>
        <v>9899984</v>
      </c>
      <c r="AI522">
        <f>LOOKUP(AG522,$AN:$AN,$AO:$AO)</f>
        <v>826911</v>
      </c>
      <c r="AJ522">
        <f>COUNTIFS(Answer,AC522,Country,"USA")</f>
        <v>1</v>
      </c>
      <c r="AK522">
        <f>COUNTIF(Answer,AC522)</f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>LOOKUP(AC523,$AL:$AL,$AM:$AM )</f>
        <v>931028</v>
      </c>
      <c r="AI523">
        <f>LOOKUP(AG523,$AN:$AN,$AO:$AO)</f>
        <v>826911</v>
      </c>
      <c r="AJ523">
        <f>COUNTIFS(Answer,AC523,Country,"USA")</f>
        <v>184</v>
      </c>
      <c r="AK523">
        <f>COUNTIF(Answer,AC523)</f>
        <v>352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>LOOKUP(AC524,$AL:$AL,$AM:$AM )</f>
        <v>931028</v>
      </c>
      <c r="AI524">
        <f>LOOKUP(AG524,$AN:$AN,$AO:$AO)</f>
        <v>826911</v>
      </c>
      <c r="AJ524">
        <f>COUNTIFS(Answer,AC524,Country,"USA")</f>
        <v>184</v>
      </c>
      <c r="AK524">
        <f>COUNTIF(Answer,AC524)</f>
        <v>352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>LOOKUP(AC525,$AL:$AL,$AM:$AM )</f>
        <v>859334</v>
      </c>
      <c r="AI525">
        <f>LOOKUP(AG525,$AN:$AN,$AO:$AO)</f>
        <v>826911</v>
      </c>
      <c r="AJ525">
        <f>COUNTIFS(Answer,AC525,Country,"USA")</f>
        <v>5</v>
      </c>
      <c r="AK525">
        <f>COUNTIF(Answer,AC525)</f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>LOOKUP(AC526,$AL:$AL,$AM:$AM )</f>
        <v>5503158</v>
      </c>
      <c r="AI526">
        <f>LOOKUP(AG526,$AN:$AN,$AO:$AO)</f>
        <v>826911</v>
      </c>
      <c r="AJ526">
        <f>COUNTIFS(Answer,AC526,Country,"USA")</f>
        <v>9</v>
      </c>
      <c r="AK526">
        <f>COUNTIF(Answer,AC526)</f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>LOOKUP(AC527,$AL:$AL,$AM:$AM )</f>
        <v>859538</v>
      </c>
      <c r="AI527">
        <f>LOOKUP(AG527,$AN:$AN,$AO:$AO)</f>
        <v>826911</v>
      </c>
      <c r="AJ527">
        <f>COUNTIFS(Answer,AC527,Country,"USA")</f>
        <v>3</v>
      </c>
      <c r="AK527">
        <f>COUNTIF(Answer,AC527)</f>
        <v>4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>LOOKUP(AC528,$AL:$AL,$AM:$AM )</f>
        <v>826938</v>
      </c>
      <c r="AI528">
        <f>LOOKUP(AG528,$AN:$AN,$AO:$AO)</f>
        <v>826911</v>
      </c>
      <c r="AJ528">
        <f>COUNTIFS(Answer,AC528,Country,"USA")</f>
        <v>3</v>
      </c>
      <c r="AK528">
        <f>COUNTIF(Answer,AC528)</f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>LOOKUP(AC529,$AL:$AL,$AM:$AM )</f>
        <v>5431345</v>
      </c>
      <c r="AI529">
        <f>LOOKUP(AG529,$AN:$AN,$AO:$AO)</f>
        <v>826911</v>
      </c>
      <c r="AJ529">
        <f>COUNTIFS(Answer,AC529,Country,"USA")</f>
        <v>0</v>
      </c>
      <c r="AK529">
        <f>COUNTIF(Answer,AC529)</f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>LOOKUP(AC530,$AL:$AL,$AM:$AM )</f>
        <v>866609</v>
      </c>
      <c r="AI530">
        <f>LOOKUP(AG530,$AN:$AN,$AO:$AO)</f>
        <v>826911</v>
      </c>
      <c r="AJ530">
        <f>COUNTIFS(Answer,AC530,Country,"USA")</f>
        <v>0</v>
      </c>
      <c r="AK530">
        <f>COUNTIF(Answer,AC530)</f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>LOOKUP(AC531,$AL:$AL,$AM:$AM )</f>
        <v>10039067</v>
      </c>
      <c r="AI531">
        <f>LOOKUP(AG531,$AN:$AN,$AO:$AO)</f>
        <v>826911</v>
      </c>
      <c r="AJ531">
        <f>COUNTIFS(Answer,AC531,Country,"USA")</f>
        <v>0</v>
      </c>
      <c r="AK531">
        <f>COUNTIF(Answer,AC531)</f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>LOOKUP(AC532,$AL:$AL,$AM:$AM )</f>
        <v>931028</v>
      </c>
      <c r="AI532">
        <f>LOOKUP(AG532,$AN:$AN,$AO:$AO)</f>
        <v>826911</v>
      </c>
      <c r="AJ532">
        <f>COUNTIFS(Answer,AC532,Country,"USA")</f>
        <v>184</v>
      </c>
      <c r="AK532">
        <f>COUNTIF(Answer,AC532)</f>
        <v>352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>LOOKUP(AC533,$AL:$AL,$AM:$AM )</f>
        <v>7851662</v>
      </c>
      <c r="AI533">
        <f>LOOKUP(AG533,$AN:$AN,$AO:$AO)</f>
        <v>826911</v>
      </c>
      <c r="AJ533">
        <f>COUNTIFS(Answer,AC533,Country,"USA")</f>
        <v>107</v>
      </c>
      <c r="AK533">
        <f>COUNTIF(Answer,AC533)</f>
        <v>217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>LOOKUP(AC534,$AL:$AL,$AM:$AM )</f>
        <v>5503158</v>
      </c>
      <c r="AI534">
        <f>LOOKUP(AG534,$AN:$AN,$AO:$AO)</f>
        <v>826911</v>
      </c>
      <c r="AJ534">
        <f>COUNTIFS(Answer,AC534,Country,"USA")</f>
        <v>9</v>
      </c>
      <c r="AK534">
        <f>COUNTIF(Answer,AC534)</f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>LOOKUP(AC535,$AL:$AL,$AM:$AM )</f>
        <v>5366299</v>
      </c>
      <c r="AI535">
        <f>LOOKUP(AG535,$AN:$AN,$AO:$AO)</f>
        <v>826911</v>
      </c>
      <c r="AJ535">
        <f>COUNTIFS(Answer,AC535,Country,"USA")</f>
        <v>0</v>
      </c>
      <c r="AK535">
        <f>COUNTIF(Answer,AC535)</f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>LOOKUP(AC536,$AL:$AL,$AM:$AM )</f>
        <v>931028</v>
      </c>
      <c r="AI536">
        <f>LOOKUP(AG536,$AN:$AN,$AO:$AO)</f>
        <v>826911</v>
      </c>
      <c r="AJ536">
        <f>COUNTIFS(Answer,AC536,Country,"USA")</f>
        <v>184</v>
      </c>
      <c r="AK536">
        <f>COUNTIF(Answer,AC536)</f>
        <v>352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>LOOKUP(AC537,$AL:$AL,$AM:$AM )</f>
        <v>931028</v>
      </c>
      <c r="AI537">
        <f>LOOKUP(AG537,$AN:$AN,$AO:$AO)</f>
        <v>826911</v>
      </c>
      <c r="AJ537">
        <f>COUNTIFS(Answer,AC537,Country,"USA")</f>
        <v>184</v>
      </c>
      <c r="AK537">
        <f>COUNTIF(Answer,AC537)</f>
        <v>352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>LOOKUP(AC538,$AL:$AL,$AM:$AM )</f>
        <v>931028</v>
      </c>
      <c r="AI538">
        <f>LOOKUP(AG538,$AN:$AN,$AO:$AO)</f>
        <v>826911</v>
      </c>
      <c r="AJ538">
        <f>COUNTIFS(Answer,AC538,Country,"USA")</f>
        <v>184</v>
      </c>
      <c r="AK538">
        <f>COUNTIF(Answer,AC538)</f>
        <v>352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>LOOKUP(AC539,$AL:$AL,$AM:$AM )</f>
        <v>859307</v>
      </c>
      <c r="AI539">
        <f>LOOKUP(AG539,$AN:$AN,$AO:$AO)</f>
        <v>826911</v>
      </c>
      <c r="AJ539">
        <f>COUNTIFS(Answer,AC539,Country,"USA")</f>
        <v>10</v>
      </c>
      <c r="AK539">
        <f>COUNTIF(Answer,AC539)</f>
        <v>10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>LOOKUP(AC540,$AL:$AL,$AM:$AM )</f>
        <v>1332638</v>
      </c>
      <c r="AI540">
        <f>LOOKUP(AG540,$AN:$AN,$AO:$AO)</f>
        <v>826911</v>
      </c>
      <c r="AJ540">
        <f>COUNTIFS(Answer,AC540,Country,"USA")</f>
        <v>1</v>
      </c>
      <c r="AK540">
        <f>COUNTIF(Answer,AC540)</f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>LOOKUP(AC541,$AL:$AL,$AM:$AM )</f>
        <v>931028</v>
      </c>
      <c r="AI541">
        <f>LOOKUP(AG541,$AN:$AN,$AO:$AO)</f>
        <v>826911</v>
      </c>
      <c r="AJ541">
        <f>COUNTIFS(Answer,AC541,Country,"USA")</f>
        <v>184</v>
      </c>
      <c r="AK541">
        <f>COUNTIF(Answer,AC541)</f>
        <v>352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>LOOKUP(AC542,$AL:$AL,$AM:$AM )</f>
        <v>5503158</v>
      </c>
      <c r="AI542">
        <f>LOOKUP(AG542,$AN:$AN,$AO:$AO)</f>
        <v>826911</v>
      </c>
      <c r="AJ542">
        <f>COUNTIFS(Answer,AC542,Country,"USA")</f>
        <v>9</v>
      </c>
      <c r="AK542">
        <f>COUNTIF(Answer,AC542)</f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>LOOKUP(AC543,$AL:$AL,$AM:$AM )</f>
        <v>826911</v>
      </c>
      <c r="AI543">
        <f>LOOKUP(AG543,$AN:$AN,$AO:$AO)</f>
        <v>826911</v>
      </c>
      <c r="AJ543">
        <f>COUNTIFS(Answer,AC543,Country,"USA")</f>
        <v>5</v>
      </c>
      <c r="AK543">
        <f>COUNTIF(Answer,AC543)</f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>LOOKUP(AC544,$AL:$AL,$AM:$AM )</f>
        <v>931028</v>
      </c>
      <c r="AI544">
        <f>LOOKUP(AG544,$AN:$AN,$AO:$AO)</f>
        <v>826911</v>
      </c>
      <c r="AJ544">
        <f>COUNTIFS(Answer,AC544,Country,"USA")</f>
        <v>184</v>
      </c>
      <c r="AK544">
        <f>COUNTIF(Answer,AC544)</f>
        <v>352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>LOOKUP(AC545,$AL:$AL,$AM:$AM )</f>
        <v>931028</v>
      </c>
      <c r="AI545">
        <f>LOOKUP(AG545,$AN:$AN,$AO:$AO)</f>
        <v>826911</v>
      </c>
      <c r="AJ545">
        <f>COUNTIFS(Answer,AC545,Country,"USA")</f>
        <v>184</v>
      </c>
      <c r="AK545">
        <f>COUNTIF(Answer,AC545)</f>
        <v>352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>LOOKUP(AC546,$AL:$AL,$AM:$AM )</f>
        <v>859307</v>
      </c>
      <c r="AI546">
        <f>LOOKUP(AG546,$AN:$AN,$AO:$AO)</f>
        <v>826911</v>
      </c>
      <c r="AJ546">
        <f>COUNTIFS(Answer,AC546,Country,"USA")</f>
        <v>10</v>
      </c>
      <c r="AK546">
        <f>COUNTIF(Answer,AC546)</f>
        <v>10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>LOOKUP(AC547,$AL:$AL,$AM:$AM )</f>
        <v>931028</v>
      </c>
      <c r="AI547">
        <f>LOOKUP(AG547,$AN:$AN,$AO:$AO)</f>
        <v>826911</v>
      </c>
      <c r="AJ547">
        <f>COUNTIFS(Answer,AC547,Country,"USA")</f>
        <v>184</v>
      </c>
      <c r="AK547">
        <f>COUNTIF(Answer,AC547)</f>
        <v>352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>LOOKUP(AC548,$AL:$AL,$AM:$AM )</f>
        <v>7851662</v>
      </c>
      <c r="AI548">
        <f>LOOKUP(AG548,$AN:$AN,$AO:$AO)</f>
        <v>826911</v>
      </c>
      <c r="AJ548">
        <f>COUNTIFS(Answer,AC548,Country,"USA")</f>
        <v>107</v>
      </c>
      <c r="AK548">
        <f>COUNTIF(Answer,AC548)</f>
        <v>217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>LOOKUP(AC549,$AL:$AL,$AM:$AM )</f>
        <v>5471500</v>
      </c>
      <c r="AI549">
        <f>LOOKUP(AG549,$AN:$AN,$AO:$AO)</f>
        <v>826911</v>
      </c>
      <c r="AJ549">
        <f>COUNTIFS(Answer,AC549,Country,"USA")</f>
        <v>1</v>
      </c>
      <c r="AK549">
        <f>COUNTIF(Answer,AC549)</f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>LOOKUP(AC550,$AL:$AL,$AM:$AM )</f>
        <v>859538</v>
      </c>
      <c r="AI550">
        <f>LOOKUP(AG550,$AN:$AN,$AO:$AO)</f>
        <v>826911</v>
      </c>
      <c r="AJ550">
        <f>COUNTIFS(Answer,AC550,Country,"USA")</f>
        <v>3</v>
      </c>
      <c r="AK550">
        <f>COUNTIF(Answer,AC550)</f>
        <v>4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>LOOKUP(AC551,$AL:$AL,$AM:$AM )</f>
        <v>931028</v>
      </c>
      <c r="AI551">
        <f>LOOKUP(AG551,$AN:$AN,$AO:$AO)</f>
        <v>826911</v>
      </c>
      <c r="AJ551">
        <f>COUNTIFS(Answer,AC551,Country,"USA")</f>
        <v>184</v>
      </c>
      <c r="AK551">
        <f>COUNTIF(Answer,AC551)</f>
        <v>352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>LOOKUP(AC552,$AL:$AL,$AM:$AM )</f>
        <v>859307</v>
      </c>
      <c r="AI552">
        <f>LOOKUP(AG552,$AN:$AN,$AO:$AO)</f>
        <v>826911</v>
      </c>
      <c r="AJ552">
        <f>COUNTIFS(Answer,AC552,Country,"USA")</f>
        <v>10</v>
      </c>
      <c r="AK552">
        <f>COUNTIF(Answer,AC552)</f>
        <v>10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>LOOKUP(AC553,$AL:$AL,$AM:$AM )</f>
        <v>859307</v>
      </c>
      <c r="AI553">
        <f>LOOKUP(AG553,$AN:$AN,$AO:$AO)</f>
        <v>826911</v>
      </c>
      <c r="AJ553">
        <f>COUNTIFS(Answer,AC553,Country,"USA")</f>
        <v>10</v>
      </c>
      <c r="AK553">
        <f>COUNTIF(Answer,AC553)</f>
        <v>10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>LOOKUP(AC554,$AL:$AL,$AM:$AM )</f>
        <v>931028</v>
      </c>
      <c r="AI554">
        <f>LOOKUP(AG554,$AN:$AN,$AO:$AO)</f>
        <v>826911</v>
      </c>
      <c r="AJ554">
        <f>COUNTIFS(Answer,AC554,Country,"USA")</f>
        <v>184</v>
      </c>
      <c r="AK554">
        <f>COUNTIF(Answer,AC554)</f>
        <v>352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>LOOKUP(AC555,$AL:$AL,$AM:$AM )</f>
        <v>5503158</v>
      </c>
      <c r="AI555">
        <f>LOOKUP(AG555,$AN:$AN,$AO:$AO)</f>
        <v>826911</v>
      </c>
      <c r="AJ555">
        <f>COUNTIFS(Answer,AC555,Country,"USA")</f>
        <v>9</v>
      </c>
      <c r="AK555">
        <f>COUNTIF(Answer,AC555)</f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>LOOKUP(AC556,$AL:$AL,$AM:$AM )</f>
        <v>931028</v>
      </c>
      <c r="AI556">
        <f>LOOKUP(AG556,$AN:$AN,$AO:$AO)</f>
        <v>826911</v>
      </c>
      <c r="AJ556">
        <f>COUNTIFS(Answer,AC556,Country,"USA")</f>
        <v>184</v>
      </c>
      <c r="AK556">
        <f>COUNTIF(Answer,AC556)</f>
        <v>352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>LOOKUP(AC557,$AL:$AL,$AM:$AM )</f>
        <v>808536</v>
      </c>
      <c r="AI557">
        <f>LOOKUP(AG557,$AN:$AN,$AO:$AO)</f>
        <v>826911</v>
      </c>
      <c r="AJ557">
        <f>COUNTIFS(Answer,AC557,Country,"USA")</f>
        <v>0</v>
      </c>
      <c r="AK557">
        <f>COUNTIF(Answer,AC557)</f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>LOOKUP(AC558,$AL:$AL,$AM:$AM )</f>
        <v>931028</v>
      </c>
      <c r="AI558">
        <f>LOOKUP(AG558,$AN:$AN,$AO:$AO)</f>
        <v>826911</v>
      </c>
      <c r="AJ558">
        <f>COUNTIFS(Answer,AC558,Country,"USA")</f>
        <v>184</v>
      </c>
      <c r="AK558">
        <f>COUNTIF(Answer,AC558)</f>
        <v>352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>LOOKUP(AC559,$AL:$AL,$AM:$AM )</f>
        <v>931028</v>
      </c>
      <c r="AI559">
        <f>LOOKUP(AG559,$AN:$AN,$AO:$AO)</f>
        <v>826911</v>
      </c>
      <c r="AJ559">
        <f>COUNTIFS(Answer,AC559,Country,"USA")</f>
        <v>184</v>
      </c>
      <c r="AK559">
        <f>COUNTIF(Answer,AC559)</f>
        <v>352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>LOOKUP(AC560,$AL:$AL,$AM:$AM )</f>
        <v>931028</v>
      </c>
      <c r="AI560">
        <f>LOOKUP(AG560,$AN:$AN,$AO:$AO)</f>
        <v>826911</v>
      </c>
      <c r="AJ560">
        <f>COUNTIFS(Answer,AC560,Country,"USA")</f>
        <v>184</v>
      </c>
      <c r="AK560">
        <f>COUNTIF(Answer,AC560)</f>
        <v>352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>LOOKUP(AC561,$AL:$AL,$AM:$AM )</f>
        <v>5503158</v>
      </c>
      <c r="AI561">
        <f>LOOKUP(AG561,$AN:$AN,$AO:$AO)</f>
        <v>826911</v>
      </c>
      <c r="AJ561">
        <f>COUNTIFS(Answer,AC561,Country,"USA")</f>
        <v>9</v>
      </c>
      <c r="AK561">
        <f>COUNTIF(Answer,AC561)</f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>LOOKUP(AC562,$AL:$AL,$AM:$AM )</f>
        <v>859307</v>
      </c>
      <c r="AI562">
        <f>LOOKUP(AG562,$AN:$AN,$AO:$AO)</f>
        <v>826911</v>
      </c>
      <c r="AJ562">
        <f>COUNTIFS(Answer,AC562,Country,"USA")</f>
        <v>10</v>
      </c>
      <c r="AK562">
        <f>COUNTIF(Answer,AC562)</f>
        <v>10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>LOOKUP(AC563,$AL:$AL,$AM:$AM )</f>
        <v>931028</v>
      </c>
      <c r="AI563">
        <f>LOOKUP(AG563,$AN:$AN,$AO:$AO)</f>
        <v>826911</v>
      </c>
      <c r="AJ563">
        <f>COUNTIFS(Answer,AC563,Country,"USA")</f>
        <v>184</v>
      </c>
      <c r="AK563">
        <f>COUNTIF(Answer,AC563)</f>
        <v>352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>LOOKUP(AC564,$AL:$AL,$AM:$AM )</f>
        <v>866868</v>
      </c>
      <c r="AI564">
        <f>LOOKUP(AG564,$AN:$AN,$AO:$AO)</f>
        <v>826911</v>
      </c>
      <c r="AJ564">
        <f>COUNTIFS(Answer,AC564,Country,"USA")</f>
        <v>2</v>
      </c>
      <c r="AK564">
        <f>COUNTIF(Answer,AC564)</f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>LOOKUP(AC565,$AL:$AL,$AM:$AM )</f>
        <v>17742335</v>
      </c>
      <c r="AI565">
        <f>LOOKUP(AG565,$AN:$AN,$AO:$AO)</f>
        <v>826911</v>
      </c>
      <c r="AJ565">
        <f>COUNTIFS(Answer,AC565,Country,"USA")</f>
        <v>0</v>
      </c>
      <c r="AK565">
        <f>COUNTIF(Answer,AC565)</f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>LOOKUP(AC566,$AL:$AL,$AM:$AM )</f>
        <v>859334</v>
      </c>
      <c r="AI566">
        <f>LOOKUP(AG566,$AN:$AN,$AO:$AO)</f>
        <v>826911</v>
      </c>
      <c r="AJ566">
        <f>COUNTIFS(Answer,AC566,Country,"USA")</f>
        <v>5</v>
      </c>
      <c r="AK566">
        <f>COUNTIF(Answer,AC566)</f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>LOOKUP(AC567,$AL:$AL,$AM:$AM )</f>
        <v>931028</v>
      </c>
      <c r="AI567">
        <f>LOOKUP(AG567,$AN:$AN,$AO:$AO)</f>
        <v>826911</v>
      </c>
      <c r="AJ567">
        <f>COUNTIFS(Answer,AC567,Country,"USA")</f>
        <v>184</v>
      </c>
      <c r="AK567">
        <f>COUNTIF(Answer,AC567)</f>
        <v>352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>LOOKUP(AC568,$AL:$AL,$AM:$AM )</f>
        <v>859334</v>
      </c>
      <c r="AI568">
        <f>LOOKUP(AG568,$AN:$AN,$AO:$AO)</f>
        <v>826911</v>
      </c>
      <c r="AJ568">
        <f>COUNTIFS(Answer,AC568,Country,"USA")</f>
        <v>5</v>
      </c>
      <c r="AK568">
        <f>COUNTIF(Answer,AC568)</f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>LOOKUP(AC569,$AL:$AL,$AM:$AM )</f>
        <v>931028</v>
      </c>
      <c r="AI569">
        <f>LOOKUP(AG569,$AN:$AN,$AO:$AO)</f>
        <v>1332638</v>
      </c>
      <c r="AJ569">
        <f>COUNTIFS(Answer,AC569,Country,"USA")</f>
        <v>184</v>
      </c>
      <c r="AK569">
        <f>COUNTIF(Answer,AC569)</f>
        <v>352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>LOOKUP(AC570,$AL:$AL,$AM:$AM )</f>
        <v>7851662</v>
      </c>
      <c r="AI570">
        <f>LOOKUP(AG570,$AN:$AN,$AO:$AO)</f>
        <v>1332638</v>
      </c>
      <c r="AJ570">
        <f>COUNTIFS(Answer,AC570,Country,"USA")</f>
        <v>107</v>
      </c>
      <c r="AK570">
        <f>COUNTIF(Answer,AC570)</f>
        <v>217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>LOOKUP(AC571,$AL:$AL,$AM:$AM )</f>
        <v>931028</v>
      </c>
      <c r="AI571">
        <f>LOOKUP(AG571,$AN:$AN,$AO:$AO)</f>
        <v>1332638</v>
      </c>
      <c r="AJ571">
        <f>COUNTIFS(Answer,AC571,Country,"USA")</f>
        <v>184</v>
      </c>
      <c r="AK571">
        <f>COUNTIF(Answer,AC571)</f>
        <v>352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>LOOKUP(AC572,$AL:$AL,$AM:$AM )</f>
        <v>7851662</v>
      </c>
      <c r="AI572">
        <f>LOOKUP(AG572,$AN:$AN,$AO:$AO)</f>
        <v>1332638</v>
      </c>
      <c r="AJ572">
        <f>COUNTIFS(Answer,AC572,Country,"USA")</f>
        <v>107</v>
      </c>
      <c r="AK572">
        <f>COUNTIF(Answer,AC572)</f>
        <v>217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>LOOKUP(AC573,$AL:$AL,$AM:$AM )</f>
        <v>931028</v>
      </c>
      <c r="AI573">
        <f>LOOKUP(AG573,$AN:$AN,$AO:$AO)</f>
        <v>1332638</v>
      </c>
      <c r="AJ573">
        <f>COUNTIFS(Answer,AC573,Country,"USA")</f>
        <v>184</v>
      </c>
      <c r="AK573">
        <f>COUNTIF(Answer,AC573)</f>
        <v>352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>LOOKUP(AC574,$AL:$AL,$AM:$AM )</f>
        <v>1332638</v>
      </c>
      <c r="AI574">
        <f>LOOKUP(AG574,$AN:$AN,$AO:$AO)</f>
        <v>1332638</v>
      </c>
      <c r="AJ574">
        <f>COUNTIFS(Answer,AC574,Country,"USA")</f>
        <v>1</v>
      </c>
      <c r="AK574">
        <f>COUNTIF(Answer,AC574)</f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>LOOKUP(AC575,$AL:$AL,$AM:$AM )</f>
        <v>931028</v>
      </c>
      <c r="AI575">
        <f>LOOKUP(AG575,$AN:$AN,$AO:$AO)</f>
        <v>1332638</v>
      </c>
      <c r="AJ575">
        <f>COUNTIFS(Answer,AC575,Country,"USA")</f>
        <v>184</v>
      </c>
      <c r="AK575">
        <f>COUNTIF(Answer,AC575)</f>
        <v>352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>LOOKUP(AC576,$AL:$AL,$AM:$AM )</f>
        <v>931028</v>
      </c>
      <c r="AI576">
        <f>LOOKUP(AG576,$AN:$AN,$AO:$AO)</f>
        <v>1332638</v>
      </c>
      <c r="AJ576">
        <f>COUNTIFS(Answer,AC576,Country,"USA")</f>
        <v>184</v>
      </c>
      <c r="AK576">
        <f>COUNTIF(Answer,AC576)</f>
        <v>352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>LOOKUP(AC577,$AL:$AL,$AM:$AM )</f>
        <v>931028</v>
      </c>
      <c r="AI577">
        <f>LOOKUP(AG577,$AN:$AN,$AO:$AO)</f>
        <v>1332638</v>
      </c>
      <c r="AJ577">
        <f>COUNTIFS(Answer,AC577,Country,"USA")</f>
        <v>184</v>
      </c>
      <c r="AK577">
        <f>COUNTIF(Answer,AC577)</f>
        <v>352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>LOOKUP(AC578,$AL:$AL,$AM:$AM )</f>
        <v>931028</v>
      </c>
      <c r="AI578">
        <f>LOOKUP(AG578,$AN:$AN,$AO:$AO)</f>
        <v>1332638</v>
      </c>
      <c r="AJ578">
        <f>COUNTIFS(Answer,AC578,Country,"USA")</f>
        <v>184</v>
      </c>
      <c r="AK578">
        <f>COUNTIF(Answer,AC578)</f>
        <v>352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>LOOKUP(AC579,$AL:$AL,$AM:$AM )</f>
        <v>931028</v>
      </c>
      <c r="AI579">
        <f>LOOKUP(AG579,$AN:$AN,$AO:$AO)</f>
        <v>1332638</v>
      </c>
      <c r="AJ579">
        <f>COUNTIFS(Answer,AC579,Country,"USA")</f>
        <v>184</v>
      </c>
      <c r="AK579">
        <f>COUNTIF(Answer,AC579)</f>
        <v>352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>LOOKUP(AC580,$AL:$AL,$AM:$AM )</f>
        <v>11233904</v>
      </c>
      <c r="AI580">
        <f>LOOKUP(AG580,$AN:$AN,$AO:$AO)</f>
        <v>1332638</v>
      </c>
      <c r="AJ580">
        <f>COUNTIFS(Answer,AC580,Country,"USA")</f>
        <v>1</v>
      </c>
      <c r="AK580">
        <f>COUNTIF(Answer,AC580)</f>
        <v>10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>LOOKUP(AC581,$AL:$AL,$AM:$AM )</f>
        <v>931028</v>
      </c>
      <c r="AI581">
        <f>LOOKUP(AG581,$AN:$AN,$AO:$AO)</f>
        <v>1332638</v>
      </c>
      <c r="AJ581">
        <f>COUNTIFS(Answer,AC581,Country,"USA")</f>
        <v>184</v>
      </c>
      <c r="AK581">
        <f>COUNTIF(Answer,AC581)</f>
        <v>352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>LOOKUP(AC582,$AL:$AL,$AM:$AM )</f>
        <v>931028</v>
      </c>
      <c r="AI582">
        <f>LOOKUP(AG582,$AN:$AN,$AO:$AO)</f>
        <v>1332638</v>
      </c>
      <c r="AJ582">
        <f>COUNTIFS(Answer,AC582,Country,"USA")</f>
        <v>184</v>
      </c>
      <c r="AK582">
        <f>COUNTIF(Answer,AC582)</f>
        <v>352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>LOOKUP(AC583,$AL:$AL,$AM:$AM )</f>
        <v>1102</v>
      </c>
      <c r="AI583">
        <f>LOOKUP(AG583,$AN:$AN,$AO:$AO)</f>
        <v>1332638</v>
      </c>
      <c r="AJ583">
        <f>COUNTIFS(Answer,AC583,Country,"USA")</f>
        <v>0</v>
      </c>
      <c r="AK583">
        <f>COUNTIF(Answer,AC583)</f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>LOOKUP(AC584,$AL:$AL,$AM:$AM )</f>
        <v>7851662</v>
      </c>
      <c r="AI584">
        <f>LOOKUP(AG584,$AN:$AN,$AO:$AO)</f>
        <v>1332638</v>
      </c>
      <c r="AJ584">
        <f>COUNTIFS(Answer,AC584,Country,"USA")</f>
        <v>107</v>
      </c>
      <c r="AK584">
        <f>COUNTIF(Answer,AC584)</f>
        <v>217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>LOOKUP(AC585,$AL:$AL,$AM:$AM )</f>
        <v>5503158</v>
      </c>
      <c r="AI585">
        <f>LOOKUP(AG585,$AN:$AN,$AO:$AO)</f>
        <v>1332638</v>
      </c>
      <c r="AJ585">
        <f>COUNTIFS(Answer,AC585,Country,"USA")</f>
        <v>9</v>
      </c>
      <c r="AK585">
        <f>COUNTIF(Answer,AC585)</f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>LOOKUP(AC586,$AL:$AL,$AM:$AM )</f>
        <v>931028</v>
      </c>
      <c r="AI586">
        <f>LOOKUP(AG586,$AN:$AN,$AO:$AO)</f>
        <v>1332638</v>
      </c>
      <c r="AJ586">
        <f>COUNTIFS(Answer,AC586,Country,"USA")</f>
        <v>184</v>
      </c>
      <c r="AK586">
        <f>COUNTIF(Answer,AC586)</f>
        <v>352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>LOOKUP(AC587,$AL:$AL,$AM:$AM )</f>
        <v>931028</v>
      </c>
      <c r="AI587">
        <f>LOOKUP(AG587,$AN:$AN,$AO:$AO)</f>
        <v>1332638</v>
      </c>
      <c r="AJ587">
        <f>COUNTIFS(Answer,AC587,Country,"USA")</f>
        <v>184</v>
      </c>
      <c r="AK587">
        <f>COUNTIF(Answer,AC587)</f>
        <v>352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>LOOKUP(AC588,$AL:$AL,$AM:$AM )</f>
        <v>931028</v>
      </c>
      <c r="AI588">
        <f>LOOKUP(AG588,$AN:$AN,$AO:$AO)</f>
        <v>1332638</v>
      </c>
      <c r="AJ588">
        <f>COUNTIFS(Answer,AC588,Country,"USA")</f>
        <v>184</v>
      </c>
      <c r="AK588">
        <f>COUNTIF(Answer,AC588)</f>
        <v>352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>LOOKUP(AC589,$AL:$AL,$AM:$AM )</f>
        <v>931028</v>
      </c>
      <c r="AI589">
        <f>LOOKUP(AG589,$AN:$AN,$AO:$AO)</f>
        <v>1332638</v>
      </c>
      <c r="AJ589">
        <f>COUNTIFS(Answer,AC589,Country,"USA")</f>
        <v>184</v>
      </c>
      <c r="AK589">
        <f>COUNTIF(Answer,AC589)</f>
        <v>352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>LOOKUP(AC590,$AL:$AL,$AM:$AM )</f>
        <v>7851662</v>
      </c>
      <c r="AI590">
        <f>LOOKUP(AG590,$AN:$AN,$AO:$AO)</f>
        <v>1332638</v>
      </c>
      <c r="AJ590">
        <f>COUNTIFS(Answer,AC590,Country,"USA")</f>
        <v>107</v>
      </c>
      <c r="AK590">
        <f>COUNTIF(Answer,AC590)</f>
        <v>217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>LOOKUP(AC591,$AL:$AL,$AM:$AM )</f>
        <v>931028</v>
      </c>
      <c r="AI591">
        <f>LOOKUP(AG591,$AN:$AN,$AO:$AO)</f>
        <v>1332638</v>
      </c>
      <c r="AJ591">
        <f>COUNTIFS(Answer,AC591,Country,"USA")</f>
        <v>184</v>
      </c>
      <c r="AK591">
        <f>COUNTIF(Answer,AC591)</f>
        <v>352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>LOOKUP(AC592,$AL:$AL,$AM:$AM )</f>
        <v>7851662</v>
      </c>
      <c r="AI592">
        <f>LOOKUP(AG592,$AN:$AN,$AO:$AO)</f>
        <v>1332638</v>
      </c>
      <c r="AJ592">
        <f>COUNTIFS(Answer,AC592,Country,"USA")</f>
        <v>107</v>
      </c>
      <c r="AK592">
        <f>COUNTIF(Answer,AC592)</f>
        <v>217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>LOOKUP(AC593,$AL:$AL,$AM:$AM )</f>
        <v>7851662</v>
      </c>
      <c r="AI593">
        <f>LOOKUP(AG593,$AN:$AN,$AO:$AO)</f>
        <v>1332638</v>
      </c>
      <c r="AJ593">
        <f>COUNTIFS(Answer,AC593,Country,"USA")</f>
        <v>107</v>
      </c>
      <c r="AK593">
        <f>COUNTIF(Answer,AC593)</f>
        <v>217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>LOOKUP(AC594,$AL:$AL,$AM:$AM )</f>
        <v>931028</v>
      </c>
      <c r="AI594">
        <f>LOOKUP(AG594,$AN:$AN,$AO:$AO)</f>
        <v>1332638</v>
      </c>
      <c r="AJ594">
        <f>COUNTIFS(Answer,AC594,Country,"USA")</f>
        <v>184</v>
      </c>
      <c r="AK594">
        <f>COUNTIF(Answer,AC594)</f>
        <v>352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>LOOKUP(AC595,$AL:$AL,$AM:$AM )</f>
        <v>7851662</v>
      </c>
      <c r="AI595">
        <f>LOOKUP(AG595,$AN:$AN,$AO:$AO)</f>
        <v>1332638</v>
      </c>
      <c r="AJ595">
        <f>COUNTIFS(Answer,AC595,Country,"USA")</f>
        <v>107</v>
      </c>
      <c r="AK595">
        <f>COUNTIF(Answer,AC595)</f>
        <v>217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>LOOKUP(AC596,$AL:$AL,$AM:$AM )</f>
        <v>931028</v>
      </c>
      <c r="AI596">
        <f>LOOKUP(AG596,$AN:$AN,$AO:$AO)</f>
        <v>1332638</v>
      </c>
      <c r="AJ596">
        <f>COUNTIFS(Answer,AC596,Country,"USA")</f>
        <v>184</v>
      </c>
      <c r="AK596">
        <f>COUNTIF(Answer,AC596)</f>
        <v>352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>LOOKUP(AC597,$AL:$AL,$AM:$AM )</f>
        <v>7851662</v>
      </c>
      <c r="AI597">
        <f>LOOKUP(AG597,$AN:$AN,$AO:$AO)</f>
        <v>1332638</v>
      </c>
      <c r="AJ597">
        <f>COUNTIFS(Answer,AC597,Country,"USA")</f>
        <v>107</v>
      </c>
      <c r="AK597">
        <f>COUNTIF(Answer,AC597)</f>
        <v>217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>LOOKUP(AC598,$AL:$AL,$AM:$AM )</f>
        <v>7806852</v>
      </c>
      <c r="AI598">
        <f>LOOKUP(AG598,$AN:$AN,$AO:$AO)</f>
        <v>1332638</v>
      </c>
      <c r="AJ598">
        <f>COUNTIFS(Answer,AC598,Country,"USA")</f>
        <v>0</v>
      </c>
      <c r="AK598">
        <f>COUNTIF(Answer,AC598)</f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>LOOKUP(AC599,$AL:$AL,$AM:$AM )</f>
        <v>7851662</v>
      </c>
      <c r="AI599">
        <f>LOOKUP(AG599,$AN:$AN,$AO:$AO)</f>
        <v>1332638</v>
      </c>
      <c r="AJ599">
        <f>COUNTIFS(Answer,AC599,Country,"USA")</f>
        <v>107</v>
      </c>
      <c r="AK599">
        <f>COUNTIF(Answer,AC599)</f>
        <v>217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>LOOKUP(AC600,$AL:$AL,$AM:$AM )</f>
        <v>931028</v>
      </c>
      <c r="AI600">
        <f>LOOKUP(AG600,$AN:$AN,$AO:$AO)</f>
        <v>1332638</v>
      </c>
      <c r="AJ600">
        <f>COUNTIFS(Answer,AC600,Country,"USA")</f>
        <v>184</v>
      </c>
      <c r="AK600">
        <f>COUNTIF(Answer,AC600)</f>
        <v>352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>LOOKUP(AC601,$AL:$AL,$AM:$AM )</f>
        <v>7851662</v>
      </c>
      <c r="AI601">
        <f>LOOKUP(AG601,$AN:$AN,$AO:$AO)</f>
        <v>1332638</v>
      </c>
      <c r="AJ601">
        <f>COUNTIFS(Answer,AC601,Country,"USA")</f>
        <v>107</v>
      </c>
      <c r="AK601">
        <f>COUNTIF(Answer,AC601)</f>
        <v>217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>LOOKUP(AC602,$AL:$AL,$AM:$AM )</f>
        <v>931028</v>
      </c>
      <c r="AI602">
        <f>LOOKUP(AG602,$AN:$AN,$AO:$AO)</f>
        <v>1332638</v>
      </c>
      <c r="AJ602">
        <f>COUNTIFS(Answer,AC602,Country,"USA")</f>
        <v>184</v>
      </c>
      <c r="AK602">
        <f>COUNTIF(Answer,AC602)</f>
        <v>352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>LOOKUP(AC603,$AL:$AL,$AM:$AM )</f>
        <v>931028</v>
      </c>
      <c r="AI603">
        <f>LOOKUP(AG603,$AN:$AN,$AO:$AO)</f>
        <v>1332638</v>
      </c>
      <c r="AJ603">
        <f>COUNTIFS(Answer,AC603,Country,"USA")</f>
        <v>184</v>
      </c>
      <c r="AK603">
        <f>COUNTIF(Answer,AC603)</f>
        <v>352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>LOOKUP(AC604,$AL:$AL,$AM:$AM )</f>
        <v>931028</v>
      </c>
      <c r="AI604">
        <f>LOOKUP(AG604,$AN:$AN,$AO:$AO)</f>
        <v>1332638</v>
      </c>
      <c r="AJ604">
        <f>COUNTIFS(Answer,AC604,Country,"USA")</f>
        <v>184</v>
      </c>
      <c r="AK604">
        <f>COUNTIF(Answer,AC604)</f>
        <v>352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>LOOKUP(AC605,$AL:$AL,$AM:$AM )</f>
        <v>931028</v>
      </c>
      <c r="AI605">
        <f>LOOKUP(AG605,$AN:$AN,$AO:$AO)</f>
        <v>1332638</v>
      </c>
      <c r="AJ605">
        <f>COUNTIFS(Answer,AC605,Country,"USA")</f>
        <v>184</v>
      </c>
      <c r="AK605">
        <f>COUNTIF(Answer,AC605)</f>
        <v>352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>LOOKUP(AC606,$AL:$AL,$AM:$AM )</f>
        <v>931028</v>
      </c>
      <c r="AI606">
        <f>LOOKUP(AG606,$AN:$AN,$AO:$AO)</f>
        <v>1332638</v>
      </c>
      <c r="AJ606">
        <f>COUNTIFS(Answer,AC606,Country,"USA")</f>
        <v>184</v>
      </c>
      <c r="AK606">
        <f>COUNTIF(Answer,AC606)</f>
        <v>352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>LOOKUP(AC607,$AL:$AL,$AM:$AM )</f>
        <v>7851662</v>
      </c>
      <c r="AI607">
        <f>LOOKUP(AG607,$AN:$AN,$AO:$AO)</f>
        <v>1332638</v>
      </c>
      <c r="AJ607">
        <f>COUNTIFS(Answer,AC607,Country,"USA")</f>
        <v>107</v>
      </c>
      <c r="AK607">
        <f>COUNTIF(Answer,AC607)</f>
        <v>217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>LOOKUP(AC608,$AL:$AL,$AM:$AM )</f>
        <v>931028</v>
      </c>
      <c r="AI608">
        <f>LOOKUP(AG608,$AN:$AN,$AO:$AO)</f>
        <v>1332638</v>
      </c>
      <c r="AJ608">
        <f>COUNTIFS(Answer,AC608,Country,"USA")</f>
        <v>184</v>
      </c>
      <c r="AK608">
        <f>COUNTIF(Answer,AC608)</f>
        <v>352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>LOOKUP(AC609,$AL:$AL,$AM:$AM )</f>
        <v>931028</v>
      </c>
      <c r="AI609">
        <f>LOOKUP(AG609,$AN:$AN,$AO:$AO)</f>
        <v>1332638</v>
      </c>
      <c r="AJ609">
        <f>COUNTIFS(Answer,AC609,Country,"USA")</f>
        <v>184</v>
      </c>
      <c r="AK609">
        <f>COUNTIF(Answer,AC609)</f>
        <v>352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>LOOKUP(AC610,$AL:$AL,$AM:$AM )</f>
        <v>931028</v>
      </c>
      <c r="AI610">
        <f>LOOKUP(AG610,$AN:$AN,$AO:$AO)</f>
        <v>1332638</v>
      </c>
      <c r="AJ610">
        <f>COUNTIFS(Answer,AC610,Country,"USA")</f>
        <v>184</v>
      </c>
      <c r="AK610">
        <f>COUNTIF(Answer,AC610)</f>
        <v>352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>LOOKUP(AC611,$AL:$AL,$AM:$AM )</f>
        <v>27231154</v>
      </c>
      <c r="AI611">
        <f>LOOKUP(AG611,$AN:$AN,$AO:$AO)</f>
        <v>1332638</v>
      </c>
      <c r="AJ611">
        <f>COUNTIFS(Answer,AC611,Country,"USA")</f>
        <v>0</v>
      </c>
      <c r="AK611">
        <f>COUNTIF(Answer,AC611)</f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>LOOKUP(AC612,$AL:$AL,$AM:$AM )</f>
        <v>931028</v>
      </c>
      <c r="AI612">
        <f>LOOKUP(AG612,$AN:$AN,$AO:$AO)</f>
        <v>1332638</v>
      </c>
      <c r="AJ612">
        <f>COUNTIFS(Answer,AC612,Country,"USA")</f>
        <v>184</v>
      </c>
      <c r="AK612">
        <f>COUNTIF(Answer,AC612)</f>
        <v>352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>LOOKUP(AC613,$AL:$AL,$AM:$AM )</f>
        <v>931028</v>
      </c>
      <c r="AI613">
        <f>LOOKUP(AG613,$AN:$AN,$AO:$AO)</f>
        <v>1332638</v>
      </c>
      <c r="AJ613">
        <f>COUNTIFS(Answer,AC613,Country,"USA")</f>
        <v>184</v>
      </c>
      <c r="AK613">
        <f>COUNTIF(Answer,AC613)</f>
        <v>352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>LOOKUP(AC614,$AL:$AL,$AM:$AM )</f>
        <v>931028</v>
      </c>
      <c r="AI614">
        <f>LOOKUP(AG614,$AN:$AN,$AO:$AO)</f>
        <v>1332638</v>
      </c>
      <c r="AJ614">
        <f>COUNTIFS(Answer,AC614,Country,"USA")</f>
        <v>184</v>
      </c>
      <c r="AK614">
        <f>COUNTIF(Answer,AC614)</f>
        <v>352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>LOOKUP(AC615,$AL:$AL,$AM:$AM )</f>
        <v>931028</v>
      </c>
      <c r="AI615">
        <f>LOOKUP(AG615,$AN:$AN,$AO:$AO)</f>
        <v>1332638</v>
      </c>
      <c r="AJ615">
        <f>COUNTIFS(Answer,AC615,Country,"USA")</f>
        <v>184</v>
      </c>
      <c r="AK615">
        <f>COUNTIF(Answer,AC615)</f>
        <v>352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>LOOKUP(AC616,$AL:$AL,$AM:$AM )</f>
        <v>919228</v>
      </c>
      <c r="AI616">
        <f>LOOKUP(AG616,$AN:$AN,$AO:$AO)</f>
        <v>1332638</v>
      </c>
      <c r="AJ616">
        <f>COUNTIFS(Answer,AC616,Country,"USA")</f>
        <v>4</v>
      </c>
      <c r="AK616">
        <f>COUNTIF(Answer,AC616)</f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>LOOKUP(AC617,$AL:$AL,$AM:$AM )</f>
        <v>5503158</v>
      </c>
      <c r="AI617">
        <f>LOOKUP(AG617,$AN:$AN,$AO:$AO)</f>
        <v>1332638</v>
      </c>
      <c r="AJ617">
        <f>COUNTIFS(Answer,AC617,Country,"USA")</f>
        <v>9</v>
      </c>
      <c r="AK617">
        <f>COUNTIF(Answer,AC617)</f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>LOOKUP(AC618,$AL:$AL,$AM:$AM )</f>
        <v>931028</v>
      </c>
      <c r="AI618">
        <f>LOOKUP(AG618,$AN:$AN,$AO:$AO)</f>
        <v>1332638</v>
      </c>
      <c r="AJ618">
        <f>COUNTIFS(Answer,AC618,Country,"USA")</f>
        <v>184</v>
      </c>
      <c r="AK618">
        <f>COUNTIF(Answer,AC618)</f>
        <v>352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>LOOKUP(AC619,$AL:$AL,$AM:$AM )</f>
        <v>7851662</v>
      </c>
      <c r="AI619">
        <f>LOOKUP(AG619,$AN:$AN,$AO:$AO)</f>
        <v>1332638</v>
      </c>
      <c r="AJ619">
        <f>COUNTIFS(Answer,AC619,Country,"USA")</f>
        <v>107</v>
      </c>
      <c r="AK619">
        <f>COUNTIF(Answer,AC619)</f>
        <v>217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>LOOKUP(AC620,$AL:$AL,$AM:$AM )</f>
        <v>931028</v>
      </c>
      <c r="AI620">
        <f>LOOKUP(AG620,$AN:$AN,$AO:$AO)</f>
        <v>1332638</v>
      </c>
      <c r="AJ620">
        <f>COUNTIFS(Answer,AC620,Country,"USA")</f>
        <v>184</v>
      </c>
      <c r="AK620">
        <f>COUNTIF(Answer,AC620)</f>
        <v>352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>LOOKUP(AC621,$AL:$AL,$AM:$AM )</f>
        <v>931028</v>
      </c>
      <c r="AI621">
        <f>LOOKUP(AG621,$AN:$AN,$AO:$AO)</f>
        <v>1332638</v>
      </c>
      <c r="AJ621">
        <f>COUNTIFS(Answer,AC621,Country,"USA")</f>
        <v>184</v>
      </c>
      <c r="AK621">
        <f>COUNTIF(Answer,AC621)</f>
        <v>352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>LOOKUP(AC622,$AL:$AL,$AM:$AM )</f>
        <v>931028</v>
      </c>
      <c r="AI622">
        <f>LOOKUP(AG622,$AN:$AN,$AO:$AO)</f>
        <v>1332638</v>
      </c>
      <c r="AJ622">
        <f>COUNTIFS(Answer,AC622,Country,"USA")</f>
        <v>184</v>
      </c>
      <c r="AK622">
        <f>COUNTIF(Answer,AC622)</f>
        <v>352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>LOOKUP(AC623,$AL:$AL,$AM:$AM )</f>
        <v>931028</v>
      </c>
      <c r="AI623">
        <f>LOOKUP(AG623,$AN:$AN,$AO:$AO)</f>
        <v>1332638</v>
      </c>
      <c r="AJ623">
        <f>COUNTIFS(Answer,AC623,Country,"USA")</f>
        <v>184</v>
      </c>
      <c r="AK623">
        <f>COUNTIF(Answer,AC623)</f>
        <v>352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>LOOKUP(AC624,$AL:$AL,$AM:$AM )</f>
        <v>931028</v>
      </c>
      <c r="AI624">
        <f>LOOKUP(AG624,$AN:$AN,$AO:$AO)</f>
        <v>1332638</v>
      </c>
      <c r="AJ624">
        <f>COUNTIFS(Answer,AC624,Country,"USA")</f>
        <v>184</v>
      </c>
      <c r="AK624">
        <f>COUNTIF(Answer,AC624)</f>
        <v>352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>LOOKUP(AC625,$AL:$AL,$AM:$AM )</f>
        <v>7851662</v>
      </c>
      <c r="AI625">
        <f>LOOKUP(AG625,$AN:$AN,$AO:$AO)</f>
        <v>1332638</v>
      </c>
      <c r="AJ625">
        <f>COUNTIFS(Answer,AC625,Country,"USA")</f>
        <v>107</v>
      </c>
      <c r="AK625">
        <f>COUNTIF(Answer,AC625)</f>
        <v>217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>LOOKUP(AC626,$AL:$AL,$AM:$AM )</f>
        <v>7851662</v>
      </c>
      <c r="AI626">
        <f>LOOKUP(AG626,$AN:$AN,$AO:$AO)</f>
        <v>1332638</v>
      </c>
      <c r="AJ626">
        <f>COUNTIFS(Answer,AC626,Country,"USA")</f>
        <v>107</v>
      </c>
      <c r="AK626">
        <f>COUNTIF(Answer,AC626)</f>
        <v>217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>LOOKUP(AC627,$AL:$AL,$AM:$AM )</f>
        <v>931028</v>
      </c>
      <c r="AI627">
        <f>LOOKUP(AG627,$AN:$AN,$AO:$AO)</f>
        <v>1332638</v>
      </c>
      <c r="AJ627">
        <f>COUNTIFS(Answer,AC627,Country,"USA")</f>
        <v>184</v>
      </c>
      <c r="AK627">
        <f>COUNTIF(Answer,AC627)</f>
        <v>352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>LOOKUP(AC628,$AL:$AL,$AM:$AM )</f>
        <v>6038316</v>
      </c>
      <c r="AI628">
        <f>LOOKUP(AG628,$AN:$AN,$AO:$AO)</f>
        <v>1332638</v>
      </c>
      <c r="AJ628">
        <f>COUNTIFS(Answer,AC628,Country,"USA")</f>
        <v>0</v>
      </c>
      <c r="AK628">
        <f>COUNTIF(Answer,AC628)</f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>LOOKUP(AC629,$AL:$AL,$AM:$AM )</f>
        <v>931028</v>
      </c>
      <c r="AI629">
        <f>LOOKUP(AG629,$AN:$AN,$AO:$AO)</f>
        <v>1332638</v>
      </c>
      <c r="AJ629">
        <f>COUNTIFS(Answer,AC629,Country,"USA")</f>
        <v>184</v>
      </c>
      <c r="AK629">
        <f>COUNTIF(Answer,AC629)</f>
        <v>352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>LOOKUP(AC630,$AL:$AL,$AM:$AM )</f>
        <v>7727806</v>
      </c>
      <c r="AI630">
        <f>LOOKUP(AG630,$AN:$AN,$AO:$AO)</f>
        <v>1332638</v>
      </c>
      <c r="AJ630">
        <f>COUNTIFS(Answer,AC630,Country,"USA")</f>
        <v>0</v>
      </c>
      <c r="AK630">
        <f>COUNTIF(Answer,AC630)</f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>LOOKUP(AC631,$AL:$AL,$AM:$AM )</f>
        <v>7851662</v>
      </c>
      <c r="AI631">
        <f>LOOKUP(AG631,$AN:$AN,$AO:$AO)</f>
        <v>1332638</v>
      </c>
      <c r="AJ631">
        <f>COUNTIFS(Answer,AC631,Country,"USA")</f>
        <v>107</v>
      </c>
      <c r="AK631">
        <f>COUNTIF(Answer,AC631)</f>
        <v>217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>LOOKUP(AC632,$AL:$AL,$AM:$AM )</f>
        <v>866299</v>
      </c>
      <c r="AI632">
        <f>LOOKUP(AG632,$AN:$AN,$AO:$AO)</f>
        <v>1332638</v>
      </c>
      <c r="AJ632">
        <f>COUNTIFS(Answer,AC632,Country,"USA")</f>
        <v>0</v>
      </c>
      <c r="AK632">
        <f>COUNTIF(Answer,AC632)</f>
        <v>12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>LOOKUP(AC633,$AL:$AL,$AM:$AM )</f>
        <v>7851662</v>
      </c>
      <c r="AI633">
        <f>LOOKUP(AG633,$AN:$AN,$AO:$AO)</f>
        <v>1332638</v>
      </c>
      <c r="AJ633">
        <f>COUNTIFS(Answer,AC633,Country,"USA")</f>
        <v>107</v>
      </c>
      <c r="AK633">
        <f>COUNTIF(Answer,AC633)</f>
        <v>217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>LOOKUP(AC634,$AL:$AL,$AM:$AM )</f>
        <v>931028</v>
      </c>
      <c r="AI634">
        <f>LOOKUP(AG634,$AN:$AN,$AO:$AO)</f>
        <v>1332638</v>
      </c>
      <c r="AJ634">
        <f>COUNTIFS(Answer,AC634,Country,"USA")</f>
        <v>184</v>
      </c>
      <c r="AK634">
        <f>COUNTIF(Answer,AC634)</f>
        <v>352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>LOOKUP(AC635,$AL:$AL,$AM:$AM )</f>
        <v>5503158</v>
      </c>
      <c r="AI635">
        <f>LOOKUP(AG635,$AN:$AN,$AO:$AO)</f>
        <v>1332638</v>
      </c>
      <c r="AJ635">
        <f>COUNTIFS(Answer,AC635,Country,"USA")</f>
        <v>9</v>
      </c>
      <c r="AK635">
        <f>COUNTIF(Answer,AC635)</f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>LOOKUP(AC636,$AL:$AL,$AM:$AM )</f>
        <v>931028</v>
      </c>
      <c r="AI636">
        <f>LOOKUP(AG636,$AN:$AN,$AO:$AO)</f>
        <v>1332638</v>
      </c>
      <c r="AJ636">
        <f>COUNTIFS(Answer,AC636,Country,"USA")</f>
        <v>184</v>
      </c>
      <c r="AK636">
        <f>COUNTIF(Answer,AC636)</f>
        <v>352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>LOOKUP(AC637,$AL:$AL,$AM:$AM )</f>
        <v>7851662</v>
      </c>
      <c r="AI637">
        <f>LOOKUP(AG637,$AN:$AN,$AO:$AO)</f>
        <v>1332638</v>
      </c>
      <c r="AJ637">
        <f>COUNTIFS(Answer,AC637,Country,"USA")</f>
        <v>107</v>
      </c>
      <c r="AK637">
        <f>COUNTIF(Answer,AC637)</f>
        <v>217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>LOOKUP(AC638,$AL:$AL,$AM:$AM )</f>
        <v>931028</v>
      </c>
      <c r="AI638">
        <f>LOOKUP(AG638,$AN:$AN,$AO:$AO)</f>
        <v>1332638</v>
      </c>
      <c r="AJ638">
        <f>COUNTIFS(Answer,AC638,Country,"USA")</f>
        <v>184</v>
      </c>
      <c r="AK638">
        <f>COUNTIF(Answer,AC638)</f>
        <v>352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>LOOKUP(AC639,$AL:$AL,$AM:$AM )</f>
        <v>7851662</v>
      </c>
      <c r="AI639">
        <f>LOOKUP(AG639,$AN:$AN,$AO:$AO)</f>
        <v>1332638</v>
      </c>
      <c r="AJ639">
        <f>COUNTIFS(Answer,AC639,Country,"USA")</f>
        <v>107</v>
      </c>
      <c r="AK639">
        <f>COUNTIF(Answer,AC639)</f>
        <v>217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>LOOKUP(AC640,$AL:$AL,$AM:$AM )</f>
        <v>1317356</v>
      </c>
      <c r="AI640">
        <f>LOOKUP(AG640,$AN:$AN,$AO:$AO)</f>
        <v>1332638</v>
      </c>
      <c r="AJ640">
        <f>COUNTIFS(Answer,AC640,Country,"USA")</f>
        <v>0</v>
      </c>
      <c r="AK640">
        <f>COUNTIF(Answer,AC640)</f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>LOOKUP(AC641,$AL:$AL,$AM:$AM )</f>
        <v>931028</v>
      </c>
      <c r="AI641">
        <f>LOOKUP(AG641,$AN:$AN,$AO:$AO)</f>
        <v>808536</v>
      </c>
      <c r="AJ641">
        <f>COUNTIFS(Answer,AC641,Country,"USA")</f>
        <v>184</v>
      </c>
      <c r="AK641">
        <f>COUNTIF(Answer,AC641)</f>
        <v>352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>LOOKUP(AC642,$AL:$AL,$AM:$AM )</f>
        <v>931028</v>
      </c>
      <c r="AI642">
        <f>LOOKUP(AG642,$AN:$AN,$AO:$AO)</f>
        <v>808536</v>
      </c>
      <c r="AJ642">
        <f>COUNTIFS(Answer,AC642,Country,"USA")</f>
        <v>184</v>
      </c>
      <c r="AK642">
        <f>COUNTIF(Answer,AC642)</f>
        <v>352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>LOOKUP(AC643,$AL:$AL,$AM:$AM )</f>
        <v>814728</v>
      </c>
      <c r="AI643">
        <f>LOOKUP(AG643,$AN:$AN,$AO:$AO)</f>
        <v>808536</v>
      </c>
      <c r="AJ643">
        <f>COUNTIFS(Answer,AC643,Country,"USA")</f>
        <v>1</v>
      </c>
      <c r="AK643">
        <f>COUNTIF(Answer,AC643)</f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>LOOKUP(AC644,$AL:$AL,$AM:$AM )</f>
        <v>21509808</v>
      </c>
      <c r="AI644">
        <f>LOOKUP(AG644,$AN:$AN,$AO:$AO)</f>
        <v>808536</v>
      </c>
      <c r="AJ644">
        <f>COUNTIFS(Answer,AC644,Country,"USA")</f>
        <v>6</v>
      </c>
      <c r="AK644">
        <f>COUNTIF(Answer,AC644)</f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>LOOKUP(AC645,$AL:$AL,$AM:$AM )</f>
        <v>931028</v>
      </c>
      <c r="AI645">
        <f>LOOKUP(AG645,$AN:$AN,$AO:$AO)</f>
        <v>808536</v>
      </c>
      <c r="AJ645">
        <f>COUNTIFS(Answer,AC645,Country,"USA")</f>
        <v>184</v>
      </c>
      <c r="AK645">
        <f>COUNTIF(Answer,AC645)</f>
        <v>352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>LOOKUP(AC646,$AL:$AL,$AM:$AM )</f>
        <v>866031</v>
      </c>
      <c r="AI646">
        <f>LOOKUP(AG646,$AN:$AN,$AO:$AO)</f>
        <v>808536</v>
      </c>
      <c r="AJ646">
        <f>COUNTIFS(Answer,AC646,Country,"USA")</f>
        <v>1</v>
      </c>
      <c r="AK646">
        <f>COUNTIF(Answer,AC646)</f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>LOOKUP(AC647,$AL:$AL,$AM:$AM )</f>
        <v>931028</v>
      </c>
      <c r="AI647">
        <f>LOOKUP(AG647,$AN:$AN,$AO:$AO)</f>
        <v>808536</v>
      </c>
      <c r="AJ647">
        <f>COUNTIFS(Answer,AC647,Country,"USA")</f>
        <v>184</v>
      </c>
      <c r="AK647">
        <f>COUNTIF(Answer,AC647)</f>
        <v>352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>LOOKUP(AC648,$AL:$AL,$AM:$AM )</f>
        <v>931028</v>
      </c>
      <c r="AI648">
        <f>LOOKUP(AG648,$AN:$AN,$AO:$AO)</f>
        <v>808536</v>
      </c>
      <c r="AJ648">
        <f>COUNTIFS(Answer,AC648,Country,"USA")</f>
        <v>184</v>
      </c>
      <c r="AK648">
        <f>COUNTIF(Answer,AC648)</f>
        <v>352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>LOOKUP(AC649,$AL:$AL,$AM:$AM )</f>
        <v>931028</v>
      </c>
      <c r="AI649">
        <f>LOOKUP(AG649,$AN:$AN,$AO:$AO)</f>
        <v>808536</v>
      </c>
      <c r="AJ649">
        <f>COUNTIFS(Answer,AC649,Country,"USA")</f>
        <v>184</v>
      </c>
      <c r="AK649">
        <f>COUNTIF(Answer,AC649)</f>
        <v>352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>LOOKUP(AC650,$AL:$AL,$AM:$AM )</f>
        <v>931028</v>
      </c>
      <c r="AI650">
        <f>LOOKUP(AG650,$AN:$AN,$AO:$AO)</f>
        <v>808536</v>
      </c>
      <c r="AJ650">
        <f>COUNTIFS(Answer,AC650,Country,"USA")</f>
        <v>184</v>
      </c>
      <c r="AK650">
        <f>COUNTIF(Answer,AC650)</f>
        <v>352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>LOOKUP(AC651,$AL:$AL,$AM:$AM )</f>
        <v>931028</v>
      </c>
      <c r="AI651">
        <f>LOOKUP(AG651,$AN:$AN,$AO:$AO)</f>
        <v>808536</v>
      </c>
      <c r="AJ651">
        <f>COUNTIFS(Answer,AC651,Country,"USA")</f>
        <v>184</v>
      </c>
      <c r="AK651">
        <f>COUNTIF(Answer,AC651)</f>
        <v>352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>LOOKUP(AC652,$AL:$AL,$AM:$AM )</f>
        <v>931028</v>
      </c>
      <c r="AI652">
        <f>LOOKUP(AG652,$AN:$AN,$AO:$AO)</f>
        <v>808536</v>
      </c>
      <c r="AJ652">
        <f>COUNTIFS(Answer,AC652,Country,"USA")</f>
        <v>184</v>
      </c>
      <c r="AK652">
        <f>COUNTIF(Answer,AC652)</f>
        <v>352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>LOOKUP(AC653,$AL:$AL,$AM:$AM )</f>
        <v>11233904</v>
      </c>
      <c r="AI653">
        <f>LOOKUP(AG653,$AN:$AN,$AO:$AO)</f>
        <v>808536</v>
      </c>
      <c r="AJ653">
        <f>COUNTIFS(Answer,AC653,Country,"USA")</f>
        <v>1</v>
      </c>
      <c r="AK653">
        <f>COUNTIF(Answer,AC653)</f>
        <v>10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>LOOKUP(AC654,$AL:$AL,$AM:$AM )</f>
        <v>1292813</v>
      </c>
      <c r="AI654">
        <f>LOOKUP(AG654,$AN:$AN,$AO:$AO)</f>
        <v>808536</v>
      </c>
      <c r="AJ654">
        <f>COUNTIFS(Answer,AC654,Country,"USA")</f>
        <v>0</v>
      </c>
      <c r="AK654">
        <f>COUNTIF(Answer,AC654)</f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>LOOKUP(AC655,$AL:$AL,$AM:$AM )</f>
        <v>931028</v>
      </c>
      <c r="AI655">
        <f>LOOKUP(AG655,$AN:$AN,$AO:$AO)</f>
        <v>808536</v>
      </c>
      <c r="AJ655">
        <f>COUNTIFS(Answer,AC655,Country,"USA")</f>
        <v>184</v>
      </c>
      <c r="AK655">
        <f>COUNTIF(Answer,AC655)</f>
        <v>352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>LOOKUP(AC656,$AL:$AL,$AM:$AM )</f>
        <v>10748965</v>
      </c>
      <c r="AI656">
        <f>LOOKUP(AG656,$AN:$AN,$AO:$AO)</f>
        <v>808536</v>
      </c>
      <c r="AJ656">
        <f>COUNTIFS(Answer,AC656,Country,"USA")</f>
        <v>0</v>
      </c>
      <c r="AK656">
        <f>COUNTIF(Answer,AC656)</f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>LOOKUP(AC657,$AL:$AL,$AM:$AM )</f>
        <v>5503158</v>
      </c>
      <c r="AI657">
        <f>LOOKUP(AG657,$AN:$AN,$AO:$AO)</f>
        <v>808536</v>
      </c>
      <c r="AJ657">
        <f>COUNTIFS(Answer,AC657,Country,"USA")</f>
        <v>9</v>
      </c>
      <c r="AK657">
        <f>COUNTIF(Answer,AC657)</f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>LOOKUP(AC658,$AL:$AL,$AM:$AM )</f>
        <v>931028</v>
      </c>
      <c r="AI658">
        <f>LOOKUP(AG658,$AN:$AN,$AO:$AO)</f>
        <v>808536</v>
      </c>
      <c r="AJ658">
        <f>COUNTIFS(Answer,AC658,Country,"USA")</f>
        <v>184</v>
      </c>
      <c r="AK658">
        <f>COUNTIF(Answer,AC658)</f>
        <v>352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>LOOKUP(AC659,$AL:$AL,$AM:$AM )</f>
        <v>931028</v>
      </c>
      <c r="AI659">
        <f>LOOKUP(AG659,$AN:$AN,$AO:$AO)</f>
        <v>808536</v>
      </c>
      <c r="AJ659">
        <f>COUNTIFS(Answer,AC659,Country,"USA")</f>
        <v>184</v>
      </c>
      <c r="AK659">
        <f>COUNTIF(Answer,AC659)</f>
        <v>352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>LOOKUP(AC660,$AL:$AL,$AM:$AM )</f>
        <v>931028</v>
      </c>
      <c r="AI660">
        <f>LOOKUP(AG660,$AN:$AN,$AO:$AO)</f>
        <v>808536</v>
      </c>
      <c r="AJ660">
        <f>COUNTIFS(Answer,AC660,Country,"USA")</f>
        <v>184</v>
      </c>
      <c r="AK660">
        <f>COUNTIF(Answer,AC660)</f>
        <v>352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>LOOKUP(AC661,$AL:$AL,$AM:$AM )</f>
        <v>931028</v>
      </c>
      <c r="AI661">
        <f>LOOKUP(AG661,$AN:$AN,$AO:$AO)</f>
        <v>808536</v>
      </c>
      <c r="AJ661">
        <f>COUNTIFS(Answer,AC661,Country,"USA")</f>
        <v>184</v>
      </c>
      <c r="AK661">
        <f>COUNTIF(Answer,AC661)</f>
        <v>352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>LOOKUP(AC662,$AL:$AL,$AM:$AM )</f>
        <v>931028</v>
      </c>
      <c r="AI662">
        <f>LOOKUP(AG662,$AN:$AN,$AO:$AO)</f>
        <v>808536</v>
      </c>
      <c r="AJ662">
        <f>COUNTIFS(Answer,AC662,Country,"USA")</f>
        <v>184</v>
      </c>
      <c r="AK662">
        <f>COUNTIF(Answer,AC662)</f>
        <v>352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>LOOKUP(AC663,$AL:$AL,$AM:$AM )</f>
        <v>931028</v>
      </c>
      <c r="AI663">
        <f>LOOKUP(AG663,$AN:$AN,$AO:$AO)</f>
        <v>808536</v>
      </c>
      <c r="AJ663">
        <f>COUNTIFS(Answer,AC663,Country,"USA")</f>
        <v>184</v>
      </c>
      <c r="AK663">
        <f>COUNTIF(Answer,AC663)</f>
        <v>352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>LOOKUP(AC664,$AL:$AL,$AM:$AM )</f>
        <v>931028</v>
      </c>
      <c r="AI664">
        <f>LOOKUP(AG664,$AN:$AN,$AO:$AO)</f>
        <v>808536</v>
      </c>
      <c r="AJ664">
        <f>COUNTIFS(Answer,AC664,Country,"USA")</f>
        <v>184</v>
      </c>
      <c r="AK664">
        <f>COUNTIF(Answer,AC664)</f>
        <v>352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>LOOKUP(AC665,$AL:$AL,$AM:$AM )</f>
        <v>931028</v>
      </c>
      <c r="AI665">
        <f>LOOKUP(AG665,$AN:$AN,$AO:$AO)</f>
        <v>808536</v>
      </c>
      <c r="AJ665">
        <f>COUNTIFS(Answer,AC665,Country,"USA")</f>
        <v>184</v>
      </c>
      <c r="AK665">
        <f>COUNTIF(Answer,AC665)</f>
        <v>352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>LOOKUP(AC666,$AL:$AL,$AM:$AM )</f>
        <v>931028</v>
      </c>
      <c r="AI666">
        <f>LOOKUP(AG666,$AN:$AN,$AO:$AO)</f>
        <v>808536</v>
      </c>
      <c r="AJ666">
        <f>COUNTIFS(Answer,AC666,Country,"USA")</f>
        <v>184</v>
      </c>
      <c r="AK666">
        <f>COUNTIF(Answer,AC666)</f>
        <v>352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>LOOKUP(AC667,$AL:$AL,$AM:$AM )</f>
        <v>863552</v>
      </c>
      <c r="AI667">
        <f>LOOKUP(AG667,$AN:$AN,$AO:$AO)</f>
        <v>808536</v>
      </c>
      <c r="AJ667">
        <f>COUNTIFS(Answer,AC667,Country,"USA")</f>
        <v>2</v>
      </c>
      <c r="AK667">
        <f>COUNTIF(Answer,AC667)</f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>LOOKUP(AC668,$AL:$AL,$AM:$AM )</f>
        <v>5431345</v>
      </c>
      <c r="AI668">
        <f>LOOKUP(AG668,$AN:$AN,$AO:$AO)</f>
        <v>808536</v>
      </c>
      <c r="AJ668">
        <f>COUNTIFS(Answer,AC668,Country,"USA")</f>
        <v>0</v>
      </c>
      <c r="AK668">
        <f>COUNTIF(Answer,AC668)</f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>LOOKUP(AC669,$AL:$AL,$AM:$AM )</f>
        <v>859538</v>
      </c>
      <c r="AI669">
        <f>LOOKUP(AG669,$AN:$AN,$AO:$AO)</f>
        <v>808536</v>
      </c>
      <c r="AJ669">
        <f>COUNTIFS(Answer,AC669,Country,"USA")</f>
        <v>3</v>
      </c>
      <c r="AK669">
        <f>COUNTIF(Answer,AC669)</f>
        <v>4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>LOOKUP(AC670,$AL:$AL,$AM:$AM )</f>
        <v>5378501</v>
      </c>
      <c r="AI670">
        <f>LOOKUP(AG670,$AN:$AN,$AO:$AO)</f>
        <v>808536</v>
      </c>
      <c r="AJ670">
        <f>COUNTIFS(Answer,AC670,Country,"USA")</f>
        <v>0</v>
      </c>
      <c r="AK670">
        <f>COUNTIF(Answer,AC670)</f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>LOOKUP(AC671,$AL:$AL,$AM:$AM )</f>
        <v>931028</v>
      </c>
      <c r="AI671">
        <f>LOOKUP(AG671,$AN:$AN,$AO:$AO)</f>
        <v>808536</v>
      </c>
      <c r="AJ671">
        <f>COUNTIFS(Answer,AC671,Country,"USA")</f>
        <v>184</v>
      </c>
      <c r="AK671">
        <f>COUNTIF(Answer,AC671)</f>
        <v>352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>LOOKUP(AC672,$AL:$AL,$AM:$AM )</f>
        <v>931028</v>
      </c>
      <c r="AI672">
        <f>LOOKUP(AG672,$AN:$AN,$AO:$AO)</f>
        <v>808536</v>
      </c>
      <c r="AJ672">
        <f>COUNTIFS(Answer,AC672,Country,"USA")</f>
        <v>184</v>
      </c>
      <c r="AK672">
        <f>COUNTIF(Answer,AC672)</f>
        <v>352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>LOOKUP(AC673,$AL:$AL,$AM:$AM )</f>
        <v>866031</v>
      </c>
      <c r="AI673">
        <f>LOOKUP(AG673,$AN:$AN,$AO:$AO)</f>
        <v>808536</v>
      </c>
      <c r="AJ673">
        <f>COUNTIFS(Answer,AC673,Country,"USA")</f>
        <v>1</v>
      </c>
      <c r="AK673">
        <f>COUNTIF(Answer,AC673)</f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>LOOKUP(AC674,$AL:$AL,$AM:$AM )</f>
        <v>931028</v>
      </c>
      <c r="AI674">
        <f>LOOKUP(AG674,$AN:$AN,$AO:$AO)</f>
        <v>808536</v>
      </c>
      <c r="AJ674">
        <f>COUNTIFS(Answer,AC674,Country,"USA")</f>
        <v>184</v>
      </c>
      <c r="AK674">
        <f>COUNTIF(Answer,AC674)</f>
        <v>352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>LOOKUP(AC675,$AL:$AL,$AM:$AM )</f>
        <v>931028</v>
      </c>
      <c r="AI675">
        <f>LOOKUP(AG675,$AN:$AN,$AO:$AO)</f>
        <v>808536</v>
      </c>
      <c r="AJ675">
        <f>COUNTIFS(Answer,AC675,Country,"USA")</f>
        <v>184</v>
      </c>
      <c r="AK675">
        <f>COUNTIF(Answer,AC675)</f>
        <v>352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>LOOKUP(AC676,$AL:$AL,$AM:$AM )</f>
        <v>931028</v>
      </c>
      <c r="AI676">
        <f>LOOKUP(AG676,$AN:$AN,$AO:$AO)</f>
        <v>808536</v>
      </c>
      <c r="AJ676">
        <f>COUNTIFS(Answer,AC676,Country,"USA")</f>
        <v>184</v>
      </c>
      <c r="AK676">
        <f>COUNTIF(Answer,AC676)</f>
        <v>352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>LOOKUP(AC677,$AL:$AL,$AM:$AM )</f>
        <v>859538</v>
      </c>
      <c r="AI677">
        <f>LOOKUP(AG677,$AN:$AN,$AO:$AO)</f>
        <v>808536</v>
      </c>
      <c r="AJ677">
        <f>COUNTIFS(Answer,AC677,Country,"USA")</f>
        <v>3</v>
      </c>
      <c r="AK677">
        <f>COUNTIF(Answer,AC677)</f>
        <v>4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>LOOKUP(AC678,$AL:$AL,$AM:$AM )</f>
        <v>931028</v>
      </c>
      <c r="AI678">
        <f>LOOKUP(AG678,$AN:$AN,$AO:$AO)</f>
        <v>808536</v>
      </c>
      <c r="AJ678">
        <f>COUNTIFS(Answer,AC678,Country,"USA")</f>
        <v>184</v>
      </c>
      <c r="AK678">
        <f>COUNTIF(Answer,AC678)</f>
        <v>352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>LOOKUP(AC679,$AL:$AL,$AM:$AM )</f>
        <v>931028</v>
      </c>
      <c r="AI679">
        <f>LOOKUP(AG679,$AN:$AN,$AO:$AO)</f>
        <v>808536</v>
      </c>
      <c r="AJ679">
        <f>COUNTIFS(Answer,AC679,Country,"USA")</f>
        <v>184</v>
      </c>
      <c r="AK679">
        <f>COUNTIF(Answer,AC679)</f>
        <v>352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>LOOKUP(AC680,$AL:$AL,$AM:$AM )</f>
        <v>931028</v>
      </c>
      <c r="AI680">
        <f>LOOKUP(AG680,$AN:$AN,$AO:$AO)</f>
        <v>808536</v>
      </c>
      <c r="AJ680">
        <f>COUNTIFS(Answer,AC680,Country,"USA")</f>
        <v>184</v>
      </c>
      <c r="AK680">
        <f>COUNTIF(Answer,AC680)</f>
        <v>352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>LOOKUP(AC681,$AL:$AL,$AM:$AM )</f>
        <v>5503158</v>
      </c>
      <c r="AI681">
        <f>LOOKUP(AG681,$AN:$AN,$AO:$AO)</f>
        <v>808536</v>
      </c>
      <c r="AJ681">
        <f>COUNTIFS(Answer,AC681,Country,"USA")</f>
        <v>9</v>
      </c>
      <c r="AK681">
        <f>COUNTIF(Answer,AC681)</f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>LOOKUP(AC682,$AL:$AL,$AM:$AM )</f>
        <v>931028</v>
      </c>
      <c r="AI682">
        <f>LOOKUP(AG682,$AN:$AN,$AO:$AO)</f>
        <v>808536</v>
      </c>
      <c r="AJ682">
        <f>COUNTIFS(Answer,AC682,Country,"USA")</f>
        <v>184</v>
      </c>
      <c r="AK682">
        <f>COUNTIF(Answer,AC682)</f>
        <v>352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>LOOKUP(AC683,$AL:$AL,$AM:$AM )</f>
        <v>931028</v>
      </c>
      <c r="AI683">
        <f>LOOKUP(AG683,$AN:$AN,$AO:$AO)</f>
        <v>808536</v>
      </c>
      <c r="AJ683">
        <f>COUNTIFS(Answer,AC683,Country,"USA")</f>
        <v>184</v>
      </c>
      <c r="AK683">
        <f>COUNTIF(Answer,AC683)</f>
        <v>352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>LOOKUP(AC684,$AL:$AL,$AM:$AM )</f>
        <v>931028</v>
      </c>
      <c r="AI684">
        <f>LOOKUP(AG684,$AN:$AN,$AO:$AO)</f>
        <v>808536</v>
      </c>
      <c r="AJ684">
        <f>COUNTIFS(Answer,AC684,Country,"USA")</f>
        <v>184</v>
      </c>
      <c r="AK684">
        <f>COUNTIF(Answer,AC684)</f>
        <v>352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>LOOKUP(AC685,$AL:$AL,$AM:$AM )</f>
        <v>931028</v>
      </c>
      <c r="AI685">
        <f>LOOKUP(AG685,$AN:$AN,$AO:$AO)</f>
        <v>808536</v>
      </c>
      <c r="AJ685">
        <f>COUNTIFS(Answer,AC685,Country,"USA")</f>
        <v>184</v>
      </c>
      <c r="AK685">
        <f>COUNTIF(Answer,AC685)</f>
        <v>352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>LOOKUP(AC686,$AL:$AL,$AM:$AM )</f>
        <v>931028</v>
      </c>
      <c r="AI686">
        <f>LOOKUP(AG686,$AN:$AN,$AO:$AO)</f>
        <v>808536</v>
      </c>
      <c r="AJ686">
        <f>COUNTIFS(Answer,AC686,Country,"USA")</f>
        <v>184</v>
      </c>
      <c r="AK686">
        <f>COUNTIF(Answer,AC686)</f>
        <v>352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>LOOKUP(AC687,$AL:$AL,$AM:$AM )</f>
        <v>1332638</v>
      </c>
      <c r="AI687">
        <f>LOOKUP(AG687,$AN:$AN,$AO:$AO)</f>
        <v>808536</v>
      </c>
      <c r="AJ687">
        <f>COUNTIFS(Answer,AC687,Country,"USA")</f>
        <v>1</v>
      </c>
      <c r="AK687">
        <f>COUNTIF(Answer,AC687)</f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>LOOKUP(AC688,$AL:$AL,$AM:$AM )</f>
        <v>931028</v>
      </c>
      <c r="AI688">
        <f>LOOKUP(AG688,$AN:$AN,$AO:$AO)</f>
        <v>808536</v>
      </c>
      <c r="AJ688">
        <f>COUNTIFS(Answer,AC688,Country,"USA")</f>
        <v>184</v>
      </c>
      <c r="AK688">
        <f>COUNTIF(Answer,AC688)</f>
        <v>352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>LOOKUP(AC689,$AL:$AL,$AM:$AM )</f>
        <v>931028</v>
      </c>
      <c r="AI689">
        <f>LOOKUP(AG689,$AN:$AN,$AO:$AO)</f>
        <v>808536</v>
      </c>
      <c r="AJ689">
        <f>COUNTIFS(Answer,AC689,Country,"USA")</f>
        <v>184</v>
      </c>
      <c r="AK689">
        <f>COUNTIF(Answer,AC689)</f>
        <v>352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>LOOKUP(AC690,$AL:$AL,$AM:$AM )</f>
        <v>931028</v>
      </c>
      <c r="AI690">
        <f>LOOKUP(AG690,$AN:$AN,$AO:$AO)</f>
        <v>808536</v>
      </c>
      <c r="AJ690">
        <f>COUNTIFS(Answer,AC690,Country,"USA")</f>
        <v>184</v>
      </c>
      <c r="AK690">
        <f>COUNTIF(Answer,AC690)</f>
        <v>352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>LOOKUP(AC691,$AL:$AL,$AM:$AM )</f>
        <v>859334</v>
      </c>
      <c r="AI691">
        <f>LOOKUP(AG691,$AN:$AN,$AO:$AO)</f>
        <v>808536</v>
      </c>
      <c r="AJ691">
        <f>COUNTIFS(Answer,AC691,Country,"USA")</f>
        <v>5</v>
      </c>
      <c r="AK691">
        <f>COUNTIF(Answer,AC691)</f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>LOOKUP(AC692,$AL:$AL,$AM:$AM )</f>
        <v>866299</v>
      </c>
      <c r="AI692">
        <f>LOOKUP(AG692,$AN:$AN,$AO:$AO)</f>
        <v>808536</v>
      </c>
      <c r="AJ692">
        <f>COUNTIFS(Answer,AC692,Country,"USA")</f>
        <v>0</v>
      </c>
      <c r="AK692">
        <f>COUNTIF(Answer,AC692)</f>
        <v>12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>LOOKUP(AC693,$AL:$AL,$AM:$AM )</f>
        <v>931028</v>
      </c>
      <c r="AI693">
        <f>LOOKUP(AG693,$AN:$AN,$AO:$AO)</f>
        <v>808536</v>
      </c>
      <c r="AJ693">
        <f>COUNTIFS(Answer,AC693,Country,"USA")</f>
        <v>184</v>
      </c>
      <c r="AK693">
        <f>COUNTIF(Answer,AC693)</f>
        <v>352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>LOOKUP(AC694,$AL:$AL,$AM:$AM )</f>
        <v>931028</v>
      </c>
      <c r="AI694">
        <f>LOOKUP(AG694,$AN:$AN,$AO:$AO)</f>
        <v>808536</v>
      </c>
      <c r="AJ694">
        <f>COUNTIFS(Answer,AC694,Country,"USA")</f>
        <v>184</v>
      </c>
      <c r="AK694">
        <f>COUNTIF(Answer,AC694)</f>
        <v>352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>LOOKUP(AC695,$AL:$AL,$AM:$AM )</f>
        <v>808536</v>
      </c>
      <c r="AI695">
        <f>LOOKUP(AG695,$AN:$AN,$AO:$AO)</f>
        <v>808536</v>
      </c>
      <c r="AJ695">
        <f>COUNTIFS(Answer,AC695,Country,"USA")</f>
        <v>0</v>
      </c>
      <c r="AK695">
        <f>COUNTIF(Answer,AC695)</f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>LOOKUP(AC696,$AL:$AL,$AM:$AM )</f>
        <v>863552</v>
      </c>
      <c r="AI696">
        <f>LOOKUP(AG696,$AN:$AN,$AO:$AO)</f>
        <v>808536</v>
      </c>
      <c r="AJ696">
        <f>COUNTIFS(Answer,AC696,Country,"USA")</f>
        <v>2</v>
      </c>
      <c r="AK696">
        <f>COUNTIF(Answer,AC696)</f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>LOOKUP(AC697,$AL:$AL,$AM:$AM )</f>
        <v>931028</v>
      </c>
      <c r="AI697">
        <f>LOOKUP(AG697,$AN:$AN,$AO:$AO)</f>
        <v>808536</v>
      </c>
      <c r="AJ697">
        <f>COUNTIFS(Answer,AC697,Country,"USA")</f>
        <v>184</v>
      </c>
      <c r="AK697">
        <f>COUNTIF(Answer,AC697)</f>
        <v>352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>LOOKUP(AC698,$AL:$AL,$AM:$AM )</f>
        <v>931028</v>
      </c>
      <c r="AI698">
        <f>LOOKUP(AG698,$AN:$AN,$AO:$AO)</f>
        <v>808536</v>
      </c>
      <c r="AJ698">
        <f>COUNTIFS(Answer,AC698,Country,"USA")</f>
        <v>184</v>
      </c>
      <c r="AK698">
        <f>COUNTIF(Answer,AC698)</f>
        <v>352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>LOOKUP(AC699,$AL:$AL,$AM:$AM )</f>
        <v>859307</v>
      </c>
      <c r="AI699">
        <f>LOOKUP(AG699,$AN:$AN,$AO:$AO)</f>
        <v>808536</v>
      </c>
      <c r="AJ699">
        <f>COUNTIFS(Answer,AC699,Country,"USA")</f>
        <v>10</v>
      </c>
      <c r="AK699">
        <f>COUNTIF(Answer,AC699)</f>
        <v>10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>LOOKUP(AC700,$AL:$AL,$AM:$AM )</f>
        <v>931028</v>
      </c>
      <c r="AI700">
        <f>LOOKUP(AG700,$AN:$AN,$AO:$AO)</f>
        <v>808536</v>
      </c>
      <c r="AJ700">
        <f>COUNTIFS(Answer,AC700,Country,"USA")</f>
        <v>184</v>
      </c>
      <c r="AK700">
        <f>COUNTIF(Answer,AC700)</f>
        <v>352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>LOOKUP(AC701,$AL:$AL,$AM:$AM )</f>
        <v>931028</v>
      </c>
      <c r="AI701">
        <f>LOOKUP(AG701,$AN:$AN,$AO:$AO)</f>
        <v>808536</v>
      </c>
      <c r="AJ701">
        <f>COUNTIFS(Answer,AC701,Country,"USA")</f>
        <v>184</v>
      </c>
      <c r="AK701">
        <f>COUNTIF(Answer,AC701)</f>
        <v>352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>LOOKUP(AC702,$AL:$AL,$AM:$AM )</f>
        <v>5503158</v>
      </c>
      <c r="AI702">
        <f>LOOKUP(AG702,$AN:$AN,$AO:$AO)</f>
        <v>808536</v>
      </c>
      <c r="AJ702">
        <f>COUNTIFS(Answer,AC702,Country,"USA")</f>
        <v>9</v>
      </c>
      <c r="AK702">
        <f>COUNTIF(Answer,AC702)</f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>LOOKUP(AC703,$AL:$AL,$AM:$AM )</f>
        <v>826911</v>
      </c>
      <c r="AI703">
        <f>LOOKUP(AG703,$AN:$AN,$AO:$AO)</f>
        <v>808536</v>
      </c>
      <c r="AJ703">
        <f>COUNTIFS(Answer,AC703,Country,"USA")</f>
        <v>5</v>
      </c>
      <c r="AK703">
        <f>COUNTIF(Answer,AC703)</f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>LOOKUP(AC704,$AL:$AL,$AM:$AM )</f>
        <v>931028</v>
      </c>
      <c r="AI704">
        <f>LOOKUP(AG704,$AN:$AN,$AO:$AO)</f>
        <v>808536</v>
      </c>
      <c r="AJ704">
        <f>COUNTIFS(Answer,AC704,Country,"USA")</f>
        <v>184</v>
      </c>
      <c r="AK704">
        <f>COUNTIF(Answer,AC704)</f>
        <v>352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>LOOKUP(AC705,$AL:$AL,$AM:$AM )</f>
        <v>931028</v>
      </c>
      <c r="AI705">
        <f>LOOKUP(AG705,$AN:$AN,$AO:$AO)</f>
        <v>808536</v>
      </c>
      <c r="AJ705">
        <f>COUNTIFS(Answer,AC705,Country,"USA")</f>
        <v>184</v>
      </c>
      <c r="AK705">
        <f>COUNTIF(Answer,AC705)</f>
        <v>352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>LOOKUP(AC706,$AL:$AL,$AM:$AM )</f>
        <v>931028</v>
      </c>
      <c r="AI706">
        <f>LOOKUP(AG706,$AN:$AN,$AO:$AO)</f>
        <v>808536</v>
      </c>
      <c r="AJ706">
        <f>COUNTIFS(Answer,AC706,Country,"USA")</f>
        <v>184</v>
      </c>
      <c r="AK706">
        <f>COUNTIF(Answer,AC706)</f>
        <v>352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>LOOKUP(AC707,$AL:$AL,$AM:$AM )</f>
        <v>931028</v>
      </c>
      <c r="AI707">
        <f>LOOKUP(AG707,$AN:$AN,$AO:$AO)</f>
        <v>808536</v>
      </c>
      <c r="AJ707">
        <f>COUNTIFS(Answer,AC707,Country,"USA")</f>
        <v>184</v>
      </c>
      <c r="AK707">
        <f>COUNTIF(Answer,AC707)</f>
        <v>352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>LOOKUP(AC708,$AL:$AL,$AM:$AM )</f>
        <v>5438161</v>
      </c>
      <c r="AI708">
        <f>LOOKUP(AG708,$AN:$AN,$AO:$AO)</f>
        <v>807375</v>
      </c>
      <c r="AJ708">
        <f>COUNTIFS(Answer,AC708,Country,"USA")</f>
        <v>0</v>
      </c>
      <c r="AK708">
        <f>COUNTIF(Answer,AC708)</f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>LOOKUP(AC709,$AL:$AL,$AM:$AM )</f>
        <v>931028</v>
      </c>
      <c r="AI709">
        <f>LOOKUP(AG709,$AN:$AN,$AO:$AO)</f>
        <v>807375</v>
      </c>
      <c r="AJ709">
        <f>COUNTIFS(Answer,AC709,Country,"USA")</f>
        <v>184</v>
      </c>
      <c r="AK709">
        <f>COUNTIF(Answer,AC709)</f>
        <v>352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>LOOKUP(AC710,$AL:$AL,$AM:$AM )</f>
        <v>826911</v>
      </c>
      <c r="AI710">
        <f>LOOKUP(AG710,$AN:$AN,$AO:$AO)</f>
        <v>807375</v>
      </c>
      <c r="AJ710">
        <f>COUNTIFS(Answer,AC710,Country,"USA")</f>
        <v>5</v>
      </c>
      <c r="AK710">
        <f>COUNTIF(Answer,AC710)</f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>LOOKUP(AC711,$AL:$AL,$AM:$AM )</f>
        <v>931028</v>
      </c>
      <c r="AI711">
        <f>LOOKUP(AG711,$AN:$AN,$AO:$AO)</f>
        <v>807375</v>
      </c>
      <c r="AJ711">
        <f>COUNTIFS(Answer,AC711,Country,"USA")</f>
        <v>184</v>
      </c>
      <c r="AK711">
        <f>COUNTIF(Answer,AC711)</f>
        <v>352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>LOOKUP(AC712,$AL:$AL,$AM:$AM )</f>
        <v>931028</v>
      </c>
      <c r="AI712">
        <f>LOOKUP(AG712,$AN:$AN,$AO:$AO)</f>
        <v>807375</v>
      </c>
      <c r="AJ712">
        <f>COUNTIFS(Answer,AC712,Country,"USA")</f>
        <v>184</v>
      </c>
      <c r="AK712">
        <f>COUNTIF(Answer,AC712)</f>
        <v>352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>LOOKUP(AC713,$AL:$AL,$AM:$AM )</f>
        <v>7851662</v>
      </c>
      <c r="AI713">
        <f>LOOKUP(AG713,$AN:$AN,$AO:$AO)</f>
        <v>807375</v>
      </c>
      <c r="AJ713">
        <f>COUNTIFS(Answer,AC713,Country,"USA")</f>
        <v>107</v>
      </c>
      <c r="AK713">
        <f>COUNTIF(Answer,AC713)</f>
        <v>217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>LOOKUP(AC714,$AL:$AL,$AM:$AM )</f>
        <v>826938</v>
      </c>
      <c r="AI714">
        <f>LOOKUP(AG714,$AN:$AN,$AO:$AO)</f>
        <v>807375</v>
      </c>
      <c r="AJ714">
        <f>COUNTIFS(Answer,AC714,Country,"USA")</f>
        <v>3</v>
      </c>
      <c r="AK714">
        <f>COUNTIF(Answer,AC714)</f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>LOOKUP(AC715,$AL:$AL,$AM:$AM )</f>
        <v>931028</v>
      </c>
      <c r="AI715">
        <f>LOOKUP(AG715,$AN:$AN,$AO:$AO)</f>
        <v>807375</v>
      </c>
      <c r="AJ715">
        <f>COUNTIFS(Answer,AC715,Country,"USA")</f>
        <v>184</v>
      </c>
      <c r="AK715">
        <f>COUNTIF(Answer,AC715)</f>
        <v>352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>LOOKUP(AC716,$AL:$AL,$AM:$AM )</f>
        <v>847507</v>
      </c>
      <c r="AI716">
        <f>LOOKUP(AG716,$AN:$AN,$AO:$AO)</f>
        <v>807375</v>
      </c>
      <c r="AJ716">
        <f>COUNTIFS(Answer,AC716,Country,"USA")</f>
        <v>1</v>
      </c>
      <c r="AK716">
        <f>COUNTIF(Answer,AC716)</f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>LOOKUP(AC717,$AL:$AL,$AM:$AM )</f>
        <v>826938</v>
      </c>
      <c r="AI717">
        <f>LOOKUP(AG717,$AN:$AN,$AO:$AO)</f>
        <v>807375</v>
      </c>
      <c r="AJ717">
        <f>COUNTIFS(Answer,AC717,Country,"USA")</f>
        <v>3</v>
      </c>
      <c r="AK717">
        <f>COUNTIF(Answer,AC717)</f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>LOOKUP(AC718,$AL:$AL,$AM:$AM )</f>
        <v>931028</v>
      </c>
      <c r="AI718">
        <f>LOOKUP(AG718,$AN:$AN,$AO:$AO)</f>
        <v>807375</v>
      </c>
      <c r="AJ718">
        <f>COUNTIFS(Answer,AC718,Country,"USA")</f>
        <v>184</v>
      </c>
      <c r="AK718">
        <f>COUNTIF(Answer,AC718)</f>
        <v>352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>LOOKUP(AC719,$AL:$AL,$AM:$AM )</f>
        <v>931028</v>
      </c>
      <c r="AI719">
        <f>LOOKUP(AG719,$AN:$AN,$AO:$AO)</f>
        <v>807375</v>
      </c>
      <c r="AJ719">
        <f>COUNTIFS(Answer,AC719,Country,"USA")</f>
        <v>184</v>
      </c>
      <c r="AK719">
        <f>COUNTIF(Answer,AC719)</f>
        <v>352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>LOOKUP(AC720,$AL:$AL,$AM:$AM )</f>
        <v>931028</v>
      </c>
      <c r="AI720">
        <f>LOOKUP(AG720,$AN:$AN,$AO:$AO)</f>
        <v>807375</v>
      </c>
      <c r="AJ720">
        <f>COUNTIFS(Answer,AC720,Country,"USA")</f>
        <v>184</v>
      </c>
      <c r="AK720">
        <f>COUNTIF(Answer,AC720)</f>
        <v>352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>LOOKUP(AC721,$AL:$AL,$AM:$AM )</f>
        <v>11233904</v>
      </c>
      <c r="AI721">
        <f>LOOKUP(AG721,$AN:$AN,$AO:$AO)</f>
        <v>807375</v>
      </c>
      <c r="AJ721">
        <f>COUNTIFS(Answer,AC721,Country,"USA")</f>
        <v>1</v>
      </c>
      <c r="AK721">
        <f>COUNTIF(Answer,AC721)</f>
        <v>10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>LOOKUP(AC722,$AL:$AL,$AM:$AM )</f>
        <v>866299</v>
      </c>
      <c r="AI722">
        <f>LOOKUP(AG722,$AN:$AN,$AO:$AO)</f>
        <v>807375</v>
      </c>
      <c r="AJ722">
        <f>COUNTIFS(Answer,AC722,Country,"USA")</f>
        <v>0</v>
      </c>
      <c r="AK722">
        <f>COUNTIF(Answer,AC722)</f>
        <v>12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>LOOKUP(AC723,$AL:$AL,$AM:$AM )</f>
        <v>5399068</v>
      </c>
      <c r="AI723">
        <f>LOOKUP(AG723,$AN:$AN,$AO:$AO)</f>
        <v>807375</v>
      </c>
      <c r="AJ723">
        <f>COUNTIFS(Answer,AC723,Country,"USA")</f>
        <v>3</v>
      </c>
      <c r="AK723">
        <f>COUNTIF(Answer,AC723)</f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>LOOKUP(AC724,$AL:$AL,$AM:$AM )</f>
        <v>931028</v>
      </c>
      <c r="AI724">
        <f>LOOKUP(AG724,$AN:$AN,$AO:$AO)</f>
        <v>807375</v>
      </c>
      <c r="AJ724">
        <f>COUNTIFS(Answer,AC724,Country,"USA")</f>
        <v>184</v>
      </c>
      <c r="AK724">
        <f>COUNTIF(Answer,AC724)</f>
        <v>352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>LOOKUP(AC725,$AL:$AL,$AM:$AM )</f>
        <v>10733148</v>
      </c>
      <c r="AI725">
        <f>LOOKUP(AG725,$AN:$AN,$AO:$AO)</f>
        <v>807375</v>
      </c>
      <c r="AJ725">
        <f>COUNTIFS(Answer,AC725,Country,"USA")</f>
        <v>0</v>
      </c>
      <c r="AK725">
        <f>COUNTIF(Answer,AC725)</f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>LOOKUP(AC726,$AL:$AL,$AM:$AM )</f>
        <v>5503158</v>
      </c>
      <c r="AI726">
        <f>LOOKUP(AG726,$AN:$AN,$AO:$AO)</f>
        <v>807375</v>
      </c>
      <c r="AJ726">
        <f>COUNTIFS(Answer,AC726,Country,"USA")</f>
        <v>9</v>
      </c>
      <c r="AK726">
        <f>COUNTIF(Answer,AC726)</f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>LOOKUP(AC727,$AL:$AL,$AM:$AM )</f>
        <v>931028</v>
      </c>
      <c r="AI727">
        <f>LOOKUP(AG727,$AN:$AN,$AO:$AO)</f>
        <v>807375</v>
      </c>
      <c r="AJ727">
        <f>COUNTIFS(Answer,AC727,Country,"USA")</f>
        <v>184</v>
      </c>
      <c r="AK727">
        <f>COUNTIF(Answer,AC727)</f>
        <v>352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>LOOKUP(AC728,$AL:$AL,$AM:$AM )</f>
        <v>931028</v>
      </c>
      <c r="AI728">
        <f>LOOKUP(AG728,$AN:$AN,$AO:$AO)</f>
        <v>807375</v>
      </c>
      <c r="AJ728">
        <f>COUNTIFS(Answer,AC728,Country,"USA")</f>
        <v>184</v>
      </c>
      <c r="AK728">
        <f>COUNTIF(Answer,AC728)</f>
        <v>352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>LOOKUP(AC729,$AL:$AL,$AM:$AM )</f>
        <v>931028</v>
      </c>
      <c r="AI729">
        <f>LOOKUP(AG729,$AN:$AN,$AO:$AO)</f>
        <v>807375</v>
      </c>
      <c r="AJ729">
        <f>COUNTIFS(Answer,AC729,Country,"USA")</f>
        <v>184</v>
      </c>
      <c r="AK729">
        <f>COUNTIF(Answer,AC729)</f>
        <v>352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>LOOKUP(AC730,$AL:$AL,$AM:$AM )</f>
        <v>931028</v>
      </c>
      <c r="AI730">
        <f>LOOKUP(AG730,$AN:$AN,$AO:$AO)</f>
        <v>807375</v>
      </c>
      <c r="AJ730">
        <f>COUNTIFS(Answer,AC730,Country,"USA")</f>
        <v>184</v>
      </c>
      <c r="AK730">
        <f>COUNTIF(Answer,AC730)</f>
        <v>352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>LOOKUP(AC731,$AL:$AL,$AM:$AM )</f>
        <v>931028</v>
      </c>
      <c r="AI731">
        <f>LOOKUP(AG731,$AN:$AN,$AO:$AO)</f>
        <v>807375</v>
      </c>
      <c r="AJ731">
        <f>COUNTIFS(Answer,AC731,Country,"USA")</f>
        <v>184</v>
      </c>
      <c r="AK731">
        <f>COUNTIF(Answer,AC731)</f>
        <v>352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>LOOKUP(AC732,$AL:$AL,$AM:$AM )</f>
        <v>931028</v>
      </c>
      <c r="AI732">
        <f>LOOKUP(AG732,$AN:$AN,$AO:$AO)</f>
        <v>807375</v>
      </c>
      <c r="AJ732">
        <f>COUNTIFS(Answer,AC732,Country,"USA")</f>
        <v>184</v>
      </c>
      <c r="AK732">
        <f>COUNTIF(Answer,AC732)</f>
        <v>352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>LOOKUP(AC733,$AL:$AL,$AM:$AM )</f>
        <v>859334</v>
      </c>
      <c r="AI733">
        <f>LOOKUP(AG733,$AN:$AN,$AO:$AO)</f>
        <v>807375</v>
      </c>
      <c r="AJ733">
        <f>COUNTIFS(Answer,AC733,Country,"USA")</f>
        <v>5</v>
      </c>
      <c r="AK733">
        <f>COUNTIF(Answer,AC733)</f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>LOOKUP(AC734,$AL:$AL,$AM:$AM )</f>
        <v>931028</v>
      </c>
      <c r="AI734">
        <f>LOOKUP(AG734,$AN:$AN,$AO:$AO)</f>
        <v>807375</v>
      </c>
      <c r="AJ734">
        <f>COUNTIFS(Answer,AC734,Country,"USA")</f>
        <v>184</v>
      </c>
      <c r="AK734">
        <f>COUNTIF(Answer,AC734)</f>
        <v>352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>LOOKUP(AC735,$AL:$AL,$AM:$AM )</f>
        <v>931028</v>
      </c>
      <c r="AI735">
        <f>LOOKUP(AG735,$AN:$AN,$AO:$AO)</f>
        <v>807375</v>
      </c>
      <c r="AJ735">
        <f>COUNTIFS(Answer,AC735,Country,"USA")</f>
        <v>184</v>
      </c>
      <c r="AK735">
        <f>COUNTIF(Answer,AC735)</f>
        <v>352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>LOOKUP(AC736,$AL:$AL,$AM:$AM )</f>
        <v>810836</v>
      </c>
      <c r="AI736">
        <f>LOOKUP(AG736,$AN:$AN,$AO:$AO)</f>
        <v>807375</v>
      </c>
      <c r="AJ736">
        <f>COUNTIFS(Answer,AC736,Country,"USA")</f>
        <v>0</v>
      </c>
      <c r="AK736">
        <f>COUNTIF(Answer,AC736)</f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>LOOKUP(AC737,$AL:$AL,$AM:$AM )</f>
        <v>931028</v>
      </c>
      <c r="AI737">
        <f>LOOKUP(AG737,$AN:$AN,$AO:$AO)</f>
        <v>807375</v>
      </c>
      <c r="AJ737">
        <f>COUNTIFS(Answer,AC737,Country,"USA")</f>
        <v>184</v>
      </c>
      <c r="AK737">
        <f>COUNTIF(Answer,AC737)</f>
        <v>352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>LOOKUP(AC738,$AL:$AL,$AM:$AM )</f>
        <v>931028</v>
      </c>
      <c r="AI738">
        <f>LOOKUP(AG738,$AN:$AN,$AO:$AO)</f>
        <v>807375</v>
      </c>
      <c r="AJ738">
        <f>COUNTIFS(Answer,AC738,Country,"USA")</f>
        <v>184</v>
      </c>
      <c r="AK738">
        <f>COUNTIF(Answer,AC738)</f>
        <v>352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>LOOKUP(AC739,$AL:$AL,$AM:$AM )</f>
        <v>931028</v>
      </c>
      <c r="AI739">
        <f>LOOKUP(AG739,$AN:$AN,$AO:$AO)</f>
        <v>807375</v>
      </c>
      <c r="AJ739">
        <f>COUNTIFS(Answer,AC739,Country,"USA")</f>
        <v>184</v>
      </c>
      <c r="AK739">
        <f>COUNTIF(Answer,AC739)</f>
        <v>352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>LOOKUP(AC740,$AL:$AL,$AM:$AM )</f>
        <v>931028</v>
      </c>
      <c r="AI740">
        <f>LOOKUP(AG740,$AN:$AN,$AO:$AO)</f>
        <v>807375</v>
      </c>
      <c r="AJ740">
        <f>COUNTIFS(Answer,AC740,Country,"USA")</f>
        <v>184</v>
      </c>
      <c r="AK740">
        <f>COUNTIF(Answer,AC740)</f>
        <v>352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>LOOKUP(AC741,$AL:$AL,$AM:$AM )</f>
        <v>931028</v>
      </c>
      <c r="AI741">
        <f>LOOKUP(AG741,$AN:$AN,$AO:$AO)</f>
        <v>807375</v>
      </c>
      <c r="AJ741">
        <f>COUNTIFS(Answer,AC741,Country,"USA")</f>
        <v>184</v>
      </c>
      <c r="AK741">
        <f>COUNTIF(Answer,AC741)</f>
        <v>352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>LOOKUP(AC742,$AL:$AL,$AM:$AM )</f>
        <v>931028</v>
      </c>
      <c r="AI742">
        <f>LOOKUP(AG742,$AN:$AN,$AO:$AO)</f>
        <v>807375</v>
      </c>
      <c r="AJ742">
        <f>COUNTIFS(Answer,AC742,Country,"USA")</f>
        <v>184</v>
      </c>
      <c r="AK742">
        <f>COUNTIF(Answer,AC742)</f>
        <v>352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>LOOKUP(AC743,$AL:$AL,$AM:$AM )</f>
        <v>931028</v>
      </c>
      <c r="AI743">
        <f>LOOKUP(AG743,$AN:$AN,$AO:$AO)</f>
        <v>807375</v>
      </c>
      <c r="AJ743">
        <f>COUNTIFS(Answer,AC743,Country,"USA")</f>
        <v>184</v>
      </c>
      <c r="AK743">
        <f>COUNTIF(Answer,AC743)</f>
        <v>352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>LOOKUP(AC744,$AL:$AL,$AM:$AM )</f>
        <v>931028</v>
      </c>
      <c r="AI744">
        <f>LOOKUP(AG744,$AN:$AN,$AO:$AO)</f>
        <v>807375</v>
      </c>
      <c r="AJ744">
        <f>COUNTIFS(Answer,AC744,Country,"USA")</f>
        <v>184</v>
      </c>
      <c r="AK744">
        <f>COUNTIF(Answer,AC744)</f>
        <v>352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>LOOKUP(AC745,$AL:$AL,$AM:$AM )</f>
        <v>931028</v>
      </c>
      <c r="AI745">
        <f>LOOKUP(AG745,$AN:$AN,$AO:$AO)</f>
        <v>807375</v>
      </c>
      <c r="AJ745">
        <f>COUNTIFS(Answer,AC745,Country,"USA")</f>
        <v>184</v>
      </c>
      <c r="AK745">
        <f>COUNTIF(Answer,AC745)</f>
        <v>352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>LOOKUP(AC746,$AL:$AL,$AM:$AM )</f>
        <v>931028</v>
      </c>
      <c r="AI746">
        <f>LOOKUP(AG746,$AN:$AN,$AO:$AO)</f>
        <v>807375</v>
      </c>
      <c r="AJ746">
        <f>COUNTIFS(Answer,AC746,Country,"USA")</f>
        <v>184</v>
      </c>
      <c r="AK746">
        <f>COUNTIF(Answer,AC746)</f>
        <v>352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>LOOKUP(AC747,$AL:$AL,$AM:$AM )</f>
        <v>931028</v>
      </c>
      <c r="AI747">
        <f>LOOKUP(AG747,$AN:$AN,$AO:$AO)</f>
        <v>807375</v>
      </c>
      <c r="AJ747">
        <f>COUNTIFS(Answer,AC747,Country,"USA")</f>
        <v>184</v>
      </c>
      <c r="AK747">
        <f>COUNTIF(Answer,AC747)</f>
        <v>352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>LOOKUP(AC748,$AL:$AL,$AM:$AM )</f>
        <v>931028</v>
      </c>
      <c r="AI748">
        <f>LOOKUP(AG748,$AN:$AN,$AO:$AO)</f>
        <v>807375</v>
      </c>
      <c r="AJ748">
        <f>COUNTIFS(Answer,AC748,Country,"USA")</f>
        <v>184</v>
      </c>
      <c r="AK748">
        <f>COUNTIF(Answer,AC748)</f>
        <v>352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>LOOKUP(AC749,$AL:$AL,$AM:$AM )</f>
        <v>931028</v>
      </c>
      <c r="AI749">
        <f>LOOKUP(AG749,$AN:$AN,$AO:$AO)</f>
        <v>807375</v>
      </c>
      <c r="AJ749">
        <f>COUNTIFS(Answer,AC749,Country,"USA")</f>
        <v>184</v>
      </c>
      <c r="AK749">
        <f>COUNTIF(Answer,AC749)</f>
        <v>352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>LOOKUP(AC750,$AL:$AL,$AM:$AM )</f>
        <v>5399068</v>
      </c>
      <c r="AI750">
        <f>LOOKUP(AG750,$AN:$AN,$AO:$AO)</f>
        <v>807375</v>
      </c>
      <c r="AJ750">
        <f>COUNTIFS(Answer,AC750,Country,"USA")</f>
        <v>3</v>
      </c>
      <c r="AK750">
        <f>COUNTIF(Answer,AC750)</f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>LOOKUP(AC751,$AL:$AL,$AM:$AM )</f>
        <v>930740</v>
      </c>
      <c r="AI751">
        <f>LOOKUP(AG751,$AN:$AN,$AO:$AO)</f>
        <v>807375</v>
      </c>
      <c r="AJ751">
        <f>COUNTIFS(Answer,AC751,Country,"USA")</f>
        <v>0</v>
      </c>
      <c r="AK751">
        <f>COUNTIF(Answer,AC751)</f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>LOOKUP(AC752,$AL:$AL,$AM:$AM )</f>
        <v>931028</v>
      </c>
      <c r="AI752">
        <f>LOOKUP(AG752,$AN:$AN,$AO:$AO)</f>
        <v>807375</v>
      </c>
      <c r="AJ752">
        <f>COUNTIFS(Answer,AC752,Country,"USA")</f>
        <v>184</v>
      </c>
      <c r="AK752">
        <f>COUNTIF(Answer,AC752)</f>
        <v>352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>LOOKUP(AC753,$AL:$AL,$AM:$AM )</f>
        <v>931028</v>
      </c>
      <c r="AI753">
        <f>LOOKUP(AG753,$AN:$AN,$AO:$AO)</f>
        <v>807375</v>
      </c>
      <c r="AJ753">
        <f>COUNTIFS(Answer,AC753,Country,"USA")</f>
        <v>184</v>
      </c>
      <c r="AK753">
        <f>COUNTIF(Answer,AC753)</f>
        <v>352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>LOOKUP(AC754,$AL:$AL,$AM:$AM )</f>
        <v>826911</v>
      </c>
      <c r="AI754">
        <f>LOOKUP(AG754,$AN:$AN,$AO:$AO)</f>
        <v>807375</v>
      </c>
      <c r="AJ754">
        <f>COUNTIFS(Answer,AC754,Country,"USA")</f>
        <v>5</v>
      </c>
      <c r="AK754">
        <f>COUNTIF(Answer,AC754)</f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>LOOKUP(AC755,$AL:$AL,$AM:$AM )</f>
        <v>931028</v>
      </c>
      <c r="AI755">
        <f>LOOKUP(AG755,$AN:$AN,$AO:$AO)</f>
        <v>807375</v>
      </c>
      <c r="AJ755">
        <f>COUNTIFS(Answer,AC755,Country,"USA")</f>
        <v>184</v>
      </c>
      <c r="AK755">
        <f>COUNTIF(Answer,AC755)</f>
        <v>352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>LOOKUP(AC756,$AL:$AL,$AM:$AM )</f>
        <v>5503158</v>
      </c>
      <c r="AI756">
        <f>LOOKUP(AG756,$AN:$AN,$AO:$AO)</f>
        <v>807375</v>
      </c>
      <c r="AJ756">
        <f>COUNTIFS(Answer,AC756,Country,"USA")</f>
        <v>9</v>
      </c>
      <c r="AK756">
        <f>COUNTIF(Answer,AC756)</f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>LOOKUP(AC757,$AL:$AL,$AM:$AM )</f>
        <v>931028</v>
      </c>
      <c r="AI757">
        <f>LOOKUP(AG757,$AN:$AN,$AO:$AO)</f>
        <v>807375</v>
      </c>
      <c r="AJ757">
        <f>COUNTIFS(Answer,AC757,Country,"USA")</f>
        <v>184</v>
      </c>
      <c r="AK757">
        <f>COUNTIF(Answer,AC757)</f>
        <v>352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>LOOKUP(AC758,$AL:$AL,$AM:$AM )</f>
        <v>806704</v>
      </c>
      <c r="AI758">
        <f>LOOKUP(AG758,$AN:$AN,$AO:$AO)</f>
        <v>807375</v>
      </c>
      <c r="AJ758">
        <f>COUNTIFS(Answer,AC758,Country,"USA")</f>
        <v>0</v>
      </c>
      <c r="AK758">
        <f>COUNTIF(Answer,AC758)</f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>LOOKUP(AC759,$AL:$AL,$AM:$AM )</f>
        <v>931028</v>
      </c>
      <c r="AI759">
        <f>LOOKUP(AG759,$AN:$AN,$AO:$AO)</f>
        <v>807375</v>
      </c>
      <c r="AJ759">
        <f>COUNTIFS(Answer,AC759,Country,"USA")</f>
        <v>184</v>
      </c>
      <c r="AK759">
        <f>COUNTIF(Answer,AC759)</f>
        <v>352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>LOOKUP(AC760,$AL:$AL,$AM:$AM )</f>
        <v>859307</v>
      </c>
      <c r="AI760">
        <f>LOOKUP(AG760,$AN:$AN,$AO:$AO)</f>
        <v>807375</v>
      </c>
      <c r="AJ760">
        <f>COUNTIFS(Answer,AC760,Country,"USA")</f>
        <v>10</v>
      </c>
      <c r="AK760">
        <f>COUNTIF(Answer,AC760)</f>
        <v>10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>LOOKUP(AC761,$AL:$AL,$AM:$AM )</f>
        <v>931028</v>
      </c>
      <c r="AI761">
        <f>LOOKUP(AG761,$AN:$AN,$AO:$AO)</f>
        <v>807375</v>
      </c>
      <c r="AJ761">
        <f>COUNTIFS(Answer,AC761,Country,"USA")</f>
        <v>184</v>
      </c>
      <c r="AK761">
        <f>COUNTIF(Answer,AC761)</f>
        <v>352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>LOOKUP(AC762,$AL:$AL,$AM:$AM )</f>
        <v>931028</v>
      </c>
      <c r="AI762">
        <f>LOOKUP(AG762,$AN:$AN,$AO:$AO)</f>
        <v>807375</v>
      </c>
      <c r="AJ762">
        <f>COUNTIFS(Answer,AC762,Country,"USA")</f>
        <v>184</v>
      </c>
      <c r="AK762">
        <f>COUNTIF(Answer,AC762)</f>
        <v>352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>LOOKUP(AC763,$AL:$AL,$AM:$AM )</f>
        <v>931028</v>
      </c>
      <c r="AI763">
        <f>LOOKUP(AG763,$AN:$AN,$AO:$AO)</f>
        <v>807375</v>
      </c>
      <c r="AJ763">
        <f>COUNTIFS(Answer,AC763,Country,"USA")</f>
        <v>184</v>
      </c>
      <c r="AK763">
        <f>COUNTIF(Answer,AC763)</f>
        <v>352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>LOOKUP(AC764,$AL:$AL,$AM:$AM )</f>
        <v>931028</v>
      </c>
      <c r="AI764">
        <f>LOOKUP(AG764,$AN:$AN,$AO:$AO)</f>
        <v>807375</v>
      </c>
      <c r="AJ764">
        <f>COUNTIFS(Answer,AC764,Country,"USA")</f>
        <v>184</v>
      </c>
      <c r="AK764">
        <f>COUNTIF(Answer,AC764)</f>
        <v>352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>LOOKUP(AC765,$AL:$AL,$AM:$AM )</f>
        <v>7851662</v>
      </c>
      <c r="AI765">
        <f>LOOKUP(AG765,$AN:$AN,$AO:$AO)</f>
        <v>807375</v>
      </c>
      <c r="AJ765">
        <f>COUNTIFS(Answer,AC765,Country,"USA")</f>
        <v>107</v>
      </c>
      <c r="AK765">
        <f>COUNTIF(Answer,AC765)</f>
        <v>217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>LOOKUP(AC766,$AL:$AL,$AM:$AM )</f>
        <v>3842883</v>
      </c>
      <c r="AI766">
        <f>LOOKUP(AG766,$AN:$AN,$AO:$AO)</f>
        <v>807375</v>
      </c>
      <c r="AJ766">
        <f>COUNTIFS(Answer,AC766,Country,"USA")</f>
        <v>1</v>
      </c>
      <c r="AK766">
        <f>COUNTIF(Answer,AC766)</f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>LOOKUP(AC767,$AL:$AL,$AM:$AM )</f>
        <v>931028</v>
      </c>
      <c r="AI767">
        <f>LOOKUP(AG767,$AN:$AN,$AO:$AO)</f>
        <v>807375</v>
      </c>
      <c r="AJ767">
        <f>COUNTIFS(Answer,AC767,Country,"USA")</f>
        <v>184</v>
      </c>
      <c r="AK767">
        <f>COUNTIF(Answer,AC767)</f>
        <v>352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>LOOKUP(AC768,$AL:$AL,$AM:$AM )</f>
        <v>859307</v>
      </c>
      <c r="AI768">
        <f>LOOKUP(AG768,$AN:$AN,$AO:$AO)</f>
        <v>807375</v>
      </c>
      <c r="AJ768">
        <f>COUNTIFS(Answer,AC768,Country,"USA")</f>
        <v>10</v>
      </c>
      <c r="AK768">
        <f>COUNTIF(Answer,AC768)</f>
        <v>10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>LOOKUP(AC769,$AL:$AL,$AM:$AM )</f>
        <v>931028</v>
      </c>
      <c r="AI769">
        <f>LOOKUP(AG769,$AN:$AN,$AO:$AO)</f>
        <v>807375</v>
      </c>
      <c r="AJ769">
        <f>COUNTIFS(Answer,AC769,Country,"USA")</f>
        <v>184</v>
      </c>
      <c r="AK769">
        <f>COUNTIF(Answer,AC769)</f>
        <v>352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>LOOKUP(AC770,$AL:$AL,$AM:$AM )</f>
        <v>931028</v>
      </c>
      <c r="AI770">
        <f>LOOKUP(AG770,$AN:$AN,$AO:$AO)</f>
        <v>807375</v>
      </c>
      <c r="AJ770">
        <f>COUNTIFS(Answer,AC770,Country,"USA")</f>
        <v>184</v>
      </c>
      <c r="AK770">
        <f>COUNTIF(Answer,AC770)</f>
        <v>352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>LOOKUP(AC771,$AL:$AL,$AM:$AM )</f>
        <v>931028</v>
      </c>
      <c r="AI771">
        <f>LOOKUP(AG771,$AN:$AN,$AO:$AO)</f>
        <v>807375</v>
      </c>
      <c r="AJ771">
        <f>COUNTIFS(Answer,AC771,Country,"USA")</f>
        <v>184</v>
      </c>
      <c r="AK771">
        <f>COUNTIF(Answer,AC771)</f>
        <v>352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>LOOKUP(AC772,$AL:$AL,$AM:$AM )</f>
        <v>931028</v>
      </c>
      <c r="AI772">
        <f>LOOKUP(AG772,$AN:$AN,$AO:$AO)</f>
        <v>807375</v>
      </c>
      <c r="AJ772">
        <f>COUNTIFS(Answer,AC772,Country,"USA")</f>
        <v>184</v>
      </c>
      <c r="AK772">
        <f>COUNTIF(Answer,AC772)</f>
        <v>352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>LOOKUP(AC773,$AL:$AL,$AM:$AM )</f>
        <v>931028</v>
      </c>
      <c r="AI773">
        <f>LOOKUP(AG773,$AN:$AN,$AO:$AO)</f>
        <v>807375</v>
      </c>
      <c r="AJ773">
        <f>COUNTIFS(Answer,AC773,Country,"USA")</f>
        <v>184</v>
      </c>
      <c r="AK773">
        <f>COUNTIF(Answer,AC773)</f>
        <v>352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>LOOKUP(AC774,$AL:$AL,$AM:$AM )</f>
        <v>931028</v>
      </c>
      <c r="AI774">
        <f>LOOKUP(AG774,$AN:$AN,$AO:$AO)</f>
        <v>807375</v>
      </c>
      <c r="AJ774">
        <f>COUNTIFS(Answer,AC774,Country,"USA")</f>
        <v>184</v>
      </c>
      <c r="AK774">
        <f>COUNTIF(Answer,AC774)</f>
        <v>352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>LOOKUP(AC775,$AL:$AL,$AM:$AM )</f>
        <v>931028</v>
      </c>
      <c r="AI775">
        <f>LOOKUP(AG775,$AN:$AN,$AO:$AO)</f>
        <v>807375</v>
      </c>
      <c r="AJ775">
        <f>COUNTIFS(Answer,AC775,Country,"USA")</f>
        <v>184</v>
      </c>
      <c r="AK775">
        <f>COUNTIF(Answer,AC775)</f>
        <v>352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>LOOKUP(AC776,$AL:$AL,$AM:$AM )</f>
        <v>931028</v>
      </c>
      <c r="AI776">
        <f>LOOKUP(AG776,$AN:$AN,$AO:$AO)</f>
        <v>807375</v>
      </c>
      <c r="AJ776">
        <f>COUNTIFS(Answer,AC776,Country,"USA")</f>
        <v>184</v>
      </c>
      <c r="AK776">
        <f>COUNTIF(Answer,AC776)</f>
        <v>352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>LOOKUP(AC777,$AL:$AL,$AM:$AM )</f>
        <v>931028</v>
      </c>
      <c r="AI777">
        <f>LOOKUP(AG777,$AN:$AN,$AO:$AO)</f>
        <v>807375</v>
      </c>
      <c r="AJ777">
        <f>COUNTIFS(Answer,AC777,Country,"USA")</f>
        <v>184</v>
      </c>
      <c r="AK777">
        <f>COUNTIF(Answer,AC777)</f>
        <v>352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>LOOKUP(AC778,$AL:$AL,$AM:$AM )</f>
        <v>1643228</v>
      </c>
      <c r="AI778">
        <f>LOOKUP(AG778,$AN:$AN,$AO:$AO)</f>
        <v>807375</v>
      </c>
      <c r="AJ778">
        <f>COUNTIFS(Answer,AC778,Country,"USA")</f>
        <v>0</v>
      </c>
      <c r="AK778">
        <f>COUNTIF(Answer,AC778)</f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>LOOKUP(AC779,$AL:$AL,$AM:$AM )</f>
        <v>7747545</v>
      </c>
      <c r="AI779">
        <f>LOOKUP(AG779,$AN:$AN,$AO:$AO)</f>
        <v>807375</v>
      </c>
      <c r="AJ779">
        <f>COUNTIFS(Answer,AC779,Country,"USA")</f>
        <v>2</v>
      </c>
      <c r="AK779">
        <f>COUNTIF(Answer,AC779)</f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>LOOKUP(AC780,$AL:$AL,$AM:$AM )</f>
        <v>931028</v>
      </c>
      <c r="AI780">
        <f>LOOKUP(AG780,$AN:$AN,$AO:$AO)</f>
        <v>807375</v>
      </c>
      <c r="AJ780">
        <f>COUNTIFS(Answer,AC780,Country,"USA")</f>
        <v>184</v>
      </c>
      <c r="AK780">
        <f>COUNTIF(Answer,AC780)</f>
        <v>352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>LOOKUP(AC781,$AL:$AL,$AM:$AM )</f>
        <v>859281</v>
      </c>
      <c r="AI781">
        <f>LOOKUP(AG781,$AN:$AN,$AO:$AO)</f>
        <v>807375</v>
      </c>
      <c r="AJ781">
        <f>COUNTIFS(Answer,AC781,Country,"USA")</f>
        <v>1</v>
      </c>
      <c r="AK781">
        <f>COUNTIF(Answer,AC781)</f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>LOOKUP(AC782,$AL:$AL,$AM:$AM )</f>
        <v>931028</v>
      </c>
      <c r="AI782">
        <f>LOOKUP(AG782,$AN:$AN,$AO:$AO)</f>
        <v>807375</v>
      </c>
      <c r="AJ782">
        <f>COUNTIFS(Answer,AC782,Country,"USA")</f>
        <v>184</v>
      </c>
      <c r="AK782">
        <f>COUNTIF(Answer,AC782)</f>
        <v>352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>LOOKUP(AC783,$AL:$AL,$AM:$AM )</f>
        <v>931028</v>
      </c>
      <c r="AI783">
        <f>LOOKUP(AG783,$AN:$AN,$AO:$AO)</f>
        <v>866031</v>
      </c>
      <c r="AJ783">
        <f>COUNTIFS(Answer,AC783,Country,"USA")</f>
        <v>184</v>
      </c>
      <c r="AK783">
        <f>COUNTIF(Answer,AC783)</f>
        <v>352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>LOOKUP(AC784,$AL:$AL,$AM:$AM )</f>
        <v>931028</v>
      </c>
      <c r="AI784">
        <f>LOOKUP(AG784,$AN:$AN,$AO:$AO)</f>
        <v>866031</v>
      </c>
      <c r="AJ784">
        <f>COUNTIFS(Answer,AC784,Country,"USA")</f>
        <v>184</v>
      </c>
      <c r="AK784">
        <f>COUNTIF(Answer,AC784)</f>
        <v>352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>LOOKUP(AC785,$AL:$AL,$AM:$AM )</f>
        <v>5503158</v>
      </c>
      <c r="AI785">
        <f>LOOKUP(AG785,$AN:$AN,$AO:$AO)</f>
        <v>866031</v>
      </c>
      <c r="AJ785">
        <f>COUNTIFS(Answer,AC785,Country,"USA")</f>
        <v>9</v>
      </c>
      <c r="AK785">
        <f>COUNTIF(Answer,AC785)</f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>LOOKUP(AC786,$AL:$AL,$AM:$AM )</f>
        <v>5032110</v>
      </c>
      <c r="AI786">
        <f>LOOKUP(AG786,$AN:$AN,$AO:$AO)</f>
        <v>866031</v>
      </c>
      <c r="AJ786">
        <f>COUNTIFS(Answer,AC786,Country,"USA")</f>
        <v>1</v>
      </c>
      <c r="AK786">
        <f>COUNTIF(Answer,AC786)</f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>LOOKUP(AC787,$AL:$AL,$AM:$AM )</f>
        <v>931028</v>
      </c>
      <c r="AI787">
        <f>LOOKUP(AG787,$AN:$AN,$AO:$AO)</f>
        <v>866031</v>
      </c>
      <c r="AJ787">
        <f>COUNTIFS(Answer,AC787,Country,"USA")</f>
        <v>184</v>
      </c>
      <c r="AK787">
        <f>COUNTIF(Answer,AC787)</f>
        <v>352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>LOOKUP(AC788,$AL:$AL,$AM:$AM )</f>
        <v>931028</v>
      </c>
      <c r="AI788">
        <f>LOOKUP(AG788,$AN:$AN,$AO:$AO)</f>
        <v>866031</v>
      </c>
      <c r="AJ788">
        <f>COUNTIFS(Answer,AC788,Country,"USA")</f>
        <v>184</v>
      </c>
      <c r="AK788">
        <f>COUNTIF(Answer,AC788)</f>
        <v>352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>LOOKUP(AC789,$AL:$AL,$AM:$AM )</f>
        <v>931028</v>
      </c>
      <c r="AI789">
        <f>LOOKUP(AG789,$AN:$AN,$AO:$AO)</f>
        <v>866031</v>
      </c>
      <c r="AJ789">
        <f>COUNTIFS(Answer,AC789,Country,"USA")</f>
        <v>184</v>
      </c>
      <c r="AK789">
        <f>COUNTIF(Answer,AC789)</f>
        <v>352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>LOOKUP(AC790,$AL:$AL,$AM:$AM )</f>
        <v>931028</v>
      </c>
      <c r="AI790">
        <f>LOOKUP(AG790,$AN:$AN,$AO:$AO)</f>
        <v>866031</v>
      </c>
      <c r="AJ790">
        <f>COUNTIFS(Answer,AC790,Country,"USA")</f>
        <v>184</v>
      </c>
      <c r="AK790">
        <f>COUNTIF(Answer,AC790)</f>
        <v>352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>LOOKUP(AC791,$AL:$AL,$AM:$AM )</f>
        <v>931028</v>
      </c>
      <c r="AI791">
        <f>LOOKUP(AG791,$AN:$AN,$AO:$AO)</f>
        <v>866031</v>
      </c>
      <c r="AJ791">
        <f>COUNTIFS(Answer,AC791,Country,"USA")</f>
        <v>184</v>
      </c>
      <c r="AK791">
        <f>COUNTIF(Answer,AC791)</f>
        <v>352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>LOOKUP(AC792,$AL:$AL,$AM:$AM )</f>
        <v>931028</v>
      </c>
      <c r="AI792">
        <f>LOOKUP(AG792,$AN:$AN,$AO:$AO)</f>
        <v>866031</v>
      </c>
      <c r="AJ792">
        <f>COUNTIFS(Answer,AC792,Country,"USA")</f>
        <v>184</v>
      </c>
      <c r="AK792">
        <f>COUNTIF(Answer,AC792)</f>
        <v>352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>LOOKUP(AC793,$AL:$AL,$AM:$AM )</f>
        <v>5503158</v>
      </c>
      <c r="AI793">
        <f>LOOKUP(AG793,$AN:$AN,$AO:$AO)</f>
        <v>866031</v>
      </c>
      <c r="AJ793">
        <f>COUNTIFS(Answer,AC793,Country,"USA")</f>
        <v>9</v>
      </c>
      <c r="AK793">
        <f>COUNTIF(Answer,AC793)</f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>LOOKUP(AC794,$AL:$AL,$AM:$AM )</f>
        <v>931028</v>
      </c>
      <c r="AI794">
        <f>LOOKUP(AG794,$AN:$AN,$AO:$AO)</f>
        <v>866031</v>
      </c>
      <c r="AJ794">
        <f>COUNTIFS(Answer,AC794,Country,"USA")</f>
        <v>184</v>
      </c>
      <c r="AK794">
        <f>COUNTIF(Answer,AC794)</f>
        <v>352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>LOOKUP(AC795,$AL:$AL,$AM:$AM )</f>
        <v>931028</v>
      </c>
      <c r="AI795">
        <f>LOOKUP(AG795,$AN:$AN,$AO:$AO)</f>
        <v>866031</v>
      </c>
      <c r="AJ795">
        <f>COUNTIFS(Answer,AC795,Country,"USA")</f>
        <v>184</v>
      </c>
      <c r="AK795">
        <f>COUNTIF(Answer,AC795)</f>
        <v>352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>LOOKUP(AC796,$AL:$AL,$AM:$AM )</f>
        <v>11233904</v>
      </c>
      <c r="AI796">
        <f>LOOKUP(AG796,$AN:$AN,$AO:$AO)</f>
        <v>866031</v>
      </c>
      <c r="AJ796">
        <f>COUNTIFS(Answer,AC796,Country,"USA")</f>
        <v>1</v>
      </c>
      <c r="AK796">
        <f>COUNTIF(Answer,AC796)</f>
        <v>10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>LOOKUP(AC797,$AL:$AL,$AM:$AM )</f>
        <v>931028</v>
      </c>
      <c r="AI797">
        <f>LOOKUP(AG797,$AN:$AN,$AO:$AO)</f>
        <v>866031</v>
      </c>
      <c r="AJ797">
        <f>COUNTIFS(Answer,AC797,Country,"USA")</f>
        <v>184</v>
      </c>
      <c r="AK797">
        <f>COUNTIF(Answer,AC797)</f>
        <v>352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>LOOKUP(AC798,$AL:$AL,$AM:$AM )</f>
        <v>5503158</v>
      </c>
      <c r="AI798">
        <f>LOOKUP(AG798,$AN:$AN,$AO:$AO)</f>
        <v>866031</v>
      </c>
      <c r="AJ798">
        <f>COUNTIFS(Answer,AC798,Country,"USA")</f>
        <v>9</v>
      </c>
      <c r="AK798">
        <f>COUNTIF(Answer,AC798)</f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>LOOKUP(AC799,$AL:$AL,$AM:$AM )</f>
        <v>931028</v>
      </c>
      <c r="AI799">
        <f>LOOKUP(AG799,$AN:$AN,$AO:$AO)</f>
        <v>866031</v>
      </c>
      <c r="AJ799">
        <f>COUNTIFS(Answer,AC799,Country,"USA")</f>
        <v>184</v>
      </c>
      <c r="AK799">
        <f>COUNTIF(Answer,AC799)</f>
        <v>352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>LOOKUP(AC800,$AL:$AL,$AM:$AM )</f>
        <v>931028</v>
      </c>
      <c r="AI800">
        <f>LOOKUP(AG800,$AN:$AN,$AO:$AO)</f>
        <v>866031</v>
      </c>
      <c r="AJ800">
        <f>COUNTIFS(Answer,AC800,Country,"USA")</f>
        <v>184</v>
      </c>
      <c r="AK800">
        <f>COUNTIF(Answer,AC800)</f>
        <v>352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>LOOKUP(AC801,$AL:$AL,$AM:$AM )</f>
        <v>931028</v>
      </c>
      <c r="AI801">
        <f>LOOKUP(AG801,$AN:$AN,$AO:$AO)</f>
        <v>866031</v>
      </c>
      <c r="AJ801">
        <f>COUNTIFS(Answer,AC801,Country,"USA")</f>
        <v>184</v>
      </c>
      <c r="AK801">
        <f>COUNTIF(Answer,AC801)</f>
        <v>352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>LOOKUP(AC802,$AL:$AL,$AM:$AM )</f>
        <v>10135001</v>
      </c>
      <c r="AI802">
        <f>LOOKUP(AG802,$AN:$AN,$AO:$AO)</f>
        <v>866031</v>
      </c>
      <c r="AJ802">
        <f>COUNTIFS(Answer,AC802,Country,"USA")</f>
        <v>0</v>
      </c>
      <c r="AK802">
        <f>COUNTIF(Answer,AC802)</f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>LOOKUP(AC803,$AL:$AL,$AM:$AM )</f>
        <v>12994645</v>
      </c>
      <c r="AI803">
        <f>LOOKUP(AG803,$AN:$AN,$AO:$AO)</f>
        <v>866031</v>
      </c>
      <c r="AJ803">
        <f>COUNTIFS(Answer,AC803,Country,"USA")</f>
        <v>0</v>
      </c>
      <c r="AK803">
        <f>COUNTIF(Answer,AC803)</f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>LOOKUP(AC804,$AL:$AL,$AM:$AM )</f>
        <v>931028</v>
      </c>
      <c r="AI804">
        <f>LOOKUP(AG804,$AN:$AN,$AO:$AO)</f>
        <v>866031</v>
      </c>
      <c r="AJ804">
        <f>COUNTIFS(Answer,AC804,Country,"USA")</f>
        <v>184</v>
      </c>
      <c r="AK804">
        <f>COUNTIF(Answer,AC804)</f>
        <v>352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>LOOKUP(AC805,$AL:$AL,$AM:$AM )</f>
        <v>21509808</v>
      </c>
      <c r="AI805">
        <f>LOOKUP(AG805,$AN:$AN,$AO:$AO)</f>
        <v>866031</v>
      </c>
      <c r="AJ805">
        <f>COUNTIFS(Answer,AC805,Country,"USA")</f>
        <v>6</v>
      </c>
      <c r="AK805">
        <f>COUNTIF(Answer,AC805)</f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>LOOKUP(AC806,$AL:$AL,$AM:$AM )</f>
        <v>7851662</v>
      </c>
      <c r="AI806">
        <f>LOOKUP(AG806,$AN:$AN,$AO:$AO)</f>
        <v>866031</v>
      </c>
      <c r="AJ806">
        <f>COUNTIFS(Answer,AC806,Country,"USA")</f>
        <v>107</v>
      </c>
      <c r="AK806">
        <f>COUNTIF(Answer,AC806)</f>
        <v>217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>LOOKUP(AC807,$AL:$AL,$AM:$AM )</f>
        <v>21509808</v>
      </c>
      <c r="AI807">
        <f>LOOKUP(AG807,$AN:$AN,$AO:$AO)</f>
        <v>866031</v>
      </c>
      <c r="AJ807">
        <f>COUNTIFS(Answer,AC807,Country,"USA")</f>
        <v>6</v>
      </c>
      <c r="AK807">
        <f>COUNTIF(Answer,AC807)</f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>LOOKUP(AC808,$AL:$AL,$AM:$AM )</f>
        <v>931028</v>
      </c>
      <c r="AI808">
        <f>LOOKUP(AG808,$AN:$AN,$AO:$AO)</f>
        <v>866031</v>
      </c>
      <c r="AJ808">
        <f>COUNTIFS(Answer,AC808,Country,"USA")</f>
        <v>184</v>
      </c>
      <c r="AK808">
        <f>COUNTIF(Answer,AC808)</f>
        <v>352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>LOOKUP(AC809,$AL:$AL,$AM:$AM )</f>
        <v>931028</v>
      </c>
      <c r="AI809">
        <f>LOOKUP(AG809,$AN:$AN,$AO:$AO)</f>
        <v>866031</v>
      </c>
      <c r="AJ809">
        <f>COUNTIFS(Answer,AC809,Country,"USA")</f>
        <v>184</v>
      </c>
      <c r="AK809">
        <f>COUNTIF(Answer,AC809)</f>
        <v>352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>LOOKUP(AC810,$AL:$AL,$AM:$AM )</f>
        <v>931028</v>
      </c>
      <c r="AI810">
        <f>LOOKUP(AG810,$AN:$AN,$AO:$AO)</f>
        <v>866031</v>
      </c>
      <c r="AJ810">
        <f>COUNTIFS(Answer,AC810,Country,"USA")</f>
        <v>184</v>
      </c>
      <c r="AK810">
        <f>COUNTIF(Answer,AC810)</f>
        <v>352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>LOOKUP(AC811,$AL:$AL,$AM:$AM )</f>
        <v>931028</v>
      </c>
      <c r="AI811">
        <f>LOOKUP(AG811,$AN:$AN,$AO:$AO)</f>
        <v>866031</v>
      </c>
      <c r="AJ811">
        <f>COUNTIFS(Answer,AC811,Country,"USA")</f>
        <v>184</v>
      </c>
      <c r="AK811">
        <f>COUNTIF(Answer,AC811)</f>
        <v>352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>LOOKUP(AC812,$AL:$AL,$AM:$AM )</f>
        <v>931028</v>
      </c>
      <c r="AI812">
        <f>LOOKUP(AG812,$AN:$AN,$AO:$AO)</f>
        <v>866031</v>
      </c>
      <c r="AJ812">
        <f>COUNTIFS(Answer,AC812,Country,"USA")</f>
        <v>184</v>
      </c>
      <c r="AK812">
        <f>COUNTIF(Answer,AC812)</f>
        <v>352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>LOOKUP(AC813,$AL:$AL,$AM:$AM )</f>
        <v>931028</v>
      </c>
      <c r="AI813">
        <f>LOOKUP(AG813,$AN:$AN,$AO:$AO)</f>
        <v>866031</v>
      </c>
      <c r="AJ813">
        <f>COUNTIFS(Answer,AC813,Country,"USA")</f>
        <v>184</v>
      </c>
      <c r="AK813">
        <f>COUNTIF(Answer,AC813)</f>
        <v>352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>LOOKUP(AC814,$AL:$AL,$AM:$AM )</f>
        <v>21509808</v>
      </c>
      <c r="AI814">
        <f>LOOKUP(AG814,$AN:$AN,$AO:$AO)</f>
        <v>866031</v>
      </c>
      <c r="AJ814">
        <f>COUNTIFS(Answer,AC814,Country,"USA")</f>
        <v>6</v>
      </c>
      <c r="AK814">
        <f>COUNTIF(Answer,AC814)</f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>LOOKUP(AC815,$AL:$AL,$AM:$AM )</f>
        <v>21509808</v>
      </c>
      <c r="AI815">
        <f>LOOKUP(AG815,$AN:$AN,$AO:$AO)</f>
        <v>866031</v>
      </c>
      <c r="AJ815">
        <f>COUNTIFS(Answer,AC815,Country,"USA")</f>
        <v>6</v>
      </c>
      <c r="AK815">
        <f>COUNTIF(Answer,AC815)</f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>LOOKUP(AC816,$AL:$AL,$AM:$AM )</f>
        <v>931028</v>
      </c>
      <c r="AI816">
        <f>LOOKUP(AG816,$AN:$AN,$AO:$AO)</f>
        <v>866031</v>
      </c>
      <c r="AJ816">
        <f>COUNTIFS(Answer,AC816,Country,"USA")</f>
        <v>184</v>
      </c>
      <c r="AK816">
        <f>COUNTIF(Answer,AC816)</f>
        <v>352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>LOOKUP(AC817,$AL:$AL,$AM:$AM )</f>
        <v>5503158</v>
      </c>
      <c r="AI817">
        <f>LOOKUP(AG817,$AN:$AN,$AO:$AO)</f>
        <v>866031</v>
      </c>
      <c r="AJ817">
        <f>COUNTIFS(Answer,AC817,Country,"USA")</f>
        <v>9</v>
      </c>
      <c r="AK817">
        <f>COUNTIF(Answer,AC817)</f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>LOOKUP(AC818,$AL:$AL,$AM:$AM )</f>
        <v>826911</v>
      </c>
      <c r="AI818">
        <f>LOOKUP(AG818,$AN:$AN,$AO:$AO)</f>
        <v>866031</v>
      </c>
      <c r="AJ818">
        <f>COUNTIFS(Answer,AC818,Country,"USA")</f>
        <v>5</v>
      </c>
      <c r="AK818">
        <f>COUNTIF(Answer,AC818)</f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>LOOKUP(AC819,$AL:$AL,$AM:$AM )</f>
        <v>931028</v>
      </c>
      <c r="AI819">
        <f>LOOKUP(AG819,$AN:$AN,$AO:$AO)</f>
        <v>866031</v>
      </c>
      <c r="AJ819">
        <f>COUNTIFS(Answer,AC819,Country,"USA")</f>
        <v>184</v>
      </c>
      <c r="AK819">
        <f>COUNTIF(Answer,AC819)</f>
        <v>352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>LOOKUP(AC820,$AL:$AL,$AM:$AM )</f>
        <v>931028</v>
      </c>
      <c r="AI820">
        <f>LOOKUP(AG820,$AN:$AN,$AO:$AO)</f>
        <v>866031</v>
      </c>
      <c r="AJ820">
        <f>COUNTIFS(Answer,AC820,Country,"USA")</f>
        <v>184</v>
      </c>
      <c r="AK820">
        <f>COUNTIF(Answer,AC820)</f>
        <v>352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>LOOKUP(AC821,$AL:$AL,$AM:$AM )</f>
        <v>919228</v>
      </c>
      <c r="AI821">
        <f>LOOKUP(AG821,$AN:$AN,$AO:$AO)</f>
        <v>866031</v>
      </c>
      <c r="AJ821">
        <f>COUNTIFS(Answer,AC821,Country,"USA")</f>
        <v>4</v>
      </c>
      <c r="AK821">
        <f>COUNTIF(Answer,AC821)</f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>LOOKUP(AC822,$AL:$AL,$AM:$AM )</f>
        <v>931028</v>
      </c>
      <c r="AI822">
        <f>LOOKUP(AG822,$AN:$AN,$AO:$AO)</f>
        <v>866031</v>
      </c>
      <c r="AJ822">
        <f>COUNTIFS(Answer,AC822,Country,"USA")</f>
        <v>184</v>
      </c>
      <c r="AK822">
        <f>COUNTIF(Answer,AC822)</f>
        <v>352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>LOOKUP(AC823,$AL:$AL,$AM:$AM )</f>
        <v>931028</v>
      </c>
      <c r="AI823">
        <f>LOOKUP(AG823,$AN:$AN,$AO:$AO)</f>
        <v>866031</v>
      </c>
      <c r="AJ823">
        <f>COUNTIFS(Answer,AC823,Country,"USA")</f>
        <v>184</v>
      </c>
      <c r="AK823">
        <f>COUNTIF(Answer,AC823)</f>
        <v>352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>LOOKUP(AC824,$AL:$AL,$AM:$AM )</f>
        <v>21509808</v>
      </c>
      <c r="AI824">
        <f>LOOKUP(AG824,$AN:$AN,$AO:$AO)</f>
        <v>866031</v>
      </c>
      <c r="AJ824">
        <f>COUNTIFS(Answer,AC824,Country,"USA")</f>
        <v>6</v>
      </c>
      <c r="AK824">
        <f>COUNTIF(Answer,AC824)</f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>LOOKUP(AC825,$AL:$AL,$AM:$AM )</f>
        <v>21379638</v>
      </c>
      <c r="AI825">
        <f>LOOKUP(AG825,$AN:$AN,$AO:$AO)</f>
        <v>866031</v>
      </c>
      <c r="AJ825">
        <f>COUNTIFS(Answer,AC825,Country,"USA")</f>
        <v>0</v>
      </c>
      <c r="AK825">
        <f>COUNTIF(Answer,AC825)</f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>LOOKUP(AC826,$AL:$AL,$AM:$AM )</f>
        <v>931028</v>
      </c>
      <c r="AI826">
        <f>LOOKUP(AG826,$AN:$AN,$AO:$AO)</f>
        <v>866031</v>
      </c>
      <c r="AJ826">
        <f>COUNTIFS(Answer,AC826,Country,"USA")</f>
        <v>184</v>
      </c>
      <c r="AK826">
        <f>COUNTIF(Answer,AC826)</f>
        <v>352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>LOOKUP(AC827,$AL:$AL,$AM:$AM )</f>
        <v>21509808</v>
      </c>
      <c r="AI827">
        <f>LOOKUP(AG827,$AN:$AN,$AO:$AO)</f>
        <v>866031</v>
      </c>
      <c r="AJ827">
        <f>COUNTIFS(Answer,AC827,Country,"USA")</f>
        <v>6</v>
      </c>
      <c r="AK827">
        <f>COUNTIF(Answer,AC827)</f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>LOOKUP(AC828,$AL:$AL,$AM:$AM )</f>
        <v>931028</v>
      </c>
      <c r="AI828">
        <f>LOOKUP(AG828,$AN:$AN,$AO:$AO)</f>
        <v>866031</v>
      </c>
      <c r="AJ828">
        <f>COUNTIFS(Answer,AC828,Country,"USA")</f>
        <v>184</v>
      </c>
      <c r="AK828">
        <f>COUNTIF(Answer,AC828)</f>
        <v>352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>LOOKUP(AC829,$AL:$AL,$AM:$AM )</f>
        <v>21509808</v>
      </c>
      <c r="AI829">
        <f>LOOKUP(AG829,$AN:$AN,$AO:$AO)</f>
        <v>866031</v>
      </c>
      <c r="AJ829">
        <f>COUNTIFS(Answer,AC829,Country,"USA")</f>
        <v>6</v>
      </c>
      <c r="AK829">
        <f>COUNTIF(Answer,AC829)</f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>LOOKUP(AC830,$AL:$AL,$AM:$AM )</f>
        <v>5976201</v>
      </c>
      <c r="AI830">
        <f>LOOKUP(AG830,$AN:$AN,$AO:$AO)</f>
        <v>866031</v>
      </c>
      <c r="AJ830">
        <f>COUNTIFS(Answer,AC830,Country,"USA")</f>
        <v>0</v>
      </c>
      <c r="AK830">
        <f>COUNTIF(Answer,AC830)</f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>LOOKUP(AC831,$AL:$AL,$AM:$AM )</f>
        <v>5399068</v>
      </c>
      <c r="AI831">
        <f>LOOKUP(AG831,$AN:$AN,$AO:$AO)</f>
        <v>866031</v>
      </c>
      <c r="AJ831">
        <f>COUNTIFS(Answer,AC831,Country,"USA")</f>
        <v>3</v>
      </c>
      <c r="AK831">
        <f>COUNTIF(Answer,AC831)</f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>LOOKUP(AC832,$AL:$AL,$AM:$AM )</f>
        <v>21509808</v>
      </c>
      <c r="AI832">
        <f>LOOKUP(AG832,$AN:$AN,$AO:$AO)</f>
        <v>866031</v>
      </c>
      <c r="AJ832">
        <f>COUNTIFS(Answer,AC832,Country,"USA")</f>
        <v>6</v>
      </c>
      <c r="AK832">
        <f>COUNTIF(Answer,AC832)</f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>LOOKUP(AC833,$AL:$AL,$AM:$AM )</f>
        <v>931028</v>
      </c>
      <c r="AI833">
        <f>LOOKUP(AG833,$AN:$AN,$AO:$AO)</f>
        <v>866031</v>
      </c>
      <c r="AJ833">
        <f>COUNTIFS(Answer,AC833,Country,"USA")</f>
        <v>184</v>
      </c>
      <c r="AK833">
        <f>COUNTIF(Answer,AC833)</f>
        <v>352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>LOOKUP(AC834,$AL:$AL,$AM:$AM )</f>
        <v>931028</v>
      </c>
      <c r="AI834">
        <f>LOOKUP(AG834,$AN:$AN,$AO:$AO)</f>
        <v>866031</v>
      </c>
      <c r="AJ834">
        <f>COUNTIFS(Answer,AC834,Country,"USA")</f>
        <v>184</v>
      </c>
      <c r="AK834">
        <f>COUNTIF(Answer,AC834)</f>
        <v>352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>LOOKUP(AC835,$AL:$AL,$AM:$AM )</f>
        <v>919228</v>
      </c>
      <c r="AI835">
        <f>LOOKUP(AG835,$AN:$AN,$AO:$AO)</f>
        <v>866031</v>
      </c>
      <c r="AJ835">
        <f>COUNTIFS(Answer,AC835,Country,"USA")</f>
        <v>4</v>
      </c>
      <c r="AK835">
        <f>COUNTIF(Answer,AC835)</f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>LOOKUP(AC836,$AL:$AL,$AM:$AM )</f>
        <v>931028</v>
      </c>
      <c r="AI836">
        <f>LOOKUP(AG836,$AN:$AN,$AO:$AO)</f>
        <v>866031</v>
      </c>
      <c r="AJ836">
        <f>COUNTIFS(Answer,AC836,Country,"USA")</f>
        <v>184</v>
      </c>
      <c r="AK836">
        <f>COUNTIF(Answer,AC836)</f>
        <v>352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>LOOKUP(AC837,$AL:$AL,$AM:$AM )</f>
        <v>931028</v>
      </c>
      <c r="AI837">
        <f>LOOKUP(AG837,$AN:$AN,$AO:$AO)</f>
        <v>866031</v>
      </c>
      <c r="AJ837">
        <f>COUNTIFS(Answer,AC837,Country,"USA")</f>
        <v>184</v>
      </c>
      <c r="AK837">
        <f>COUNTIF(Answer,AC837)</f>
        <v>352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>LOOKUP(AC838,$AL:$AL,$AM:$AM )</f>
        <v>13039455</v>
      </c>
      <c r="AI838">
        <f>LOOKUP(AG838,$AN:$AN,$AO:$AO)</f>
        <v>866031</v>
      </c>
      <c r="AJ838">
        <f>COUNTIFS(Answer,AC838,Country,"USA")</f>
        <v>0</v>
      </c>
      <c r="AK838">
        <f>COUNTIF(Answer,AC838)</f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>LOOKUP(AC839,$AL:$AL,$AM:$AM )</f>
        <v>931028</v>
      </c>
      <c r="AI839">
        <f>LOOKUP(AG839,$AN:$AN,$AO:$AO)</f>
        <v>866031</v>
      </c>
      <c r="AJ839">
        <f>COUNTIFS(Answer,AC839,Country,"USA")</f>
        <v>184</v>
      </c>
      <c r="AK839">
        <f>COUNTIF(Answer,AC839)</f>
        <v>352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>LOOKUP(AC840,$AL:$AL,$AM:$AM )</f>
        <v>5438125</v>
      </c>
      <c r="AI840">
        <f>LOOKUP(AG840,$AN:$AN,$AO:$AO)</f>
        <v>866031</v>
      </c>
      <c r="AJ840">
        <f>COUNTIFS(Answer,AC840,Country,"USA")</f>
        <v>0</v>
      </c>
      <c r="AK840">
        <f>COUNTIF(Answer,AC840)</f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>LOOKUP(AC841,$AL:$AL,$AM:$AM )</f>
        <v>5438125</v>
      </c>
      <c r="AI841">
        <f>LOOKUP(AG841,$AN:$AN,$AO:$AO)</f>
        <v>866031</v>
      </c>
      <c r="AJ841">
        <f>COUNTIFS(Answer,AC841,Country,"USA")</f>
        <v>0</v>
      </c>
      <c r="AK841">
        <f>COUNTIF(Answer,AC841)</f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>LOOKUP(AC842,$AL:$AL,$AM:$AM )</f>
        <v>5503158</v>
      </c>
      <c r="AI842">
        <f>LOOKUP(AG842,$AN:$AN,$AO:$AO)</f>
        <v>866031</v>
      </c>
      <c r="AJ842">
        <f>COUNTIFS(Answer,AC842,Country,"USA")</f>
        <v>9</v>
      </c>
      <c r="AK842">
        <f>COUNTIF(Answer,AC842)</f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>LOOKUP(AC843,$AL:$AL,$AM:$AM )</f>
        <v>5859810</v>
      </c>
      <c r="AI843">
        <f>LOOKUP(AG843,$AN:$AN,$AO:$AO)</f>
        <v>866031</v>
      </c>
      <c r="AJ843">
        <f>COUNTIFS(Answer,AC843,Country,"USA")</f>
        <v>0</v>
      </c>
      <c r="AK843">
        <f>COUNTIF(Answer,AC843)</f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>LOOKUP(AC844,$AL:$AL,$AM:$AM )</f>
        <v>5503158</v>
      </c>
      <c r="AI844">
        <f>LOOKUP(AG844,$AN:$AN,$AO:$AO)</f>
        <v>866031</v>
      </c>
      <c r="AJ844">
        <f>COUNTIFS(Answer,AC844,Country,"USA")</f>
        <v>9</v>
      </c>
      <c r="AK844">
        <f>COUNTIF(Answer,AC844)</f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>LOOKUP(AC845,$AL:$AL,$AM:$AM )</f>
        <v>931028</v>
      </c>
      <c r="AI845">
        <f>LOOKUP(AG845,$AN:$AN,$AO:$AO)</f>
        <v>866031</v>
      </c>
      <c r="AJ845">
        <f>COUNTIFS(Answer,AC845,Country,"USA")</f>
        <v>184</v>
      </c>
      <c r="AK845">
        <f>COUNTIF(Answer,AC845)</f>
        <v>352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>LOOKUP(AC846,$AL:$AL,$AM:$AM )</f>
        <v>5503158</v>
      </c>
      <c r="AI846">
        <f>LOOKUP(AG846,$AN:$AN,$AO:$AO)</f>
        <v>866031</v>
      </c>
      <c r="AJ846">
        <f>COUNTIFS(Answer,AC846,Country,"USA")</f>
        <v>9</v>
      </c>
      <c r="AK846">
        <f>COUNTIF(Answer,AC846)</f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>LOOKUP(AC847,$AL:$AL,$AM:$AM )</f>
        <v>931028</v>
      </c>
      <c r="AI847">
        <f>LOOKUP(AG847,$AN:$AN,$AO:$AO)</f>
        <v>866031</v>
      </c>
      <c r="AJ847">
        <f>COUNTIFS(Answer,AC847,Country,"USA")</f>
        <v>184</v>
      </c>
      <c r="AK847">
        <f>COUNTIF(Answer,AC847)</f>
        <v>352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>LOOKUP(AC848,$AL:$AL,$AM:$AM )</f>
        <v>5503158</v>
      </c>
      <c r="AI848">
        <f>LOOKUP(AG848,$AN:$AN,$AO:$AO)</f>
        <v>866031</v>
      </c>
      <c r="AJ848">
        <f>COUNTIFS(Answer,AC848,Country,"USA")</f>
        <v>9</v>
      </c>
      <c r="AK848">
        <f>COUNTIF(Answer,AC848)</f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>LOOKUP(AC849,$AL:$AL,$AM:$AM )</f>
        <v>931028</v>
      </c>
      <c r="AI849">
        <f>LOOKUP(AG849,$AN:$AN,$AO:$AO)</f>
        <v>866031</v>
      </c>
      <c r="AJ849">
        <f>COUNTIFS(Answer,AC849,Country,"USA")</f>
        <v>184</v>
      </c>
      <c r="AK849">
        <f>COUNTIF(Answer,AC849)</f>
        <v>352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>LOOKUP(AC850,$AL:$AL,$AM:$AM )</f>
        <v>931028</v>
      </c>
      <c r="AI850">
        <f>LOOKUP(AG850,$AN:$AN,$AO:$AO)</f>
        <v>866031</v>
      </c>
      <c r="AJ850">
        <f>COUNTIFS(Answer,AC850,Country,"USA")</f>
        <v>184</v>
      </c>
      <c r="AK850">
        <f>COUNTIF(Answer,AC850)</f>
        <v>352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>LOOKUP(AC851,$AL:$AL,$AM:$AM )</f>
        <v>810836</v>
      </c>
      <c r="AI851">
        <f>LOOKUP(AG851,$AN:$AN,$AO:$AO)</f>
        <v>866031</v>
      </c>
      <c r="AJ851">
        <f>COUNTIFS(Answer,AC851,Country,"USA")</f>
        <v>0</v>
      </c>
      <c r="AK851">
        <f>COUNTIF(Answer,AC851)</f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>LOOKUP(AC852,$AL:$AL,$AM:$AM )</f>
        <v>931028</v>
      </c>
      <c r="AI852">
        <f>LOOKUP(AG852,$AN:$AN,$AO:$AO)</f>
        <v>866031</v>
      </c>
      <c r="AJ852">
        <f>COUNTIFS(Answer,AC852,Country,"USA")</f>
        <v>184</v>
      </c>
      <c r="AK852">
        <f>COUNTIF(Answer,AC852)</f>
        <v>352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>LOOKUP(AC853,$AL:$AL,$AM:$AM )</f>
        <v>931028</v>
      </c>
      <c r="AI853">
        <f>LOOKUP(AG853,$AN:$AN,$AO:$AO)</f>
        <v>866031</v>
      </c>
      <c r="AJ853">
        <f>COUNTIFS(Answer,AC853,Country,"USA")</f>
        <v>184</v>
      </c>
      <c r="AK853">
        <f>COUNTIF(Answer,AC853)</f>
        <v>352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>LOOKUP(AC854,$AL:$AL,$AM:$AM )</f>
        <v>931028</v>
      </c>
      <c r="AI854">
        <f>LOOKUP(AG854,$AN:$AN,$AO:$AO)</f>
        <v>866031</v>
      </c>
      <c r="AJ854">
        <f>COUNTIFS(Answer,AC854,Country,"USA")</f>
        <v>184</v>
      </c>
      <c r="AK854">
        <f>COUNTIF(Answer,AC854)</f>
        <v>352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>LOOKUP(AC855,$AL:$AL,$AM:$AM )</f>
        <v>5503158</v>
      </c>
      <c r="AI855">
        <f>LOOKUP(AG855,$AN:$AN,$AO:$AO)</f>
        <v>866031</v>
      </c>
      <c r="AJ855">
        <f>COUNTIFS(Answer,AC855,Country,"USA")</f>
        <v>9</v>
      </c>
      <c r="AK855">
        <f>COUNTIF(Answer,AC855)</f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>LOOKUP(AC856,$AL:$AL,$AM:$AM )</f>
        <v>931028</v>
      </c>
      <c r="AI856">
        <f>LOOKUP(AG856,$AN:$AN,$AO:$AO)</f>
        <v>866031</v>
      </c>
      <c r="AJ856">
        <f>COUNTIFS(Answer,AC856,Country,"USA")</f>
        <v>184</v>
      </c>
      <c r="AK856">
        <f>COUNTIF(Answer,AC856)</f>
        <v>352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>LOOKUP(AC857,$AL:$AL,$AM:$AM )</f>
        <v>931028</v>
      </c>
      <c r="AI857">
        <f>LOOKUP(AG857,$AN:$AN,$AO:$AO)</f>
        <v>866031</v>
      </c>
      <c r="AJ857">
        <f>COUNTIFS(Answer,AC857,Country,"USA")</f>
        <v>184</v>
      </c>
      <c r="AK857">
        <f>COUNTIF(Answer,AC857)</f>
        <v>352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>LOOKUP(AC858,$AL:$AL,$AM:$AM )</f>
        <v>931028</v>
      </c>
      <c r="AI858">
        <f>LOOKUP(AG858,$AN:$AN,$AO:$AO)</f>
        <v>866031</v>
      </c>
      <c r="AJ858">
        <f>COUNTIFS(Answer,AC858,Country,"USA")</f>
        <v>184</v>
      </c>
      <c r="AK858">
        <f>COUNTIF(Answer,AC858)</f>
        <v>352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>LOOKUP(AC859,$AL:$AL,$AM:$AM )</f>
        <v>931028</v>
      </c>
      <c r="AI859">
        <f>LOOKUP(AG859,$AN:$AN,$AO:$AO)</f>
        <v>866031</v>
      </c>
      <c r="AJ859">
        <f>COUNTIFS(Answer,AC859,Country,"USA")</f>
        <v>184</v>
      </c>
      <c r="AK859">
        <f>COUNTIF(Answer,AC859)</f>
        <v>352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>LOOKUP(AC860,$AL:$AL,$AM:$AM )</f>
        <v>931028</v>
      </c>
      <c r="AI860">
        <f>LOOKUP(AG860,$AN:$AN,$AO:$AO)</f>
        <v>866031</v>
      </c>
      <c r="AJ860">
        <f>COUNTIFS(Answer,AC860,Country,"USA")</f>
        <v>184</v>
      </c>
      <c r="AK860">
        <f>COUNTIF(Answer,AC860)</f>
        <v>352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>LOOKUP(AC861,$AL:$AL,$AM:$AM )</f>
        <v>1581049</v>
      </c>
      <c r="AI861">
        <f>LOOKUP(AG861,$AN:$AN,$AO:$AO)</f>
        <v>866031</v>
      </c>
      <c r="AJ861">
        <f>COUNTIFS(Answer,AC861,Country,"USA")</f>
        <v>0</v>
      </c>
      <c r="AK861">
        <f>COUNTIF(Answer,AC861)</f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>LOOKUP(AC862,$AL:$AL,$AM:$AM )</f>
        <v>5503158</v>
      </c>
      <c r="AI862">
        <f>LOOKUP(AG862,$AN:$AN,$AO:$AO)</f>
        <v>866031</v>
      </c>
      <c r="AJ862">
        <f>COUNTIFS(Answer,AC862,Country,"USA")</f>
        <v>9</v>
      </c>
      <c r="AK862">
        <f>COUNTIF(Answer,AC862)</f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>LOOKUP(AC863,$AL:$AL,$AM:$AM )</f>
        <v>931028</v>
      </c>
      <c r="AI863">
        <f>LOOKUP(AG863,$AN:$AN,$AO:$AO)</f>
        <v>866031</v>
      </c>
      <c r="AJ863">
        <f>COUNTIFS(Answer,AC863,Country,"USA")</f>
        <v>184</v>
      </c>
      <c r="AK863">
        <f>COUNTIF(Answer,AC863)</f>
        <v>352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>LOOKUP(AC864,$AL:$AL,$AM:$AM )</f>
        <v>5503158</v>
      </c>
      <c r="AI864">
        <f>LOOKUP(AG864,$AN:$AN,$AO:$AO)</f>
        <v>866031</v>
      </c>
      <c r="AJ864">
        <f>COUNTIFS(Answer,AC864,Country,"USA")</f>
        <v>9</v>
      </c>
      <c r="AK864">
        <f>COUNTIF(Answer,AC864)</f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>LOOKUP(AC865,$AL:$AL,$AM:$AM )</f>
        <v>931028</v>
      </c>
      <c r="AI865">
        <f>LOOKUP(AG865,$AN:$AN,$AO:$AO)</f>
        <v>866031</v>
      </c>
      <c r="AJ865">
        <f>COUNTIFS(Answer,AC865,Country,"USA")</f>
        <v>184</v>
      </c>
      <c r="AK865">
        <f>COUNTIF(Answer,AC865)</f>
        <v>352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>LOOKUP(AC866,$AL:$AL,$AM:$AM )</f>
        <v>931028</v>
      </c>
      <c r="AI866">
        <f>LOOKUP(AG866,$AN:$AN,$AO:$AO)</f>
        <v>866031</v>
      </c>
      <c r="AJ866">
        <f>COUNTIFS(Answer,AC866,Country,"USA")</f>
        <v>184</v>
      </c>
      <c r="AK866">
        <f>COUNTIF(Answer,AC866)</f>
        <v>352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>LOOKUP(AC867,$AL:$AL,$AM:$AM )</f>
        <v>931028</v>
      </c>
      <c r="AI867">
        <f>LOOKUP(AG867,$AN:$AN,$AO:$AO)</f>
        <v>866031</v>
      </c>
      <c r="AJ867">
        <f>COUNTIFS(Answer,AC867,Country,"USA")</f>
        <v>184</v>
      </c>
      <c r="AK867">
        <f>COUNTIF(Answer,AC867)</f>
        <v>352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>LOOKUP(AC868,$AL:$AL,$AM:$AM )</f>
        <v>931028</v>
      </c>
      <c r="AI868">
        <f>LOOKUP(AG868,$AN:$AN,$AO:$AO)</f>
        <v>866031</v>
      </c>
      <c r="AJ868">
        <f>COUNTIFS(Answer,AC868,Country,"USA")</f>
        <v>184</v>
      </c>
      <c r="AK868">
        <f>COUNTIF(Answer,AC868)</f>
        <v>352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>LOOKUP(AC869,$AL:$AL,$AM:$AM )</f>
        <v>931028</v>
      </c>
      <c r="AI869">
        <f>LOOKUP(AG869,$AN:$AN,$AO:$AO)</f>
        <v>866031</v>
      </c>
      <c r="AJ869">
        <f>COUNTIFS(Answer,AC869,Country,"USA")</f>
        <v>184</v>
      </c>
      <c r="AK869">
        <f>COUNTIF(Answer,AC869)</f>
        <v>352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>LOOKUP(AC870,$AL:$AL,$AM:$AM )</f>
        <v>5503158</v>
      </c>
      <c r="AI870">
        <f>LOOKUP(AG870,$AN:$AN,$AO:$AO)</f>
        <v>866031</v>
      </c>
      <c r="AJ870">
        <f>COUNTIFS(Answer,AC870,Country,"USA")</f>
        <v>9</v>
      </c>
      <c r="AK870">
        <f>COUNTIF(Answer,AC870)</f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>LOOKUP(AC871,$AL:$AL,$AM:$AM )</f>
        <v>866299</v>
      </c>
      <c r="AI871">
        <f>LOOKUP(AG871,$AN:$AN,$AO:$AO)</f>
        <v>866031</v>
      </c>
      <c r="AJ871">
        <f>COUNTIFS(Answer,AC871,Country,"USA")</f>
        <v>0</v>
      </c>
      <c r="AK871">
        <f>COUNTIF(Answer,AC871)</f>
        <v>12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>LOOKUP(AC872,$AL:$AL,$AM:$AM )</f>
        <v>931028</v>
      </c>
      <c r="AI872">
        <f>LOOKUP(AG872,$AN:$AN,$AO:$AO)</f>
        <v>866031</v>
      </c>
      <c r="AJ872">
        <f>COUNTIFS(Answer,AC872,Country,"USA")</f>
        <v>184</v>
      </c>
      <c r="AK872">
        <f>COUNTIF(Answer,AC872)</f>
        <v>352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>LOOKUP(AC873,$AL:$AL,$AM:$AM )</f>
        <v>931028</v>
      </c>
      <c r="AI873">
        <f>LOOKUP(AG873,$AN:$AN,$AO:$AO)</f>
        <v>866031</v>
      </c>
      <c r="AJ873">
        <f>COUNTIFS(Answer,AC873,Country,"USA")</f>
        <v>184</v>
      </c>
      <c r="AK873">
        <f>COUNTIF(Answer,AC873)</f>
        <v>352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>LOOKUP(AC874,$AL:$AL,$AM:$AM )</f>
        <v>1643228</v>
      </c>
      <c r="AI874">
        <f>LOOKUP(AG874,$AN:$AN,$AO:$AO)</f>
        <v>866031</v>
      </c>
      <c r="AJ874">
        <f>COUNTIFS(Answer,AC874,Country,"USA")</f>
        <v>0</v>
      </c>
      <c r="AK874">
        <f>COUNTIF(Answer,AC874)</f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>LOOKUP(AC875,$AL:$AL,$AM:$AM )</f>
        <v>5503158</v>
      </c>
      <c r="AI875">
        <f>LOOKUP(AG875,$AN:$AN,$AO:$AO)</f>
        <v>866031</v>
      </c>
      <c r="AJ875">
        <f>COUNTIFS(Answer,AC875,Country,"USA")</f>
        <v>9</v>
      </c>
      <c r="AK875">
        <f>COUNTIF(Answer,AC875)</f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>LOOKUP(AC876,$AL:$AL,$AM:$AM )</f>
        <v>931028</v>
      </c>
      <c r="AI876">
        <f>LOOKUP(AG876,$AN:$AN,$AO:$AO)</f>
        <v>866031</v>
      </c>
      <c r="AJ876">
        <f>COUNTIFS(Answer,AC876,Country,"USA")</f>
        <v>184</v>
      </c>
      <c r="AK876">
        <f>COUNTIF(Answer,AC876)</f>
        <v>352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>LOOKUP(AC877,$AL:$AL,$AM:$AM )</f>
        <v>931028</v>
      </c>
      <c r="AI877">
        <f>LOOKUP(AG877,$AN:$AN,$AO:$AO)</f>
        <v>866031</v>
      </c>
      <c r="AJ877">
        <f>COUNTIFS(Answer,AC877,Country,"USA")</f>
        <v>184</v>
      </c>
      <c r="AK877">
        <f>COUNTIF(Answer,AC877)</f>
        <v>352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>LOOKUP(AC878,$AL:$AL,$AM:$AM )</f>
        <v>931028</v>
      </c>
      <c r="AI878">
        <f>LOOKUP(AG878,$AN:$AN,$AO:$AO)</f>
        <v>866031</v>
      </c>
      <c r="AJ878">
        <f>COUNTIFS(Answer,AC878,Country,"USA")</f>
        <v>184</v>
      </c>
      <c r="AK878">
        <f>COUNTIF(Answer,AC878)</f>
        <v>352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>LOOKUP(AC879,$AL:$AL,$AM:$AM )</f>
        <v>931028</v>
      </c>
      <c r="AI879">
        <f>LOOKUP(AG879,$AN:$AN,$AO:$AO)</f>
        <v>866031</v>
      </c>
      <c r="AJ879">
        <f>COUNTIFS(Answer,AC879,Country,"USA")</f>
        <v>184</v>
      </c>
      <c r="AK879">
        <f>COUNTIF(Answer,AC879)</f>
        <v>352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>LOOKUP(AC880,$AL:$AL,$AM:$AM )</f>
        <v>931028</v>
      </c>
      <c r="AI880">
        <f>LOOKUP(AG880,$AN:$AN,$AO:$AO)</f>
        <v>866031</v>
      </c>
      <c r="AJ880">
        <f>COUNTIFS(Answer,AC880,Country,"USA")</f>
        <v>184</v>
      </c>
      <c r="AK880">
        <f>COUNTIF(Answer,AC880)</f>
        <v>352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>LOOKUP(AC881,$AL:$AL,$AM:$AM )</f>
        <v>931028</v>
      </c>
      <c r="AI881">
        <f>LOOKUP(AG881,$AN:$AN,$AO:$AO)</f>
        <v>866031</v>
      </c>
      <c r="AJ881">
        <f>COUNTIFS(Answer,AC881,Country,"USA")</f>
        <v>184</v>
      </c>
      <c r="AK881">
        <f>COUNTIF(Answer,AC881)</f>
        <v>352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>LOOKUP(AC882,$AL:$AL,$AM:$AM )</f>
        <v>931028</v>
      </c>
      <c r="AI882">
        <f>LOOKUP(AG882,$AN:$AN,$AO:$AO)</f>
        <v>866031</v>
      </c>
      <c r="AJ882">
        <f>COUNTIFS(Answer,AC882,Country,"USA")</f>
        <v>184</v>
      </c>
      <c r="AK882">
        <f>COUNTIF(Answer,AC882)</f>
        <v>352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>LOOKUP(AC883,$AL:$AL,$AM:$AM )</f>
        <v>931028</v>
      </c>
      <c r="AI883">
        <f>LOOKUP(AG883,$AN:$AN,$AO:$AO)</f>
        <v>866031</v>
      </c>
      <c r="AJ883">
        <f>COUNTIFS(Answer,AC883,Country,"USA")</f>
        <v>184</v>
      </c>
      <c r="AK883">
        <f>COUNTIF(Answer,AC883)</f>
        <v>352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>LOOKUP(AC884,$AL:$AL,$AM:$AM )</f>
        <v>7851662</v>
      </c>
      <c r="AI884">
        <f>LOOKUP(AG884,$AN:$AN,$AO:$AO)</f>
        <v>1267641</v>
      </c>
      <c r="AJ884">
        <f>COUNTIFS(Answer,AC884,Country,"USA")</f>
        <v>107</v>
      </c>
      <c r="AK884">
        <f>COUNTIF(Answer,AC884)</f>
        <v>217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>LOOKUP(AC885,$AL:$AL,$AM:$AM )</f>
        <v>931028</v>
      </c>
      <c r="AI885">
        <f>LOOKUP(AG885,$AN:$AN,$AO:$AO)</f>
        <v>1267641</v>
      </c>
      <c r="AJ885">
        <f>COUNTIFS(Answer,AC885,Country,"USA")</f>
        <v>184</v>
      </c>
      <c r="AK885">
        <f>COUNTIF(Answer,AC885)</f>
        <v>352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>LOOKUP(AC886,$AL:$AL,$AM:$AM )</f>
        <v>931028</v>
      </c>
      <c r="AI886">
        <f>LOOKUP(AG886,$AN:$AN,$AO:$AO)</f>
        <v>1267641</v>
      </c>
      <c r="AJ886">
        <f>COUNTIFS(Answer,AC886,Country,"USA")</f>
        <v>184</v>
      </c>
      <c r="AK886">
        <f>COUNTIF(Answer,AC886)</f>
        <v>352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>LOOKUP(AC887,$AL:$AL,$AM:$AM )</f>
        <v>931028</v>
      </c>
      <c r="AI887">
        <f>LOOKUP(AG887,$AN:$AN,$AO:$AO)</f>
        <v>1267641</v>
      </c>
      <c r="AJ887">
        <f>COUNTIFS(Answer,AC887,Country,"USA")</f>
        <v>184</v>
      </c>
      <c r="AK887">
        <f>COUNTIF(Answer,AC887)</f>
        <v>352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>LOOKUP(AC888,$AL:$AL,$AM:$AM )</f>
        <v>18278723</v>
      </c>
      <c r="AI888">
        <f>LOOKUP(AG888,$AN:$AN,$AO:$AO)</f>
        <v>1267641</v>
      </c>
      <c r="AJ888">
        <f>COUNTIFS(Answer,AC888,Country,"USA")</f>
        <v>1</v>
      </c>
      <c r="AK888">
        <f>COUNTIF(Answer,AC888)</f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>LOOKUP(AC889,$AL:$AL,$AM:$AM )</f>
        <v>931028</v>
      </c>
      <c r="AI889">
        <f>LOOKUP(AG889,$AN:$AN,$AO:$AO)</f>
        <v>1267641</v>
      </c>
      <c r="AJ889">
        <f>COUNTIFS(Answer,AC889,Country,"USA")</f>
        <v>184</v>
      </c>
      <c r="AK889">
        <f>COUNTIF(Answer,AC889)</f>
        <v>352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>LOOKUP(AC890,$AL:$AL,$AM:$AM )</f>
        <v>931028</v>
      </c>
      <c r="AI890">
        <f>LOOKUP(AG890,$AN:$AN,$AO:$AO)</f>
        <v>1267641</v>
      </c>
      <c r="AJ890">
        <f>COUNTIFS(Answer,AC890,Country,"USA")</f>
        <v>184</v>
      </c>
      <c r="AK890">
        <f>COUNTIF(Answer,AC890)</f>
        <v>352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>LOOKUP(AC891,$AL:$AL,$AM:$AM )</f>
        <v>931028</v>
      </c>
      <c r="AI891">
        <f>LOOKUP(AG891,$AN:$AN,$AO:$AO)</f>
        <v>1267641</v>
      </c>
      <c r="AJ891">
        <f>COUNTIFS(Answer,AC891,Country,"USA")</f>
        <v>184</v>
      </c>
      <c r="AK891">
        <f>COUNTIF(Answer,AC891)</f>
        <v>352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>LOOKUP(AC892,$AL:$AL,$AM:$AM )</f>
        <v>931028</v>
      </c>
      <c r="AI892">
        <f>LOOKUP(AG892,$AN:$AN,$AO:$AO)</f>
        <v>1267641</v>
      </c>
      <c r="AJ892">
        <f>COUNTIFS(Answer,AC892,Country,"USA")</f>
        <v>184</v>
      </c>
      <c r="AK892">
        <f>COUNTIF(Answer,AC892)</f>
        <v>352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>LOOKUP(AC893,$AL:$AL,$AM:$AM )</f>
        <v>7851662</v>
      </c>
      <c r="AI893">
        <f>LOOKUP(AG893,$AN:$AN,$AO:$AO)</f>
        <v>1267641</v>
      </c>
      <c r="AJ893">
        <f>COUNTIFS(Answer,AC893,Country,"USA")</f>
        <v>107</v>
      </c>
      <c r="AK893">
        <f>COUNTIF(Answer,AC893)</f>
        <v>217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>LOOKUP(AC894,$AL:$AL,$AM:$AM )</f>
        <v>931028</v>
      </c>
      <c r="AI894">
        <f>LOOKUP(AG894,$AN:$AN,$AO:$AO)</f>
        <v>1267641</v>
      </c>
      <c r="AJ894">
        <f>COUNTIFS(Answer,AC894,Country,"USA")</f>
        <v>184</v>
      </c>
      <c r="AK894">
        <f>COUNTIF(Answer,AC894)</f>
        <v>352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>LOOKUP(AC895,$AL:$AL,$AM:$AM )</f>
        <v>11233904</v>
      </c>
      <c r="AI895">
        <f>LOOKUP(AG895,$AN:$AN,$AO:$AO)</f>
        <v>1267641</v>
      </c>
      <c r="AJ895">
        <f>COUNTIFS(Answer,AC895,Country,"USA")</f>
        <v>1</v>
      </c>
      <c r="AK895">
        <f>COUNTIF(Answer,AC895)</f>
        <v>10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>LOOKUP(AC896,$AL:$AL,$AM:$AM )</f>
        <v>931028</v>
      </c>
      <c r="AI896">
        <f>LOOKUP(AG896,$AN:$AN,$AO:$AO)</f>
        <v>1267641</v>
      </c>
      <c r="AJ896">
        <f>COUNTIFS(Answer,AC896,Country,"USA")</f>
        <v>184</v>
      </c>
      <c r="AK896">
        <f>COUNTIF(Answer,AC896)</f>
        <v>352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>LOOKUP(AC897,$AL:$AL,$AM:$AM )</f>
        <v>931028</v>
      </c>
      <c r="AI897">
        <f>LOOKUP(AG897,$AN:$AN,$AO:$AO)</f>
        <v>1267641</v>
      </c>
      <c r="AJ897">
        <f>COUNTIFS(Answer,AC897,Country,"USA")</f>
        <v>184</v>
      </c>
      <c r="AK897">
        <f>COUNTIF(Answer,AC897)</f>
        <v>352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>LOOKUP(AC898,$AL:$AL,$AM:$AM )</f>
        <v>931028</v>
      </c>
      <c r="AI898">
        <f>LOOKUP(AG898,$AN:$AN,$AO:$AO)</f>
        <v>1267641</v>
      </c>
      <c r="AJ898">
        <f>COUNTIFS(Answer,AC898,Country,"USA")</f>
        <v>184</v>
      </c>
      <c r="AK898">
        <f>COUNTIF(Answer,AC898)</f>
        <v>352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>LOOKUP(AC899,$AL:$AL,$AM:$AM )</f>
        <v>7851662</v>
      </c>
      <c r="AI899">
        <f>LOOKUP(AG899,$AN:$AN,$AO:$AO)</f>
        <v>1267641</v>
      </c>
      <c r="AJ899">
        <f>COUNTIFS(Answer,AC899,Country,"USA")</f>
        <v>107</v>
      </c>
      <c r="AK899">
        <f>COUNTIF(Answer,AC899)</f>
        <v>217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>LOOKUP(AC900,$AL:$AL,$AM:$AM )</f>
        <v>7851662</v>
      </c>
      <c r="AI900">
        <f>LOOKUP(AG900,$AN:$AN,$AO:$AO)</f>
        <v>1267641</v>
      </c>
      <c r="AJ900">
        <f>COUNTIFS(Answer,AC900,Country,"USA")</f>
        <v>107</v>
      </c>
      <c r="AK900">
        <f>COUNTIF(Answer,AC900)</f>
        <v>217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>LOOKUP(AC901,$AL:$AL,$AM:$AM )</f>
        <v>7728107</v>
      </c>
      <c r="AI901">
        <f>LOOKUP(AG901,$AN:$AN,$AO:$AO)</f>
        <v>1267641</v>
      </c>
      <c r="AJ901">
        <f>COUNTIFS(Answer,AC901,Country,"USA")</f>
        <v>0</v>
      </c>
      <c r="AK901">
        <f>COUNTIF(Answer,AC901)</f>
        <v>2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>LOOKUP(AC902,$AL:$AL,$AM:$AM )</f>
        <v>7851662</v>
      </c>
      <c r="AI902">
        <f>LOOKUP(AG902,$AN:$AN,$AO:$AO)</f>
        <v>1267641</v>
      </c>
      <c r="AJ902">
        <f>COUNTIFS(Answer,AC902,Country,"USA")</f>
        <v>107</v>
      </c>
      <c r="AK902">
        <f>COUNTIF(Answer,AC902)</f>
        <v>217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>LOOKUP(AC903,$AL:$AL,$AM:$AM )</f>
        <v>5663312</v>
      </c>
      <c r="AI903">
        <f>LOOKUP(AG903,$AN:$AN,$AO:$AO)</f>
        <v>1267641</v>
      </c>
      <c r="AJ903">
        <f>COUNTIFS(Answer,AC903,Country,"USA")</f>
        <v>0</v>
      </c>
      <c r="AK903">
        <f>COUNTIF(Answer,AC903)</f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>LOOKUP(AC904,$AL:$AL,$AM:$AM )</f>
        <v>931028</v>
      </c>
      <c r="AI904">
        <f>LOOKUP(AG904,$AN:$AN,$AO:$AO)</f>
        <v>1267641</v>
      </c>
      <c r="AJ904">
        <f>COUNTIFS(Answer,AC904,Country,"USA")</f>
        <v>184</v>
      </c>
      <c r="AK904">
        <f>COUNTIF(Answer,AC904)</f>
        <v>352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>LOOKUP(AC905,$AL:$AL,$AM:$AM )</f>
        <v>931028</v>
      </c>
      <c r="AI905">
        <f>LOOKUP(AG905,$AN:$AN,$AO:$AO)</f>
        <v>1267641</v>
      </c>
      <c r="AJ905">
        <f>COUNTIFS(Answer,AC905,Country,"USA")</f>
        <v>184</v>
      </c>
      <c r="AK905">
        <f>COUNTIF(Answer,AC905)</f>
        <v>352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>LOOKUP(AC906,$AL:$AL,$AM:$AM )</f>
        <v>7851662</v>
      </c>
      <c r="AI906">
        <f>LOOKUP(AG906,$AN:$AN,$AO:$AO)</f>
        <v>1267641</v>
      </c>
      <c r="AJ906">
        <f>COUNTIFS(Answer,AC906,Country,"USA")</f>
        <v>107</v>
      </c>
      <c r="AK906">
        <f>COUNTIF(Answer,AC906)</f>
        <v>217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>LOOKUP(AC907,$AL:$AL,$AM:$AM )</f>
        <v>7851662</v>
      </c>
      <c r="AI907">
        <f>LOOKUP(AG907,$AN:$AN,$AO:$AO)</f>
        <v>1267641</v>
      </c>
      <c r="AJ907">
        <f>COUNTIFS(Answer,AC907,Country,"USA")</f>
        <v>107</v>
      </c>
      <c r="AK907">
        <f>COUNTIF(Answer,AC907)</f>
        <v>217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>LOOKUP(AC908,$AL:$AL,$AM:$AM )</f>
        <v>931028</v>
      </c>
      <c r="AI908">
        <f>LOOKUP(AG908,$AN:$AN,$AO:$AO)</f>
        <v>1267641</v>
      </c>
      <c r="AJ908">
        <f>COUNTIFS(Answer,AC908,Country,"USA")</f>
        <v>184</v>
      </c>
      <c r="AK908">
        <f>COUNTIF(Answer,AC908)</f>
        <v>352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>LOOKUP(AC909,$AL:$AL,$AM:$AM )</f>
        <v>931028</v>
      </c>
      <c r="AI909">
        <f>LOOKUP(AG909,$AN:$AN,$AO:$AO)</f>
        <v>1267641</v>
      </c>
      <c r="AJ909">
        <f>COUNTIFS(Answer,AC909,Country,"USA")</f>
        <v>184</v>
      </c>
      <c r="AK909">
        <f>COUNTIF(Answer,AC909)</f>
        <v>352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>LOOKUP(AC910,$AL:$AL,$AM:$AM )</f>
        <v>931028</v>
      </c>
      <c r="AI910">
        <f>LOOKUP(AG910,$AN:$AN,$AO:$AO)</f>
        <v>1267641</v>
      </c>
      <c r="AJ910">
        <f>COUNTIFS(Answer,AC910,Country,"USA")</f>
        <v>184</v>
      </c>
      <c r="AK910">
        <f>COUNTIF(Answer,AC910)</f>
        <v>352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>LOOKUP(AC911,$AL:$AL,$AM:$AM )</f>
        <v>7739376</v>
      </c>
      <c r="AI911">
        <f>LOOKUP(AG911,$AN:$AN,$AO:$AO)</f>
        <v>1267641</v>
      </c>
      <c r="AJ911">
        <f>COUNTIFS(Answer,AC911,Country,"USA")</f>
        <v>0</v>
      </c>
      <c r="AK911">
        <f>COUNTIF(Answer,AC911)</f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>LOOKUP(AC912,$AL:$AL,$AM:$AM )</f>
        <v>931028</v>
      </c>
      <c r="AI912">
        <f>LOOKUP(AG912,$AN:$AN,$AO:$AO)</f>
        <v>1267641</v>
      </c>
      <c r="AJ912">
        <f>COUNTIFS(Answer,AC912,Country,"USA")</f>
        <v>184</v>
      </c>
      <c r="AK912">
        <f>COUNTIF(Answer,AC912)</f>
        <v>352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>LOOKUP(AC913,$AL:$AL,$AM:$AM )</f>
        <v>931028</v>
      </c>
      <c r="AI913">
        <f>LOOKUP(AG913,$AN:$AN,$AO:$AO)</f>
        <v>1267641</v>
      </c>
      <c r="AJ913">
        <f>COUNTIFS(Answer,AC913,Country,"USA")</f>
        <v>184</v>
      </c>
      <c r="AK913">
        <f>COUNTIF(Answer,AC913)</f>
        <v>352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>LOOKUP(AC914,$AL:$AL,$AM:$AM )</f>
        <v>931028</v>
      </c>
      <c r="AI914">
        <f>LOOKUP(AG914,$AN:$AN,$AO:$AO)</f>
        <v>1267641</v>
      </c>
      <c r="AJ914">
        <f>COUNTIFS(Answer,AC914,Country,"USA")</f>
        <v>184</v>
      </c>
      <c r="AK914">
        <f>COUNTIF(Answer,AC914)</f>
        <v>352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>LOOKUP(AC915,$AL:$AL,$AM:$AM )</f>
        <v>931028</v>
      </c>
      <c r="AI915">
        <f>LOOKUP(AG915,$AN:$AN,$AO:$AO)</f>
        <v>1267641</v>
      </c>
      <c r="AJ915">
        <f>COUNTIFS(Answer,AC915,Country,"USA")</f>
        <v>184</v>
      </c>
      <c r="AK915">
        <f>COUNTIF(Answer,AC915)</f>
        <v>352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>LOOKUP(AC916,$AL:$AL,$AM:$AM )</f>
        <v>931028</v>
      </c>
      <c r="AI916">
        <f>LOOKUP(AG916,$AN:$AN,$AO:$AO)</f>
        <v>1267641</v>
      </c>
      <c r="AJ916">
        <f>COUNTIFS(Answer,AC916,Country,"USA")</f>
        <v>184</v>
      </c>
      <c r="AK916">
        <f>COUNTIF(Answer,AC916)</f>
        <v>352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>LOOKUP(AC917,$AL:$AL,$AM:$AM )</f>
        <v>931028</v>
      </c>
      <c r="AI917">
        <f>LOOKUP(AG917,$AN:$AN,$AO:$AO)</f>
        <v>1267641</v>
      </c>
      <c r="AJ917">
        <f>COUNTIFS(Answer,AC917,Country,"USA")</f>
        <v>184</v>
      </c>
      <c r="AK917">
        <f>COUNTIF(Answer,AC917)</f>
        <v>352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>LOOKUP(AC918,$AL:$AL,$AM:$AM )</f>
        <v>931028</v>
      </c>
      <c r="AI918">
        <f>LOOKUP(AG918,$AN:$AN,$AO:$AO)</f>
        <v>1267641</v>
      </c>
      <c r="AJ918">
        <f>COUNTIFS(Answer,AC918,Country,"USA")</f>
        <v>184</v>
      </c>
      <c r="AK918">
        <f>COUNTIF(Answer,AC918)</f>
        <v>352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>LOOKUP(AC919,$AL:$AL,$AM:$AM )</f>
        <v>931028</v>
      </c>
      <c r="AI919">
        <f>LOOKUP(AG919,$AN:$AN,$AO:$AO)</f>
        <v>1267641</v>
      </c>
      <c r="AJ919">
        <f>COUNTIFS(Answer,AC919,Country,"USA")</f>
        <v>184</v>
      </c>
      <c r="AK919">
        <f>COUNTIF(Answer,AC919)</f>
        <v>352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>LOOKUP(AC920,$AL:$AL,$AM:$AM )</f>
        <v>5904768</v>
      </c>
      <c r="AI920">
        <f>LOOKUP(AG920,$AN:$AN,$AO:$AO)</f>
        <v>1267641</v>
      </c>
      <c r="AJ920">
        <f>COUNTIFS(Answer,AC920,Country,"USA")</f>
        <v>0</v>
      </c>
      <c r="AK920">
        <f>COUNTIF(Answer,AC920)</f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>LOOKUP(AC921,$AL:$AL,$AM:$AM )</f>
        <v>931028</v>
      </c>
      <c r="AI921">
        <f>LOOKUP(AG921,$AN:$AN,$AO:$AO)</f>
        <v>1267641</v>
      </c>
      <c r="AJ921">
        <f>COUNTIFS(Answer,AC921,Country,"USA")</f>
        <v>184</v>
      </c>
      <c r="AK921">
        <f>COUNTIF(Answer,AC921)</f>
        <v>352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>LOOKUP(AC922,$AL:$AL,$AM:$AM )</f>
        <v>931028</v>
      </c>
      <c r="AI922">
        <f>LOOKUP(AG922,$AN:$AN,$AO:$AO)</f>
        <v>1267641</v>
      </c>
      <c r="AJ922">
        <f>COUNTIFS(Answer,AC922,Country,"USA")</f>
        <v>184</v>
      </c>
      <c r="AK922">
        <f>COUNTIF(Answer,AC922)</f>
        <v>352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>LOOKUP(AC923,$AL:$AL,$AM:$AM )</f>
        <v>931028</v>
      </c>
      <c r="AI923">
        <f>LOOKUP(AG923,$AN:$AN,$AO:$AO)</f>
        <v>1267641</v>
      </c>
      <c r="AJ923">
        <f>COUNTIFS(Answer,AC923,Country,"USA")</f>
        <v>184</v>
      </c>
      <c r="AK923">
        <f>COUNTIF(Answer,AC923)</f>
        <v>352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>LOOKUP(AC924,$AL:$AL,$AM:$AM )</f>
        <v>931028</v>
      </c>
      <c r="AI924">
        <f>LOOKUP(AG924,$AN:$AN,$AO:$AO)</f>
        <v>1267641</v>
      </c>
      <c r="AJ924">
        <f>COUNTIFS(Answer,AC924,Country,"USA")</f>
        <v>184</v>
      </c>
      <c r="AK924">
        <f>COUNTIF(Answer,AC924)</f>
        <v>352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>LOOKUP(AC925,$AL:$AL,$AM:$AM )</f>
        <v>2594394</v>
      </c>
      <c r="AI925">
        <f>LOOKUP(AG925,$AN:$AN,$AO:$AO)</f>
        <v>1267641</v>
      </c>
      <c r="AJ925">
        <f>COUNTIFS(Answer,AC925,Country,"USA")</f>
        <v>1</v>
      </c>
      <c r="AK925">
        <f>COUNTIF(Answer,AC925)</f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>LOOKUP(AC926,$AL:$AL,$AM:$AM )</f>
        <v>931028</v>
      </c>
      <c r="AI926">
        <f>LOOKUP(AG926,$AN:$AN,$AO:$AO)</f>
        <v>1267641</v>
      </c>
      <c r="AJ926">
        <f>COUNTIFS(Answer,AC926,Country,"USA")</f>
        <v>184</v>
      </c>
      <c r="AK926">
        <f>COUNTIF(Answer,AC926)</f>
        <v>352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>LOOKUP(AC927,$AL:$AL,$AM:$AM )</f>
        <v>931028</v>
      </c>
      <c r="AI927">
        <f>LOOKUP(AG927,$AN:$AN,$AO:$AO)</f>
        <v>1267641</v>
      </c>
      <c r="AJ927">
        <f>COUNTIFS(Answer,AC927,Country,"USA")</f>
        <v>184</v>
      </c>
      <c r="AK927">
        <f>COUNTIF(Answer,AC927)</f>
        <v>352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>LOOKUP(AC928,$AL:$AL,$AM:$AM )</f>
        <v>5503158</v>
      </c>
      <c r="AI928">
        <f>LOOKUP(AG928,$AN:$AN,$AO:$AO)</f>
        <v>1267641</v>
      </c>
      <c r="AJ928">
        <f>COUNTIFS(Answer,AC928,Country,"USA")</f>
        <v>9</v>
      </c>
      <c r="AK928">
        <f>COUNTIF(Answer,AC928)</f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>LOOKUP(AC929,$AL:$AL,$AM:$AM )</f>
        <v>7851662</v>
      </c>
      <c r="AI929">
        <f>LOOKUP(AG929,$AN:$AN,$AO:$AO)</f>
        <v>1267641</v>
      </c>
      <c r="AJ929">
        <f>COUNTIFS(Answer,AC929,Country,"USA")</f>
        <v>107</v>
      </c>
      <c r="AK929">
        <f>COUNTIF(Answer,AC929)</f>
        <v>217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>LOOKUP(AC930,$AL:$AL,$AM:$AM )</f>
        <v>931028</v>
      </c>
      <c r="AI930">
        <f>LOOKUP(AG930,$AN:$AN,$AO:$AO)</f>
        <v>1267641</v>
      </c>
      <c r="AJ930">
        <f>COUNTIFS(Answer,AC930,Country,"USA")</f>
        <v>184</v>
      </c>
      <c r="AK930">
        <f>COUNTIF(Answer,AC930)</f>
        <v>352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>LOOKUP(AC931,$AL:$AL,$AM:$AM )</f>
        <v>931028</v>
      </c>
      <c r="AI931">
        <f>LOOKUP(AG931,$AN:$AN,$AO:$AO)</f>
        <v>1267641</v>
      </c>
      <c r="AJ931">
        <f>COUNTIFS(Answer,AC931,Country,"USA")</f>
        <v>184</v>
      </c>
      <c r="AK931">
        <f>COUNTIF(Answer,AC931)</f>
        <v>352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>LOOKUP(AC932,$AL:$AL,$AM:$AM )</f>
        <v>931028</v>
      </c>
      <c r="AI932">
        <f>LOOKUP(AG932,$AN:$AN,$AO:$AO)</f>
        <v>1267641</v>
      </c>
      <c r="AJ932">
        <f>COUNTIFS(Answer,AC932,Country,"USA")</f>
        <v>184</v>
      </c>
      <c r="AK932">
        <f>COUNTIF(Answer,AC932)</f>
        <v>352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>LOOKUP(AC933,$AL:$AL,$AM:$AM )</f>
        <v>931028</v>
      </c>
      <c r="AI933">
        <f>LOOKUP(AG933,$AN:$AN,$AO:$AO)</f>
        <v>1267641</v>
      </c>
      <c r="AJ933">
        <f>COUNTIFS(Answer,AC933,Country,"USA")</f>
        <v>184</v>
      </c>
      <c r="AK933">
        <f>COUNTIF(Answer,AC933)</f>
        <v>352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>LOOKUP(AC934,$AL:$AL,$AM:$AM )</f>
        <v>931028</v>
      </c>
      <c r="AI934">
        <f>LOOKUP(AG934,$AN:$AN,$AO:$AO)</f>
        <v>1267641</v>
      </c>
      <c r="AJ934">
        <f>COUNTIFS(Answer,AC934,Country,"USA")</f>
        <v>184</v>
      </c>
      <c r="AK934">
        <f>COUNTIF(Answer,AC934)</f>
        <v>352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>LOOKUP(AC935,$AL:$AL,$AM:$AM )</f>
        <v>866299</v>
      </c>
      <c r="AI935">
        <f>LOOKUP(AG935,$AN:$AN,$AO:$AO)</f>
        <v>1267641</v>
      </c>
      <c r="AJ935">
        <f>COUNTIFS(Answer,AC935,Country,"USA")</f>
        <v>0</v>
      </c>
      <c r="AK935">
        <f>COUNTIF(Answer,AC935)</f>
        <v>12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>LOOKUP(AC936,$AL:$AL,$AM:$AM )</f>
        <v>5503158</v>
      </c>
      <c r="AI936">
        <f>LOOKUP(AG936,$AN:$AN,$AO:$AO)</f>
        <v>1267641</v>
      </c>
      <c r="AJ936">
        <f>COUNTIFS(Answer,AC936,Country,"USA")</f>
        <v>9</v>
      </c>
      <c r="AK936">
        <f>COUNTIF(Answer,AC936)</f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>LOOKUP(AC937,$AL:$AL,$AM:$AM )</f>
        <v>931028</v>
      </c>
      <c r="AI937">
        <f>LOOKUP(AG937,$AN:$AN,$AO:$AO)</f>
        <v>1267641</v>
      </c>
      <c r="AJ937">
        <f>COUNTIFS(Answer,AC937,Country,"USA")</f>
        <v>184</v>
      </c>
      <c r="AK937">
        <f>COUNTIF(Answer,AC937)</f>
        <v>352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>LOOKUP(AC938,$AL:$AL,$AM:$AM )</f>
        <v>931028</v>
      </c>
      <c r="AI938">
        <f>LOOKUP(AG938,$AN:$AN,$AO:$AO)</f>
        <v>1267641</v>
      </c>
      <c r="AJ938">
        <f>COUNTIFS(Answer,AC938,Country,"USA")</f>
        <v>184</v>
      </c>
      <c r="AK938">
        <f>COUNTIF(Answer,AC938)</f>
        <v>352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>LOOKUP(AC939,$AL:$AL,$AM:$AM )</f>
        <v>931028</v>
      </c>
      <c r="AI939">
        <f>LOOKUP(AG939,$AN:$AN,$AO:$AO)</f>
        <v>1267641</v>
      </c>
      <c r="AJ939">
        <f>COUNTIFS(Answer,AC939,Country,"USA")</f>
        <v>184</v>
      </c>
      <c r="AK939">
        <f>COUNTIF(Answer,AC939)</f>
        <v>352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>LOOKUP(AC940,$AL:$AL,$AM:$AM )</f>
        <v>931028</v>
      </c>
      <c r="AI940">
        <f>LOOKUP(AG940,$AN:$AN,$AO:$AO)</f>
        <v>1267641</v>
      </c>
      <c r="AJ940">
        <f>COUNTIFS(Answer,AC940,Country,"USA")</f>
        <v>184</v>
      </c>
      <c r="AK940">
        <f>COUNTIF(Answer,AC940)</f>
        <v>352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>LOOKUP(AC941,$AL:$AL,$AM:$AM )</f>
        <v>1511144</v>
      </c>
      <c r="AI941">
        <f>LOOKUP(AG941,$AN:$AN,$AO:$AO)</f>
        <v>1267641</v>
      </c>
      <c r="AJ941">
        <f>COUNTIFS(Answer,AC941,Country,"USA")</f>
        <v>1</v>
      </c>
      <c r="AK941">
        <f>COUNTIF(Answer,AC941)</f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>LOOKUP(AC942,$AL:$AL,$AM:$AM )</f>
        <v>931028</v>
      </c>
      <c r="AI942">
        <f>LOOKUP(AG942,$AN:$AN,$AO:$AO)</f>
        <v>1267641</v>
      </c>
      <c r="AJ942">
        <f>COUNTIFS(Answer,AC942,Country,"USA")</f>
        <v>184</v>
      </c>
      <c r="AK942">
        <f>COUNTIF(Answer,AC942)</f>
        <v>352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>LOOKUP(AC943,$AL:$AL,$AM:$AM )</f>
        <v>931028</v>
      </c>
      <c r="AI943">
        <f>LOOKUP(AG943,$AN:$AN,$AO:$AO)</f>
        <v>1267641</v>
      </c>
      <c r="AJ943">
        <f>COUNTIFS(Answer,AC943,Country,"USA")</f>
        <v>184</v>
      </c>
      <c r="AK943">
        <f>COUNTIF(Answer,AC943)</f>
        <v>352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>LOOKUP(AC944,$AL:$AL,$AM:$AM )</f>
        <v>931028</v>
      </c>
      <c r="AI944">
        <f>LOOKUP(AG944,$AN:$AN,$AO:$AO)</f>
        <v>1267641</v>
      </c>
      <c r="AJ944">
        <f>COUNTIFS(Answer,AC944,Country,"USA")</f>
        <v>184</v>
      </c>
      <c r="AK944">
        <f>COUNTIF(Answer,AC944)</f>
        <v>352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>LOOKUP(AC945,$AL:$AL,$AM:$AM )</f>
        <v>810836</v>
      </c>
      <c r="AI945">
        <f>LOOKUP(AG945,$AN:$AN,$AO:$AO)</f>
        <v>1267641</v>
      </c>
      <c r="AJ945">
        <f>COUNTIFS(Answer,AC945,Country,"USA")</f>
        <v>0</v>
      </c>
      <c r="AK945">
        <f>COUNTIF(Answer,AC945)</f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>LOOKUP(AC946,$AL:$AL,$AM:$AM )</f>
        <v>7851662</v>
      </c>
      <c r="AI946">
        <f>LOOKUP(AG946,$AN:$AN,$AO:$AO)</f>
        <v>1267641</v>
      </c>
      <c r="AJ946">
        <f>COUNTIFS(Answer,AC946,Country,"USA")</f>
        <v>107</v>
      </c>
      <c r="AK946">
        <f>COUNTIF(Answer,AC946)</f>
        <v>217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>LOOKUP(AC947,$AL:$AL,$AM:$AM )</f>
        <v>931028</v>
      </c>
      <c r="AI947">
        <f>LOOKUP(AG947,$AN:$AN,$AO:$AO)</f>
        <v>1267641</v>
      </c>
      <c r="AJ947">
        <f>COUNTIFS(Answer,AC947,Country,"USA")</f>
        <v>184</v>
      </c>
      <c r="AK947">
        <f>COUNTIF(Answer,AC947)</f>
        <v>352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>LOOKUP(AC948,$AL:$AL,$AM:$AM )</f>
        <v>1317356</v>
      </c>
      <c r="AI948">
        <f>LOOKUP(AG948,$AN:$AN,$AO:$AO)</f>
        <v>1267641</v>
      </c>
      <c r="AJ948">
        <f>COUNTIFS(Answer,AC948,Country,"USA")</f>
        <v>0</v>
      </c>
      <c r="AK948">
        <f>COUNTIF(Answer,AC948)</f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>LOOKUP(AC949,$AL:$AL,$AM:$AM )</f>
        <v>931028</v>
      </c>
      <c r="AI949">
        <f>LOOKUP(AG949,$AN:$AN,$AO:$AO)</f>
        <v>1267641</v>
      </c>
      <c r="AJ949">
        <f>COUNTIFS(Answer,AC949,Country,"USA")</f>
        <v>184</v>
      </c>
      <c r="AK949">
        <f>COUNTIF(Answer,AC949)</f>
        <v>352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>LOOKUP(AC950,$AL:$AL,$AM:$AM )</f>
        <v>931028</v>
      </c>
      <c r="AI950">
        <f>LOOKUP(AG950,$AN:$AN,$AO:$AO)</f>
        <v>1267641</v>
      </c>
      <c r="AJ950">
        <f>COUNTIFS(Answer,AC950,Country,"USA")</f>
        <v>184</v>
      </c>
      <c r="AK950">
        <f>COUNTIF(Answer,AC950)</f>
        <v>352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>LOOKUP(AC951,$AL:$AL,$AM:$AM )</f>
        <v>931028</v>
      </c>
      <c r="AI951">
        <f>LOOKUP(AG951,$AN:$AN,$AO:$AO)</f>
        <v>1267641</v>
      </c>
      <c r="AJ951">
        <f>COUNTIFS(Answer,AC951,Country,"USA")</f>
        <v>184</v>
      </c>
      <c r="AK951">
        <f>COUNTIF(Answer,AC951)</f>
        <v>352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>LOOKUP(AC952,$AL:$AL,$AM:$AM )</f>
        <v>5503158</v>
      </c>
      <c r="AI952">
        <f>LOOKUP(AG952,$AN:$AN,$AO:$AO)</f>
        <v>1267641</v>
      </c>
      <c r="AJ952">
        <f>COUNTIFS(Answer,AC952,Country,"USA")</f>
        <v>9</v>
      </c>
      <c r="AK952">
        <f>COUNTIF(Answer,AC952)</f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>LOOKUP(AC953,$AL:$AL,$AM:$AM )</f>
        <v>931028</v>
      </c>
      <c r="AI953">
        <f>LOOKUP(AG953,$AN:$AN,$AO:$AO)</f>
        <v>1267641</v>
      </c>
      <c r="AJ953">
        <f>COUNTIFS(Answer,AC953,Country,"USA")</f>
        <v>184</v>
      </c>
      <c r="AK953">
        <f>COUNTIF(Answer,AC953)</f>
        <v>352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>LOOKUP(AC954,$AL:$AL,$AM:$AM )</f>
        <v>5892393</v>
      </c>
      <c r="AI954">
        <f>LOOKUP(AG954,$AN:$AN,$AO:$AO)</f>
        <v>1267641</v>
      </c>
      <c r="AJ954">
        <f>COUNTIFS(Answer,AC954,Country,"USA")</f>
        <v>0</v>
      </c>
      <c r="AK954">
        <f>COUNTIF(Answer,AC954)</f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>LOOKUP(AC955,$AL:$AL,$AM:$AM )</f>
        <v>7851662</v>
      </c>
      <c r="AI955">
        <f>LOOKUP(AG955,$AN:$AN,$AO:$AO)</f>
        <v>1267641</v>
      </c>
      <c r="AJ955">
        <f>COUNTIFS(Answer,AC955,Country,"USA")</f>
        <v>107</v>
      </c>
      <c r="AK955">
        <f>COUNTIF(Answer,AC955)</f>
        <v>217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>LOOKUP(AC956,$AL:$AL,$AM:$AM )</f>
        <v>931028</v>
      </c>
      <c r="AI956">
        <f>LOOKUP(AG956,$AN:$AN,$AO:$AO)</f>
        <v>1267641</v>
      </c>
      <c r="AJ956">
        <f>COUNTIFS(Answer,AC956,Country,"USA")</f>
        <v>184</v>
      </c>
      <c r="AK956">
        <f>COUNTIF(Answer,AC956)</f>
        <v>352</v>
      </c>
    </row>
    <row r="1131" spans="17:17">
      <c r="Q1131" t="s">
        <v>4372</v>
      </c>
    </row>
    <row r="1132" spans="17:17">
      <c r="Q1132" t="s">
        <v>4372</v>
      </c>
    </row>
    <row r="1133" spans="17:17">
      <c r="Q1133" t="s">
        <v>4372</v>
      </c>
    </row>
    <row r="1134" spans="17:17">
      <c r="Q1134" t="s">
        <v>4372</v>
      </c>
    </row>
    <row r="1135" spans="17:17">
      <c r="Q1135" t="s">
        <v>4372</v>
      </c>
    </row>
    <row r="1136" spans="17:1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sortState ref="AL2:AM1130">
    <sortCondition ref="AL2:AL1130"/>
  </sortState>
  <conditionalFormatting sqref="AC1139:AC1048576">
    <cfRule type="containsText" dxfId="128" priority="22" operator="containsText" text="an ice cold hour">
      <formula>NOT(ISERROR(SEARCH("an ice cold hour",AC1139)))</formula>
    </cfRule>
  </conditionalFormatting>
  <conditionalFormatting sqref="AC1139:AC1048576">
    <cfRule type="containsText" dxfId="127" priority="21" operator="containsText" text="gold">
      <formula>NOT(ISERROR(SEARCH("gold",AC1139)))</formula>
    </cfRule>
    <cfRule type="containsText" dxfId="126" priority="23" operator="containsText" text="a nice cold hour">
      <formula>NOT(ISERROR(SEARCH("a nice cold hour",AC1139)))</formula>
    </cfRule>
  </conditionalFormatting>
  <conditionalFormatting sqref="AJ1">
    <cfRule type="containsText" dxfId="125" priority="1" operator="containsText" text="a nice coal dower">
      <formula>NOT(ISERROR(SEARCH("a nice coal dower",AJ1)))</formula>
    </cfRule>
    <cfRule type="containsText" dxfId="124" priority="2" operator="containsText" text="eh nice cole dower">
      <formula>NOT(ISERROR(SEARCH("eh nice cole dower",AJ1)))</formula>
    </cfRule>
    <cfRule type="containsText" dxfId="123" priority="3" operator="containsText" text="an ice kohl dower">
      <formula>NOT(ISERROR(SEARCH("an ice kohl dower",AJ1)))</formula>
    </cfRule>
    <cfRule type="containsText" dxfId="122" priority="4" operator="containsText" text="an ice cole dower">
      <formula>NOT(ISERROR(SEARCH("an ice cole dower",AJ1)))</formula>
    </cfRule>
    <cfRule type="containsText" dxfId="121" priority="5" operator="containsText" text="an ice coal dower">
      <formula>NOT(ISERROR(SEARCH("an ice coal dower",AJ1)))</formula>
    </cfRule>
    <cfRule type="containsText" dxfId="120" priority="6" operator="containsText" text="on ice coal dower">
      <formula>NOT(ISERROR(SEARCH("on ice coal dower",AJ1)))</formula>
    </cfRule>
    <cfRule type="containsText" dxfId="119" priority="7" operator="containsText" text="an aye scold hour">
      <formula>NOT(ISERROR(SEARCH("an aye scold hour",AJ1)))</formula>
    </cfRule>
    <cfRule type="containsText" dxfId="118" priority="8" operator="containsText" text="a nye scold hour">
      <formula>NOT(ISERROR(SEARCH("a nye scold hour",AJ1)))</formula>
    </cfRule>
    <cfRule type="containsText" dxfId="117" priority="9" operator="containsText" text="a nigh scold our">
      <formula>NOT(ISERROR(SEARCH("a nigh scold our",AJ1)))</formula>
    </cfRule>
    <cfRule type="containsText" dxfId="116" priority="10" operator="containsText" text="on ice cold hour">
      <formula>NOT(ISERROR(SEARCH("on ice cold hour",AJ1)))</formula>
    </cfRule>
    <cfRule type="containsText" dxfId="115" priority="11" operator="containsText" text="an ice-cold hour">
      <formula>NOT(ISERROR(SEARCH("an ice-cold hour",AJ1)))</formula>
    </cfRule>
    <cfRule type="containsText" dxfId="114" priority="12" operator="containsText" text="a nye scold our">
      <formula>NOT(ISERROR(SEARCH("a nye scold our",AJ1)))</formula>
    </cfRule>
    <cfRule type="containsText" dxfId="113" priority="13" operator="containsText" text="a nice cold our">
      <formula>NOT(ISERROR(SEARCH("a nice cold our",AJ1)))</formula>
    </cfRule>
    <cfRule type="containsText" dxfId="112" priority="14" operator="containsText" text="an ice-cold our">
      <formula>NOT(ISERROR(SEARCH("an ice-cold our",AJ1)))</formula>
    </cfRule>
    <cfRule type="containsText" dxfId="111" priority="15" operator="containsText" text="an ice cold our">
      <formula>NOT(ISERROR(SEARCH("an ice cold our",AJ1)))</formula>
    </cfRule>
  </conditionalFormatting>
  <conditionalFormatting sqref="AG1:AG956 AG1131:AG1048576">
    <cfRule type="containsText" dxfId="110" priority="16" operator="containsText" text="a nice coal dower">
      <formula>NOT(ISERROR(SEARCH("a nice coal dower",AG1)))</formula>
    </cfRule>
    <cfRule type="containsText" dxfId="109" priority="17" operator="containsText" text="eh nice cole dower">
      <formula>NOT(ISERROR(SEARCH("eh nice cole dower",AG1)))</formula>
    </cfRule>
    <cfRule type="containsText" dxfId="108" priority="18" operator="containsText" text="an ice kohl dower">
      <formula>NOT(ISERROR(SEARCH("an ice kohl dower",AG1)))</formula>
    </cfRule>
    <cfRule type="containsText" dxfId="107" priority="19" operator="containsText" text="an ice cole dower">
      <formula>NOT(ISERROR(SEARCH("an ice cole dower",AG1)))</formula>
    </cfRule>
    <cfRule type="containsText" dxfId="106" priority="20" operator="containsText" text="an ice coal dower">
      <formula>NOT(ISERROR(SEARCH("an ice coal dower",AG1)))</formula>
    </cfRule>
    <cfRule type="containsText" dxfId="105" priority="24" operator="containsText" text="on ice coal dower">
      <formula>NOT(ISERROR(SEARCH("on ice coal dower",AG1)))</formula>
    </cfRule>
    <cfRule type="containsText" dxfId="104" priority="25" operator="containsText" text="an aye scold hour">
      <formula>NOT(ISERROR(SEARCH("an aye scold hour",AG1)))</formula>
    </cfRule>
    <cfRule type="containsText" dxfId="103" priority="26" operator="containsText" text="a nye scold hour">
      <formula>NOT(ISERROR(SEARCH("a nye scold hour",AG1)))</formula>
    </cfRule>
    <cfRule type="containsText" dxfId="102" priority="27" operator="containsText" text="a nigh scold our">
      <formula>NOT(ISERROR(SEARCH("a nigh scold our",AG1)))</formula>
    </cfRule>
    <cfRule type="containsText" dxfId="101" priority="28" operator="containsText" text="on ice cold hour">
      <formula>NOT(ISERROR(SEARCH("on ice cold hour",AG1)))</formula>
    </cfRule>
    <cfRule type="containsText" dxfId="100" priority="29" operator="containsText" text="an ice-cold hour">
      <formula>NOT(ISERROR(SEARCH("an ice-cold hour",AG1)))</formula>
    </cfRule>
    <cfRule type="containsText" dxfId="99" priority="30" operator="containsText" text="an eye scold our">
      <formula>NOT(ISERROR(SEARCH("an eye scold our",AG1)))</formula>
    </cfRule>
    <cfRule type="containsText" dxfId="98" priority="31" operator="containsText" text="a nye scold our">
      <formula>NOT(ISERROR(SEARCH("a nye scold our",AG1)))</formula>
    </cfRule>
    <cfRule type="containsText" dxfId="97" priority="32" operator="containsText" text="a nice cold our">
      <formula>NOT(ISERROR(SEARCH("a nice cold our",AG1)))</formula>
    </cfRule>
    <cfRule type="containsText" dxfId="96" priority="33" operator="containsText" text="an ice-cold our">
      <formula>NOT(ISERROR(SEARCH("an ice-cold our",AG1)))</formula>
    </cfRule>
    <cfRule type="containsText" dxfId="95" priority="34" operator="containsText" text="an ice cold our">
      <formula>NOT(ISERROR(SEARCH("an ice cold our",AG1)))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 t="shared" ref="Q3" si="0"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 t="shared" ref="Q4" si="1"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66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0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96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0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0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0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0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0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0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209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107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0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184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1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1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0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10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3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0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0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0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0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0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0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0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0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0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0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0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0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0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0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0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0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0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0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0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0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463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topLeftCell="A78" workbookViewId="0">
      <selection activeCell="C15" sqref="C15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1170</v>
      </c>
      <c r="E1">
        <f t="shared" ref="E1:V1" si="0">SUM(E3:E188)</f>
        <v>611</v>
      </c>
      <c r="F1">
        <f t="shared" si="0"/>
        <v>343</v>
      </c>
      <c r="G1">
        <f t="shared" si="0"/>
        <v>7</v>
      </c>
      <c r="H1">
        <f t="shared" si="0"/>
        <v>41</v>
      </c>
      <c r="I1">
        <f t="shared" si="0"/>
        <v>14</v>
      </c>
      <c r="J1">
        <f t="shared" si="0"/>
        <v>28</v>
      </c>
      <c r="K1">
        <f t="shared" si="0"/>
        <v>5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3</v>
      </c>
      <c r="P1">
        <f t="shared" si="0"/>
        <v>2</v>
      </c>
      <c r="Q1">
        <f t="shared" si="0"/>
        <v>10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0</v>
      </c>
      <c r="E3">
        <f>COUNTIFS(Answer, 'answer tally vs country DYNAMIC'!$B3,Country,'answer tally vs country DYNAMIC'!E$2)</f>
        <v>0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1</v>
      </c>
      <c r="E14">
        <f>COUNTIFS(Answer, 'answer tally vs country DYNAMIC'!$B14,Country,'answer tally vs country DYNAMIC'!E$2)</f>
        <v>1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0</v>
      </c>
      <c r="E15">
        <f>COUNTIFS(Answer, 'answer tally vs country DYNAMIC'!$B15,Country,'answer tally vs country DYNAMIC'!E$2)</f>
        <v>0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217</v>
      </c>
      <c r="E16">
        <f>COUNTIFS(Answer, 'answer tally vs country DYNAMIC'!$B16,Country,'answer tally vs country DYNAMIC'!E$2)</f>
        <v>107</v>
      </c>
      <c r="F16">
        <f>COUNTIFS(Answer, 'answer tally vs country DYNAMIC'!$B16,Country,'answer tally vs country DYNAMIC'!F$2)</f>
        <v>66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2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2</v>
      </c>
      <c r="O16">
        <f>COUNTIFS(Answer, 'answer tally vs country DYNAMIC'!$B16,Country,'answer tally vs country DYNAMIC'!O$2)</f>
        <v>0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hour</v>
      </c>
      <c r="C17">
        <f t="shared" si="2"/>
        <v>7851662</v>
      </c>
      <c r="D17">
        <f>COUNTIFS(Answer, 'answer tally vs country DYNAMIC'!$B17)</f>
        <v>217</v>
      </c>
      <c r="E17">
        <f>COUNTIFS(Answer, 'answer tally vs country DYNAMIC'!$B17,Country,'answer tally vs country DYNAMIC'!E$2)</f>
        <v>107</v>
      </c>
      <c r="F17">
        <f>COUNTIFS(Answer, 'answer tally vs country DYNAMIC'!$B17,Country,'answer tally vs country DYNAMIC'!F$2)</f>
        <v>66</v>
      </c>
      <c r="G17">
        <f>COUNTIFS(Answer, 'answer tally vs country DYNAMIC'!$B17,Country,'answer tally vs country DYNAMIC'!G$2)</f>
        <v>3</v>
      </c>
      <c r="H17">
        <f>COUNTIFS(Answer, 'answer tally vs country DYNAMIC'!$B17,Country,'answer tally vs country DYNAMIC'!H$2)</f>
        <v>8</v>
      </c>
      <c r="I17">
        <f>COUNTIFS(Answer, 'answer tally vs country DYNAMIC'!$B17,Country,'answer tally vs country DYNAMIC'!I$2)</f>
        <v>3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2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1</v>
      </c>
      <c r="N17">
        <f>COUNTIFS(Answer, 'answer tally vs country DYNAMIC'!$B17,Country,'answer tally vs country DYNAMIC'!N$2)</f>
        <v>2</v>
      </c>
      <c r="O17">
        <f>COUNTIFS(Answer, 'answer tally vs country DYNAMIC'!$B17,Country,'answer tally vs country DYNAMIC'!O$2)</f>
        <v>0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3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hout</v>
      </c>
      <c r="C18">
        <f t="shared" si="2"/>
        <v>7779849</v>
      </c>
      <c r="D18">
        <f>COUNTIFS(Answer, 'answer tally vs country DYNAMIC'!$B18)</f>
        <v>0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0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0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our</v>
      </c>
      <c r="C19">
        <f t="shared" si="2"/>
        <v>8253272</v>
      </c>
      <c r="D19">
        <f>COUNTIFS(Answer, 'answer tally vs country DYNAMIC'!$B19)</f>
        <v>3</v>
      </c>
      <c r="E19">
        <f>COUNTIFS(Answer, 'answer tally vs country DYNAMIC'!$B19,Country,'answer tally vs country DYNAMIC'!E$2)</f>
        <v>0</v>
      </c>
      <c r="F19">
        <f>COUNTIFS(Answer, 'answer tally vs country DYNAMIC'!$B19,Country,'answer tally vs country DYNAMIC'!F$2)</f>
        <v>1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1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shower</v>
      </c>
      <c r="C20">
        <f t="shared" si="2"/>
        <v>7787502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cold thou are</v>
      </c>
      <c r="C21">
        <f t="shared" si="2"/>
        <v>9515028</v>
      </c>
      <c r="D21">
        <f>COUNTIFS(Answer, 'answer tally vs country DYNAMIC'!$B21)</f>
        <v>1</v>
      </c>
      <c r="E21">
        <f>COUNTIFS(Answer, 'answer tally vs country DYNAMIC'!$B21,Country,'answer tally vs country DYNAMIC'!E$2)</f>
        <v>1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bowl</v>
      </c>
      <c r="C22">
        <f t="shared" si="2"/>
        <v>7742433</v>
      </c>
      <c r="D22">
        <f>COUNTIFS(Answer, 'answer tally vs country DYNAMIC'!$B22)</f>
        <v>0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0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dollar</v>
      </c>
      <c r="C23">
        <f t="shared" si="2"/>
        <v>7739376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0</v>
      </c>
      <c r="F23">
        <f>COUNTIFS(Answer, 'answer tally vs country DYNAMIC'!$B23,Country,'answer tally vs country DYNAMIC'!F$2)</f>
        <v>1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dower</v>
      </c>
      <c r="C24">
        <f t="shared" si="2"/>
        <v>7735131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1</v>
      </c>
      <c r="F24">
        <f>COUNTIFS(Answer, 'answer tally vs country DYNAMIC'!$B24,Country,'answer tally vs country DYNAMIC'!F$2)</f>
        <v>0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cool hour</v>
      </c>
      <c r="C25">
        <f t="shared" si="2"/>
        <v>7806852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0</v>
      </c>
      <c r="F25">
        <f>COUNTIFS(Answer, 'answer tally vs country DYNAMIC'!$B25,Country,'answer tally vs country DYNAMIC'!F$2)</f>
        <v>1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could hour</v>
      </c>
      <c r="C26">
        <f t="shared" si="2"/>
        <v>8501683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1</v>
      </c>
      <c r="F26">
        <f>COUNTIFS(Answer, 'answer tally vs country DYNAMIC'!$B26,Country,'answer tally vs country DYNAMIC'!F$2)</f>
        <v>0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cow is there</v>
      </c>
      <c r="C27">
        <f t="shared" si="2"/>
        <v>13819007</v>
      </c>
      <c r="D27">
        <f>COUNTIFS(Answer, 'answer tally vs country DYNAMIC'!$B27)</f>
        <v>1</v>
      </c>
      <c r="E27">
        <f>COUNTIFS(Answer, 'answer tally vs country DYNAMIC'!$B27,Country,'answer tally vs country DYNAMIC'!E$2)</f>
        <v>0</v>
      </c>
      <c r="F27">
        <f>COUNTIFS(Answer, 'answer tally vs country DYNAMIC'!$B27,Country,'answer tally vs country DYNAMIC'!F$2)</f>
        <v>1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fold hour</v>
      </c>
      <c r="C28">
        <f t="shared" si="2"/>
        <v>7802397</v>
      </c>
      <c r="D28">
        <f>COUNTIFS(Answer, 'answer tally vs country DYNAMIC'!$B28)</f>
        <v>2</v>
      </c>
      <c r="E28">
        <f>COUNTIFS(Answer, 'answer tally vs country DYNAMIC'!$B28,Country,'answer tally vs country DYNAMIC'!E$2)</f>
        <v>2</v>
      </c>
      <c r="F28">
        <f>COUNTIFS(Answer, 'answer tally vs country DYNAMIC'!$B28,Country,'answer tally vs country DYNAMIC'!F$2)</f>
        <v>0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for the hour</v>
      </c>
      <c r="C29">
        <f t="shared" si="2"/>
        <v>26335284</v>
      </c>
      <c r="D29">
        <f>COUNTIFS(Answer, 'answer tally vs country DYNAMIC'!$B29)</f>
        <v>1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1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 the our</v>
      </c>
      <c r="C30">
        <f t="shared" si="2"/>
        <v>25199357</v>
      </c>
      <c r="D30">
        <f>COUNTIFS(Answer, 'answer tally vs country DYNAMIC'!$B30)</f>
        <v>0</v>
      </c>
      <c r="E30">
        <f>COUNTIFS(Answer, 'answer tally vs country DYNAMIC'!$B30,Country,'answer tally vs country DYNAMIC'!E$2)</f>
        <v>0</v>
      </c>
      <c r="F30">
        <f>COUNTIFS(Answer, 'answer tally vs country DYNAMIC'!$B30,Country,'answer tally vs country DYNAMIC'!F$2)</f>
        <v>0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godfather</v>
      </c>
      <c r="C31">
        <f t="shared" si="2"/>
        <v>7727322</v>
      </c>
      <c r="D31">
        <f>COUNTIFS(Answer, 'answer tally vs country DYNAMIC'!$B31)</f>
        <v>1</v>
      </c>
      <c r="E31">
        <f>COUNTIFS(Answer, 'answer tally vs country DYNAMIC'!$B31,Country,'answer tally vs country DYNAMIC'!E$2)</f>
        <v>0</v>
      </c>
      <c r="F31">
        <f>COUNTIFS(Answer, 'answer tally vs country DYNAMIC'!$B31,Country,'answer tally vs country DYNAMIC'!F$2)</f>
        <v>1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dollar</v>
      </c>
      <c r="C32">
        <f t="shared" si="2"/>
        <v>7752528</v>
      </c>
      <c r="D32">
        <f>COUNTIFS(Answer, 'answer tally vs country DYNAMIC'!$B32)</f>
        <v>4</v>
      </c>
      <c r="E32">
        <f>COUNTIFS(Answer, 'answer tally vs country DYNAMIC'!$B32,Country,'answer tally vs country DYNAMIC'!E$2)</f>
        <v>2</v>
      </c>
      <c r="F32">
        <f>COUNTIFS(Answer, 'answer tally vs country DYNAMIC'!$B32,Country,'answer tally vs country DYNAMIC'!F$2)</f>
        <v>2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dour</v>
      </c>
      <c r="C33">
        <f t="shared" si="2"/>
        <v>7748310</v>
      </c>
      <c r="D33">
        <f>COUNTIFS(Answer, 'answer tally vs country DYNAMIC'!$B33)</f>
        <v>1</v>
      </c>
      <c r="E33">
        <f>COUNTIFS(Answer, 'answer tally vs country DYNAMIC'!$B33,Country,'answer tally vs country DYNAMIC'!E$2)</f>
        <v>1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dower</v>
      </c>
      <c r="C34">
        <f t="shared" si="2"/>
        <v>7748283</v>
      </c>
      <c r="D34">
        <f>COUNTIFS(Answer, 'answer tally vs country DYNAMIC'!$B34)</f>
        <v>2</v>
      </c>
      <c r="E34">
        <f>COUNTIFS(Answer, 'answer tally vs country DYNAMIC'!$B34,Country,'answer tally vs country DYNAMIC'!E$2)</f>
        <v>2</v>
      </c>
      <c r="F34">
        <f>COUNTIFS(Answer, 'answer tally vs country DYNAMIC'!$B34,Country,'answer tally vs country DYNAMIC'!F$2)</f>
        <v>0</v>
      </c>
      <c r="G34">
        <f>COUNTIFS(Answer, 'answer tally vs country DYNAMIC'!$B34,Country,'answer tally vs country DYNAMIC'!G$2)</f>
        <v>0</v>
      </c>
      <c r="H34">
        <f>COUNTIFS(Answer, 'answer tally vs country DYNAMIC'!$B34,Country,'answer tally vs country DYNAMIC'!H$2)</f>
        <v>0</v>
      </c>
      <c r="I34">
        <f>COUNTIFS(Answer, 'answer tally vs country DYNAMIC'!$B34,Country,'answer tally vs country DYNAMIC'!I$2)</f>
        <v>0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gold hour</v>
      </c>
      <c r="C35">
        <f t="shared" ref="C35:C66" si="4">INDEX(FreqUniqueTranscribedPhrases,A35)</f>
        <v>7820004</v>
      </c>
      <c r="D35">
        <f>COUNTIFS(Answer, 'answer tally vs country DYNAMIC'!$B35)</f>
        <v>63</v>
      </c>
      <c r="E35">
        <f>COUNTIFS(Answer, 'answer tally vs country DYNAMIC'!$B35,Country,'answer tally vs country DYNAMIC'!E$2)</f>
        <v>54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1</v>
      </c>
      <c r="H35">
        <f>COUNTIFS(Answer, 'answer tally vs country DYNAMIC'!$B35,Country,'answer tally vs country DYNAMIC'!H$2)</f>
        <v>1</v>
      </c>
      <c r="I35">
        <f>COUNTIFS(Answer, 'answer tally vs country DYNAMIC'!$B35,Country,'answer tally vs country DYNAMIC'!I$2)</f>
        <v>2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odd hour</v>
      </c>
      <c r="C36">
        <f t="shared" si="4"/>
        <v>7824875</v>
      </c>
      <c r="D36">
        <f>COUNTIFS(Answer, 'answer tally vs country DYNAMIC'!$B36)</f>
        <v>1</v>
      </c>
      <c r="E36">
        <f>COUNTIFS(Answer, 'answer tally vs country DYNAMIC'!$B36,Country,'answer tally vs country DYNAMIC'!E$2)</f>
        <v>0</v>
      </c>
      <c r="F36">
        <f>COUNTIFS(Answer, 'answer tally vs country DYNAMIC'!$B36,Country,'answer tally vs country DYNAMIC'!F$2)</f>
        <v>1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0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0</v>
      </c>
      <c r="Q36">
        <f>COUNTIFS(Answer, 'answer tally vs country DYNAMIC'!$B36,Country,'answer tally vs country DYNAMIC'!Q$2)</f>
        <v>0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old hour</v>
      </c>
      <c r="C37">
        <f t="shared" si="4"/>
        <v>8013781</v>
      </c>
      <c r="D37">
        <f>COUNTIFS(Answer, 'answer tally vs country DYNAMIC'!$B37)</f>
        <v>10</v>
      </c>
      <c r="E37">
        <f>COUNTIFS(Answer, 'answer tally vs country DYNAMIC'!$B37,Country,'answer tally vs country DYNAMIC'!E$2)</f>
        <v>5</v>
      </c>
      <c r="F37">
        <f>COUNTIFS(Answer, 'answer tally vs country DYNAMIC'!$B37,Country,'answer tally vs country DYNAMIC'!F$2)</f>
        <v>2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1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1</v>
      </c>
      <c r="Q37">
        <f>COUNTIFS(Answer, 'answer tally vs country DYNAMIC'!$B37,Country,'answer tally vs country DYNAMIC'!Q$2)</f>
        <v>1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pod our</v>
      </c>
      <c r="C38">
        <f t="shared" si="4"/>
        <v>8200677</v>
      </c>
      <c r="D38">
        <f>COUNTIFS(Answer, 'answer tally vs country DYNAMIC'!$B38)</f>
        <v>1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1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pollard</v>
      </c>
      <c r="C39">
        <f t="shared" si="4"/>
        <v>7727057</v>
      </c>
      <c r="D39">
        <f>COUNTIFS(Answer, 'answer tally vs country DYNAMIC'!$B39)</f>
        <v>0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0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school bower</v>
      </c>
      <c r="C40">
        <f t="shared" si="4"/>
        <v>7871353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0</v>
      </c>
      <c r="F40">
        <f>COUNTIFS(Answer, 'answer tally vs country DYNAMIC'!$B40,Country,'answer tally vs country DYNAMIC'!F$2)</f>
        <v>1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dower</v>
      </c>
      <c r="C41">
        <f t="shared" si="4"/>
        <v>7727314</v>
      </c>
      <c r="D41">
        <f>COUNTIFS(Answer, 'answer tally vs country DYNAMIC'!$B41)</f>
        <v>1</v>
      </c>
      <c r="E41">
        <f>COUNTIFS(Answer, 'answer tally vs country DYNAMIC'!$B41,Country,'answer tally vs country DYNAMIC'!E$2)</f>
        <v>1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scold hour</v>
      </c>
      <c r="C42">
        <f t="shared" si="4"/>
        <v>7799035</v>
      </c>
      <c r="D42">
        <f>COUNTIFS(Answer, 'answer tally vs country DYNAMIC'!$B42)</f>
        <v>3</v>
      </c>
      <c r="E42">
        <f>COUNTIFS(Answer, 'answer tally vs country DYNAMIC'!$B42,Country,'answer tally vs country DYNAMIC'!E$2)</f>
        <v>3</v>
      </c>
      <c r="F42">
        <f>COUNTIFS(Answer, 'answer tally vs country DYNAMIC'!$B42,Country,'answer tally vs country DYNAMIC'!F$2)</f>
        <v>0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scored hour</v>
      </c>
      <c r="C43">
        <f t="shared" si="4"/>
        <v>7804018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 driver</v>
      </c>
      <c r="C44">
        <f t="shared" si="4"/>
        <v>7743924</v>
      </c>
      <c r="D44">
        <f>COUNTIFS(Answer, 'answer tally vs country DYNAMIC'!$B44)</f>
        <v>1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1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screwdriver</v>
      </c>
      <c r="C45">
        <f t="shared" si="4"/>
        <v>7728107</v>
      </c>
      <c r="D45">
        <f>COUNTIFS(Answer, 'answer tally vs country DYNAMIC'!$B45)</f>
        <v>2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2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0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 spoke hour</v>
      </c>
      <c r="C46">
        <f t="shared" si="4"/>
        <v>7820643</v>
      </c>
      <c r="D46">
        <f>COUNTIFS(Answer, 'answer tally vs country DYNAMIC'!$B46)</f>
        <v>3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2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1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niceco daver</v>
      </c>
      <c r="C47">
        <f t="shared" si="4"/>
        <v>7536297</v>
      </c>
      <c r="D47">
        <f>COUNTIFS(Answer, 'answer tally vs country DYNAMIC'!$B47)</f>
        <v>0</v>
      </c>
      <c r="E47">
        <f>COUNTIFS(Answer, 'answer tally vs country DYNAMIC'!$B47,Country,'answer tally vs country DYNAMIC'!E$2)</f>
        <v>0</v>
      </c>
      <c r="F47">
        <f>COUNTIFS(Answer, 'answer tally vs country DYNAMIC'!$B47,Country,'answer tally vs country DYNAMIC'!F$2)</f>
        <v>0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 scold hour</v>
      </c>
      <c r="C48">
        <f t="shared" si="4"/>
        <v>7609721</v>
      </c>
      <c r="D48">
        <f>COUNTIFS(Answer, 'answer tally vs country DYNAMIC'!$B48)</f>
        <v>2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0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nights cold hour</v>
      </c>
      <c r="C49">
        <f t="shared" si="4"/>
        <v>7672039</v>
      </c>
      <c r="D49">
        <f>COUNTIFS(Answer, 'answer tally vs country DYNAMIC'!$B49)</f>
        <v>3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1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scold hour</v>
      </c>
      <c r="C50">
        <f t="shared" si="4"/>
        <v>7790415</v>
      </c>
      <c r="D50">
        <f>COUNTIFS(Answer, 'answer tally vs country DYNAMIC'!$B50)</f>
        <v>4</v>
      </c>
      <c r="E50">
        <f>COUNTIFS(Answer, 'answer tally vs country DYNAMIC'!$B50,Country,'answer tally vs country DYNAMIC'!E$2)</f>
        <v>2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2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skulled hour</v>
      </c>
      <c r="C51">
        <f t="shared" si="4"/>
        <v>7790198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nine spole dower</v>
      </c>
      <c r="C52">
        <f t="shared" si="4"/>
        <v>7718477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 nye scoldower</v>
      </c>
      <c r="C53">
        <f t="shared" si="4"/>
        <v>7536334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ah nay skull dower</v>
      </c>
      <c r="C54">
        <f t="shared" si="4"/>
        <v>237393</v>
      </c>
      <c r="D54">
        <f>COUNTIFS(Answer, 'answer tally vs country DYNAMIC'!$B54)</f>
        <v>1</v>
      </c>
      <c r="E54">
        <f>COUNTIFS(Answer, 'answer tally vs country DYNAMIC'!$B54,Country,'answer tally vs country DYNAMIC'!E$2)</f>
        <v>1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eyes cold hour</v>
      </c>
      <c r="C55">
        <f t="shared" si="4"/>
        <v>1735298</v>
      </c>
      <c r="D55">
        <f>COUNTIFS(Answer, 'answer tally vs country DYNAMIC'!$B55)</f>
        <v>0</v>
      </c>
      <c r="E55">
        <f>COUNTIFS(Answer, 'answer tally vs country DYNAMIC'!$B55,Country,'answer tally vs country DYNAMIC'!E$2)</f>
        <v>0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all ice cold hour</v>
      </c>
      <c r="C56">
        <f t="shared" si="4"/>
        <v>1695148</v>
      </c>
      <c r="D56">
        <f>COUNTIFS(Answer, 'answer tally vs country DYNAMIC'!$B56)</f>
        <v>0</v>
      </c>
      <c r="E56">
        <f>COUNTIFS(Answer, 'answer tally vs country DYNAMIC'!$B56,Country,'answer tally vs country DYNAMIC'!E$2)</f>
        <v>0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0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 dagr</v>
      </c>
      <c r="C57">
        <f t="shared" si="4"/>
        <v>820919</v>
      </c>
      <c r="D57">
        <f>COUNTIFS(Answer, 'answer tally vs country DYNAMIC'!$B57)</f>
        <v>1</v>
      </c>
      <c r="E57">
        <f>COUNTIFS(Answer, 'answer tally vs country DYNAMIC'!$B57,Country,'answer tally vs country DYNAMIC'!E$2)</f>
        <v>1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0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hour</v>
      </c>
      <c r="C58">
        <f t="shared" si="4"/>
        <v>892949</v>
      </c>
      <c r="D58">
        <f>COUNTIFS(Answer, 'answer tally vs country DYNAMIC'!$B58)</f>
        <v>13</v>
      </c>
      <c r="E58">
        <f>COUNTIFS(Answer, 'answer tally vs country DYNAMIC'!$B58,Country,'answer tally vs country DYNAMIC'!E$2)</f>
        <v>12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1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 scold our</v>
      </c>
      <c r="C59">
        <f t="shared" si="4"/>
        <v>1294559</v>
      </c>
      <c r="D59">
        <f>COUNTIFS(Answer, 'answer tally vs country DYNAMIC'!$B59)</f>
        <v>1</v>
      </c>
      <c r="E59">
        <f>COUNTIFS(Answer, 'answer tally vs country DYNAMIC'!$B59,Country,'answer tally vs country DYNAMIC'!E$2)</f>
        <v>1</v>
      </c>
      <c r="F59">
        <f>COUNTIFS(Answer, 'answer tally vs country DYNAMIC'!$B59,Country,'answer tally vs country DYNAMIC'!F$2)</f>
        <v>0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close over</v>
      </c>
      <c r="C60">
        <f t="shared" si="4"/>
        <v>1317356</v>
      </c>
      <c r="D60">
        <f>COUNTIFS(Answer, 'answer tally vs country DYNAMIC'!$B60)</f>
        <v>2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2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 thou</v>
      </c>
      <c r="C61">
        <f t="shared" si="4"/>
        <v>894044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0</v>
      </c>
      <c r="F61">
        <f>COUNTIFS(Answer, 'answer tally vs country DYNAMIC'!$B61,Country,'answer tally vs country DYNAMIC'!F$2)</f>
        <v>1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cold hour</v>
      </c>
      <c r="C62">
        <f t="shared" si="4"/>
        <v>971178</v>
      </c>
      <c r="D62">
        <f>COUNTIFS(Answer, 'answer tally vs country DYNAMIC'!$B62)</f>
        <v>1</v>
      </c>
      <c r="E62">
        <f>COUNTIFS(Answer, 'answer tally vs country DYNAMIC'!$B62,Country,'answer tally vs country DYNAMIC'!E$2)</f>
        <v>1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eyes hold power</v>
      </c>
      <c r="C63">
        <f t="shared" si="4"/>
        <v>970988</v>
      </c>
      <c r="D63">
        <f>COUNTIFS(Answer, 'answer tally vs country DYNAMIC'!$B63)</f>
        <v>0</v>
      </c>
      <c r="E63">
        <f>COUNTIFS(Answer, 'answer tally vs country DYNAMIC'!$B63,Country,'answer tally vs country DYNAMIC'!E$2)</f>
        <v>0</v>
      </c>
      <c r="F63">
        <f>COUNTIFS(Answer, 'answer tally vs country DYNAMIC'!$B63,Country,'answer tally vs country DYNAMIC'!F$2)</f>
        <v>0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scold dour</v>
      </c>
      <c r="C64">
        <f t="shared" si="4"/>
        <v>10732382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1</v>
      </c>
      <c r="F64">
        <f>COUNTIFS(Answer, 'answer tally vs country DYNAMIC'!$B64,Country,'answer tally vs country DYNAMIC'!F$2)</f>
        <v>0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 driver</v>
      </c>
      <c r="C65">
        <f t="shared" si="4"/>
        <v>10748965</v>
      </c>
      <c r="D65">
        <f>COUNTIFS(Answer, 'answer tally vs country DYNAMIC'!$B65)</f>
        <v>1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1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 screwdriver</v>
      </c>
      <c r="C66">
        <f t="shared" si="4"/>
        <v>10733148</v>
      </c>
      <c r="D66">
        <f>COUNTIFS(Answer, 'answer tally vs country DYNAMIC'!$B66)</f>
        <v>2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2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bore bower</v>
      </c>
      <c r="C67">
        <f t="shared" ref="C67:C98" si="6">INDEX(FreqUniqueTranscribedPhrases,A67)</f>
        <v>811538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called dower</v>
      </c>
      <c r="C68">
        <f t="shared" si="6"/>
        <v>930740</v>
      </c>
      <c r="D68">
        <f>COUNTIFS(Answer, 'answer tally vs country DYNAMIC'!$B68)</f>
        <v>1</v>
      </c>
      <c r="E68">
        <f>COUNTIFS(Answer, 'answer tally vs country DYNAMIC'!$B68,Country,'answer tally vs country DYNAMIC'!E$2)</f>
        <v>0</v>
      </c>
      <c r="F68">
        <f>COUNTIFS(Answer, 'answer tally vs country DYNAMIC'!$B68,Country,'answer tally vs country DYNAMIC'!F$2)</f>
        <v>1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dour</v>
      </c>
      <c r="C69">
        <f t="shared" si="6"/>
        <v>826938</v>
      </c>
      <c r="D69">
        <f>COUNTIFS(Answer, 'answer tally vs country DYNAMIC'!$B69)</f>
        <v>3</v>
      </c>
      <c r="E69">
        <f>COUNTIFS(Answer, 'answer tally vs country DYNAMIC'!$B69,Country,'answer tally vs country DYNAMIC'!E$2)</f>
        <v>3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0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coal dower</v>
      </c>
      <c r="C70">
        <f t="shared" si="6"/>
        <v>826911</v>
      </c>
      <c r="D70">
        <f>COUNTIFS(Answer, 'answer tally vs country DYNAMIC'!$B70)</f>
        <v>6</v>
      </c>
      <c r="E70">
        <f>COUNTIFS(Answer, 'answer tally vs country DYNAMIC'!$B70,Country,'answer tally vs country DYNAMIC'!E$2)</f>
        <v>5</v>
      </c>
      <c r="F70">
        <f>COUNTIFS(Answer, 'answer tally vs country DYNAMIC'!$B70,Country,'answer tally vs country DYNAMIC'!F$2)</f>
        <v>0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1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cob our</v>
      </c>
      <c r="C71">
        <f t="shared" si="6"/>
        <v>1280272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0</v>
      </c>
      <c r="F71">
        <f>COUNTIFS(Answer, 'answer tally vs country DYNAMIC'!$B71,Country,'answer tally vs country DYNAMIC'!F$2)</f>
        <v>1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bauer</v>
      </c>
      <c r="C72">
        <f t="shared" si="6"/>
        <v>859281</v>
      </c>
      <c r="D72">
        <f>COUNTIFS(Answer, 'answer tally vs country DYNAMIC'!$B72)</f>
        <v>1</v>
      </c>
      <c r="E72">
        <f>COUNTIFS(Answer, 'answer tally vs country DYNAMIC'!$B72,Country,'answer tally vs country DYNAMIC'!E$2)</f>
        <v>1</v>
      </c>
      <c r="F72">
        <f>COUNTIFS(Answer, 'answer tally vs country DYNAMIC'!$B72,Country,'answer tally vs country DYNAMIC'!F$2)</f>
        <v>0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bower</v>
      </c>
      <c r="C73">
        <f t="shared" si="6"/>
        <v>859538</v>
      </c>
      <c r="D73">
        <f>COUNTIFS(Answer, 'answer tally vs country DYNAMIC'!$B73)</f>
        <v>4</v>
      </c>
      <c r="E73">
        <f>COUNTIFS(Answer, 'answer tally vs country DYNAMIC'!$B73,Country,'answer tally vs country DYNAMIC'!E$2)</f>
        <v>3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bowl</v>
      </c>
      <c r="C74">
        <f t="shared" si="6"/>
        <v>866609</v>
      </c>
      <c r="D74">
        <f>COUNTIFS(Answer, 'answer tally vs country DYNAMIC'!$B74)</f>
        <v>1</v>
      </c>
      <c r="E74">
        <f>COUNTIFS(Answer, 'answer tally vs country DYNAMIC'!$B74,Country,'answer tally vs country DYNAMIC'!E$2)</f>
        <v>0</v>
      </c>
      <c r="F74">
        <f>COUNTIFS(Answer, 'answer tally vs country DYNAMIC'!$B74,Country,'answer tally vs country DYNAMIC'!F$2)</f>
        <v>1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dollar</v>
      </c>
      <c r="C75">
        <f t="shared" si="6"/>
        <v>863552</v>
      </c>
      <c r="D75">
        <f>COUNTIFS(Answer, 'answer tally vs country DYNAMIC'!$B75)</f>
        <v>2</v>
      </c>
      <c r="E75">
        <f>COUNTIFS(Answer, 'answer tally vs country DYNAMIC'!$B75,Country,'answer tally vs country DYNAMIC'!E$2)</f>
        <v>2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dour</v>
      </c>
      <c r="C76">
        <f t="shared" si="6"/>
        <v>859334</v>
      </c>
      <c r="D76">
        <f>COUNTIFS(Answer, 'answer tally vs country DYNAMIC'!$B76)</f>
        <v>5</v>
      </c>
      <c r="E76">
        <f>COUNTIFS(Answer, 'answer tally vs country DYNAMIC'!$B76,Country,'answer tally vs country DYNAMIC'!E$2)</f>
        <v>5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dower</v>
      </c>
      <c r="C77">
        <f t="shared" si="6"/>
        <v>859307</v>
      </c>
      <c r="D77">
        <f>COUNTIFS(Answer, 'answer tally vs country DYNAMIC'!$B77)</f>
        <v>10</v>
      </c>
      <c r="E77">
        <f>COUNTIFS(Answer, 'answer tally vs country DYNAMIC'!$B77,Country,'answer tally vs country DYNAMIC'!E$2)</f>
        <v>10</v>
      </c>
      <c r="F77">
        <f>COUNTIFS(Answer, 'answer tally vs country DYNAMIC'!$B77,Country,'answer tally vs country DYNAMIC'!F$2)</f>
        <v>0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grave</v>
      </c>
      <c r="C78">
        <f t="shared" si="6"/>
        <v>866299</v>
      </c>
      <c r="D78">
        <f>COUNTIFS(Answer, 'answer tally vs country DYNAMIC'!$B78)</f>
        <v>12</v>
      </c>
      <c r="E78">
        <f>COUNTIFS(Answer, 'answer tally vs country DYNAMIC'!$B78,Country,'answer tally vs country DYNAMIC'!E$2)</f>
        <v>0</v>
      </c>
      <c r="F78">
        <f>COUNTIFS(Answer, 'answer tally vs country DYNAMIC'!$B78,Country,'answer tally vs country DYNAMIC'!F$2)</f>
        <v>12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0</v>
      </c>
      <c r="I78">
        <f>COUNTIFS(Answer, 'answer tally vs country DYNAMIC'!$B78,Country,'answer tally vs country DYNAMIC'!I$2)</f>
        <v>0</v>
      </c>
      <c r="J78">
        <f>COUNTIFS(Answer, 'answer tally vs country DYNAMIC'!$B78,Country,'answer tally vs country DYNAMIC'!J$2)</f>
        <v>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0</v>
      </c>
      <c r="M78">
        <f>COUNTIFS(Answer, 'answer tally vs country DYNAMIC'!$B78,Country,'answer tally vs country DYNAMIC'!M$2)</f>
        <v>0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0</v>
      </c>
      <c r="P78">
        <f>COUNTIFS(Answer, 'answer tally vs country DYNAMIC'!$B78,Country,'answer tally vs country DYNAMIC'!P$2)</f>
        <v>0</v>
      </c>
      <c r="Q78">
        <f>COUNTIFS(Answer, 'answer tally vs country DYNAMIC'!$B78,Country,'answer tally vs country DYNAMIC'!Q$2)</f>
        <v>0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0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0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hour</v>
      </c>
      <c r="C79">
        <f t="shared" si="6"/>
        <v>931028</v>
      </c>
      <c r="D79">
        <f>COUNTIFS(Answer, 'answer tally vs country DYNAMIC'!$B79)</f>
        <v>352</v>
      </c>
      <c r="E79">
        <f>COUNTIFS(Answer, 'answer tally vs country DYNAMIC'!$B79,Country,'answer tally vs country DYNAMIC'!E$2)</f>
        <v>184</v>
      </c>
      <c r="F79">
        <f>COUNTIFS(Answer, 'answer tally vs country DYNAMIC'!$B79,Country,'answer tally vs country DYNAMIC'!F$2)</f>
        <v>96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12</v>
      </c>
      <c r="I79">
        <f>COUNTIFS(Answer, 'answer tally vs country DYNAMIC'!$B79,Country,'answer tally vs country DYNAMIC'!I$2)</f>
        <v>5</v>
      </c>
      <c r="J79">
        <f>COUNTIFS(Answer, 'answer tally vs country DYNAMIC'!$B79,Country,'answer tally vs country DYNAMIC'!J$2)</f>
        <v>20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2</v>
      </c>
      <c r="M79">
        <f>COUNTIFS(Answer, 'answer tally vs country DYNAMIC'!$B79,Country,'answer tally vs country DYNAMIC'!M$2)</f>
        <v>1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2</v>
      </c>
      <c r="P79">
        <f>COUNTIFS(Answer, 'answer tally vs country DYNAMIC'!$B79,Country,'answer tally vs country DYNAMIC'!P$2)</f>
        <v>1</v>
      </c>
      <c r="Q79">
        <f>COUNTIFS(Answer, 'answer tally vs country DYNAMIC'!$B79,Country,'answer tally vs country DYNAMIC'!Q$2)</f>
        <v>3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1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1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our</v>
      </c>
      <c r="C80">
        <f t="shared" si="6"/>
        <v>1332638</v>
      </c>
      <c r="D80">
        <f>COUNTIFS(Answer, 'answer tally vs country DYNAMIC'!$B80)</f>
        <v>4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2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1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ower</v>
      </c>
      <c r="C81">
        <f t="shared" si="6"/>
        <v>859215</v>
      </c>
      <c r="D81">
        <f>COUNTIFS(Answer, 'answer tally vs country DYNAMIC'!$B81)</f>
        <v>1</v>
      </c>
      <c r="E81">
        <f>COUNTIFS(Answer, 'answer tally vs country DYNAMIC'!$B81,Country,'answer tally vs country DYNAMIC'!E$2)</f>
        <v>1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shower</v>
      </c>
      <c r="C82">
        <f t="shared" si="6"/>
        <v>866868</v>
      </c>
      <c r="D82">
        <f>COUNTIFS(Answer, 'answer tally vs country DYNAMIC'!$B82)</f>
        <v>2</v>
      </c>
      <c r="E82">
        <f>COUNTIFS(Answer, 'answer tally vs country DYNAMIC'!$B82,Country,'answer tally vs country DYNAMIC'!E$2)</f>
        <v>2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cold thou are</v>
      </c>
      <c r="C83">
        <f t="shared" si="6"/>
        <v>2594394</v>
      </c>
      <c r="D83">
        <f>COUNTIFS(Answer, 'answer tally vs country DYNAMIC'!$B83)</f>
        <v>1</v>
      </c>
      <c r="E83">
        <f>COUNTIFS(Answer, 'answer tally vs country DYNAMIC'!$B83,Country,'answer tally vs country DYNAMIC'!E$2)</f>
        <v>1</v>
      </c>
      <c r="F83">
        <f>COUNTIFS(Answer, 'answer tally vs country DYNAMIC'!$B83,Country,'answer tally vs country DYNAMIC'!F$2)</f>
        <v>0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cole dower</v>
      </c>
      <c r="C84">
        <f t="shared" si="6"/>
        <v>808536</v>
      </c>
      <c r="D84">
        <f>COUNTIFS(Answer, 'answer tally vs country DYNAMIC'!$B84)</f>
        <v>2</v>
      </c>
      <c r="E84">
        <f>COUNTIFS(Answer, 'answer tally vs country DYNAMIC'!$B84,Country,'answer tally vs country DYNAMIC'!E$2)</f>
        <v>0</v>
      </c>
      <c r="F84">
        <f>COUNTIFS(Answer, 'answer tally vs country DYNAMIC'!$B84,Country,'answer tally vs country DYNAMIC'!F$2)</f>
        <v>2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cool bower</v>
      </c>
      <c r="C85">
        <f t="shared" si="6"/>
        <v>814728</v>
      </c>
      <c r="D85">
        <f>COUNTIFS(Answer, 'answer tally vs country DYNAMIC'!$B85)</f>
        <v>1</v>
      </c>
      <c r="E85">
        <f>COUNTIFS(Answer, 'answer tally vs country DYNAMIC'!$B85,Country,'answer tally vs country DYNAMIC'!E$2)</f>
        <v>1</v>
      </c>
      <c r="F85">
        <f>COUNTIFS(Answer, 'answer tally vs country DYNAMIC'!$B85,Country,'answer tally vs country DYNAMIC'!F$2)</f>
        <v>0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core bower</v>
      </c>
      <c r="C86">
        <f t="shared" si="6"/>
        <v>810836</v>
      </c>
      <c r="D86">
        <f>COUNTIFS(Answer, 'answer tally vs country DYNAMIC'!$B86)</f>
        <v>3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3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0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could hour</v>
      </c>
      <c r="C87">
        <f t="shared" si="6"/>
        <v>1581049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0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1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cove daver</v>
      </c>
      <c r="C88">
        <f t="shared" si="6"/>
        <v>806704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0</v>
      </c>
      <c r="F88">
        <f>COUNTIFS(Answer, 'answer tally vs country DYNAMIC'!$B88,Country,'answer tally vs country DYNAMIC'!F$2)</f>
        <v>1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 the our</v>
      </c>
      <c r="C89">
        <f t="shared" si="6"/>
        <v>18278723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dower</v>
      </c>
      <c r="C90">
        <f t="shared" si="6"/>
        <v>827649</v>
      </c>
      <c r="D90">
        <f>COUNTIFS(Answer, 'answer tally vs country DYNAMIC'!$B90)</f>
        <v>1</v>
      </c>
      <c r="E90">
        <f>COUNTIFS(Answer, 'answer tally vs country DYNAMIC'!$B90,Country,'answer tally vs country DYNAMIC'!E$2)</f>
        <v>1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gold hour</v>
      </c>
      <c r="C91">
        <f t="shared" si="6"/>
        <v>899370</v>
      </c>
      <c r="D91">
        <f>COUNTIFS(Answer, 'answer tally vs country DYNAMIC'!$B91)</f>
        <v>18</v>
      </c>
      <c r="E91">
        <f>COUNTIFS(Answer, 'answer tally vs country DYNAMIC'!$B91,Country,'answer tally vs country DYNAMIC'!E$2)</f>
        <v>17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0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hour</v>
      </c>
      <c r="C92">
        <f t="shared" si="6"/>
        <v>935597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0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1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hold power</v>
      </c>
      <c r="C93">
        <f t="shared" si="6"/>
        <v>930838</v>
      </c>
      <c r="D93">
        <f>COUNTIFS(Answer, 'answer tally vs country DYNAMIC'!$B93)</f>
        <v>1</v>
      </c>
      <c r="E93">
        <f>COUNTIFS(Answer, 'answer tally vs country DYNAMIC'!$B93,Country,'answer tally vs country DYNAMIC'!E$2)</f>
        <v>0</v>
      </c>
      <c r="F93">
        <f>COUNTIFS(Answer, 'answer tally vs country DYNAMIC'!$B93,Country,'answer tally vs country DYNAMIC'!F$2)</f>
        <v>1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old hour</v>
      </c>
      <c r="C94">
        <f t="shared" si="6"/>
        <v>1093147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 scold hour</v>
      </c>
      <c r="C95">
        <f t="shared" si="6"/>
        <v>878401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2</v>
      </c>
      <c r="F95">
        <f>COUNTIFS(Answer, 'answer tally vs country DYNAMIC'!$B95,Country,'answer tally vs country DYNAMIC'!F$2)</f>
        <v>0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ice-cold hour</v>
      </c>
      <c r="C96">
        <f t="shared" si="6"/>
        <v>866031</v>
      </c>
      <c r="D96">
        <f>COUNTIFS(Answer, 'answer tally vs country DYNAMIC'!$B96)</f>
        <v>2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1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dower</v>
      </c>
      <c r="C97">
        <f t="shared" si="6"/>
        <v>847507</v>
      </c>
      <c r="D97">
        <f>COUNTIFS(Answer, 'answer tally vs country DYNAMIC'!$B97)</f>
        <v>1</v>
      </c>
      <c r="E97">
        <f>COUNTIFS(Answer, 'answer tally vs country DYNAMIC'!$B97,Country,'answer tally vs country DYNAMIC'!E$2)</f>
        <v>1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iced cold hour</v>
      </c>
      <c r="C98">
        <f t="shared" si="6"/>
        <v>919228</v>
      </c>
      <c r="D98">
        <f>COUNTIFS(Answer, 'answer tally vs country DYNAMIC'!$B98)</f>
        <v>4</v>
      </c>
      <c r="E98">
        <f>COUNTIFS(Answer, 'answer tally vs country DYNAMIC'!$B98,Country,'answer tally vs country DYNAMIC'!E$2)</f>
        <v>4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hour</v>
      </c>
      <c r="C99">
        <f t="shared" ref="C99:C130" si="8">INDEX(FreqUniqueTranscribedPhrases,A99)</f>
        <v>1109534</v>
      </c>
      <c r="D99">
        <f>COUNTIFS(Answer, 'answer tally vs country DYNAMIC'!$B99)</f>
        <v>0</v>
      </c>
      <c r="E99">
        <f>COUNTIFS(Answer, 'answer tally vs country DYNAMIC'!$B99,Country,'answer tally vs country DYNAMIC'!E$2)</f>
        <v>0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nice cold our</v>
      </c>
      <c r="C100">
        <f t="shared" si="8"/>
        <v>1511144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 ounce gold hour</v>
      </c>
      <c r="C101">
        <f t="shared" si="8"/>
        <v>888447</v>
      </c>
      <c r="D101">
        <f>COUNTIFS(Answer, 'answer tally vs country DYNAMIC'!$B101)</f>
        <v>1</v>
      </c>
      <c r="E101">
        <f>COUNTIFS(Answer, 'answer tally vs country DYNAMIC'!$B101,Country,'answer tally vs country DYNAMIC'!E$2)</f>
        <v>1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hour</v>
      </c>
      <c r="C102">
        <f t="shared" si="8"/>
        <v>19840508</v>
      </c>
      <c r="D102">
        <f>COUNTIFS(Answer, 'answer tally vs country DYNAMIC'!$B102)</f>
        <v>4</v>
      </c>
      <c r="E102">
        <f>COUNTIFS(Answer, 'answer tally vs country DYNAMIC'!$B102,Country,'answer tally vs country DYNAMIC'!E$2)</f>
        <v>4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scold our</v>
      </c>
      <c r="C103">
        <f t="shared" si="8"/>
        <v>20242118</v>
      </c>
      <c r="D103">
        <f>COUNTIFS(Answer, 'answer tally vs country DYNAMIC'!$B103)</f>
        <v>3</v>
      </c>
      <c r="E103">
        <f>COUNTIFS(Answer, 'answer tally vs country DYNAMIC'!$B103,Country,'answer tally vs country DYNAMIC'!E$2)</f>
        <v>3</v>
      </c>
      <c r="F103">
        <f>COUNTIFS(Answer, 'answer tally vs country DYNAMIC'!$B103,Country,'answer tally vs country DYNAMIC'!F$2)</f>
        <v>0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over</v>
      </c>
      <c r="C104">
        <f t="shared" si="8"/>
        <v>20194576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 scored the hour</v>
      </c>
      <c r="C105">
        <f t="shared" si="8"/>
        <v>35852141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0</v>
      </c>
      <c r="F105">
        <f>COUNTIFS(Answer, 'answer tally vs country DYNAMIC'!$B105,Country,'answer tally vs country DYNAMIC'!F$2)</f>
        <v>1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ice cold dollar</v>
      </c>
      <c r="C106">
        <f t="shared" si="8"/>
        <v>9899984</v>
      </c>
      <c r="D106">
        <f>COUNTIFS(Answer, 'answer tally vs country DYNAMIC'!$B106)</f>
        <v>1</v>
      </c>
      <c r="E106">
        <f>COUNTIFS(Answer, 'answer tally vs country DYNAMIC'!$B106,Country,'answer tally vs country DYNAMIC'!E$2)</f>
        <v>1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and nice cold hour</v>
      </c>
      <c r="C107">
        <f t="shared" si="8"/>
        <v>10145966</v>
      </c>
      <c r="D107">
        <f>COUNTIFS(Answer, 'answer tally vs country DYNAMIC'!$B107)</f>
        <v>0</v>
      </c>
      <c r="E107">
        <f>COUNTIFS(Answer, 'answer tally vs country DYNAMIC'!$B107,Country,'answer tally vs country DYNAMIC'!E$2)</f>
        <v>0</v>
      </c>
      <c r="F107">
        <f>COUNTIFS(Answer, 'answer tally vs country DYNAMIC'!$B107,Country,'answer tally vs country DYNAMIC'!F$2)</f>
        <v>0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score the hour</v>
      </c>
      <c r="C108">
        <f t="shared" si="8"/>
        <v>27231154</v>
      </c>
      <c r="D108">
        <f>COUNTIFS(Answer, 'answer tally vs country DYNAMIC'!$B108)</f>
        <v>1</v>
      </c>
      <c r="E108">
        <f>COUNTIFS(Answer, 'answer tally vs country DYNAMIC'!$B108,Country,'answer tally vs country DYNAMIC'!E$2)</f>
        <v>0</v>
      </c>
      <c r="F108">
        <f>COUNTIFS(Answer, 'answer tally vs country DYNAMIC'!$B108,Country,'answer tally vs country DYNAMIC'!F$2)</f>
        <v>1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can i spoke hour</v>
      </c>
      <c r="C109">
        <f t="shared" si="8"/>
        <v>11233904</v>
      </c>
      <c r="D109">
        <f>COUNTIFS(Answer, 'answer tally vs country DYNAMIC'!$B109)</f>
        <v>10</v>
      </c>
      <c r="E109">
        <f>COUNTIFS(Answer, 'answer tally vs country DYNAMIC'!$B109,Country,'answer tally vs country DYNAMIC'!E$2)</f>
        <v>1</v>
      </c>
      <c r="F109">
        <f>COUNTIFS(Answer, 'answer tally vs country DYNAMIC'!$B109,Country,'answer tally vs country DYNAMIC'!F$2)</f>
        <v>7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0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ei nice cold hour</v>
      </c>
      <c r="C110">
        <f t="shared" si="8"/>
        <v>315365</v>
      </c>
      <c r="D110">
        <f>COUNTIFS(Answer, 'answer tally vs country DYNAMIC'!$B110)</f>
        <v>3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3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hout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ej nice cold ohur</v>
      </c>
      <c r="C112">
        <f t="shared" si="8"/>
        <v>243552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0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1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enoise cothawer</v>
      </c>
      <c r="C113">
        <f t="shared" si="8"/>
        <v>0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 nice on the hour</v>
      </c>
      <c r="C114">
        <f t="shared" si="8"/>
        <v>21909381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dawad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eyes oh gawd</v>
      </c>
      <c r="C116">
        <f t="shared" si="8"/>
        <v>1643228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hen ice oh dawad</v>
      </c>
      <c r="C117">
        <f t="shared" si="8"/>
        <v>1603078</v>
      </c>
      <c r="D117">
        <f>COUNTIFS(Answer, 'answer tally vs country DYNAMIC'!$B117)</f>
        <v>1</v>
      </c>
      <c r="E117">
        <f>COUNTIFS(Answer, 'answer tally vs country DYNAMIC'!$B117,Country,'answer tally vs country DYNAMIC'!E$2)</f>
        <v>0</v>
      </c>
      <c r="F117">
        <f>COUNTIFS(Answer, 'answer tally vs country DYNAMIC'!$B117,Country,'answer tally vs country DYNAMIC'!F$2)</f>
        <v>1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 our</v>
      </c>
      <c r="C118">
        <f t="shared" si="8"/>
        <v>17686309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2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go there where</v>
      </c>
      <c r="C119">
        <f t="shared" si="8"/>
        <v>4101359</v>
      </c>
      <c r="D119">
        <f>COUNTIFS(Answer, 'answer tally vs country DYNAMIC'!$B119)</f>
        <v>2</v>
      </c>
      <c r="E119">
        <f>COUNTIFS(Answer, 'answer tally vs country DYNAMIC'!$B119,Country,'answer tally vs country DYNAMIC'!E$2)</f>
        <v>1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hold hour</v>
      </c>
      <c r="C120">
        <f t="shared" si="8"/>
        <v>343183</v>
      </c>
      <c r="D120">
        <f>COUNTIFS(Answer, 'answer tally vs country DYNAMIC'!$B120)</f>
        <v>1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0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nice screwdriver</v>
      </c>
      <c r="C121">
        <f t="shared" si="8"/>
        <v>215059</v>
      </c>
      <c r="D121">
        <f>COUNTIFS(Answer, 'answer tally vs country DYNAMIC'!$B121)</f>
        <v>2</v>
      </c>
      <c r="E121">
        <f>COUNTIFS(Answer, 'answer tally vs country DYNAMIC'!$B121,Country,'answer tally vs country DYNAMIC'!E$2)</f>
        <v>0</v>
      </c>
      <c r="F121">
        <f>COUNTIFS(Answer, 'answer tally vs country DYNAMIC'!$B121,Country,'answer tally vs country DYNAMIC'!F$2)</f>
        <v>2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hey nine scold hour</v>
      </c>
      <c r="C122">
        <f t="shared" si="8"/>
        <v>277367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1</v>
      </c>
      <c r="F122">
        <f>COUNTIFS(Answer, 'answer tally vs country DYNAMIC'!$B122,Country,'answer tally vs country DYNAMIC'!F$2)</f>
        <v>0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 saw tower</v>
      </c>
      <c r="C123">
        <f t="shared" si="8"/>
        <v>10039067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cold hour</v>
      </c>
      <c r="C124">
        <f t="shared" si="8"/>
        <v>13039455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a ice cool hour</v>
      </c>
      <c r="C125">
        <f t="shared" si="8"/>
        <v>12994645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0</v>
      </c>
      <c r="F125">
        <f>COUNTIFS(Answer, 'answer tally vs country DYNAMIC'!$B125,Country,'answer tally vs country DYNAMIC'!F$2)</f>
        <v>1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 spole dower</v>
      </c>
      <c r="C126">
        <f t="shared" si="8"/>
        <v>5393141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1</v>
      </c>
      <c r="F126">
        <f>COUNTIFS(Answer, 'answer tally vs country DYNAMIC'!$B126,Country,'answer tally vs country DYNAMIC'!F$2)</f>
        <v>0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eyes cold over</v>
      </c>
      <c r="C127">
        <f t="shared" si="8"/>
        <v>5892393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high school hour</v>
      </c>
      <c r="C128">
        <f t="shared" si="8"/>
        <v>5663312</v>
      </c>
      <c r="D128">
        <f>COUNTIFS(Answer, 'answer tally vs country DYNAMIC'!$B128)</f>
        <v>1</v>
      </c>
      <c r="E128">
        <f>COUNTIFS(Answer, 'answer tally vs country DYNAMIC'!$B128,Country,'answer tally vs country DYNAMIC'!E$2)</f>
        <v>0</v>
      </c>
      <c r="F128">
        <f>COUNTIFS(Answer, 'answer tally vs country DYNAMIC'!$B128,Country,'answer tally vs country DYNAMIC'!F$2)</f>
        <v>1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0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 scold hour</v>
      </c>
      <c r="C129">
        <f t="shared" si="8"/>
        <v>15376206</v>
      </c>
      <c r="D129">
        <f>COUNTIFS(Answer, 'answer tally vs country DYNAMIC'!$B129)</f>
        <v>2</v>
      </c>
      <c r="E129">
        <f>COUNTIFS(Answer, 'answer tally vs country DYNAMIC'!$B129,Country,'answer tally vs country DYNAMIC'!E$2)</f>
        <v>1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called our</v>
      </c>
      <c r="C130">
        <f t="shared" si="8"/>
        <v>5976201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0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1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 daver</v>
      </c>
      <c r="C131">
        <f t="shared" ref="C131:C162" si="10">INDEX(FreqUniqueTranscribedPhrases,A131)</f>
        <v>5378501</v>
      </c>
      <c r="D131">
        <f>COUNTIFS(Answer, 'answer tally vs country DYNAMIC'!$B131)</f>
        <v>1</v>
      </c>
      <c r="E131">
        <f>COUNTIFS(Answer, 'answer tally vs country DYNAMIC'!$B131,Country,'answer tally vs country DYNAMIC'!E$2)</f>
        <v>0</v>
      </c>
      <c r="F131">
        <f>COUNTIFS(Answer, 'answer tally vs country DYNAMIC'!$B131,Country,'answer tally vs country DYNAMIC'!F$2)</f>
        <v>1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coal dour</v>
      </c>
      <c r="C132">
        <f t="shared" si="10"/>
        <v>5399068</v>
      </c>
      <c r="D132">
        <f>COUNTIFS(Answer, 'answer tally vs country DYNAMIC'!$B132)</f>
        <v>3</v>
      </c>
      <c r="E132">
        <f>COUNTIFS(Answer, 'answer tally vs country DYNAMIC'!$B132,Country,'answer tally vs country DYNAMIC'!E$2)</f>
        <v>3</v>
      </c>
      <c r="F132">
        <f>COUNTIFS(Answer, 'answer tally vs country DYNAMIC'!$B132,Country,'answer tally vs country DYNAMIC'!F$2)</f>
        <v>0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code our</v>
      </c>
      <c r="C133">
        <f t="shared" si="10"/>
        <v>5859810</v>
      </c>
      <c r="D133">
        <f>COUNTIFS(Answer, 'answer tally vs country DYNAMIC'!$B133)</f>
        <v>1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1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davar</v>
      </c>
      <c r="C134">
        <f t="shared" si="10"/>
        <v>5431345</v>
      </c>
      <c r="D134">
        <f>COUNTIFS(Answer, 'answer tally vs country DYNAMIC'!$B134)</f>
        <v>2</v>
      </c>
      <c r="E134">
        <f>COUNTIFS(Answer, 'answer tally vs country DYNAMIC'!$B134,Country,'answer tally vs country DYNAMIC'!E$2)</f>
        <v>0</v>
      </c>
      <c r="F134">
        <f>COUNTIFS(Answer, 'answer tally vs country DYNAMIC'!$B134,Country,'answer tally vs country DYNAMIC'!F$2)</f>
        <v>2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dour</v>
      </c>
      <c r="C135">
        <f t="shared" si="10"/>
        <v>5431464</v>
      </c>
      <c r="D135">
        <f>COUNTIFS(Answer, 'answer tally vs country DYNAMIC'!$B135)</f>
        <v>1</v>
      </c>
      <c r="E135">
        <f>COUNTIFS(Answer, 'answer tally vs country DYNAMIC'!$B135,Country,'answer tally vs country DYNAMIC'!E$2)</f>
        <v>1</v>
      </c>
      <c r="F135">
        <f>COUNTIFS(Answer, 'answer tally vs country DYNAMIC'!$B135,Country,'answer tally vs country DYNAMIC'!F$2)</f>
        <v>0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0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0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hour</v>
      </c>
      <c r="C136">
        <f t="shared" si="10"/>
        <v>5503158</v>
      </c>
      <c r="D136">
        <f>COUNTIFS(Answer, 'answer tally vs country DYNAMIC'!$B136)</f>
        <v>38</v>
      </c>
      <c r="E136">
        <f>COUNTIFS(Answer, 'answer tally vs country DYNAMIC'!$B136,Country,'answer tally vs country DYNAMIC'!E$2)</f>
        <v>9</v>
      </c>
      <c r="F136">
        <f>COUNTIFS(Answer, 'answer tally vs country DYNAMIC'!$B136,Country,'answer tally vs country DYNAMIC'!F$2)</f>
        <v>17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1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cold our</v>
      </c>
      <c r="C137">
        <f t="shared" si="10"/>
        <v>5904768</v>
      </c>
      <c r="D137">
        <f>COUNTIFS(Answer, 'answer tally vs country DYNAMIC'!$B137)</f>
        <v>1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1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 tower</v>
      </c>
      <c r="C138">
        <f t="shared" si="10"/>
        <v>6377469</v>
      </c>
      <c r="D138">
        <f>COUNTIFS(Answer, 'answer tally vs country DYNAMIC'!$B138)</f>
        <v>0</v>
      </c>
      <c r="E138">
        <f>COUNTIFS(Answer, 'answer tally vs country DYNAMIC'!$B138,Country,'answer tally vs country DYNAMIC'!E$2)</f>
        <v>0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gold hour</v>
      </c>
      <c r="C139">
        <f t="shared" si="10"/>
        <v>5471500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1</v>
      </c>
      <c r="F139">
        <f>COUNTIFS(Answer, 'answer tally vs country DYNAMIC'!$B139,Country,'answer tally vs country DYNAMIC'!F$2)</f>
        <v>0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 old hour</v>
      </c>
      <c r="C140">
        <f t="shared" si="10"/>
        <v>5665277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1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ice-cold hour</v>
      </c>
      <c r="C141">
        <f t="shared" si="10"/>
        <v>5438161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0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icecube daver</v>
      </c>
      <c r="C142">
        <f t="shared" si="10"/>
        <v>5366299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our</v>
      </c>
      <c r="C143">
        <f t="shared" si="10"/>
        <v>6038316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code over</v>
      </c>
      <c r="C144">
        <f t="shared" si="10"/>
        <v>5985791</v>
      </c>
      <c r="D144">
        <f>COUNTIFS(Answer, 'answer tally vs country DYNAMIC'!$B144)</f>
        <v>1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1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nice cold hour</v>
      </c>
      <c r="C145">
        <f t="shared" si="10"/>
        <v>5681664</v>
      </c>
      <c r="D145">
        <f>COUNTIFS(Answer, 'answer tally vs country DYNAMIC'!$B145)</f>
        <v>0</v>
      </c>
      <c r="E145">
        <f>COUNTIFS(Answer, 'answer tally vs country DYNAMIC'!$B145,Country,'answer tally vs country DYNAMIC'!E$2)</f>
        <v>0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0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eyeschool tower</v>
      </c>
      <c r="C146">
        <f t="shared" si="10"/>
        <v>21379638</v>
      </c>
      <c r="D146">
        <f>COUNTIFS(Answer, 'answer tally vs country DYNAMIC'!$B146)</f>
        <v>1</v>
      </c>
      <c r="E146">
        <f>COUNTIFS(Answer, 'answer tally vs country DYNAMIC'!$B146,Country,'answer tally vs country DYNAMIC'!E$2)</f>
        <v>0</v>
      </c>
      <c r="F146">
        <f>COUNTIFS(Answer, 'answer tally vs country DYNAMIC'!$B146,Country,'answer tally vs country DYNAMIC'!F$2)</f>
        <v>0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0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1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the ice cold hour</v>
      </c>
      <c r="C147">
        <f t="shared" si="10"/>
        <v>21509808</v>
      </c>
      <c r="D147">
        <f>COUNTIFS(Answer, 'answer tally vs country DYNAMIC'!$B147)</f>
        <v>9</v>
      </c>
      <c r="E147">
        <f>COUNTIFS(Answer, 'answer tally vs country DYNAMIC'!$B147,Country,'answer tally vs country DYNAMIC'!E$2)</f>
        <v>6</v>
      </c>
      <c r="F147">
        <f>COUNTIFS(Answer, 'answer tally vs country DYNAMIC'!$B147,Country,'answer tally vs country DYNAMIC'!F$2)</f>
        <v>1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1</v>
      </c>
      <c r="I147">
        <f>COUNTIFS(Answer, 'answer tally vs country DYNAMIC'!$B147,Country,'answer tally vs country DYNAMIC'!I$2)</f>
        <v>0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0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in unschooled hour</v>
      </c>
      <c r="C148">
        <f t="shared" si="10"/>
        <v>5438125</v>
      </c>
      <c r="D148">
        <f>COUNTIFS(Answer, 'answer tally vs country DYNAMIC'!$B148)</f>
        <v>2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1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1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make noice whole the hour</v>
      </c>
      <c r="C149">
        <f t="shared" si="10"/>
        <v>16564277</v>
      </c>
      <c r="D149">
        <f>COUNTIFS(Answer, 'answer tally vs country DYNAMIC'!$B149)</f>
        <v>0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0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 i screwdriver</v>
      </c>
      <c r="C150">
        <f t="shared" si="10"/>
        <v>10135001</v>
      </c>
      <c r="D150">
        <f>COUNTIFS(Answer, 'answer tally vs country DYNAMIC'!$B150)</f>
        <v>2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2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 screwdriver</v>
      </c>
      <c r="C151">
        <f t="shared" si="10"/>
        <v>1102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nice cold hour</v>
      </c>
      <c r="C152">
        <f t="shared" si="10"/>
        <v>315365</v>
      </c>
      <c r="D152">
        <f>COUNTIFS(Answer, 'answer tally vs country DYNAMIC'!$B152)</f>
        <v>1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1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a nice cold hour</v>
      </c>
      <c r="C153">
        <f t="shared" si="10"/>
        <v>10625905</v>
      </c>
      <c r="D153">
        <f>COUNTIFS(Answer, 'answer tally vs country DYNAMIC'!$B153)</f>
        <v>0</v>
      </c>
      <c r="E153">
        <f>COUNTIFS(Answer, 'answer tally vs country DYNAMIC'!$B153,Country,'answer tally vs country DYNAMIC'!E$2)</f>
        <v>0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eis kol dour</v>
      </c>
      <c r="C154">
        <f t="shared" si="10"/>
        <v>2774362</v>
      </c>
      <c r="D154">
        <f>COUNTIFS(Answer, 'answer tally vs country DYNAMIC'!$B154)</f>
        <v>0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cold over</v>
      </c>
      <c r="C155">
        <f t="shared" si="10"/>
        <v>3300337</v>
      </c>
      <c r="D155">
        <f>COUNTIFS(Answer, 'answer tally vs country DYNAMIC'!$B155)</f>
        <v>0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0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eyes go there</v>
      </c>
      <c r="C156">
        <f t="shared" si="10"/>
        <v>6175726</v>
      </c>
      <c r="D156">
        <f>COUNTIFS(Answer, 'answer tally vs country DYNAMIC'!$B156)</f>
        <v>0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0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 screwdriver</v>
      </c>
      <c r="C157">
        <f t="shared" si="10"/>
        <v>12713222</v>
      </c>
      <c r="D157">
        <f>COUNTIFS(Answer, 'answer tally vs country DYNAMIC'!$B157)</f>
        <v>0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0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 dour</v>
      </c>
      <c r="C158">
        <f t="shared" si="10"/>
        <v>2911431</v>
      </c>
      <c r="D158">
        <f>COUNTIFS(Answer, 'answer tally vs country DYNAMIC'!$B158)</f>
        <v>0</v>
      </c>
      <c r="E158">
        <f>COUNTIFS(Answer, 'answer tally vs country DYNAMIC'!$B158,Country,'answer tally vs country DYNAMIC'!E$2)</f>
        <v>0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called our</v>
      </c>
      <c r="C159">
        <f t="shared" si="10"/>
        <v>3384145</v>
      </c>
      <c r="D159">
        <f>COUNTIFS(Answer, 'answer tally vs country DYNAMIC'!$B159)</f>
        <v>0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0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 dover</v>
      </c>
      <c r="C160">
        <f t="shared" si="10"/>
        <v>2787490</v>
      </c>
      <c r="D160">
        <f>COUNTIFS(Answer, 'answer tally vs country DYNAMIC'!$B160)</f>
        <v>0</v>
      </c>
      <c r="E160">
        <f>COUNTIFS(Answer, 'answer tally vs country DYNAMIC'!$B160,Country,'answer tally vs country DYNAMIC'!E$2)</f>
        <v>0</v>
      </c>
      <c r="F160">
        <f>COUNTIFS(Answer, 'answer tally vs country DYNAMIC'!$B160,Country,'answer tally vs country DYNAMIC'!F$2)</f>
        <v>0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coal dour</v>
      </c>
      <c r="C161">
        <f t="shared" si="10"/>
        <v>2807012</v>
      </c>
      <c r="D161">
        <f>COUNTIFS(Answer, 'answer tally vs country DYNAMIC'!$B161)</f>
        <v>1</v>
      </c>
      <c r="E161">
        <f>COUNTIFS(Answer, 'answer tally vs country DYNAMIC'!$B161,Country,'answer tally vs country DYNAMIC'!E$2)</f>
        <v>1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 dour</v>
      </c>
      <c r="C162">
        <f t="shared" si="10"/>
        <v>2787314</v>
      </c>
      <c r="D162">
        <f>COUNTIFS(Answer, 'answer tally vs country DYNAMIC'!$B162)</f>
        <v>0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air</v>
      </c>
      <c r="C163">
        <f t="shared" ref="C163:C179" si="12">INDEX(FreqUniqueTranscribedPhrases,A163)</f>
        <v>2887631</v>
      </c>
      <c r="D163">
        <f>COUNTIFS(Answer, 'answer tally vs country DYNAMIC'!$B163)</f>
        <v>0</v>
      </c>
      <c r="E163">
        <f>COUNTIFS(Answer, 'answer tally vs country DYNAMIC'!$B163,Country,'answer tally vs country DYNAMIC'!E$2)</f>
        <v>0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dour</v>
      </c>
      <c r="C164">
        <f t="shared" si="12"/>
        <v>2839408</v>
      </c>
      <c r="D164">
        <f>COUNTIFS(Answer, 'answer tally vs country DYNAMIC'!$B164)</f>
        <v>0</v>
      </c>
      <c r="E164">
        <f>COUNTIFS(Answer, 'answer tally vs country DYNAMIC'!$B164,Country,'answer tally vs country DYNAMIC'!E$2)</f>
        <v>0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dower</v>
      </c>
      <c r="C165">
        <f t="shared" si="12"/>
        <v>2839381</v>
      </c>
      <c r="D165">
        <f>COUNTIFS(Answer, 'answer tally vs country DYNAMIC'!$B165)</f>
        <v>0</v>
      </c>
      <c r="E165">
        <f>COUNTIFS(Answer, 'answer tally vs country DYNAMIC'!$B165,Country,'answer tally vs country DYNAMIC'!E$2)</f>
        <v>0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hour</v>
      </c>
      <c r="C166">
        <f t="shared" si="12"/>
        <v>2911102</v>
      </c>
      <c r="D166">
        <f>COUNTIFS(Answer, 'answer tally vs country DYNAMIC'!$B166)</f>
        <v>0</v>
      </c>
      <c r="E166">
        <f>COUNTIFS(Answer, 'answer tally vs country DYNAMIC'!$B166,Country,'answer tally vs country DYNAMIC'!E$2)</f>
        <v>0</v>
      </c>
      <c r="F166">
        <f>COUNTIFS(Answer, 'answer tally vs country DYNAMIC'!$B166,Country,'answer tally vs country DYNAMIC'!F$2)</f>
        <v>0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0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0</v>
      </c>
      <c r="M166">
        <f>COUNTIFS(Answer, 'answer tally vs country DYNAMIC'!$B166,Country,'answer tally vs country DYNAMIC'!M$2)</f>
        <v>0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our</v>
      </c>
      <c r="C167">
        <f t="shared" si="12"/>
        <v>3312712</v>
      </c>
      <c r="D167">
        <f>COUNTIFS(Answer, 'answer tally vs country DYNAMIC'!$B167)</f>
        <v>0</v>
      </c>
      <c r="E167">
        <f>COUNTIFS(Answer, 'answer tally vs country DYNAMIC'!$B167,Country,'answer tally vs country DYNAMIC'!E$2)</f>
        <v>0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cold thou art</v>
      </c>
      <c r="C168">
        <f t="shared" si="12"/>
        <v>2914930</v>
      </c>
      <c r="D168">
        <f>COUNTIFS(Answer, 'answer tally vs country DYNAMIC'!$B168)</f>
        <v>0</v>
      </c>
      <c r="E168">
        <f>COUNTIFS(Answer, 'answer tally vs country DYNAMIC'!$B168,Country,'answer tally vs country DYNAMIC'!E$2)</f>
        <v>0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core bower</v>
      </c>
      <c r="C169">
        <f t="shared" si="12"/>
        <v>2790910</v>
      </c>
      <c r="D169">
        <f>COUNTIFS(Answer, 'answer tally vs country DYNAMIC'!$B169)</f>
        <v>0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0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 old hour</v>
      </c>
      <c r="C170">
        <f t="shared" si="12"/>
        <v>3073221</v>
      </c>
      <c r="D170">
        <f>COUNTIFS(Answer, 'answer tally vs country DYNAMIC'!$B170)</f>
        <v>0</v>
      </c>
      <c r="E170">
        <f>COUNTIFS(Answer, 'answer tally vs country DYNAMIC'!$B170,Country,'answer tally vs country DYNAMIC'!E$2)</f>
        <v>0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iced cold hour</v>
      </c>
      <c r="C171">
        <f t="shared" si="12"/>
        <v>2899302</v>
      </c>
      <c r="D171">
        <f>COUNTIFS(Answer, 'answer tally vs country DYNAMIC'!$B171)</f>
        <v>0</v>
      </c>
      <c r="E171">
        <f>COUNTIFS(Answer, 'answer tally vs country DYNAMIC'!$B171,Country,'answer tally vs country DYNAMIC'!E$2)</f>
        <v>0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dour</v>
      </c>
      <c r="C172">
        <f t="shared" si="12"/>
        <v>18846058</v>
      </c>
      <c r="D172">
        <f>COUNTIFS(Answer, 'answer tally vs country DYNAMIC'!$B172)</f>
        <v>0</v>
      </c>
      <c r="E172">
        <f>COUNTIFS(Answer, 'answer tally vs country DYNAMIC'!$B172,Country,'answer tally vs country DYNAMIC'!E$2)</f>
        <v>0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on the ice cold hour</v>
      </c>
      <c r="C173">
        <f t="shared" si="12"/>
        <v>18917752</v>
      </c>
      <c r="D173">
        <f>COUNTIFS(Answer, 'answer tally vs country DYNAMIC'!$B173)</f>
        <v>0</v>
      </c>
      <c r="E173">
        <f>COUNTIFS(Answer, 'answer tally vs country DYNAMIC'!$B173,Country,'answer tally vs country DYNAMIC'!E$2)</f>
        <v>0</v>
      </c>
      <c r="F173">
        <f>COUNTIFS(Answer, 'answer tally vs country DYNAMIC'!$B173,Country,'answer tally vs country DYNAMIC'!F$2)</f>
        <v>0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 nice cold hour</v>
      </c>
      <c r="C174">
        <f t="shared" si="12"/>
        <v>16322015</v>
      </c>
      <c r="D174">
        <f>COUNTIFS(Answer, 'answer tally vs country DYNAMIC'!$B174)</f>
        <v>2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1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their were</v>
      </c>
      <c r="C175">
        <f t="shared" si="12"/>
        <v>3842883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go there  our</v>
      </c>
      <c r="C176">
        <f t="shared" si="12"/>
        <v>5032110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1</v>
      </c>
      <c r="F176">
        <f>COUNTIFS(Answer, 'answer tally vs country DYNAMIC'!$B176,Country,'answer tally vs country DYNAMIC'!F$2)</f>
        <v>0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 hole power</v>
      </c>
      <c r="C177">
        <f t="shared" si="12"/>
        <v>1292813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1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then ices co the where</v>
      </c>
      <c r="C178">
        <f t="shared" si="12"/>
        <v>17742335</v>
      </c>
      <c r="D178">
        <f>COUNTIFS(Answer, 'answer tally vs country DYNAMIC'!$B178)</f>
        <v>1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 t="str">
        <f t="shared" si="11"/>
        <v>we nice old hour</v>
      </c>
      <c r="C179">
        <f t="shared" si="12"/>
        <v>3929251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showRuler="0" topLeftCell="O1" workbookViewId="0">
      <selection activeCell="AB21" sqref="AB2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19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4352</v>
      </c>
      <c r="Q1" t="s">
        <v>187</v>
      </c>
      <c r="R1" t="s">
        <v>192</v>
      </c>
      <c r="S1" t="s">
        <v>125</v>
      </c>
    </row>
    <row r="2" spans="1:19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0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0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</row>
    <row r="3" spans="1:19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</row>
    <row r="4" spans="1:19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</row>
    <row r="5" spans="1:19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</row>
    <row r="6" spans="1:19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</row>
    <row r="7" spans="1:19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</row>
    <row r="8" spans="1:19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</row>
    <row r="9" spans="1:19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</row>
    <row r="10" spans="1:19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</row>
    <row r="11" spans="1:19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</row>
    <row r="12" spans="1:19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</row>
    <row r="13" spans="1:19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1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0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</row>
    <row r="14" spans="1:19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0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0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</row>
    <row r="15" spans="1:19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217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0</v>
      </c>
      <c r="Q15">
        <f>COUNTIFS(Answer, 'answer tally vs actualDYNAMIC'!$B15,ActualPhrase,'answer tally vs actualDYNAMIC'!Q$1)</f>
        <v>1</v>
      </c>
      <c r="R15">
        <f>COUNTIFS(Answer, 'answer tally vs actualDYNAMIC'!$B15,ActualPhrase,'answer tally vs actualDYNAMIC'!R$1)</f>
        <v>0</v>
      </c>
      <c r="S15">
        <f>COUNTIFS(Answer, 'answer tally vs actualDYNAMIC'!$B15,ActualPhrase,'answer tally vs actualDYNAMIC'!S$1)</f>
        <v>0</v>
      </c>
    </row>
    <row r="16" spans="1:19">
      <c r="A16">
        <v>16</v>
      </c>
      <c r="B16" t="str">
        <f t="shared" si="0"/>
        <v>a nice cold hour</v>
      </c>
      <c r="C16">
        <f t="shared" si="1"/>
        <v>7851662</v>
      </c>
      <c r="D16">
        <f>COUNTIFS(Answer, 'answer tally vs actualDYNAMIC'!$B16)</f>
        <v>217</v>
      </c>
      <c r="E16">
        <f>COUNTIFS(Answer, 'answer tally vs actualDYNAMIC'!$B16,ActualPhrase,'answer tally vs actualDYNAMIC'!E$1)</f>
        <v>52</v>
      </c>
      <c r="F16">
        <f>COUNTIFS(Answer, 'answer tally vs actualDYNAMIC'!$B16,ActualPhrase,'answer tally vs actualDYNAMIC'!F$1)</f>
        <v>59</v>
      </c>
      <c r="G16">
        <f>COUNTIFS(Answer, 'answer tally vs actualDYNAMIC'!$B16,ActualPhrase,'answer tally vs actualDYNAMIC'!G$1)</f>
        <v>28</v>
      </c>
      <c r="H16">
        <f>COUNTIFS(Answer, 'answer tally vs actualDYNAMIC'!$B16,ActualPhrase,'answer tally vs actualDYNAMIC'!H$1)</f>
        <v>16</v>
      </c>
      <c r="I16">
        <f>COUNTIFS(Answer, 'answer tally vs actualDYNAMIC'!$B16,ActualPhrase,'answer tally vs actualDYNAMIC'!I$1)</f>
        <v>27</v>
      </c>
      <c r="J16">
        <f>COUNTIFS(Answer, 'answer tally vs actualDYNAMIC'!$B16,ActualPhrase,'answer tally vs actualDYNAMIC'!J$1)</f>
        <v>1</v>
      </c>
      <c r="K16">
        <f>COUNTIFS(Answer, 'answer tally vs actualDYNAMIC'!$B16,ActualPhrase,'answer tally vs actualDYNAMIC'!K$1)</f>
        <v>1</v>
      </c>
      <c r="L16">
        <f>COUNTIFS(Answer, 'answer tally vs actualDYNAMIC'!$B16,ActualPhrase,'answer tally vs actualDYNAMIC'!L$1)</f>
        <v>2</v>
      </c>
      <c r="M16">
        <f>COUNTIFS(Answer, 'answer tally vs actualDYNAMIC'!$B16,ActualPhrase,'answer tally vs actualDYNAMIC'!M$1)</f>
        <v>18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2</v>
      </c>
      <c r="P16">
        <f>COUNTIFS(Answer, 'answer tally vs actualDYNAMIC'!$B16,ActualPhrase,'answer tally vs actualDYNAMIC'!P$1)</f>
        <v>0</v>
      </c>
      <c r="Q16">
        <f>COUNTIFS(Answer, 'answer tally vs actualDYNAMIC'!$B16,ActualPhrase,'answer tally vs actualDYNAMIC'!Q$1)</f>
        <v>1</v>
      </c>
      <c r="R16">
        <f>COUNTIFS(Answer, 'answer tally vs actualDYNAMIC'!$B16,ActualPhrase,'answer tally vs actualDYNAMIC'!R$1)</f>
        <v>0</v>
      </c>
      <c r="S16">
        <f>COUNTIFS(Answer, 'answer tally vs actualDYNAMIC'!$B16,ActualPhrase,'answer tally vs actualDYNAMIC'!S$1)</f>
        <v>0</v>
      </c>
    </row>
    <row r="17" spans="1:19">
      <c r="A17">
        <v>17</v>
      </c>
      <c r="B17" t="str">
        <f t="shared" si="0"/>
        <v>a nice cold hout</v>
      </c>
      <c r="C17">
        <f t="shared" si="1"/>
        <v>7779849</v>
      </c>
      <c r="D17">
        <f>COUNTIFS(Answer, 'answer tally vs actualDYNAMIC'!$B17)</f>
        <v>0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0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0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0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</row>
    <row r="18" spans="1:19">
      <c r="A18">
        <v>18</v>
      </c>
      <c r="B18" t="str">
        <f t="shared" si="0"/>
        <v>a nice cold our</v>
      </c>
      <c r="C18">
        <f t="shared" si="1"/>
        <v>8253272</v>
      </c>
      <c r="D18">
        <f>COUNTIFS(Answer, 'answer tally vs actualDYNAMIC'!$B18)</f>
        <v>3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1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2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0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</row>
    <row r="19" spans="1:19">
      <c r="A19">
        <v>19</v>
      </c>
      <c r="B19" t="str">
        <f t="shared" si="0"/>
        <v>a nice cold shower</v>
      </c>
      <c r="C19">
        <f t="shared" si="1"/>
        <v>7787502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0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1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</row>
    <row r="20" spans="1:19">
      <c r="A20">
        <v>20</v>
      </c>
      <c r="B20" t="str">
        <f t="shared" si="0"/>
        <v>a nice cold thou are</v>
      </c>
      <c r="C20">
        <f t="shared" si="1"/>
        <v>9515028</v>
      </c>
      <c r="D20">
        <f>COUNTIFS(Answer, 'answer tally vs actualDYNAMIC'!$B20)</f>
        <v>1</v>
      </c>
      <c r="E20">
        <f>COUNTIFS(Answer, 'answer tally vs actualDYNAMIC'!$B20,ActualPhrase,'answer tally vs actualDYNAMIC'!E$1)</f>
        <v>1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</row>
    <row r="21" spans="1:19">
      <c r="A21">
        <v>21</v>
      </c>
      <c r="B21" t="str">
        <f t="shared" si="0"/>
        <v>a nice cool bowl</v>
      </c>
      <c r="C21">
        <f t="shared" si="1"/>
        <v>7742433</v>
      </c>
      <c r="D21">
        <f>COUNTIFS(Answer, 'answer tally vs actualDYNAMIC'!$B21)</f>
        <v>0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0</v>
      </c>
      <c r="Q21">
        <f>COUNTIFS(Answer, 'answer tally vs actualDYNAMIC'!$B21,ActualPhrase,'answer tally vs actualDYNAMIC'!Q$1)</f>
        <v>0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</row>
    <row r="22" spans="1:19">
      <c r="A22">
        <v>22</v>
      </c>
      <c r="B22" t="str">
        <f t="shared" si="0"/>
        <v>a nice cool dollar</v>
      </c>
      <c r="C22">
        <f t="shared" si="1"/>
        <v>7739376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0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</row>
    <row r="23" spans="1:19">
      <c r="A23">
        <v>23</v>
      </c>
      <c r="B23" t="str">
        <f t="shared" si="0"/>
        <v>a nice cool dower</v>
      </c>
      <c r="C23">
        <f t="shared" si="1"/>
        <v>7735131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1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0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</row>
    <row r="24" spans="1:19">
      <c r="A24">
        <v>24</v>
      </c>
      <c r="B24" t="str">
        <f t="shared" si="0"/>
        <v>a nice cool hour</v>
      </c>
      <c r="C24">
        <f t="shared" si="1"/>
        <v>7806852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0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1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</row>
    <row r="25" spans="1:19">
      <c r="A25">
        <v>25</v>
      </c>
      <c r="B25" t="str">
        <f t="shared" si="0"/>
        <v>a nice could hour</v>
      </c>
      <c r="C25">
        <f t="shared" si="1"/>
        <v>8501683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</row>
    <row r="26" spans="1:19">
      <c r="A26">
        <v>26</v>
      </c>
      <c r="B26" t="str">
        <f t="shared" si="0"/>
        <v>a nice cow is there</v>
      </c>
      <c r="C26">
        <f t="shared" si="1"/>
        <v>13819007</v>
      </c>
      <c r="D26">
        <f>COUNTIFS(Answer, 'answer tally vs actualDYNAMIC'!$B26)</f>
        <v>1</v>
      </c>
      <c r="E26">
        <f>COUNTIFS(Answer, 'answer tally vs actualDYNAMIC'!$B26,ActualPhrase,'answer tally vs actualDYNAMIC'!E$1)</f>
        <v>1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0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</row>
    <row r="27" spans="1:19">
      <c r="A27">
        <v>27</v>
      </c>
      <c r="B27" t="str">
        <f t="shared" si="0"/>
        <v>a nice fold hour</v>
      </c>
      <c r="C27">
        <f t="shared" si="1"/>
        <v>7802397</v>
      </c>
      <c r="D27">
        <f>COUNTIFS(Answer, 'answer tally vs actualDYNAMIC'!$B27)</f>
        <v>2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2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</row>
    <row r="28" spans="1:19">
      <c r="A28">
        <v>28</v>
      </c>
      <c r="B28" t="str">
        <f t="shared" si="0"/>
        <v>a nice for the hour</v>
      </c>
      <c r="C28">
        <f t="shared" si="1"/>
        <v>26335284</v>
      </c>
      <c r="D28">
        <f>COUNTIFS(Answer, 'answer tally vs actualDYNAMIC'!$B28)</f>
        <v>1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1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</row>
    <row r="29" spans="1:19">
      <c r="A29">
        <v>29</v>
      </c>
      <c r="B29" t="str">
        <f t="shared" si="0"/>
        <v>a nice go the our</v>
      </c>
      <c r="C29">
        <f t="shared" si="1"/>
        <v>25199357</v>
      </c>
      <c r="D29">
        <f>COUNTIFS(Answer, 'answer tally vs actualDYNAMIC'!$B29)</f>
        <v>0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0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0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</row>
    <row r="30" spans="1:19">
      <c r="A30">
        <v>30</v>
      </c>
      <c r="B30" t="str">
        <f t="shared" si="0"/>
        <v>a nice godfather</v>
      </c>
      <c r="C30">
        <f t="shared" si="1"/>
        <v>7727322</v>
      </c>
      <c r="D30">
        <f>COUNTIFS(Answer, 'answer tally vs actualDYNAMIC'!$B30)</f>
        <v>1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0</v>
      </c>
      <c r="H30">
        <f>COUNTIFS(Answer, 'answer tally vs actualDYNAMIC'!$B30,ActualPhrase,'answer tally vs actualDYNAMIC'!H$1)</f>
        <v>0</v>
      </c>
      <c r="I30">
        <f>COUNTIFS(Answer, 'answer tally vs actualDYNAMIC'!$B30,ActualPhrase,'answer tally vs actualDYNAMIC'!I$1)</f>
        <v>1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</row>
    <row r="31" spans="1:19">
      <c r="A31">
        <v>31</v>
      </c>
      <c r="B31" t="str">
        <f t="shared" si="0"/>
        <v>a nice gold dollar</v>
      </c>
      <c r="C31">
        <f t="shared" si="1"/>
        <v>7752528</v>
      </c>
      <c r="D31">
        <f>COUNTIFS(Answer, 'answer tally vs actualDYNAMIC'!$B31)</f>
        <v>4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1</v>
      </c>
      <c r="H31">
        <f>COUNTIFS(Answer, 'answer tally vs actualDYNAMIC'!$B31,ActualPhrase,'answer tally vs actualDYNAMIC'!H$1)</f>
        <v>1</v>
      </c>
      <c r="I31">
        <f>COUNTIFS(Answer, 'answer tally vs actualDYNAMIC'!$B31,ActualPhrase,'answer tally vs actualDYNAMIC'!I$1)</f>
        <v>2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</row>
    <row r="32" spans="1:19">
      <c r="A32">
        <v>32</v>
      </c>
      <c r="B32" t="str">
        <f t="shared" si="0"/>
        <v>a nice gold dour</v>
      </c>
      <c r="C32">
        <f t="shared" si="1"/>
        <v>7748310</v>
      </c>
      <c r="D32">
        <f>COUNTIFS(Answer, 'answer tally vs actualDYNAMIC'!$B32)</f>
        <v>1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0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</row>
    <row r="33" spans="1:19">
      <c r="A33">
        <v>33</v>
      </c>
      <c r="B33" t="str">
        <f t="shared" si="0"/>
        <v>a nice gold dower</v>
      </c>
      <c r="C33">
        <f t="shared" si="1"/>
        <v>7748283</v>
      </c>
      <c r="D33">
        <f>COUNTIFS(Answer, 'answer tally vs actualDYNAMIC'!$B33)</f>
        <v>2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</v>
      </c>
      <c r="H33">
        <f>COUNTIFS(Answer, 'answer tally vs actualDYNAMIC'!$B33,ActualPhrase,'answer tally vs actualDYNAMIC'!H$1)</f>
        <v>0</v>
      </c>
      <c r="I33">
        <f>COUNTIFS(Answer, 'answer tally vs actualDYNAMIC'!$B33,ActualPhrase,'answer tally vs actualDYNAMIC'!I$1)</f>
        <v>1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</row>
    <row r="34" spans="1:19">
      <c r="A34">
        <v>34</v>
      </c>
      <c r="B34" t="str">
        <f t="shared" ref="B34:B65" si="2">INDEX(UniqueTranscribedPhrases,A34)</f>
        <v>a nice gold hour</v>
      </c>
      <c r="C34">
        <f t="shared" ref="C34:C65" si="3">INDEX(FreqUniqueTranscribedPhrases,A34)</f>
        <v>7820004</v>
      </c>
      <c r="D34">
        <f>COUNTIFS(Answer, 'answer tally vs actualDYNAMIC'!$B34)</f>
        <v>63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16</v>
      </c>
      <c r="H34">
        <f>COUNTIFS(Answer, 'answer tally vs actualDYNAMIC'!$B34,ActualPhrase,'answer tally vs actualDYNAMIC'!H$1)</f>
        <v>24</v>
      </c>
      <c r="I34">
        <f>COUNTIFS(Answer, 'answer tally vs actualDYNAMIC'!$B34,ActualPhrase,'answer tally vs actualDYNAMIC'!I$1)</f>
        <v>23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</row>
    <row r="35" spans="1:19">
      <c r="A35">
        <v>35</v>
      </c>
      <c r="B35" t="str">
        <f t="shared" si="2"/>
        <v>a nice odd hour</v>
      </c>
      <c r="C35">
        <f t="shared" si="3"/>
        <v>7824875</v>
      </c>
      <c r="D35">
        <f>COUNTIFS(Answer, 'answer tally vs actualDYNAMIC'!$B35)</f>
        <v>1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0</v>
      </c>
      <c r="G35">
        <f>COUNTIFS(Answer, 'answer tally vs actualDYNAMIC'!$B35,ActualPhrase,'answer tally vs actualDYNAMIC'!G$1)</f>
        <v>0</v>
      </c>
      <c r="H35">
        <f>COUNTIFS(Answer, 'answer tally vs actualDYNAMIC'!$B35,ActualPhrase,'answer tally vs actualDYNAMIC'!H$1)</f>
        <v>1</v>
      </c>
      <c r="I35">
        <f>COUNTIFS(Answer, 'answer tally vs actualDYNAMIC'!$B35,ActualPhrase,'answer tally vs actualDYNAMIC'!I$1)</f>
        <v>0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</row>
    <row r="36" spans="1:19">
      <c r="A36">
        <v>36</v>
      </c>
      <c r="B36" t="str">
        <f t="shared" si="2"/>
        <v>a nice old hour</v>
      </c>
      <c r="C36">
        <f t="shared" si="3"/>
        <v>8013781</v>
      </c>
      <c r="D36">
        <f>COUNTIFS(Answer, 'answer tally vs actualDYNAMIC'!$B36)</f>
        <v>10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1</v>
      </c>
      <c r="G36">
        <f>COUNTIFS(Answer, 'answer tally vs actualDYNAMIC'!$B36,ActualPhrase,'answer tally vs actualDYNAMIC'!G$1)</f>
        <v>2</v>
      </c>
      <c r="H36">
        <f>COUNTIFS(Answer, 'answer tally vs actualDYNAMIC'!$B36,ActualPhrase,'answer tally vs actualDYNAMIC'!H$1)</f>
        <v>4</v>
      </c>
      <c r="I36">
        <f>COUNTIFS(Answer, 'answer tally vs actualDYNAMIC'!$B36,ActualPhrase,'answer tally vs actualDYNAMIC'!I$1)</f>
        <v>3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</row>
    <row r="37" spans="1:19">
      <c r="A37">
        <v>37</v>
      </c>
      <c r="B37" t="str">
        <f t="shared" si="2"/>
        <v>a nice pod our</v>
      </c>
      <c r="C37">
        <f t="shared" si="3"/>
        <v>8200677</v>
      </c>
      <c r="D37">
        <f>COUNTIFS(Answer, 'answer tally vs actualDYNAMIC'!$B37)</f>
        <v>1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1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</row>
    <row r="38" spans="1:19">
      <c r="A38">
        <v>38</v>
      </c>
      <c r="B38" t="str">
        <f t="shared" si="2"/>
        <v>a nice pollard</v>
      </c>
      <c r="C38">
        <f t="shared" si="3"/>
        <v>7727057</v>
      </c>
      <c r="D38">
        <f>COUNTIFS(Answer, 'answer tally vs actualDYNAMIC'!$B38)</f>
        <v>0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0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0</v>
      </c>
    </row>
    <row r="39" spans="1:19">
      <c r="A39">
        <v>39</v>
      </c>
      <c r="B39" t="str">
        <f t="shared" si="2"/>
        <v>a nice school bower</v>
      </c>
      <c r="C39">
        <f t="shared" si="3"/>
        <v>7871353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0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1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</row>
    <row r="40" spans="1:19">
      <c r="A40">
        <v>40</v>
      </c>
      <c r="B40" t="str">
        <f t="shared" si="2"/>
        <v>a nice scold dower</v>
      </c>
      <c r="C40">
        <f t="shared" si="3"/>
        <v>7727314</v>
      </c>
      <c r="D40">
        <f>COUNTIFS(Answer, 'answer tally vs actualDYNAMIC'!$B40)</f>
        <v>1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1</v>
      </c>
      <c r="H40">
        <f>COUNTIFS(Answer, 'answer tally vs actualDYNAMIC'!$B40,ActualPhrase,'answer tally vs actualDYNAMIC'!H$1)</f>
        <v>0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</row>
    <row r="41" spans="1:19">
      <c r="A41">
        <v>41</v>
      </c>
      <c r="B41" t="str">
        <f t="shared" si="2"/>
        <v>a nice scold hour</v>
      </c>
      <c r="C41">
        <f t="shared" si="3"/>
        <v>7799035</v>
      </c>
      <c r="D41">
        <f>COUNTIFS(Answer, 'answer tally vs actualDYNAMIC'!$B41)</f>
        <v>3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2</v>
      </c>
      <c r="H41">
        <f>COUNTIFS(Answer, 'answer tally vs actualDYNAMIC'!$B41,ActualPhrase,'answer tally vs actualDYNAMIC'!H$1)</f>
        <v>1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</row>
    <row r="42" spans="1:19">
      <c r="A42">
        <v>42</v>
      </c>
      <c r="B42" t="str">
        <f t="shared" si="2"/>
        <v>a nice scored hour</v>
      </c>
      <c r="C42">
        <f t="shared" si="3"/>
        <v>7804018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0</v>
      </c>
      <c r="G42">
        <f>COUNTIFS(Answer, 'answer tally vs actualDYNAMIC'!$B42,ActualPhrase,'answer tally vs actualDYNAMIC'!G$1)</f>
        <v>1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</row>
    <row r="43" spans="1:19">
      <c r="A43">
        <v>43</v>
      </c>
      <c r="B43" t="str">
        <f t="shared" si="2"/>
        <v>a nice screw driver</v>
      </c>
      <c r="C43">
        <f t="shared" si="3"/>
        <v>7743924</v>
      </c>
      <c r="D43">
        <f>COUNTIFS(Answer, 'answer tally vs actualDYNAMIC'!$B43)</f>
        <v>1</v>
      </c>
      <c r="E43">
        <f>COUNTIFS(Answer, 'answer tally vs actualDYNAMIC'!$B43,ActualPhrase,'answer tally vs actualDYNAMIC'!E$1)</f>
        <v>0</v>
      </c>
      <c r="F43">
        <f>COUNTIFS(Answer, 'answer tally vs actualDYNAMIC'!$B43,ActualPhrase,'answer tally vs actualDYNAMIC'!F$1)</f>
        <v>1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0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</row>
    <row r="44" spans="1:19">
      <c r="A44">
        <v>44</v>
      </c>
      <c r="B44" t="str">
        <f t="shared" si="2"/>
        <v>a nice screwdriver</v>
      </c>
      <c r="C44">
        <f t="shared" si="3"/>
        <v>7728107</v>
      </c>
      <c r="D44">
        <f>COUNTIFS(Answer, 'answer tally vs actualDYNAMIC'!$B44)</f>
        <v>2</v>
      </c>
      <c r="E44">
        <f>COUNTIFS(Answer, 'answer tally vs actualDYNAMIC'!$B44,ActualPhrase,'answer tally vs actualDYNAMIC'!E$1)</f>
        <v>1</v>
      </c>
      <c r="F44">
        <f>COUNTIFS(Answer, 'answer tally vs actualDYNAMIC'!$B44,ActualPhrase,'answer tally vs actualDYNAMIC'!F$1)</f>
        <v>0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0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0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</row>
    <row r="45" spans="1:19">
      <c r="A45">
        <v>45</v>
      </c>
      <c r="B45" t="str">
        <f t="shared" si="2"/>
        <v>a nice spoke hour</v>
      </c>
      <c r="C45">
        <f t="shared" si="3"/>
        <v>7820643</v>
      </c>
      <c r="D45">
        <f>COUNTIFS(Answer, 'answer tally vs actualDYNAMIC'!$B45)</f>
        <v>3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1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2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</row>
    <row r="46" spans="1:19">
      <c r="A46">
        <v>46</v>
      </c>
      <c r="B46" t="str">
        <f t="shared" si="2"/>
        <v>a niceco daver</v>
      </c>
      <c r="C46">
        <f t="shared" si="3"/>
        <v>7536297</v>
      </c>
      <c r="D46">
        <f>COUNTIFS(Answer, 'answer tally vs actualDYNAMIC'!$B46)</f>
        <v>0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0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0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</row>
    <row r="47" spans="1:19">
      <c r="A47">
        <v>47</v>
      </c>
      <c r="B47" t="str">
        <f t="shared" si="2"/>
        <v>a nigh scold hour</v>
      </c>
      <c r="C47">
        <f t="shared" si="3"/>
        <v>7609721</v>
      </c>
      <c r="D47">
        <f>COUNTIFS(Answer, 'answer tally vs actualDYNAMIC'!$B47)</f>
        <v>2</v>
      </c>
      <c r="E47">
        <f>COUNTIFS(Answer, 'answer tally vs actualDYNAMIC'!$B47,ActualPhrase,'answer tally vs actualDYNAMIC'!E$1)</f>
        <v>0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2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</row>
    <row r="48" spans="1:19">
      <c r="A48">
        <v>48</v>
      </c>
      <c r="B48" t="str">
        <f t="shared" si="2"/>
        <v>a nights cold hour</v>
      </c>
      <c r="C48">
        <f t="shared" si="3"/>
        <v>7672039</v>
      </c>
      <c r="D48">
        <f>COUNTIFS(Answer, 'answer tally vs actualDYNAMIC'!$B48)</f>
        <v>3</v>
      </c>
      <c r="E48">
        <f>COUNTIFS(Answer, 'answer tally vs actualDYNAMIC'!$B48,ActualPhrase,'answer tally vs actualDYNAMIC'!E$1)</f>
        <v>3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0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0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</row>
    <row r="49" spans="1:19">
      <c r="A49">
        <v>49</v>
      </c>
      <c r="B49" t="str">
        <f t="shared" si="2"/>
        <v>a nine scold hour</v>
      </c>
      <c r="C49">
        <f t="shared" si="3"/>
        <v>7790415</v>
      </c>
      <c r="D49">
        <f>COUNTIFS(Answer, 'answer tally vs actualDYNAMIC'!$B49)</f>
        <v>4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3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1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</row>
    <row r="50" spans="1:19">
      <c r="A50">
        <v>50</v>
      </c>
      <c r="B50" t="str">
        <f t="shared" si="2"/>
        <v>a nine skulled hour</v>
      </c>
      <c r="C50">
        <f t="shared" si="3"/>
        <v>7790198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1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0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</row>
    <row r="51" spans="1:19">
      <c r="A51">
        <v>51</v>
      </c>
      <c r="B51" t="str">
        <f t="shared" si="2"/>
        <v>a nine spole dower</v>
      </c>
      <c r="C51">
        <f t="shared" si="3"/>
        <v>7718477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0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1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</row>
    <row r="52" spans="1:19">
      <c r="A52">
        <v>52</v>
      </c>
      <c r="B52" t="str">
        <f t="shared" si="2"/>
        <v>a nye scoldower</v>
      </c>
      <c r="C52">
        <f t="shared" si="3"/>
        <v>7536334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</row>
    <row r="53" spans="1:19">
      <c r="A53">
        <v>53</v>
      </c>
      <c r="B53" t="str">
        <f t="shared" si="2"/>
        <v>ah nay skull dower</v>
      </c>
      <c r="C53">
        <f t="shared" si="3"/>
        <v>237393</v>
      </c>
      <c r="D53">
        <f>COUNTIFS(Answer, 'answer tally vs actualDYNAMIC'!$B53)</f>
        <v>1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1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</row>
    <row r="54" spans="1:19">
      <c r="A54">
        <v>54</v>
      </c>
      <c r="B54" t="str">
        <f t="shared" si="2"/>
        <v>all eyes cold hour</v>
      </c>
      <c r="C54">
        <f t="shared" si="3"/>
        <v>1735298</v>
      </c>
      <c r="D54">
        <f>COUNTIFS(Answer, 'answer tally vs actualDYNAMIC'!$B54)</f>
        <v>0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0</v>
      </c>
    </row>
    <row r="55" spans="1:19">
      <c r="A55">
        <v>55</v>
      </c>
      <c r="B55" t="str">
        <f t="shared" si="2"/>
        <v>all ice cold hour</v>
      </c>
      <c r="C55">
        <f t="shared" si="3"/>
        <v>1695148</v>
      </c>
      <c r="D55">
        <f>COUNTIFS(Answer, 'answer tally vs actualDYNAMIC'!$B55)</f>
        <v>0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0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0</v>
      </c>
      <c r="S55">
        <f>COUNTIFS(Answer, 'answer tally vs actualDYNAMIC'!$B55,ActualPhrase,'answer tally vs actualDYNAMIC'!S$1)</f>
        <v>0</v>
      </c>
    </row>
    <row r="56" spans="1:19">
      <c r="A56">
        <v>56</v>
      </c>
      <c r="B56" t="str">
        <f t="shared" si="2"/>
        <v>an eye scol dagr</v>
      </c>
      <c r="C56">
        <f t="shared" si="3"/>
        <v>820919</v>
      </c>
      <c r="D56">
        <f>COUNTIFS(Answer, 'answer tally vs actualDYNAMIC'!$B56)</f>
        <v>1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</v>
      </c>
      <c r="K56">
        <f>COUNTIFS(Answer, 'answer tally vs actualDYNAMIC'!$B56,ActualPhrase,'answer tally vs actualDYNAMIC'!K$1)</f>
        <v>0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</row>
    <row r="57" spans="1:19">
      <c r="A57">
        <v>57</v>
      </c>
      <c r="B57" t="str">
        <f t="shared" si="2"/>
        <v>an eye scold hour</v>
      </c>
      <c r="C57">
        <f t="shared" si="3"/>
        <v>892949</v>
      </c>
      <c r="D57">
        <f>COUNTIFS(Answer, 'answer tally vs actualDYNAMIC'!$B57)</f>
        <v>13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10</v>
      </c>
      <c r="K57">
        <f>COUNTIFS(Answer, 'answer tally vs actualDYNAMIC'!$B57,ActualPhrase,'answer tally vs actualDYNAMIC'!K$1)</f>
        <v>3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</row>
    <row r="58" spans="1:19">
      <c r="A58">
        <v>58</v>
      </c>
      <c r="B58" t="str">
        <f t="shared" si="2"/>
        <v>an eye scold our</v>
      </c>
      <c r="C58">
        <f t="shared" si="3"/>
        <v>1294559</v>
      </c>
      <c r="D58">
        <f>COUNTIFS(Answer, 'answer tally vs actualDYNAMIC'!$B58)</f>
        <v>1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1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0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0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</row>
    <row r="59" spans="1:19">
      <c r="A59">
        <v>59</v>
      </c>
      <c r="B59" t="str">
        <f t="shared" si="2"/>
        <v>an eyes close over</v>
      </c>
      <c r="C59">
        <f t="shared" si="3"/>
        <v>1317356</v>
      </c>
      <c r="D59">
        <f>COUNTIFS(Answer, 'answer tally vs actualDYNAMIC'!$B59)</f>
        <v>2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0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1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</row>
    <row r="60" spans="1:19">
      <c r="A60">
        <v>60</v>
      </c>
      <c r="B60" t="str">
        <f t="shared" si="2"/>
        <v>an eyes co thou</v>
      </c>
      <c r="C60">
        <f t="shared" si="3"/>
        <v>894044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</row>
    <row r="61" spans="1:19">
      <c r="A61">
        <v>61</v>
      </c>
      <c r="B61" t="str">
        <f t="shared" si="2"/>
        <v>an eyes cold hour</v>
      </c>
      <c r="C61">
        <f t="shared" si="3"/>
        <v>971178</v>
      </c>
      <c r="D61">
        <f>COUNTIFS(Answer, 'answer tally vs actualDYNAMIC'!$B61)</f>
        <v>1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1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</row>
    <row r="62" spans="1:19">
      <c r="A62">
        <v>62</v>
      </c>
      <c r="B62" t="str">
        <f t="shared" si="2"/>
        <v>an eyes hold power</v>
      </c>
      <c r="C62">
        <f t="shared" si="3"/>
        <v>970988</v>
      </c>
      <c r="D62">
        <f>COUNTIFS(Answer, 'answer tally vs actualDYNAMIC'!$B62)</f>
        <v>0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0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0</v>
      </c>
      <c r="S62">
        <f>COUNTIFS(Answer, 'answer tally vs actualDYNAMIC'!$B62,ActualPhrase,'answer tally vs actualDYNAMIC'!S$1)</f>
        <v>0</v>
      </c>
    </row>
    <row r="63" spans="1:19">
      <c r="A63">
        <v>63</v>
      </c>
      <c r="B63" t="str">
        <f t="shared" si="2"/>
        <v>an i scold dour</v>
      </c>
      <c r="C63">
        <f t="shared" si="3"/>
        <v>10732382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1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0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</row>
    <row r="64" spans="1:19">
      <c r="A64">
        <v>64</v>
      </c>
      <c r="B64" t="str">
        <f t="shared" si="2"/>
        <v>an i screw driver</v>
      </c>
      <c r="C64">
        <f t="shared" si="3"/>
        <v>10748965</v>
      </c>
      <c r="D64">
        <f>COUNTIFS(Answer, 'answer tally vs actualDYNAMIC'!$B64)</f>
        <v>1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0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1</v>
      </c>
      <c r="O64">
        <f>COUNTIFS(Answer, 'answer tally vs actualDYNAMIC'!$B64,ActualPhrase,'answer tally vs actualDYNAMIC'!O$1)</f>
        <v>0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</row>
    <row r="65" spans="1:19">
      <c r="A65">
        <v>65</v>
      </c>
      <c r="B65" t="str">
        <f t="shared" si="2"/>
        <v>an i screwdriver</v>
      </c>
      <c r="C65">
        <f t="shared" si="3"/>
        <v>10733148</v>
      </c>
      <c r="D65">
        <f>COUNTIFS(Answer, 'answer tally vs actualDYNAMIC'!$B65)</f>
        <v>2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0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1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1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</row>
    <row r="66" spans="1:19">
      <c r="A66">
        <v>66</v>
      </c>
      <c r="B66" t="str">
        <f t="shared" ref="B66:B97" si="4">INDEX(UniqueTranscribedPhrases,A66)</f>
        <v>an ice bore bower</v>
      </c>
      <c r="C66">
        <f t="shared" ref="C66:C97" si="5">INDEX(FreqUniqueTranscribedPhrases,A66)</f>
        <v>811538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1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0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</row>
    <row r="67" spans="1:19">
      <c r="A67">
        <v>67</v>
      </c>
      <c r="B67" t="str">
        <f t="shared" si="4"/>
        <v>an ice called dower</v>
      </c>
      <c r="C67">
        <f t="shared" si="5"/>
        <v>930740</v>
      </c>
      <c r="D67">
        <f>COUNTIFS(Answer, 'answer tally vs actualDYNAMIC'!$B67)</f>
        <v>1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0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1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</row>
    <row r="68" spans="1:19">
      <c r="A68">
        <v>68</v>
      </c>
      <c r="B68" t="str">
        <f t="shared" si="4"/>
        <v>an ice coal dour</v>
      </c>
      <c r="C68">
        <f t="shared" si="5"/>
        <v>826938</v>
      </c>
      <c r="D68">
        <f>COUNTIFS(Answer, 'answer tally vs actualDYNAMIC'!$B68)</f>
        <v>3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1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0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0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</row>
    <row r="69" spans="1:19">
      <c r="A69">
        <v>69</v>
      </c>
      <c r="B69" t="str">
        <f t="shared" si="4"/>
        <v>an ice coal dower</v>
      </c>
      <c r="C69">
        <f t="shared" si="5"/>
        <v>826911</v>
      </c>
      <c r="D69">
        <f>COUNTIFS(Answer, 'answer tally vs actualDYNAMIC'!$B69)</f>
        <v>6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0</v>
      </c>
      <c r="L69">
        <f>COUNTIFS(Answer, 'answer tally vs actualDYNAMIC'!$B69,ActualPhrase,'answer tally vs actualDYNAMIC'!L$1)</f>
        <v>2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1</v>
      </c>
      <c r="O69">
        <f>COUNTIFS(Answer, 'answer tally vs actualDYNAMIC'!$B69,ActualPhrase,'answer tally vs actualDYNAMIC'!O$1)</f>
        <v>2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1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</row>
    <row r="70" spans="1:19">
      <c r="A70">
        <v>70</v>
      </c>
      <c r="B70" t="str">
        <f t="shared" si="4"/>
        <v>an ice cob our</v>
      </c>
      <c r="C70">
        <f t="shared" si="5"/>
        <v>1280272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1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0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</row>
    <row r="71" spans="1:19">
      <c r="A71">
        <v>71</v>
      </c>
      <c r="B71" t="str">
        <f t="shared" si="4"/>
        <v>an ice cold bauer</v>
      </c>
      <c r="C71">
        <f t="shared" si="5"/>
        <v>859281</v>
      </c>
      <c r="D71">
        <f>COUNTIFS(Answer, 'answer tally vs actualDYNAMIC'!$B71)</f>
        <v>1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0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0</v>
      </c>
      <c r="O71">
        <f>COUNTIFS(Answer, 'answer tally vs actualDYNAMIC'!$B71,ActualPhrase,'answer tally vs actualDYNAMIC'!O$1)</f>
        <v>1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</row>
    <row r="72" spans="1:19">
      <c r="A72">
        <v>72</v>
      </c>
      <c r="B72" t="str">
        <f t="shared" si="4"/>
        <v>an ice cold bower</v>
      </c>
      <c r="C72">
        <f t="shared" si="5"/>
        <v>859538</v>
      </c>
      <c r="D72">
        <f>COUNTIFS(Answer, 'answer tally vs actualDYNAMIC'!$B72)</f>
        <v>4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2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2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0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</row>
    <row r="73" spans="1:19">
      <c r="A73">
        <v>73</v>
      </c>
      <c r="B73" t="str">
        <f t="shared" si="4"/>
        <v>an ice cold bowl</v>
      </c>
      <c r="C73">
        <f t="shared" si="5"/>
        <v>866609</v>
      </c>
      <c r="D73">
        <f>COUNTIFS(Answer, 'answer tally vs actualDYNAMIC'!$B73)</f>
        <v>1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1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0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</row>
    <row r="74" spans="1:19">
      <c r="A74">
        <v>74</v>
      </c>
      <c r="B74" t="str">
        <f t="shared" si="4"/>
        <v>an ice cold dollar</v>
      </c>
      <c r="C74">
        <f t="shared" si="5"/>
        <v>863552</v>
      </c>
      <c r="D74">
        <f>COUNTIFS(Answer, 'answer tally vs actualDYNAMIC'!$B74)</f>
        <v>2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0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2</v>
      </c>
      <c r="O74">
        <f>COUNTIFS(Answer, 'answer tally vs actualDYNAMIC'!$B74,ActualPhrase,'answer tally vs actualDYNAMIC'!O$1)</f>
        <v>0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</row>
    <row r="75" spans="1:19">
      <c r="A75">
        <v>75</v>
      </c>
      <c r="B75" t="str">
        <f t="shared" si="4"/>
        <v>an ice cold dour</v>
      </c>
      <c r="C75">
        <f t="shared" si="5"/>
        <v>859334</v>
      </c>
      <c r="D75">
        <f>COUNTIFS(Answer, 'answer tally vs actualDYNAMIC'!$B75)</f>
        <v>5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0</v>
      </c>
      <c r="L75">
        <f>COUNTIFS(Answer, 'answer tally vs actualDYNAMIC'!$B75,ActualPhrase,'answer tally vs actualDYNAMIC'!L$1)</f>
        <v>3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1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</row>
    <row r="76" spans="1:19">
      <c r="A76">
        <v>76</v>
      </c>
      <c r="B76" t="str">
        <f t="shared" si="4"/>
        <v>an ice cold dower</v>
      </c>
      <c r="C76">
        <f t="shared" si="5"/>
        <v>859307</v>
      </c>
      <c r="D76">
        <f>COUNTIFS(Answer, 'answer tally vs actualDYNAMIC'!$B76)</f>
        <v>10</v>
      </c>
      <c r="E76">
        <f>COUNTIFS(Answer, 'answer tally vs actualDYNAMIC'!$B76,ActualPhrase,'answer tally vs actualDYNAMIC'!E$1)</f>
        <v>0</v>
      </c>
      <c r="F76">
        <f>COUNTIFS(Answer, 'answer tally vs actualDYNAMIC'!$B76,ActualPhrase,'answer tally vs actualDYNAMIC'!F$1)</f>
        <v>0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0</v>
      </c>
      <c r="I76">
        <f>COUNTIFS(Answer, 'answer tally vs actualDYNAMIC'!$B76,ActualPhrase,'answer tally vs actualDYNAMIC'!I$1)</f>
        <v>0</v>
      </c>
      <c r="J76">
        <f>COUNTIFS(Answer, 'answer tally vs actualDYNAMIC'!$B76,ActualPhrase,'answer tally vs actualDYNAMIC'!J$1)</f>
        <v>0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6</v>
      </c>
      <c r="M76">
        <f>COUNTIFS(Answer, 'answer tally vs actualDYNAMIC'!$B76,ActualPhrase,'answer tally vs actualDYNAMIC'!M$1)</f>
        <v>0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2</v>
      </c>
      <c r="P76">
        <f>COUNTIFS(Answer, 'answer tally vs actualDYNAMIC'!$B76,ActualPhrase,'answer tally vs actualDYNAMIC'!P$1)</f>
        <v>0</v>
      </c>
      <c r="Q76">
        <f>COUNTIFS(Answer, 'answer tally vs actualDYNAMIC'!$B76,ActualPhrase,'answer tally vs actualDYNAMIC'!Q$1)</f>
        <v>0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</row>
    <row r="77" spans="1:19">
      <c r="A77">
        <v>77</v>
      </c>
      <c r="B77" t="str">
        <f t="shared" si="4"/>
        <v>an ice cold grave</v>
      </c>
      <c r="C77">
        <f t="shared" si="5"/>
        <v>866299</v>
      </c>
      <c r="D77">
        <f>COUNTIFS(Answer, 'answer tally vs actualDYNAMIC'!$B77)</f>
        <v>12</v>
      </c>
      <c r="E77">
        <f>COUNTIFS(Answer, 'answer tally vs actualDYNAMIC'!$B77,ActualPhrase,'answer tally vs actualDYNAMIC'!E$1)</f>
        <v>1</v>
      </c>
      <c r="F77">
        <f>COUNTIFS(Answer, 'answer tally vs actualDYNAMIC'!$B77,ActualPhrase,'answer tally vs actualDYNAMIC'!F$1)</f>
        <v>1</v>
      </c>
      <c r="G77">
        <f>COUNTIFS(Answer, 'answer tally vs actualDYNAMIC'!$B77,ActualPhrase,'answer tally vs actualDYNAMIC'!G$1)</f>
        <v>0</v>
      </c>
      <c r="H77">
        <f>COUNTIFS(Answer, 'answer tally vs actualDYNAMIC'!$B77,ActualPhrase,'answer tally vs actualDYNAMIC'!H$1)</f>
        <v>1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1</v>
      </c>
      <c r="K77">
        <f>COUNTIFS(Answer, 'answer tally vs actualDYNAMIC'!$B77,ActualPhrase,'answer tally vs actualDYNAMIC'!K$1)</f>
        <v>1</v>
      </c>
      <c r="L77">
        <f>COUNTIFS(Answer, 'answer tally vs actualDYNAMIC'!$B77,ActualPhrase,'answer tally vs actualDYNAMIC'!L$1)</f>
        <v>1</v>
      </c>
      <c r="M77">
        <f>COUNTIFS(Answer, 'answer tally vs actualDYNAMIC'!$B77,ActualPhrase,'answer tally vs actualDYNAMIC'!M$1)</f>
        <v>1</v>
      </c>
      <c r="N77">
        <f>COUNTIFS(Answer, 'answer tally vs actualDYNAMIC'!$B77,ActualPhrase,'answer tally vs actualDYNAMIC'!N$1)</f>
        <v>1</v>
      </c>
      <c r="O77">
        <f>COUNTIFS(Answer, 'answer tally vs actualDYNAMIC'!$B77,ActualPhrase,'answer tally vs actualDYNAMIC'!O$1)</f>
        <v>1</v>
      </c>
      <c r="P77">
        <f>COUNTIFS(Answer, 'answer tally vs actualDYNAMIC'!$B77,ActualPhrase,'answer tally vs actualDYNAMIC'!P$1)</f>
        <v>0</v>
      </c>
      <c r="Q77">
        <f>COUNTIFS(Answer, 'answer tally vs actualDYNAMIC'!$B77,ActualPhrase,'answer tally vs actualDYNAMIC'!Q$1)</f>
        <v>1</v>
      </c>
      <c r="R77">
        <f>COUNTIFS(Answer, 'answer tally vs actualDYNAMIC'!$B77,ActualPhrase,'answer tally vs actualDYNAMIC'!R$1)</f>
        <v>0</v>
      </c>
      <c r="S77">
        <f>COUNTIFS(Answer, 'answer tally vs actualDYNAMIC'!$B77,ActualPhrase,'answer tally vs actualDYNAMIC'!S$1)</f>
        <v>0</v>
      </c>
    </row>
    <row r="78" spans="1:19">
      <c r="A78">
        <v>78</v>
      </c>
      <c r="B78" t="str">
        <f t="shared" si="4"/>
        <v>an ice cold hour</v>
      </c>
      <c r="C78">
        <f t="shared" si="5"/>
        <v>931028</v>
      </c>
      <c r="D78">
        <f>COUNTIFS(Answer, 'answer tally vs actualDYNAMIC'!$B78)</f>
        <v>352</v>
      </c>
      <c r="E78">
        <f>COUNTIFS(Answer, 'answer tally vs actualDYNAMIC'!$B78,ActualPhrase,'answer tally vs actualDYNAMIC'!E$1)</f>
        <v>2</v>
      </c>
      <c r="F78">
        <f>COUNTIFS(Answer, 'answer tally vs actualDYNAMIC'!$B78,ActualPhrase,'answer tally vs actualDYNAMIC'!F$1)</f>
        <v>4</v>
      </c>
      <c r="G78">
        <f>COUNTIFS(Answer, 'answer tally vs actualDYNAMIC'!$B78,ActualPhrase,'answer tally vs actualDYNAMIC'!G$1)</f>
        <v>1</v>
      </c>
      <c r="H78">
        <f>COUNTIFS(Answer, 'answer tally vs actualDYNAMIC'!$B78,ActualPhrase,'answer tally vs actualDYNAMIC'!H$1)</f>
        <v>4</v>
      </c>
      <c r="I78">
        <f>COUNTIFS(Answer, 'answer tally vs actualDYNAMIC'!$B78,ActualPhrase,'answer tally vs actualDYNAMIC'!I$1)</f>
        <v>1</v>
      </c>
      <c r="J78">
        <f>COUNTIFS(Answer, 'answer tally vs actualDYNAMIC'!$B78,ActualPhrase,'answer tally vs actualDYNAMIC'!J$1)</f>
        <v>34</v>
      </c>
      <c r="K78">
        <f>COUNTIFS(Answer, 'answer tally vs actualDYNAMIC'!$B78,ActualPhrase,'answer tally vs actualDYNAMIC'!K$1)</f>
        <v>29</v>
      </c>
      <c r="L78">
        <f>COUNTIFS(Answer, 'answer tally vs actualDYNAMIC'!$B78,ActualPhrase,'answer tally vs actualDYNAMIC'!L$1)</f>
        <v>32</v>
      </c>
      <c r="M78">
        <f>COUNTIFS(Answer, 'answer tally vs actualDYNAMIC'!$B78,ActualPhrase,'answer tally vs actualDYNAMIC'!M$1)</f>
        <v>41</v>
      </c>
      <c r="N78">
        <f>COUNTIFS(Answer, 'answer tally vs actualDYNAMIC'!$B78,ActualPhrase,'answer tally vs actualDYNAMIC'!N$1)</f>
        <v>45</v>
      </c>
      <c r="O78">
        <f>COUNTIFS(Answer, 'answer tally vs actualDYNAMIC'!$B78,ActualPhrase,'answer tally vs actualDYNAMIC'!O$1)</f>
        <v>50</v>
      </c>
      <c r="P78">
        <f>COUNTIFS(Answer, 'answer tally vs actualDYNAMIC'!$B78,ActualPhrase,'answer tally vs actualDYNAMIC'!P$1)</f>
        <v>0</v>
      </c>
      <c r="Q78">
        <f>COUNTIFS(Answer, 'answer tally vs actualDYNAMIC'!$B78,ActualPhrase,'answer tally vs actualDYNAMIC'!Q$1)</f>
        <v>61</v>
      </c>
      <c r="R78">
        <f>COUNTIFS(Answer, 'answer tally vs actualDYNAMIC'!$B78,ActualPhrase,'answer tally vs actualDYNAMIC'!R$1)</f>
        <v>0</v>
      </c>
      <c r="S78">
        <f>COUNTIFS(Answer, 'answer tally vs actualDYNAMIC'!$B78,ActualPhrase,'answer tally vs actualDYNAMIC'!S$1)</f>
        <v>0</v>
      </c>
    </row>
    <row r="79" spans="1:19">
      <c r="A79">
        <v>79</v>
      </c>
      <c r="B79" t="str">
        <f t="shared" si="4"/>
        <v>an ice cold our</v>
      </c>
      <c r="C79">
        <f t="shared" si="5"/>
        <v>1332638</v>
      </c>
      <c r="D79">
        <f>COUNTIFS(Answer, 'answer tally vs actualDYNAMIC'!$B79)</f>
        <v>4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1</v>
      </c>
      <c r="K79">
        <f>COUNTIFS(Answer, 'answer tally vs actualDYNAMIC'!$B79,ActualPhrase,'answer tally vs actualDYNAMIC'!K$1)</f>
        <v>0</v>
      </c>
      <c r="L79">
        <f>COUNTIFS(Answer, 'answer tally vs actualDYNAMIC'!$B79,ActualPhrase,'answer tally vs actualDYNAMIC'!L$1)</f>
        <v>1</v>
      </c>
      <c r="M79">
        <f>COUNTIFS(Answer, 'answer tally vs actualDYNAMIC'!$B79,ActualPhrase,'answer tally vs actualDYNAMIC'!M$1)</f>
        <v>1</v>
      </c>
      <c r="N79">
        <f>COUNTIFS(Answer, 'answer tally vs actualDYNAMIC'!$B79,ActualPhrase,'answer tally vs actualDYNAMIC'!N$1)</f>
        <v>1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</row>
    <row r="80" spans="1:19">
      <c r="A80">
        <v>80</v>
      </c>
      <c r="B80" t="str">
        <f t="shared" si="4"/>
        <v>an ice cold ower</v>
      </c>
      <c r="C80">
        <f t="shared" si="5"/>
        <v>859215</v>
      </c>
      <c r="D80">
        <f>COUNTIFS(Answer, 'answer tally vs actualDYNAMIC'!$B80)</f>
        <v>1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1</v>
      </c>
      <c r="L80">
        <f>COUNTIFS(Answer, 'answer tally vs actualDYNAMIC'!$B80,ActualPhrase,'answer tally vs actualDYNAMIC'!L$1)</f>
        <v>0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</row>
    <row r="81" spans="1:19">
      <c r="A81">
        <v>81</v>
      </c>
      <c r="B81" t="str">
        <f t="shared" si="4"/>
        <v>an ice cold shower</v>
      </c>
      <c r="C81">
        <f t="shared" si="5"/>
        <v>866868</v>
      </c>
      <c r="D81">
        <f>COUNTIFS(Answer, 'answer tally vs actualDYNAMIC'!$B81)</f>
        <v>2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2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0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</row>
    <row r="82" spans="1:19">
      <c r="A82">
        <v>82</v>
      </c>
      <c r="B82" t="str">
        <f t="shared" si="4"/>
        <v>an ice cold thou are</v>
      </c>
      <c r="C82">
        <f t="shared" si="5"/>
        <v>2594394</v>
      </c>
      <c r="D82">
        <f>COUNTIFS(Answer, 'answer tally vs actualDYNAMIC'!$B82)</f>
        <v>1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0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0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</row>
    <row r="83" spans="1:19">
      <c r="A83">
        <v>83</v>
      </c>
      <c r="B83" t="str">
        <f t="shared" si="4"/>
        <v>an ice cole dower</v>
      </c>
      <c r="C83">
        <f t="shared" si="5"/>
        <v>808536</v>
      </c>
      <c r="D83">
        <f>COUNTIFS(Answer, 'answer tally vs actualDYNAMIC'!$B83)</f>
        <v>2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1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</row>
    <row r="84" spans="1:19">
      <c r="A84">
        <v>84</v>
      </c>
      <c r="B84" t="str">
        <f t="shared" si="4"/>
        <v>an ice cool bower</v>
      </c>
      <c r="C84">
        <f t="shared" si="5"/>
        <v>814728</v>
      </c>
      <c r="D84">
        <f>COUNTIFS(Answer, 'answer tally vs actualDYNAMIC'!$B84)</f>
        <v>1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1</v>
      </c>
      <c r="O84">
        <f>COUNTIFS(Answer, 'answer tally vs actualDYNAMIC'!$B84,ActualPhrase,'answer tally vs actualDYNAMIC'!O$1)</f>
        <v>0</v>
      </c>
      <c r="P84">
        <f>COUNTIFS(Answer, 'answer tally vs actualDYNAMIC'!$B84,ActualPhrase,'answer tally vs actualDYNAMIC'!P$1)</f>
        <v>0</v>
      </c>
      <c r="Q84">
        <f>COUNTIFS(Answer, 'answer tally vs actualDYNAMIC'!$B84,ActualPhrase,'answer tally vs actualDYNAMIC'!Q$1)</f>
        <v>0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</row>
    <row r="85" spans="1:19">
      <c r="A85">
        <v>85</v>
      </c>
      <c r="B85" t="str">
        <f t="shared" si="4"/>
        <v>an ice core bower</v>
      </c>
      <c r="C85">
        <f t="shared" si="5"/>
        <v>810836</v>
      </c>
      <c r="D85">
        <f>COUNTIFS(Answer, 'answer tally vs actualDYNAMIC'!$B85)</f>
        <v>3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1</v>
      </c>
      <c r="P85">
        <f>COUNTIFS(Answer, 'answer tally vs actualDYNAMIC'!$B85,ActualPhrase,'answer tally vs actualDYNAMIC'!P$1)</f>
        <v>0</v>
      </c>
      <c r="Q85">
        <f>COUNTIFS(Answer, 'answer tally vs actualDYNAMIC'!$B85,ActualPhrase,'answer tally vs actualDYNAMIC'!Q$1)</f>
        <v>1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</row>
    <row r="86" spans="1:19">
      <c r="A86">
        <v>86</v>
      </c>
      <c r="B86" t="str">
        <f t="shared" si="4"/>
        <v>an ice could hour</v>
      </c>
      <c r="C86">
        <f t="shared" si="5"/>
        <v>1581049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0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1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</row>
    <row r="87" spans="1:19">
      <c r="A87">
        <v>87</v>
      </c>
      <c r="B87" t="str">
        <f t="shared" si="4"/>
        <v>an ice cove daver</v>
      </c>
      <c r="C87">
        <f t="shared" si="5"/>
        <v>806704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1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0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</row>
    <row r="88" spans="1:19">
      <c r="A88">
        <v>88</v>
      </c>
      <c r="B88" t="str">
        <f t="shared" si="4"/>
        <v>an ice go the our</v>
      </c>
      <c r="C88">
        <f t="shared" si="5"/>
        <v>18278723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0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</row>
    <row r="89" spans="1:19">
      <c r="A89">
        <v>89</v>
      </c>
      <c r="B89" t="str">
        <f t="shared" si="4"/>
        <v>an ice gold dower</v>
      </c>
      <c r="C89">
        <f t="shared" si="5"/>
        <v>827649</v>
      </c>
      <c r="D89">
        <f>COUNTIFS(Answer, 'answer tally vs actualDYNAMIC'!$B89)</f>
        <v>1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1</v>
      </c>
      <c r="K89">
        <f>COUNTIFS(Answer, 'answer tally vs actualDYNAMIC'!$B89,ActualPhrase,'answer tally vs actualDYNAMIC'!K$1)</f>
        <v>0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</row>
    <row r="90" spans="1:19">
      <c r="A90">
        <v>90</v>
      </c>
      <c r="B90" t="str">
        <f t="shared" si="4"/>
        <v>an ice gold hour</v>
      </c>
      <c r="C90">
        <f t="shared" si="5"/>
        <v>899370</v>
      </c>
      <c r="D90">
        <f>COUNTIFS(Answer, 'answer tally vs actualDYNAMIC'!$B90)</f>
        <v>18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7</v>
      </c>
      <c r="K90">
        <f>COUNTIFS(Answer, 'answer tally vs actualDYNAMIC'!$B90,ActualPhrase,'answer tally vs actualDYNAMIC'!K$1)</f>
        <v>11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</row>
    <row r="91" spans="1:19">
      <c r="A91">
        <v>91</v>
      </c>
      <c r="B91" t="str">
        <f t="shared" si="4"/>
        <v>an ice hold hour</v>
      </c>
      <c r="C91">
        <f t="shared" si="5"/>
        <v>935597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0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1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</row>
    <row r="92" spans="1:19">
      <c r="A92">
        <v>92</v>
      </c>
      <c r="B92" t="str">
        <f t="shared" si="4"/>
        <v>an ice hold power</v>
      </c>
      <c r="C92">
        <f t="shared" si="5"/>
        <v>930838</v>
      </c>
      <c r="D92">
        <f>COUNTIFS(Answer, 'answer tally vs actualDYNAMIC'!$B92)</f>
        <v>1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1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0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</row>
    <row r="93" spans="1:19">
      <c r="A93">
        <v>93</v>
      </c>
      <c r="B93" t="str">
        <f t="shared" si="4"/>
        <v>an ice old hour</v>
      </c>
      <c r="C93">
        <f t="shared" si="5"/>
        <v>1093147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</row>
    <row r="94" spans="1:19">
      <c r="A94">
        <v>94</v>
      </c>
      <c r="B94" t="str">
        <f t="shared" si="4"/>
        <v>an ice scold hour</v>
      </c>
      <c r="C94">
        <f t="shared" si="5"/>
        <v>878401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2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0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</row>
    <row r="95" spans="1:19">
      <c r="A95">
        <v>95</v>
      </c>
      <c r="B95" t="str">
        <f t="shared" si="4"/>
        <v>an ice-cold hour</v>
      </c>
      <c r="C95">
        <f t="shared" si="5"/>
        <v>866031</v>
      </c>
      <c r="D95">
        <f>COUNTIFS(Answer, 'answer tally vs actualDYNAMIC'!$B95)</f>
        <v>2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2</v>
      </c>
      <c r="O95">
        <f>COUNTIFS(Answer, 'answer tally vs actualDYNAMIC'!$B95,ActualPhrase,'answer tally vs actualDYNAMIC'!O$1)</f>
        <v>0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</row>
    <row r="96" spans="1:19">
      <c r="A96">
        <v>96</v>
      </c>
      <c r="B96" t="str">
        <f t="shared" si="4"/>
        <v>an iced cold dower</v>
      </c>
      <c r="C96">
        <f t="shared" si="5"/>
        <v>847507</v>
      </c>
      <c r="D96">
        <f>COUNTIFS(Answer, 'answer tally vs actualDYNAMIC'!$B96)</f>
        <v>1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0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0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1</v>
      </c>
      <c r="P96">
        <f>COUNTIFS(Answer, 'answer tally vs actualDYNAMIC'!$B96,ActualPhrase,'answer tally vs actualDYNAMIC'!P$1)</f>
        <v>0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</row>
    <row r="97" spans="1:19">
      <c r="A97">
        <v>97</v>
      </c>
      <c r="B97" t="str">
        <f t="shared" si="4"/>
        <v>an iced cold hour</v>
      </c>
      <c r="C97">
        <f t="shared" si="5"/>
        <v>919228</v>
      </c>
      <c r="D97">
        <f>COUNTIFS(Answer, 'answer tally vs actualDYNAMIC'!$B97)</f>
        <v>4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1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1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2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</row>
    <row r="98" spans="1:19">
      <c r="A98">
        <v>98</v>
      </c>
      <c r="B98" t="str">
        <f t="shared" ref="B98:B129" si="6">INDEX(UniqueTranscribedPhrases,A98)</f>
        <v>an nice cold hour</v>
      </c>
      <c r="C98">
        <f t="shared" ref="C98:C129" si="7">INDEX(FreqUniqueTranscribedPhrases,A98)</f>
        <v>1109534</v>
      </c>
      <c r="D98">
        <f>COUNTIFS(Answer, 'answer tally vs actualDYNAMIC'!$B98)</f>
        <v>0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0</v>
      </c>
      <c r="Q98">
        <f>COUNTIFS(Answer, 'answer tally vs actualDYNAMIC'!$B98,ActualPhrase,'answer tally vs actualDYNAMIC'!Q$1)</f>
        <v>0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</row>
    <row r="99" spans="1:19">
      <c r="A99">
        <v>99</v>
      </c>
      <c r="B99" t="str">
        <f t="shared" si="6"/>
        <v>an nice cold our</v>
      </c>
      <c r="C99">
        <f t="shared" si="7"/>
        <v>1511144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0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</row>
    <row r="100" spans="1:19">
      <c r="A100">
        <v>100</v>
      </c>
      <c r="B100" t="str">
        <f t="shared" si="6"/>
        <v>an ounce gold hour</v>
      </c>
      <c r="C100">
        <f t="shared" si="7"/>
        <v>888447</v>
      </c>
      <c r="D100">
        <f>COUNTIFS(Answer, 'answer tally vs actualDYNAMIC'!$B100)</f>
        <v>1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0</v>
      </c>
      <c r="K100">
        <f>COUNTIFS(Answer, 'answer tally vs actualDYNAMIC'!$B100,ActualPhrase,'answer tally vs actualDYNAMIC'!K$1)</f>
        <v>1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</row>
    <row r="101" spans="1:19">
      <c r="A101">
        <v>101</v>
      </c>
      <c r="B101" t="str">
        <f t="shared" si="6"/>
        <v>and i scold hour</v>
      </c>
      <c r="C101">
        <f t="shared" si="7"/>
        <v>19840508</v>
      </c>
      <c r="D101">
        <f>COUNTIFS(Answer, 'answer tally vs actualDYNAMIC'!$B101)</f>
        <v>4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2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</row>
    <row r="102" spans="1:19">
      <c r="A102">
        <v>102</v>
      </c>
      <c r="B102" t="str">
        <f t="shared" si="6"/>
        <v>and i scold our</v>
      </c>
      <c r="C102">
        <f t="shared" si="7"/>
        <v>20242118</v>
      </c>
      <c r="D102">
        <f>COUNTIFS(Answer, 'answer tally vs actualDYNAMIC'!$B102)</f>
        <v>3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2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</row>
    <row r="103" spans="1:19">
      <c r="A103">
        <v>103</v>
      </c>
      <c r="B103" t="str">
        <f t="shared" si="6"/>
        <v>and i scored over</v>
      </c>
      <c r="C103">
        <f t="shared" si="7"/>
        <v>20194576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1</v>
      </c>
      <c r="K103">
        <f>COUNTIFS(Answer, 'answer tally vs actualDYNAMIC'!$B103,ActualPhrase,'answer tally vs actualDYNAMIC'!K$1)</f>
        <v>0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</row>
    <row r="104" spans="1:19">
      <c r="A104">
        <v>104</v>
      </c>
      <c r="B104" t="str">
        <f t="shared" si="6"/>
        <v>and i scored the hour</v>
      </c>
      <c r="C104">
        <f t="shared" si="7"/>
        <v>35852141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1</v>
      </c>
      <c r="L104">
        <f>COUNTIFS(Answer, 'answer tally vs actualDYNAMIC'!$B104,ActualPhrase,'answer tally vs actualDYNAMIC'!L$1)</f>
        <v>0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</row>
    <row r="105" spans="1:19">
      <c r="A105">
        <v>105</v>
      </c>
      <c r="B105" t="str">
        <f t="shared" si="6"/>
        <v>and ice cold dollar</v>
      </c>
      <c r="C105">
        <f t="shared" si="7"/>
        <v>9899984</v>
      </c>
      <c r="D105">
        <f>COUNTIFS(Answer, 'answer tally vs actualDYNAMIC'!$B105)</f>
        <v>1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1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</row>
    <row r="106" spans="1:19">
      <c r="A106">
        <v>106</v>
      </c>
      <c r="B106" t="str">
        <f t="shared" si="6"/>
        <v>and nice cold hour</v>
      </c>
      <c r="C106">
        <f t="shared" si="7"/>
        <v>10145966</v>
      </c>
      <c r="D106">
        <f>COUNTIFS(Answer, 'answer tally vs actualDYNAMIC'!$B106)</f>
        <v>0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0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0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</row>
    <row r="107" spans="1:19">
      <c r="A107">
        <v>107</v>
      </c>
      <c r="B107" t="str">
        <f t="shared" si="6"/>
        <v>can i score the hour</v>
      </c>
      <c r="C107">
        <f t="shared" si="7"/>
        <v>27231154</v>
      </c>
      <c r="D107">
        <f>COUNTIFS(Answer, 'answer tally vs actualDYNAMIC'!$B107)</f>
        <v>1</v>
      </c>
      <c r="E107">
        <f>COUNTIFS(Answer, 'answer tally vs actualDYNAMIC'!$B107,ActualPhrase,'answer tally vs actualDYNAMIC'!E$1)</f>
        <v>0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0</v>
      </c>
      <c r="J107">
        <f>COUNTIFS(Answer, 'answer tally vs actualDYNAMIC'!$B107,ActualPhrase,'answer tally vs actualDYNAMIC'!J$1)</f>
        <v>0</v>
      </c>
      <c r="K107">
        <f>COUNTIFS(Answer, 'answer tally vs actualDYNAMIC'!$B107,ActualPhrase,'answer tally vs actualDYNAMIC'!K$1)</f>
        <v>0</v>
      </c>
      <c r="L107">
        <f>COUNTIFS(Answer, 'answer tally vs actualDYNAMIC'!$B107,ActualPhrase,'answer tally vs actualDYNAMIC'!L$1)</f>
        <v>0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0</v>
      </c>
      <c r="O107">
        <f>COUNTIFS(Answer, 'answer tally vs actualDYNAMIC'!$B107,ActualPhrase,'answer tally vs actualDYNAMIC'!O$1)</f>
        <v>0</v>
      </c>
      <c r="P107">
        <f>COUNTIFS(Answer, 'answer tally vs actualDYNAMIC'!$B107,ActualPhrase,'answer tally vs actualDYNAMIC'!P$1)</f>
        <v>0</v>
      </c>
      <c r="Q107">
        <f>COUNTIFS(Answer, 'answer tally vs actualDYNAMIC'!$B107,ActualPhrase,'answer tally vs actualDYNAMIC'!Q$1)</f>
        <v>0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</row>
    <row r="108" spans="1:19">
      <c r="A108">
        <v>108</v>
      </c>
      <c r="B108" t="str">
        <f t="shared" si="6"/>
        <v>can i spoke hour</v>
      </c>
      <c r="C108">
        <f t="shared" si="7"/>
        <v>11233904</v>
      </c>
      <c r="D108">
        <f>COUNTIFS(Answer, 'answer tally vs actualDYNAMIC'!$B108)</f>
        <v>10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0</v>
      </c>
      <c r="G108">
        <f>COUNTIFS(Answer, 'answer tally vs actualDYNAMIC'!$B108,ActualPhrase,'answer tally vs actualDYNAMIC'!G$1)</f>
        <v>0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1</v>
      </c>
      <c r="J108">
        <f>COUNTIFS(Answer, 'answer tally vs actualDYNAMIC'!$B108,ActualPhrase,'answer tally vs actualDYNAMIC'!J$1)</f>
        <v>1</v>
      </c>
      <c r="K108">
        <f>COUNTIFS(Answer, 'answer tally vs actualDYNAMIC'!$B108,ActualPhrase,'answer tally vs actualDYNAMIC'!K$1)</f>
        <v>1</v>
      </c>
      <c r="L108">
        <f>COUNTIFS(Answer, 'answer tally vs actualDYNAMIC'!$B108,ActualPhrase,'answer tally vs actualDYNAMIC'!L$1)</f>
        <v>1</v>
      </c>
      <c r="M108">
        <f>COUNTIFS(Answer, 'answer tally vs actualDYNAMIC'!$B108,ActualPhrase,'answer tally vs actualDYNAMIC'!M$1)</f>
        <v>1</v>
      </c>
      <c r="N108">
        <f>COUNTIFS(Answer, 'answer tally vs actualDYNAMIC'!$B108,ActualPhrase,'answer tally vs actualDYNAMIC'!N$1)</f>
        <v>1</v>
      </c>
      <c r="O108">
        <f>COUNTIFS(Answer, 'answer tally vs actualDYNAMIC'!$B108,ActualPhrase,'answer tally vs actualDYNAMIC'!O$1)</f>
        <v>1</v>
      </c>
      <c r="P108">
        <f>COUNTIFS(Answer, 'answer tally vs actualDYNAMIC'!$B108,ActualPhrase,'answer tally vs actualDYNAMIC'!P$1)</f>
        <v>0</v>
      </c>
      <c r="Q108">
        <f>COUNTIFS(Answer, 'answer tally vs actualDYNAMIC'!$B108,ActualPhrase,'answer tally vs actualDYNAMIC'!Q$1)</f>
        <v>1</v>
      </c>
      <c r="R108">
        <f>COUNTIFS(Answer, 'answer tally vs actualDYNAMIC'!$B108,ActualPhrase,'answer tally vs actualDYNAMIC'!R$1)</f>
        <v>0</v>
      </c>
      <c r="S108">
        <f>COUNTIFS(Answer, 'answer tally vs actualDYNAMIC'!$B108,ActualPhrase,'answer tally vs actualDYNAMIC'!S$1)</f>
        <v>0</v>
      </c>
    </row>
    <row r="109" spans="1:19">
      <c r="A109">
        <v>109</v>
      </c>
      <c r="B109" t="str">
        <f t="shared" si="6"/>
        <v>ei nice cold hour</v>
      </c>
      <c r="C109">
        <f t="shared" si="7"/>
        <v>315365</v>
      </c>
      <c r="D109">
        <f>COUNTIFS(Answer, 'answer tally vs actualDYNAMIC'!$B109)</f>
        <v>3</v>
      </c>
      <c r="E109">
        <f>COUNTIFS(Answer, 'answer tally vs actualDYNAMIC'!$B109,ActualPhrase,'answer tally vs actualDYNAMIC'!E$1)</f>
        <v>1</v>
      </c>
      <c r="F109">
        <f>COUNTIFS(Answer, 'answer tally vs actualDYNAMIC'!$B109,ActualPhrase,'answer tally vs actualDYNAMIC'!F$1)</f>
        <v>1</v>
      </c>
      <c r="G109">
        <f>COUNTIFS(Answer, 'answer tally vs actualDYNAMIC'!$B109,ActualPhrase,'answer tally vs actualDYNAMIC'!G$1)</f>
        <v>1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0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</row>
    <row r="110" spans="1:19">
      <c r="A110">
        <v>110</v>
      </c>
      <c r="B110" t="str">
        <f t="shared" si="6"/>
        <v>ej nice cold hout</v>
      </c>
      <c r="C110">
        <f t="shared" si="7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0</v>
      </c>
      <c r="I110">
        <f>COUNTIFS(Answer, 'answer tally vs actualDYNAMIC'!$B110,ActualPhrase,'answer tally vs actualDYNAMIC'!I$1)</f>
        <v>1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</row>
    <row r="111" spans="1:19">
      <c r="A111">
        <v>111</v>
      </c>
      <c r="B111" t="str">
        <f t="shared" si="6"/>
        <v>ej nice cold ohur</v>
      </c>
      <c r="C111">
        <f t="shared" si="7"/>
        <v>243552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0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1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</row>
    <row r="112" spans="1:19">
      <c r="A112">
        <v>112</v>
      </c>
      <c r="B112" t="str">
        <f t="shared" si="6"/>
        <v>enoise cothawer</v>
      </c>
      <c r="C112">
        <f t="shared" si="7"/>
        <v>0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1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0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</row>
    <row r="113" spans="1:19">
      <c r="A113">
        <v>113</v>
      </c>
      <c r="B113" t="str">
        <f t="shared" si="6"/>
        <v>he nice on the hour</v>
      </c>
      <c r="C113">
        <f t="shared" si="7"/>
        <v>21909381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1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0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</row>
    <row r="114" spans="1:19">
      <c r="A114">
        <v>114</v>
      </c>
      <c r="B114" t="str">
        <f t="shared" si="6"/>
        <v>hen eyes oh dawad</v>
      </c>
      <c r="C114">
        <f t="shared" si="7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1</v>
      </c>
      <c r="P114">
        <f>COUNTIFS(Answer, 'answer tally vs actualDYNAMIC'!$B114,ActualPhrase,'answer tally vs actualDYNAMIC'!P$1)</f>
        <v>0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</row>
    <row r="115" spans="1:19">
      <c r="A115">
        <v>115</v>
      </c>
      <c r="B115" t="str">
        <f t="shared" si="6"/>
        <v>hen eyes oh gawd</v>
      </c>
      <c r="C115">
        <f t="shared" si="7"/>
        <v>1643228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0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1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</row>
    <row r="116" spans="1:19">
      <c r="A116">
        <v>116</v>
      </c>
      <c r="B116" t="str">
        <f t="shared" si="6"/>
        <v>hen ice oh dawad</v>
      </c>
      <c r="C116">
        <f t="shared" si="7"/>
        <v>1603078</v>
      </c>
      <c r="D116">
        <f>COUNTIFS(Answer, 'answer tally vs actualDYNAMIC'!$B116)</f>
        <v>1</v>
      </c>
      <c r="E116">
        <f>COUNTIFS(Answer, 'answer tally vs actualDYNAMIC'!$B116,ActualPhrase,'answer tally vs actualDYNAMIC'!E$1)</f>
        <v>0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0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1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</row>
    <row r="117" spans="1:19">
      <c r="A117">
        <v>117</v>
      </c>
      <c r="B117" t="str">
        <f t="shared" si="6"/>
        <v>hey nice go the our</v>
      </c>
      <c r="C117">
        <f t="shared" si="7"/>
        <v>17686309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1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0</v>
      </c>
      <c r="H117">
        <f>COUNTIFS(Answer, 'answer tally vs actualDYNAMIC'!$B117,ActualPhrase,'answer tally vs actualDYNAMIC'!H$1)</f>
        <v>1</v>
      </c>
      <c r="I117">
        <f>COUNTIFS(Answer, 'answer tally vs actualDYNAMIC'!$B117,ActualPhrase,'answer tally vs actualDYNAMIC'!I$1)</f>
        <v>0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</row>
    <row r="118" spans="1:19">
      <c r="A118">
        <v>118</v>
      </c>
      <c r="B118" t="str">
        <f t="shared" si="6"/>
        <v>hey nice go there where</v>
      </c>
      <c r="C118">
        <f t="shared" si="7"/>
        <v>4101359</v>
      </c>
      <c r="D118">
        <f>COUNTIFS(Answer, 'answer tally vs actualDYNAMIC'!$B118)</f>
        <v>2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1</v>
      </c>
      <c r="H118">
        <f>COUNTIFS(Answer, 'answer tally vs actualDYNAMIC'!$B118,ActualPhrase,'answer tally vs actualDYNAMIC'!H$1)</f>
        <v>0</v>
      </c>
      <c r="I118">
        <f>COUNTIFS(Answer, 'answer tally vs actualDYNAMIC'!$B118,ActualPhrase,'answer tally vs actualDYNAMIC'!I$1)</f>
        <v>1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</row>
    <row r="119" spans="1:19">
      <c r="A119">
        <v>119</v>
      </c>
      <c r="B119" t="str">
        <f t="shared" si="6"/>
        <v>hey nice hold hour</v>
      </c>
      <c r="C119">
        <f t="shared" si="7"/>
        <v>343183</v>
      </c>
      <c r="D119">
        <f>COUNTIFS(Answer, 'answer tally vs actualDYNAMIC'!$B119)</f>
        <v>1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0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</row>
    <row r="120" spans="1:19">
      <c r="A120">
        <v>120</v>
      </c>
      <c r="B120" t="str">
        <f t="shared" si="6"/>
        <v>hey nice screwdriver</v>
      </c>
      <c r="C120">
        <f t="shared" si="7"/>
        <v>215059</v>
      </c>
      <c r="D120">
        <f>COUNTIFS(Answer, 'answer tally vs actualDYNAMIC'!$B120)</f>
        <v>2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0</v>
      </c>
      <c r="H120">
        <f>COUNTIFS(Answer, 'answer tally vs actualDYNAMIC'!$B120,ActualPhrase,'answer tally vs actualDYNAMIC'!H$1)</f>
        <v>1</v>
      </c>
      <c r="I120">
        <f>COUNTIFS(Answer, 'answer tally vs actualDYNAMIC'!$B120,ActualPhrase,'answer tally vs actualDYNAMIC'!I$1)</f>
        <v>1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</row>
    <row r="121" spans="1:19">
      <c r="A121">
        <v>121</v>
      </c>
      <c r="B121" t="str">
        <f t="shared" si="6"/>
        <v>hey nine scold hour</v>
      </c>
      <c r="C121">
        <f t="shared" si="7"/>
        <v>277367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1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0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</row>
    <row r="122" spans="1:19">
      <c r="A122">
        <v>122</v>
      </c>
      <c r="B122" t="str">
        <f t="shared" si="6"/>
        <v>i saw tower</v>
      </c>
      <c r="C122">
        <f t="shared" si="7"/>
        <v>10039067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1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0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</row>
    <row r="123" spans="1:19">
      <c r="A123">
        <v>123</v>
      </c>
      <c r="B123" t="str">
        <f t="shared" si="6"/>
        <v>in a ice cold hour</v>
      </c>
      <c r="C123">
        <f t="shared" si="7"/>
        <v>13039455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0</v>
      </c>
      <c r="Q123">
        <f>COUNTIFS(Answer, 'answer tally vs actualDYNAMIC'!$B123,ActualPhrase,'answer tally vs actualDYNAMIC'!Q$1)</f>
        <v>1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</row>
    <row r="124" spans="1:19">
      <c r="A124">
        <v>124</v>
      </c>
      <c r="B124" t="str">
        <f t="shared" si="6"/>
        <v>in a ice cool hour</v>
      </c>
      <c r="C124">
        <f t="shared" si="7"/>
        <v>12994645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0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1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</row>
    <row r="125" spans="1:19">
      <c r="A125">
        <v>125</v>
      </c>
      <c r="B125" t="str">
        <f t="shared" si="6"/>
        <v>in eye spole dower</v>
      </c>
      <c r="C125">
        <f t="shared" si="7"/>
        <v>5393141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1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0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</row>
    <row r="126" spans="1:19">
      <c r="A126">
        <v>126</v>
      </c>
      <c r="B126" t="str">
        <f t="shared" si="6"/>
        <v>in eyes cold over</v>
      </c>
      <c r="C126">
        <f t="shared" si="7"/>
        <v>5892393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0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</row>
    <row r="127" spans="1:19">
      <c r="A127">
        <v>127</v>
      </c>
      <c r="B127" t="str">
        <f t="shared" si="6"/>
        <v>in high school hour</v>
      </c>
      <c r="C127">
        <f t="shared" si="7"/>
        <v>5663312</v>
      </c>
      <c r="D127">
        <f>COUNTIFS(Answer, 'answer tally vs actualDYNAMIC'!$B127)</f>
        <v>1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0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</row>
    <row r="128" spans="1:19">
      <c r="A128">
        <v>128</v>
      </c>
      <c r="B128" t="str">
        <f t="shared" si="6"/>
        <v>in i scold hour</v>
      </c>
      <c r="C128">
        <f t="shared" si="7"/>
        <v>15376206</v>
      </c>
      <c r="D128">
        <f>COUNTIFS(Answer, 'answer tally vs actualDYNAMIC'!$B128)</f>
        <v>2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2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0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</row>
    <row r="129" spans="1:19">
      <c r="A129">
        <v>129</v>
      </c>
      <c r="B129" t="str">
        <f t="shared" si="6"/>
        <v>in ice called our</v>
      </c>
      <c r="C129">
        <f t="shared" si="7"/>
        <v>5976201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0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1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</row>
    <row r="130" spans="1:19">
      <c r="A130">
        <v>130</v>
      </c>
      <c r="B130" t="str">
        <f t="shared" ref="B130:B161" si="8">INDEX(UniqueTranscribedPhrases,A130)</f>
        <v>in ice co daver</v>
      </c>
      <c r="C130">
        <f t="shared" ref="C130:C161" si="9">INDEX(FreqUniqueTranscribedPhrases,A130)</f>
        <v>5378501</v>
      </c>
      <c r="D130">
        <f>COUNTIFS(Answer, 'answer tally vs actualDYNAMIC'!$B130)</f>
        <v>1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1</v>
      </c>
      <c r="O130">
        <f>COUNTIFS(Answer, 'answer tally vs actualDYNAMIC'!$B130,ActualPhrase,'answer tally vs actualDYNAMIC'!O$1)</f>
        <v>0</v>
      </c>
      <c r="P130">
        <f>COUNTIFS(Answer, 'answer tally vs actualDYNAMIC'!$B130,ActualPhrase,'answer tally vs actualDYNAMIC'!P$1)</f>
        <v>0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</row>
    <row r="131" spans="1:19">
      <c r="A131">
        <v>131</v>
      </c>
      <c r="B131" t="str">
        <f t="shared" si="8"/>
        <v>in ice coal dour</v>
      </c>
      <c r="C131">
        <f t="shared" si="9"/>
        <v>5399068</v>
      </c>
      <c r="D131">
        <f>COUNTIFS(Answer, 'answer tally vs actualDYNAMIC'!$B131)</f>
        <v>3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2</v>
      </c>
      <c r="P131">
        <f>COUNTIFS(Answer, 'answer tally vs actualDYNAMIC'!$B131,ActualPhrase,'answer tally vs actualDYNAMIC'!P$1)</f>
        <v>0</v>
      </c>
      <c r="Q131">
        <f>COUNTIFS(Answer, 'answer tally vs actualDYNAMIC'!$B131,ActualPhrase,'answer tally vs actualDYNAMIC'!Q$1)</f>
        <v>1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</row>
    <row r="132" spans="1:19">
      <c r="A132">
        <v>132</v>
      </c>
      <c r="B132" t="str">
        <f t="shared" si="8"/>
        <v>in ice code our</v>
      </c>
      <c r="C132">
        <f t="shared" si="9"/>
        <v>5859810</v>
      </c>
      <c r="D132">
        <f>COUNTIFS(Answer, 'answer tally vs actualDYNAMIC'!$B132)</f>
        <v>1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0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0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1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</row>
    <row r="133" spans="1:19">
      <c r="A133">
        <v>133</v>
      </c>
      <c r="B133" t="str">
        <f t="shared" si="8"/>
        <v>in ice cold davar</v>
      </c>
      <c r="C133">
        <f t="shared" si="9"/>
        <v>5431345</v>
      </c>
      <c r="D133">
        <f>COUNTIFS(Answer, 'answer tally vs actualDYNAMIC'!$B133)</f>
        <v>2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1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</row>
    <row r="134" spans="1:19">
      <c r="A134">
        <v>134</v>
      </c>
      <c r="B134" t="str">
        <f t="shared" si="8"/>
        <v>in ice cold dour</v>
      </c>
      <c r="C134">
        <f t="shared" si="9"/>
        <v>5431464</v>
      </c>
      <c r="D134">
        <f>COUNTIFS(Answer, 'answer tally vs actualDYNAMIC'!$B134)</f>
        <v>1</v>
      </c>
      <c r="E134">
        <f>COUNTIFS(Answer, 'answer tally vs actualDYNAMIC'!$B134,ActualPhrase,'answer tally vs actualDYNAMIC'!E$1)</f>
        <v>0</v>
      </c>
      <c r="F134">
        <f>COUNTIFS(Answer, 'answer tally vs actualDYNAMIC'!$B134,ActualPhrase,'answer tally vs actualDYNAMIC'!F$1)</f>
        <v>0</v>
      </c>
      <c r="G134">
        <f>COUNTIFS(Answer, 'answer tally vs actualDYNAMIC'!$B134,ActualPhrase,'answer tally vs actualDYNAMIC'!G$1)</f>
        <v>0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0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0</v>
      </c>
      <c r="L134">
        <f>COUNTIFS(Answer, 'answer tally vs actualDYNAMIC'!$B134,ActualPhrase,'answer tally vs actualDYNAMIC'!L$1)</f>
        <v>1</v>
      </c>
      <c r="M134">
        <f>COUNTIFS(Answer, 'answer tally vs actualDYNAMIC'!$B134,ActualPhrase,'answer tally vs actualDYNAMIC'!M$1)</f>
        <v>0</v>
      </c>
      <c r="N134">
        <f>COUNTIFS(Answer, 'answer tally vs actualDYNAMIC'!$B134,ActualPhrase,'answer tally vs actualDYNAMIC'!N$1)</f>
        <v>0</v>
      </c>
      <c r="O134">
        <f>COUNTIFS(Answer, 'answer tally vs actualDYNAMIC'!$B134,ActualPhrase,'answer tally vs actualDYNAMIC'!O$1)</f>
        <v>0</v>
      </c>
      <c r="P134">
        <f>COUNTIFS(Answer, 'answer tally vs actualDYNAMIC'!$B134,ActualPhrase,'answer tally vs actualDYNAMIC'!P$1)</f>
        <v>0</v>
      </c>
      <c r="Q134">
        <f>COUNTIFS(Answer, 'answer tally vs actualDYNAMIC'!$B134,ActualPhrase,'answer tally vs actualDYNAMIC'!Q$1)</f>
        <v>0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</row>
    <row r="135" spans="1:19">
      <c r="A135">
        <v>135</v>
      </c>
      <c r="B135" t="str">
        <f t="shared" si="8"/>
        <v>in ice cold hour</v>
      </c>
      <c r="C135">
        <f t="shared" si="9"/>
        <v>5503158</v>
      </c>
      <c r="D135">
        <f>COUNTIFS(Answer, 'answer tally vs actualDYNAMIC'!$B135)</f>
        <v>38</v>
      </c>
      <c r="E135">
        <f>COUNTIFS(Answer, 'answer tally vs actualDYNAMIC'!$B135,ActualPhrase,'answer tally vs actualDYNAMIC'!E$1)</f>
        <v>1</v>
      </c>
      <c r="F135">
        <f>COUNTIFS(Answer, 'answer tally vs actualDYNAMIC'!$B135,ActualPhrase,'answer tally vs actualDYNAMIC'!F$1)</f>
        <v>1</v>
      </c>
      <c r="G135">
        <f>COUNTIFS(Answer, 'answer tally vs actualDYNAMIC'!$B135,ActualPhrase,'answer tally vs actualDYNAMIC'!G$1)</f>
        <v>1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1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4</v>
      </c>
      <c r="L135">
        <f>COUNTIFS(Answer, 'answer tally vs actualDYNAMIC'!$B135,ActualPhrase,'answer tally vs actualDYNAMIC'!L$1)</f>
        <v>6</v>
      </c>
      <c r="M135">
        <f>COUNTIFS(Answer, 'answer tally vs actualDYNAMIC'!$B135,ActualPhrase,'answer tally vs actualDYNAMIC'!M$1)</f>
        <v>3</v>
      </c>
      <c r="N135">
        <f>COUNTIFS(Answer, 'answer tally vs actualDYNAMIC'!$B135,ActualPhrase,'answer tally vs actualDYNAMIC'!N$1)</f>
        <v>3</v>
      </c>
      <c r="O135">
        <f>COUNTIFS(Answer, 'answer tally vs actualDYNAMIC'!$B135,ActualPhrase,'answer tally vs actualDYNAMIC'!O$1)</f>
        <v>2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13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</row>
    <row r="136" spans="1:19">
      <c r="A136">
        <v>136</v>
      </c>
      <c r="B136" t="str">
        <f t="shared" si="8"/>
        <v>in ice cold our</v>
      </c>
      <c r="C136">
        <f t="shared" si="9"/>
        <v>5904768</v>
      </c>
      <c r="D136">
        <f>COUNTIFS(Answer, 'answer tally vs actualDYNAMIC'!$B136)</f>
        <v>1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</row>
    <row r="137" spans="1:19">
      <c r="A137">
        <v>137</v>
      </c>
      <c r="B137" t="str">
        <f t="shared" si="8"/>
        <v>in ice go tower</v>
      </c>
      <c r="C137">
        <f t="shared" si="9"/>
        <v>6377469</v>
      </c>
      <c r="D137">
        <f>COUNTIFS(Answer, 'answer tally vs actualDYNAMIC'!$B137)</f>
        <v>0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0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</row>
    <row r="138" spans="1:19">
      <c r="A138">
        <v>138</v>
      </c>
      <c r="B138" t="str">
        <f t="shared" si="8"/>
        <v>in ice gold hour</v>
      </c>
      <c r="C138">
        <f t="shared" si="9"/>
        <v>5471500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0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1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</row>
    <row r="139" spans="1:19">
      <c r="A139">
        <v>139</v>
      </c>
      <c r="B139" t="str">
        <f t="shared" si="8"/>
        <v>in ice old hour</v>
      </c>
      <c r="C139">
        <f t="shared" si="9"/>
        <v>5665277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1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0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</row>
    <row r="140" spans="1:19">
      <c r="A140">
        <v>140</v>
      </c>
      <c r="B140" t="str">
        <f t="shared" si="8"/>
        <v>in ice-cold hour</v>
      </c>
      <c r="C140">
        <f t="shared" si="9"/>
        <v>5438161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0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1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</row>
    <row r="141" spans="1:19">
      <c r="A141">
        <v>141</v>
      </c>
      <c r="B141" t="str">
        <f t="shared" si="8"/>
        <v>in icecube daver</v>
      </c>
      <c r="C141">
        <f t="shared" si="9"/>
        <v>5366299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1</v>
      </c>
      <c r="M141">
        <f>COUNTIFS(Answer, 'answer tally vs actualDYNAMIC'!$B141,ActualPhrase,'answer tally vs actualDYNAMIC'!M$1)</f>
        <v>0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</row>
    <row r="142" spans="1:19">
      <c r="A142">
        <v>142</v>
      </c>
      <c r="B142" t="str">
        <f t="shared" si="8"/>
        <v>in nice code our</v>
      </c>
      <c r="C142">
        <f t="shared" si="9"/>
        <v>6038316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0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1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</row>
    <row r="143" spans="1:19">
      <c r="A143">
        <v>143</v>
      </c>
      <c r="B143" t="str">
        <f t="shared" si="8"/>
        <v>in nice code over</v>
      </c>
      <c r="C143">
        <f t="shared" si="9"/>
        <v>5985791</v>
      </c>
      <c r="D143">
        <f>COUNTIFS(Answer, 'answer tally vs actualDYNAMIC'!$B143)</f>
        <v>1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1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</row>
    <row r="144" spans="1:19">
      <c r="A144">
        <v>144</v>
      </c>
      <c r="B144" t="str">
        <f t="shared" si="8"/>
        <v>in nice cold hour</v>
      </c>
      <c r="C144">
        <f t="shared" si="9"/>
        <v>5681664</v>
      </c>
      <c r="D144">
        <f>COUNTIFS(Answer, 'answer tally vs actualDYNAMIC'!$B144)</f>
        <v>0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0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</row>
    <row r="145" spans="1:19">
      <c r="A145">
        <v>145</v>
      </c>
      <c r="B145" t="str">
        <f t="shared" si="8"/>
        <v>in the eyeschool tower</v>
      </c>
      <c r="C145">
        <f t="shared" si="9"/>
        <v>21379638</v>
      </c>
      <c r="D145">
        <f>COUNTIFS(Answer, 'answer tally vs actualDYNAMIC'!$B145)</f>
        <v>1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0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0</v>
      </c>
      <c r="Q145">
        <f>COUNTIFS(Answer, 'answer tally vs actualDYNAMIC'!$B145,ActualPhrase,'answer tally vs actualDYNAMIC'!Q$1)</f>
        <v>1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</row>
    <row r="146" spans="1:19">
      <c r="A146">
        <v>146</v>
      </c>
      <c r="B146" t="str">
        <f t="shared" si="8"/>
        <v>in the ice cold hour</v>
      </c>
      <c r="C146">
        <f t="shared" si="9"/>
        <v>21509808</v>
      </c>
      <c r="D146">
        <f>COUNTIFS(Answer, 'answer tally vs actualDYNAMIC'!$B146)</f>
        <v>9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1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0</v>
      </c>
      <c r="Q146">
        <f>COUNTIFS(Answer, 'answer tally vs actualDYNAMIC'!$B146,ActualPhrase,'answer tally vs actualDYNAMIC'!Q$1)</f>
        <v>8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</row>
    <row r="147" spans="1:19">
      <c r="A147">
        <v>147</v>
      </c>
      <c r="B147" t="str">
        <f t="shared" si="8"/>
        <v>in unschooled hour</v>
      </c>
      <c r="C147">
        <f t="shared" si="9"/>
        <v>5438125</v>
      </c>
      <c r="D147">
        <f>COUNTIFS(Answer, 'answer tally vs actualDYNAMIC'!$B147)</f>
        <v>2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2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</row>
    <row r="148" spans="1:19">
      <c r="A148">
        <v>148</v>
      </c>
      <c r="B148" t="str">
        <f t="shared" si="8"/>
        <v>make noice whole the hour</v>
      </c>
      <c r="C148">
        <f t="shared" si="9"/>
        <v>16564277</v>
      </c>
      <c r="D148">
        <f>COUNTIFS(Answer, 'answer tally vs actualDYNAMIC'!$B148)</f>
        <v>0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0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0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</row>
    <row r="149" spans="1:19">
      <c r="A149">
        <v>149</v>
      </c>
      <c r="B149" t="str">
        <f t="shared" si="8"/>
        <v>n i screwdriver</v>
      </c>
      <c r="C149">
        <f t="shared" si="9"/>
        <v>10135001</v>
      </c>
      <c r="D149">
        <f>COUNTIFS(Answer, 'answer tally vs actualDYNAMIC'!$B149)</f>
        <v>2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1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0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1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</row>
    <row r="150" spans="1:19">
      <c r="A150">
        <v>150</v>
      </c>
      <c r="B150" t="str">
        <f t="shared" si="8"/>
        <v>ni screwdriver</v>
      </c>
      <c r="C150">
        <f t="shared" si="9"/>
        <v>1102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0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1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</row>
    <row r="151" spans="1:19">
      <c r="A151">
        <v>151</v>
      </c>
      <c r="B151" t="str">
        <f t="shared" si="8"/>
        <v>nice cold hour</v>
      </c>
      <c r="C151">
        <f t="shared" si="9"/>
        <v>315365</v>
      </c>
      <c r="D151">
        <f>COUNTIFS(Answer, 'answer tally vs actualDYNAMIC'!$B151)</f>
        <v>1</v>
      </c>
      <c r="E151">
        <f>COUNTIFS(Answer, 'answer tally vs actualDYNAMIC'!$B151,ActualPhrase,'answer tally vs actualDYNAMIC'!E$1)</f>
        <v>1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</row>
    <row r="152" spans="1:19">
      <c r="A152">
        <v>152</v>
      </c>
      <c r="B152" t="str">
        <f t="shared" si="8"/>
        <v>on a nice cold hour</v>
      </c>
      <c r="C152">
        <f t="shared" si="9"/>
        <v>10625905</v>
      </c>
      <c r="D152">
        <f>COUNTIFS(Answer, 'answer tally vs actualDYNAMIC'!$B152)</f>
        <v>0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0</v>
      </c>
    </row>
    <row r="153" spans="1:19">
      <c r="A153">
        <v>153</v>
      </c>
      <c r="B153" t="str">
        <f t="shared" si="8"/>
        <v>on eis kol dour</v>
      </c>
      <c r="C153">
        <f t="shared" si="9"/>
        <v>2774362</v>
      </c>
      <c r="D153">
        <f>COUNTIFS(Answer, 'answer tally vs actualDYNAMIC'!$B153)</f>
        <v>0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0</v>
      </c>
    </row>
    <row r="154" spans="1:19">
      <c r="A154">
        <v>154</v>
      </c>
      <c r="B154" t="str">
        <f t="shared" si="8"/>
        <v>on eyes cold over</v>
      </c>
      <c r="C154">
        <f t="shared" si="9"/>
        <v>3300337</v>
      </c>
      <c r="D154">
        <f>COUNTIFS(Answer, 'answer tally vs actualDYNAMIC'!$B154)</f>
        <v>0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0</v>
      </c>
      <c r="S154">
        <f>COUNTIFS(Answer, 'answer tally vs actualDYNAMIC'!$B154,ActualPhrase,'answer tally vs actualDYNAMIC'!S$1)</f>
        <v>0</v>
      </c>
    </row>
    <row r="155" spans="1:19">
      <c r="A155">
        <v>155</v>
      </c>
      <c r="B155" t="str">
        <f t="shared" si="8"/>
        <v>on eyes go there</v>
      </c>
      <c r="C155">
        <f t="shared" si="9"/>
        <v>6175726</v>
      </c>
      <c r="D155">
        <f>COUNTIFS(Answer, 'answer tally vs actualDYNAMIC'!$B155)</f>
        <v>0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0</v>
      </c>
      <c r="S155">
        <f>COUNTIFS(Answer, 'answer tally vs actualDYNAMIC'!$B155,ActualPhrase,'answer tally vs actualDYNAMIC'!S$1)</f>
        <v>0</v>
      </c>
    </row>
    <row r="156" spans="1:19">
      <c r="A156">
        <v>156</v>
      </c>
      <c r="B156" t="str">
        <f t="shared" si="8"/>
        <v>on i screwdriver</v>
      </c>
      <c r="C156">
        <f t="shared" si="9"/>
        <v>12713222</v>
      </c>
      <c r="D156">
        <f>COUNTIFS(Answer, 'answer tally vs actualDYNAMIC'!$B156)</f>
        <v>0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0</v>
      </c>
      <c r="S156">
        <f>COUNTIFS(Answer, 'answer tally vs actualDYNAMIC'!$B156,ActualPhrase,'answer tally vs actualDYNAMIC'!S$1)</f>
        <v>0</v>
      </c>
    </row>
    <row r="157" spans="1:19">
      <c r="A157">
        <v>157</v>
      </c>
      <c r="B157" t="str">
        <f t="shared" si="8"/>
        <v>on ice call dour</v>
      </c>
      <c r="C157">
        <f t="shared" si="9"/>
        <v>2911431</v>
      </c>
      <c r="D157">
        <f>COUNTIFS(Answer, 'answer tally vs actualDYNAMIC'!$B157)</f>
        <v>0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0</v>
      </c>
      <c r="S157">
        <f>COUNTIFS(Answer, 'answer tally vs actualDYNAMIC'!$B157,ActualPhrase,'answer tally vs actualDYNAMIC'!S$1)</f>
        <v>0</v>
      </c>
    </row>
    <row r="158" spans="1:19">
      <c r="A158">
        <v>158</v>
      </c>
      <c r="B158" t="str">
        <f t="shared" si="8"/>
        <v>on ice called our</v>
      </c>
      <c r="C158">
        <f t="shared" si="9"/>
        <v>3384145</v>
      </c>
      <c r="D158">
        <f>COUNTIFS(Answer, 'answer tally vs actualDYNAMIC'!$B158)</f>
        <v>0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0</v>
      </c>
      <c r="S158">
        <f>COUNTIFS(Answer, 'answer tally vs actualDYNAMIC'!$B158,ActualPhrase,'answer tally vs actualDYNAMIC'!S$1)</f>
        <v>0</v>
      </c>
    </row>
    <row r="159" spans="1:19">
      <c r="A159">
        <v>159</v>
      </c>
      <c r="B159" t="str">
        <f t="shared" si="8"/>
        <v>on ice co dover</v>
      </c>
      <c r="C159">
        <f t="shared" si="9"/>
        <v>2787490</v>
      </c>
      <c r="D159">
        <f>COUNTIFS(Answer, 'answer tally vs actualDYNAMIC'!$B159)</f>
        <v>0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0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0</v>
      </c>
      <c r="S159">
        <f>COUNTIFS(Answer, 'answer tally vs actualDYNAMIC'!$B159,ActualPhrase,'answer tally vs actualDYNAMIC'!S$1)</f>
        <v>0</v>
      </c>
    </row>
    <row r="160" spans="1:19">
      <c r="A160">
        <v>160</v>
      </c>
      <c r="B160" t="str">
        <f t="shared" si="8"/>
        <v>on ice coal dour</v>
      </c>
      <c r="C160">
        <f t="shared" si="9"/>
        <v>2807012</v>
      </c>
      <c r="D160">
        <f>COUNTIFS(Answer, 'answer tally vs actualDYNAMIC'!$B160)</f>
        <v>1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1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0</v>
      </c>
      <c r="S160">
        <f>COUNTIFS(Answer, 'answer tally vs actualDYNAMIC'!$B160,ActualPhrase,'answer tally vs actualDYNAMIC'!S$1)</f>
        <v>0</v>
      </c>
    </row>
    <row r="161" spans="1:19">
      <c r="A161">
        <v>161</v>
      </c>
      <c r="B161" t="str">
        <f t="shared" si="8"/>
        <v>on ice col dour</v>
      </c>
      <c r="C161">
        <f t="shared" si="9"/>
        <v>2787314</v>
      </c>
      <c r="D161">
        <f>COUNTIFS(Answer, 'answer tally vs actualDYNAMIC'!$B161)</f>
        <v>0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0</v>
      </c>
      <c r="S161">
        <f>COUNTIFS(Answer, 'answer tally vs actualDYNAMIC'!$B161,ActualPhrase,'answer tally vs actualDYNAMIC'!S$1)</f>
        <v>0</v>
      </c>
    </row>
    <row r="162" spans="1:19">
      <c r="A162">
        <v>162</v>
      </c>
      <c r="B162" t="str">
        <f t="shared" ref="B162:B184" si="10">INDEX(UniqueTranscribedPhrases,A162)</f>
        <v>on ice cold air</v>
      </c>
      <c r="C162">
        <f t="shared" ref="C162:C184" si="11">INDEX(FreqUniqueTranscribedPhrases,A162)</f>
        <v>2887631</v>
      </c>
      <c r="D162">
        <f>COUNTIFS(Answer, 'answer tally vs actualDYNAMIC'!$B162)</f>
        <v>0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0</v>
      </c>
    </row>
    <row r="163" spans="1:19">
      <c r="A163">
        <v>163</v>
      </c>
      <c r="B163" t="str">
        <f t="shared" si="10"/>
        <v>on ice cold dour</v>
      </c>
      <c r="C163">
        <f t="shared" si="11"/>
        <v>2839408</v>
      </c>
      <c r="D163">
        <f>COUNTIFS(Answer, 'answer tally vs actualDYNAMIC'!$B163)</f>
        <v>0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0</v>
      </c>
      <c r="S163">
        <f>COUNTIFS(Answer, 'answer tally vs actualDYNAMIC'!$B163,ActualPhrase,'answer tally vs actualDYNAMIC'!S$1)</f>
        <v>0</v>
      </c>
    </row>
    <row r="164" spans="1:19">
      <c r="A164">
        <v>164</v>
      </c>
      <c r="B164" t="str">
        <f t="shared" si="10"/>
        <v>on ice cold dower</v>
      </c>
      <c r="C164">
        <f t="shared" si="11"/>
        <v>2839381</v>
      </c>
      <c r="D164">
        <f>COUNTIFS(Answer, 'answer tally vs actualDYNAMIC'!$B164)</f>
        <v>0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0</v>
      </c>
      <c r="S164">
        <f>COUNTIFS(Answer, 'answer tally vs actualDYNAMIC'!$B164,ActualPhrase,'answer tally vs actualDYNAMIC'!S$1)</f>
        <v>0</v>
      </c>
    </row>
    <row r="165" spans="1:19">
      <c r="A165">
        <v>165</v>
      </c>
      <c r="B165" t="str">
        <f t="shared" si="10"/>
        <v>on ice cold hour</v>
      </c>
      <c r="C165">
        <f t="shared" si="11"/>
        <v>2911102</v>
      </c>
      <c r="D165">
        <f>COUNTIFS(Answer, 'answer tally vs actualDYNAMIC'!$B165)</f>
        <v>0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0</v>
      </c>
      <c r="S165">
        <f>COUNTIFS(Answer, 'answer tally vs actualDYNAMIC'!$B165,ActualPhrase,'answer tally vs actualDYNAMIC'!S$1)</f>
        <v>0</v>
      </c>
    </row>
    <row r="166" spans="1:19">
      <c r="A166">
        <v>166</v>
      </c>
      <c r="B166" t="str">
        <f t="shared" si="10"/>
        <v>on ice cold our</v>
      </c>
      <c r="C166">
        <f t="shared" si="11"/>
        <v>3312712</v>
      </c>
      <c r="D166">
        <f>COUNTIFS(Answer, 'answer tally vs actualDYNAMIC'!$B166)</f>
        <v>0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0</v>
      </c>
      <c r="S166">
        <f>COUNTIFS(Answer, 'answer tally vs actualDYNAMIC'!$B166,ActualPhrase,'answer tally vs actualDYNAMIC'!S$1)</f>
        <v>0</v>
      </c>
    </row>
    <row r="167" spans="1:19">
      <c r="A167">
        <v>167</v>
      </c>
      <c r="B167" t="str">
        <f t="shared" si="10"/>
        <v>on ice cold thou art</v>
      </c>
      <c r="C167">
        <f t="shared" si="11"/>
        <v>2914930</v>
      </c>
      <c r="D167">
        <f>COUNTIFS(Answer, 'answer tally vs actualDYNAMIC'!$B167)</f>
        <v>0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0</v>
      </c>
      <c r="S167">
        <f>COUNTIFS(Answer, 'answer tally vs actualDYNAMIC'!$B167,ActualPhrase,'answer tally vs actualDYNAMIC'!S$1)</f>
        <v>0</v>
      </c>
    </row>
    <row r="168" spans="1:19">
      <c r="A168">
        <v>168</v>
      </c>
      <c r="B168" t="str">
        <f t="shared" si="10"/>
        <v>on ice core bower</v>
      </c>
      <c r="C168">
        <f t="shared" si="11"/>
        <v>2790910</v>
      </c>
      <c r="D168">
        <f>COUNTIFS(Answer, 'answer tally vs actualDYNAMIC'!$B168)</f>
        <v>0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0</v>
      </c>
      <c r="S168">
        <f>COUNTIFS(Answer, 'answer tally vs actualDYNAMIC'!$B168,ActualPhrase,'answer tally vs actualDYNAMIC'!S$1)</f>
        <v>0</v>
      </c>
    </row>
    <row r="169" spans="1:19">
      <c r="A169">
        <v>169</v>
      </c>
      <c r="B169" t="str">
        <f t="shared" si="10"/>
        <v>on ice old hour</v>
      </c>
      <c r="C169">
        <f t="shared" si="11"/>
        <v>3073221</v>
      </c>
      <c r="D169">
        <f>COUNTIFS(Answer, 'answer tally vs actualDYNAMIC'!$B169)</f>
        <v>0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0</v>
      </c>
      <c r="S169">
        <f>COUNTIFS(Answer, 'answer tally vs actualDYNAMIC'!$B169,ActualPhrase,'answer tally vs actualDYNAMIC'!S$1)</f>
        <v>0</v>
      </c>
    </row>
    <row r="170" spans="1:19">
      <c r="A170">
        <v>170</v>
      </c>
      <c r="B170" t="str">
        <f t="shared" si="10"/>
        <v>on iced cold hour</v>
      </c>
      <c r="C170">
        <f t="shared" si="11"/>
        <v>2899302</v>
      </c>
      <c r="D170">
        <f>COUNTIFS(Answer, 'answer tally vs actualDYNAMIC'!$B170)</f>
        <v>0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0</v>
      </c>
    </row>
    <row r="171" spans="1:19">
      <c r="A171">
        <v>171</v>
      </c>
      <c r="B171" t="str">
        <f t="shared" si="10"/>
        <v>on the ice cold dour</v>
      </c>
      <c r="C171">
        <f t="shared" si="11"/>
        <v>18846058</v>
      </c>
      <c r="D171">
        <f>COUNTIFS(Answer, 'answer tally vs actualDYNAMIC'!$B171)</f>
        <v>0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0</v>
      </c>
      <c r="S171">
        <f>COUNTIFS(Answer, 'answer tally vs actualDYNAMIC'!$B171,ActualPhrase,'answer tally vs actualDYNAMIC'!S$1)</f>
        <v>0</v>
      </c>
    </row>
    <row r="172" spans="1:19">
      <c r="A172">
        <v>172</v>
      </c>
      <c r="B172" t="str">
        <f t="shared" si="10"/>
        <v>on the ice cold hour</v>
      </c>
      <c r="C172">
        <f t="shared" si="11"/>
        <v>18917752</v>
      </c>
      <c r="D172">
        <f>COUNTIFS(Answer, 'answer tally vs actualDYNAMIC'!$B172)</f>
        <v>0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0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0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0</v>
      </c>
      <c r="S172">
        <f>COUNTIFS(Answer, 'answer tally vs actualDYNAMIC'!$B172,ActualPhrase,'answer tally vs actualDYNAMIC'!S$1)</f>
        <v>0</v>
      </c>
    </row>
    <row r="173" spans="1:19">
      <c r="A173">
        <v>173</v>
      </c>
      <c r="B173" t="str">
        <f t="shared" si="10"/>
        <v>the nice cold hour</v>
      </c>
      <c r="C173">
        <f t="shared" si="11"/>
        <v>16322015</v>
      </c>
      <c r="D173">
        <f>COUNTIFS(Answer, 'answer tally vs actualDYNAMIC'!$B173)</f>
        <v>2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1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1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0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</row>
    <row r="174" spans="1:19">
      <c r="A174">
        <v>174</v>
      </c>
      <c r="B174" t="str">
        <f t="shared" si="10"/>
        <v>then ice go their were</v>
      </c>
      <c r="C174">
        <f t="shared" si="11"/>
        <v>3842883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1</v>
      </c>
      <c r="P174">
        <f>COUNTIFS(Answer, 'answer tally vs actualDYNAMIC'!$B174,ActualPhrase,'answer tally vs actualDYNAMIC'!P$1)</f>
        <v>0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</row>
    <row r="175" spans="1:19">
      <c r="A175">
        <v>175</v>
      </c>
      <c r="B175" t="str">
        <f t="shared" si="10"/>
        <v>then ice go there  our</v>
      </c>
      <c r="C175">
        <f t="shared" si="11"/>
        <v>5032110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0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1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</row>
    <row r="176" spans="1:19">
      <c r="A176">
        <v>176</v>
      </c>
      <c r="B176" t="str">
        <f t="shared" si="10"/>
        <v>then ice hole power</v>
      </c>
      <c r="C176">
        <f t="shared" si="11"/>
        <v>1292813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0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1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</row>
    <row r="177" spans="1:19">
      <c r="A177">
        <v>177</v>
      </c>
      <c r="B177" t="str">
        <f t="shared" si="10"/>
        <v>then ices co the where</v>
      </c>
      <c r="C177">
        <f t="shared" si="11"/>
        <v>17742335</v>
      </c>
      <c r="D177">
        <f>COUNTIFS(Answer, 'answer tally vs actualDYNAMIC'!$B177)</f>
        <v>1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1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</row>
    <row r="178" spans="1:19">
      <c r="A178">
        <v>178</v>
      </c>
      <c r="B178" t="str">
        <f t="shared" si="10"/>
        <v>we nice old hour</v>
      </c>
      <c r="C178">
        <f t="shared" si="11"/>
        <v>3929251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</row>
    <row r="179" spans="1:19">
      <c r="A179">
        <v>179</v>
      </c>
      <c r="B179">
        <f t="shared" si="10"/>
        <v>0</v>
      </c>
      <c r="C179">
        <f t="shared" si="11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</row>
    <row r="180" spans="1:19">
      <c r="A180">
        <v>180</v>
      </c>
      <c r="B180">
        <f t="shared" si="10"/>
        <v>0</v>
      </c>
      <c r="C180">
        <f t="shared" si="11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</row>
    <row r="181" spans="1:19">
      <c r="A181">
        <v>181</v>
      </c>
      <c r="B181">
        <f t="shared" si="10"/>
        <v>0</v>
      </c>
      <c r="C181">
        <f t="shared" si="11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</row>
    <row r="182" spans="1:19">
      <c r="A182">
        <v>182</v>
      </c>
      <c r="B182">
        <f t="shared" si="10"/>
        <v>0</v>
      </c>
      <c r="C182">
        <f t="shared" si="11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</row>
    <row r="183" spans="1:19">
      <c r="A183">
        <v>183</v>
      </c>
      <c r="B183">
        <f t="shared" si="10"/>
        <v>0</v>
      </c>
      <c r="C183">
        <f t="shared" si="11"/>
        <v>0</v>
      </c>
      <c r="D183">
        <f>COUNTIFS(Answer, 'answer tally vs actualDYNAMIC'!$B183)</f>
        <v>0</v>
      </c>
    </row>
    <row r="184" spans="1:19">
      <c r="A184">
        <v>184</v>
      </c>
      <c r="B184">
        <f t="shared" si="10"/>
        <v>0</v>
      </c>
      <c r="C184">
        <f t="shared" si="11"/>
        <v>0</v>
      </c>
      <c r="D184">
        <f>COUNTIFS(Answer, 'answer tally vs actualDYNAMIC'!$B184)</f>
        <v>0</v>
      </c>
    </row>
    <row r="185" spans="1:19">
      <c r="A185">
        <v>185</v>
      </c>
    </row>
    <row r="186" spans="1:19">
      <c r="A186">
        <v>186</v>
      </c>
    </row>
  </sheetData>
  <autoFilter ref="B1:S88"/>
  <conditionalFormatting sqref="D2:D1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S1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2" operator="containsText" text="gold">
      <formula>NOT(ISERROR(SEARCH("gold",B1)))</formula>
    </cfRule>
    <cfRule type="containsText" dxfId="1" priority="3" operator="containsText" text="an ice cold hour">
      <formula>NOT(ISERROR(SEARCH("an ice cold hour",B1)))</formula>
    </cfRule>
    <cfRule type="containsText" dxfId="0" priority="4" operator="containsText" text="a nice cold hour">
      <formula>NOT(ISERROR(SEARCH("a nice cold hour",B1)))</formula>
    </cfRule>
  </conditionalFormatting>
  <conditionalFormatting sqref="C2:C1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showRuler="0" workbookViewId="0">
      <selection sqref="A1:DN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37">
      <c r="A1" s="3" t="s">
        <v>461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492</v>
      </c>
      <c r="H1" s="3">
        <v>52</v>
      </c>
      <c r="I1" s="3" t="s">
        <v>483</v>
      </c>
      <c r="J1" s="3">
        <v>180</v>
      </c>
      <c r="K1" s="3">
        <v>604800</v>
      </c>
      <c r="L1" s="3" t="s">
        <v>493</v>
      </c>
      <c r="M1" s="3" t="s">
        <v>483</v>
      </c>
      <c r="N1" s="3" t="s">
        <v>483</v>
      </c>
      <c r="O1" s="3" t="s">
        <v>528</v>
      </c>
      <c r="P1" s="3" t="s">
        <v>4374</v>
      </c>
      <c r="Q1" s="3" t="s">
        <v>4371</v>
      </c>
      <c r="R1" s="3" t="s">
        <v>529</v>
      </c>
      <c r="S1" s="3">
        <v>1338899374</v>
      </c>
      <c r="T1" s="3" t="s">
        <v>530</v>
      </c>
      <c r="U1" s="3" t="s">
        <v>531</v>
      </c>
      <c r="V1" s="3" t="s">
        <v>483</v>
      </c>
      <c r="W1" s="3" t="s">
        <v>483</v>
      </c>
      <c r="X1" s="3">
        <v>31</v>
      </c>
      <c r="Y1" s="3" t="s">
        <v>503</v>
      </c>
      <c r="Z1" s="3" t="s">
        <v>490</v>
      </c>
      <c r="AA1" s="3" t="s">
        <v>490</v>
      </c>
      <c r="AB1" s="3" t="s">
        <v>256</v>
      </c>
      <c r="AC1" s="3" t="s">
        <v>532</v>
      </c>
      <c r="AD1" s="3" t="s">
        <v>34</v>
      </c>
      <c r="AE1" s="3" t="s">
        <v>483</v>
      </c>
      <c r="AF1" s="3" t="s">
        <v>483</v>
      </c>
      <c r="AG1" t="s">
        <v>4352</v>
      </c>
      <c r="AH1" t="e">
        <f>LOOKUP(AC1,$AL$1:$AL$174,$AM$1:$AM$174 )</f>
        <v>#N/A</v>
      </c>
      <c r="AI1" t="e">
        <f>LOOKUP(AG1,$AN$1:$AN$174,$AO$1:$AO$174)</f>
        <v>#N/A</v>
      </c>
      <c r="AJ1">
        <f>COUNTIFS(Answer,AC1,Country,"USA")</f>
        <v>0</v>
      </c>
      <c r="AK1">
        <f>COUNTIF(Answer,AC1)</f>
        <v>0</v>
      </c>
    </row>
    <row r="2" spans="1:37">
      <c r="A2" s="3" t="s">
        <v>461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492</v>
      </c>
      <c r="H2" s="3">
        <v>52</v>
      </c>
      <c r="I2" s="3" t="s">
        <v>483</v>
      </c>
      <c r="J2" s="3">
        <v>180</v>
      </c>
      <c r="K2" s="3">
        <v>604800</v>
      </c>
      <c r="L2" s="3" t="s">
        <v>493</v>
      </c>
      <c r="M2" s="3" t="s">
        <v>483</v>
      </c>
      <c r="N2" s="3" t="s">
        <v>483</v>
      </c>
      <c r="O2" s="3" t="s">
        <v>679</v>
      </c>
      <c r="P2" s="3" t="s">
        <v>4377</v>
      </c>
      <c r="Q2" s="3" t="s">
        <v>4371</v>
      </c>
      <c r="R2" s="3" t="s">
        <v>680</v>
      </c>
      <c r="S2" s="3">
        <v>1338902894</v>
      </c>
      <c r="T2" s="3" t="s">
        <v>681</v>
      </c>
      <c r="U2" s="3" t="s">
        <v>682</v>
      </c>
      <c r="V2" s="3" t="s">
        <v>483</v>
      </c>
      <c r="W2" s="3" t="s">
        <v>483</v>
      </c>
      <c r="X2" s="3">
        <v>25</v>
      </c>
      <c r="Y2" s="3" t="s">
        <v>503</v>
      </c>
      <c r="Z2" s="3" t="s">
        <v>490</v>
      </c>
      <c r="AA2" s="3" t="s">
        <v>490</v>
      </c>
      <c r="AB2" s="3" t="s">
        <v>256</v>
      </c>
      <c r="AC2" s="3" t="s">
        <v>35</v>
      </c>
      <c r="AD2" s="3" t="s">
        <v>244</v>
      </c>
      <c r="AE2" s="3" t="s">
        <v>483</v>
      </c>
      <c r="AF2" s="3" t="s">
        <v>483</v>
      </c>
      <c r="AG2" t="s">
        <v>4352</v>
      </c>
      <c r="AH2" t="e">
        <f>LOOKUP(AC2,$AL$1:$AL$174,$AM$1:$AM$174 )</f>
        <v>#N/A</v>
      </c>
      <c r="AI2" t="e">
        <f>LOOKUP(AG2,$AN$1:$AN$174,$AO$1:$AO$174)</f>
        <v>#N/A</v>
      </c>
      <c r="AJ2">
        <f>COUNTIFS(Answer,AC2,Country,"USA")</f>
        <v>184</v>
      </c>
      <c r="AK2">
        <f>COUNTIF(Answer,AC2)</f>
        <v>352</v>
      </c>
    </row>
    <row r="3" spans="1:37">
      <c r="A3" s="3" t="s">
        <v>461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492</v>
      </c>
      <c r="H3" s="3">
        <v>52</v>
      </c>
      <c r="I3" s="3" t="s">
        <v>483</v>
      </c>
      <c r="J3" s="3">
        <v>180</v>
      </c>
      <c r="K3" s="3">
        <v>604800</v>
      </c>
      <c r="L3" s="3" t="s">
        <v>493</v>
      </c>
      <c r="M3" s="3" t="s">
        <v>483</v>
      </c>
      <c r="N3" s="3" t="s">
        <v>483</v>
      </c>
      <c r="O3" s="3" t="s">
        <v>574</v>
      </c>
      <c r="P3" s="3" t="s">
        <v>575</v>
      </c>
      <c r="Q3" s="3" t="s">
        <v>4371</v>
      </c>
      <c r="R3" s="3" t="s">
        <v>576</v>
      </c>
      <c r="S3" s="3">
        <v>1338913612</v>
      </c>
      <c r="T3" s="3" t="s">
        <v>577</v>
      </c>
      <c r="U3" s="3" t="s">
        <v>578</v>
      </c>
      <c r="V3" s="3" t="s">
        <v>483</v>
      </c>
      <c r="W3" s="3" t="s">
        <v>483</v>
      </c>
      <c r="X3" s="3">
        <v>32</v>
      </c>
      <c r="Y3" s="3" t="s">
        <v>579</v>
      </c>
      <c r="Z3" s="3" t="s">
        <v>490</v>
      </c>
      <c r="AA3" s="3" t="s">
        <v>490</v>
      </c>
      <c r="AB3" s="3" t="s">
        <v>256</v>
      </c>
      <c r="AC3" s="3" t="s">
        <v>261</v>
      </c>
      <c r="AD3" s="3" t="s">
        <v>38</v>
      </c>
      <c r="AE3" s="3" t="s">
        <v>483</v>
      </c>
      <c r="AF3" s="3" t="s">
        <v>483</v>
      </c>
      <c r="AG3" t="s">
        <v>4352</v>
      </c>
      <c r="AH3" t="e">
        <f>LOOKUP(AC3,$AL$1:$AL$174,$AM$1:$AM$174 )</f>
        <v>#N/A</v>
      </c>
      <c r="AI3" t="e">
        <f>LOOKUP(AG3,$AN$1:$AN$174,$AO$1:$AO$174)</f>
        <v>#N/A</v>
      </c>
      <c r="AJ3">
        <f>COUNTIFS(Answer,AC3,Country,"USA")</f>
        <v>0</v>
      </c>
      <c r="AK3">
        <f>COUNTIF(Answer,AC3)</f>
        <v>0</v>
      </c>
    </row>
    <row r="4" spans="1:37">
      <c r="A4" s="3" t="s">
        <v>461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492</v>
      </c>
      <c r="H4" s="3">
        <v>52</v>
      </c>
      <c r="I4" s="3" t="s">
        <v>483</v>
      </c>
      <c r="J4" s="3">
        <v>180</v>
      </c>
      <c r="K4" s="3">
        <v>604800</v>
      </c>
      <c r="L4" s="3" t="s">
        <v>493</v>
      </c>
      <c r="M4" s="3" t="s">
        <v>483</v>
      </c>
      <c r="N4" s="3" t="s">
        <v>483</v>
      </c>
      <c r="O4" s="3" t="s">
        <v>716</v>
      </c>
      <c r="P4" s="3" t="s">
        <v>717</v>
      </c>
      <c r="Q4" s="3" t="s">
        <v>4371</v>
      </c>
      <c r="R4" s="3" t="s">
        <v>718</v>
      </c>
      <c r="S4" s="3">
        <v>1338914470</v>
      </c>
      <c r="T4" s="3" t="s">
        <v>719</v>
      </c>
      <c r="U4" s="3" t="s">
        <v>720</v>
      </c>
      <c r="V4" s="3" t="s">
        <v>483</v>
      </c>
      <c r="W4" s="3" t="s">
        <v>483</v>
      </c>
      <c r="X4" s="3">
        <v>63</v>
      </c>
      <c r="Y4" s="3" t="s">
        <v>721</v>
      </c>
      <c r="Z4" s="3" t="s">
        <v>490</v>
      </c>
      <c r="AA4" s="3" t="s">
        <v>490</v>
      </c>
      <c r="AB4" s="3" t="s">
        <v>256</v>
      </c>
      <c r="AC4" s="3" t="s">
        <v>722</v>
      </c>
      <c r="AD4" s="3" t="s">
        <v>38</v>
      </c>
      <c r="AE4" s="3" t="s">
        <v>483</v>
      </c>
      <c r="AF4" s="3" t="s">
        <v>483</v>
      </c>
      <c r="AG4" t="s">
        <v>4352</v>
      </c>
      <c r="AH4" t="e">
        <f>LOOKUP(AC4,$AL$1:$AL$174,$AM$1:$AM$174 )</f>
        <v>#N/A</v>
      </c>
      <c r="AI4" t="e">
        <f>LOOKUP(AG4,$AN$1:$AN$174,$AO$1:$AO$174)</f>
        <v>#N/A</v>
      </c>
      <c r="AJ4">
        <f>COUNTIFS(Answer,AC4,Country,"USA")</f>
        <v>0</v>
      </c>
      <c r="AK4">
        <f>COUNTIF(Answer,AC4)</f>
        <v>0</v>
      </c>
    </row>
    <row r="5" spans="1:37">
      <c r="A5" s="3" t="s">
        <v>461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492</v>
      </c>
      <c r="H5" s="3">
        <v>52</v>
      </c>
      <c r="I5" s="3" t="s">
        <v>483</v>
      </c>
      <c r="J5" s="3">
        <v>180</v>
      </c>
      <c r="K5" s="3">
        <v>604800</v>
      </c>
      <c r="L5" s="3" t="s">
        <v>493</v>
      </c>
      <c r="M5" s="3" t="s">
        <v>483</v>
      </c>
      <c r="N5" s="3" t="s">
        <v>483</v>
      </c>
      <c r="O5" s="3" t="s">
        <v>688</v>
      </c>
      <c r="P5" s="3" t="s">
        <v>55</v>
      </c>
      <c r="Q5" s="3" t="s">
        <v>4371</v>
      </c>
      <c r="R5" s="3" t="s">
        <v>689</v>
      </c>
      <c r="S5" s="3">
        <v>1338917302</v>
      </c>
      <c r="T5" s="3" t="s">
        <v>690</v>
      </c>
      <c r="U5" s="3" t="s">
        <v>691</v>
      </c>
      <c r="V5" s="3" t="s">
        <v>483</v>
      </c>
      <c r="W5" s="3" t="s">
        <v>483</v>
      </c>
      <c r="X5" s="3">
        <v>16</v>
      </c>
      <c r="Y5" s="3" t="s">
        <v>607</v>
      </c>
      <c r="Z5" s="3" t="s">
        <v>490</v>
      </c>
      <c r="AA5" s="3" t="s">
        <v>490</v>
      </c>
      <c r="AB5" s="3" t="s">
        <v>256</v>
      </c>
      <c r="AC5" s="3" t="s">
        <v>43</v>
      </c>
      <c r="AD5" s="3" t="s">
        <v>38</v>
      </c>
      <c r="AE5" s="3" t="s">
        <v>483</v>
      </c>
      <c r="AF5" s="3" t="s">
        <v>483</v>
      </c>
      <c r="AG5" t="s">
        <v>4352</v>
      </c>
      <c r="AH5" t="e">
        <f>LOOKUP(AC5,$AL$1:$AL$174,$AM$1:$AM$174 )</f>
        <v>#N/A</v>
      </c>
      <c r="AI5" t="e">
        <f>LOOKUP(AG5,$AN$1:$AN$174,$AO$1:$AO$174)</f>
        <v>#N/A</v>
      </c>
      <c r="AJ5">
        <f>COUNTIFS(Answer,AC5,Country,"USA")</f>
        <v>107</v>
      </c>
      <c r="AK5">
        <f>COUNTIF(Answer,AC5)</f>
        <v>217</v>
      </c>
    </row>
    <row r="6" spans="1:37">
      <c r="A6" s="3" t="s">
        <v>461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492</v>
      </c>
      <c r="H6" s="3">
        <v>52</v>
      </c>
      <c r="I6" s="3" t="s">
        <v>483</v>
      </c>
      <c r="J6" s="3">
        <v>180</v>
      </c>
      <c r="K6" s="3">
        <v>604800</v>
      </c>
      <c r="L6" s="3" t="s">
        <v>493</v>
      </c>
      <c r="M6" s="3" t="s">
        <v>483</v>
      </c>
      <c r="N6" s="3" t="s">
        <v>483</v>
      </c>
      <c r="O6" s="3" t="s">
        <v>598</v>
      </c>
      <c r="P6" s="3" t="s">
        <v>4382</v>
      </c>
      <c r="Q6" s="3" t="s">
        <v>4371</v>
      </c>
      <c r="R6" s="3" t="s">
        <v>599</v>
      </c>
      <c r="S6" s="3">
        <v>1338933013</v>
      </c>
      <c r="T6" s="3" t="s">
        <v>600</v>
      </c>
      <c r="U6" s="3" t="s">
        <v>601</v>
      </c>
      <c r="V6" s="3" t="s">
        <v>483</v>
      </c>
      <c r="W6" s="3" t="s">
        <v>483</v>
      </c>
      <c r="X6" s="3">
        <v>43</v>
      </c>
      <c r="Y6" s="3" t="s">
        <v>489</v>
      </c>
      <c r="Z6" s="3" t="s">
        <v>490</v>
      </c>
      <c r="AA6" s="3" t="s">
        <v>490</v>
      </c>
      <c r="AB6" s="3" t="s">
        <v>256</v>
      </c>
      <c r="AC6" s="3" t="s">
        <v>43</v>
      </c>
      <c r="AD6" s="3" t="s">
        <v>602</v>
      </c>
      <c r="AE6" s="3" t="s">
        <v>483</v>
      </c>
      <c r="AF6" s="3" t="s">
        <v>483</v>
      </c>
      <c r="AG6" t="s">
        <v>4352</v>
      </c>
      <c r="AH6" t="e">
        <f>LOOKUP(AC6,$AL$1:$AL$174,$AM$1:$AM$174 )</f>
        <v>#N/A</v>
      </c>
      <c r="AI6" t="e">
        <f>LOOKUP(AG6,$AN$1:$AN$174,$AO$1:$AO$174)</f>
        <v>#N/A</v>
      </c>
      <c r="AJ6">
        <f>COUNTIFS(Answer,AC6,Country,"USA")</f>
        <v>107</v>
      </c>
      <c r="AK6">
        <f>COUNTIF(Answer,AC6)</f>
        <v>217</v>
      </c>
    </row>
    <row r="7" spans="1:37">
      <c r="A7" s="3" t="s">
        <v>461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492</v>
      </c>
      <c r="H7" s="3">
        <v>52</v>
      </c>
      <c r="I7" s="3" t="s">
        <v>483</v>
      </c>
      <c r="J7" s="3">
        <v>180</v>
      </c>
      <c r="K7" s="3">
        <v>604800</v>
      </c>
      <c r="L7" s="3" t="s">
        <v>493</v>
      </c>
      <c r="M7" s="3" t="s">
        <v>483</v>
      </c>
      <c r="N7" s="3" t="s">
        <v>483</v>
      </c>
      <c r="O7" s="3" t="s">
        <v>556</v>
      </c>
      <c r="P7" s="3" t="s">
        <v>557</v>
      </c>
      <c r="Q7" s="3" t="s">
        <v>4371</v>
      </c>
      <c r="R7" s="3" t="s">
        <v>558</v>
      </c>
      <c r="S7" s="3">
        <v>1338943456</v>
      </c>
      <c r="T7" s="3" t="s">
        <v>559</v>
      </c>
      <c r="U7" s="3" t="s">
        <v>560</v>
      </c>
      <c r="V7" s="3" t="s">
        <v>483</v>
      </c>
      <c r="W7" s="3" t="s">
        <v>483</v>
      </c>
      <c r="X7" s="3">
        <v>23</v>
      </c>
      <c r="Y7" s="3" t="s">
        <v>561</v>
      </c>
      <c r="Z7" s="3" t="s">
        <v>490</v>
      </c>
      <c r="AA7" s="3" t="s">
        <v>490</v>
      </c>
      <c r="AB7" s="3" t="s">
        <v>256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4352</v>
      </c>
      <c r="AH7" t="e">
        <f>LOOKUP(AC7,$AL$1:$AL$174,$AM$1:$AM$174 )</f>
        <v>#N/A</v>
      </c>
      <c r="AI7" t="e">
        <f>LOOKUP(AG7,$AN$1:$AN$174,$AO$1:$AO$174)</f>
        <v>#N/A</v>
      </c>
      <c r="AJ7">
        <f>COUNTIFS(Answer,AC7,Country,"USA")</f>
        <v>107</v>
      </c>
      <c r="AK7">
        <f>COUNTIF(Answer,AC7)</f>
        <v>217</v>
      </c>
    </row>
    <row r="8" spans="1:37">
      <c r="A8" s="3" t="s">
        <v>461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492</v>
      </c>
      <c r="H8" s="3">
        <v>52</v>
      </c>
      <c r="I8" s="3" t="s">
        <v>483</v>
      </c>
      <c r="J8" s="3">
        <v>180</v>
      </c>
      <c r="K8" s="3">
        <v>604800</v>
      </c>
      <c r="L8" s="3" t="s">
        <v>493</v>
      </c>
      <c r="M8" s="3" t="s">
        <v>483</v>
      </c>
      <c r="N8" s="3" t="s">
        <v>483</v>
      </c>
      <c r="O8" s="3" t="s">
        <v>746</v>
      </c>
      <c r="P8" s="3" t="s">
        <v>53</v>
      </c>
      <c r="Q8" s="3" t="s">
        <v>4371</v>
      </c>
      <c r="R8" s="3" t="s">
        <v>747</v>
      </c>
      <c r="S8" s="3">
        <v>1338949012</v>
      </c>
      <c r="T8" s="3" t="s">
        <v>748</v>
      </c>
      <c r="U8" s="3" t="s">
        <v>749</v>
      </c>
      <c r="V8" s="3" t="s">
        <v>483</v>
      </c>
      <c r="W8" s="3" t="s">
        <v>483</v>
      </c>
      <c r="X8" s="3">
        <v>49</v>
      </c>
      <c r="Y8" s="3" t="s">
        <v>513</v>
      </c>
      <c r="Z8" s="3" t="s">
        <v>490</v>
      </c>
      <c r="AA8" s="3" t="s">
        <v>490</v>
      </c>
      <c r="AB8" s="3" t="s">
        <v>256</v>
      </c>
      <c r="AC8" s="3" t="s">
        <v>258</v>
      </c>
      <c r="AD8" s="3" t="s">
        <v>38</v>
      </c>
      <c r="AE8" s="3" t="s">
        <v>483</v>
      </c>
      <c r="AF8" s="3" t="s">
        <v>483</v>
      </c>
      <c r="AG8" t="s">
        <v>4352</v>
      </c>
      <c r="AH8" t="e">
        <f>LOOKUP(AC8,$AL$1:$AL$174,$AM$1:$AM$174 )</f>
        <v>#N/A</v>
      </c>
      <c r="AI8" t="e">
        <f>LOOKUP(AG8,$AN$1:$AN$174,$AO$1:$AO$174)</f>
        <v>#N/A</v>
      </c>
      <c r="AJ8">
        <f>COUNTIFS(Answer,AC8,Country,"USA")</f>
        <v>0</v>
      </c>
      <c r="AK8">
        <f>COUNTIF(Answer,AC8)</f>
        <v>0</v>
      </c>
    </row>
    <row r="9" spans="1:37">
      <c r="A9" s="3" t="s">
        <v>461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492</v>
      </c>
      <c r="H9" s="3">
        <v>52</v>
      </c>
      <c r="I9" s="3" t="s">
        <v>483</v>
      </c>
      <c r="J9" s="3">
        <v>180</v>
      </c>
      <c r="K9" s="3">
        <v>604800</v>
      </c>
      <c r="L9" s="3" t="s">
        <v>493</v>
      </c>
      <c r="M9" s="3" t="s">
        <v>483</v>
      </c>
      <c r="N9" s="3" t="s">
        <v>483</v>
      </c>
      <c r="O9" s="3" t="s">
        <v>565</v>
      </c>
      <c r="P9" s="3" t="s">
        <v>4173</v>
      </c>
      <c r="Q9" s="3" t="s">
        <v>4371</v>
      </c>
      <c r="R9" s="3" t="s">
        <v>566</v>
      </c>
      <c r="S9" s="3">
        <v>1338958440</v>
      </c>
      <c r="T9" s="3" t="s">
        <v>567</v>
      </c>
      <c r="U9" s="3" t="s">
        <v>568</v>
      </c>
      <c r="V9" s="3" t="s">
        <v>483</v>
      </c>
      <c r="W9" s="3" t="s">
        <v>483</v>
      </c>
      <c r="X9" s="3">
        <v>27</v>
      </c>
      <c r="Y9" s="3" t="s">
        <v>508</v>
      </c>
      <c r="Z9" s="3" t="s">
        <v>490</v>
      </c>
      <c r="AA9" s="3" t="s">
        <v>490</v>
      </c>
      <c r="AB9" s="3" t="s">
        <v>256</v>
      </c>
      <c r="AC9" s="3" t="s">
        <v>569</v>
      </c>
      <c r="AD9" s="3" t="s">
        <v>34</v>
      </c>
      <c r="AE9" s="3" t="s">
        <v>483</v>
      </c>
      <c r="AF9" s="3" t="s">
        <v>483</v>
      </c>
      <c r="AG9" t="s">
        <v>4352</v>
      </c>
      <c r="AH9" t="e">
        <f>LOOKUP(AC9,$AL$1:$AL$174,$AM$1:$AM$174 )</f>
        <v>#N/A</v>
      </c>
      <c r="AI9" t="e">
        <f>LOOKUP(AG9,$AN$1:$AN$174,$AO$1:$AO$174)</f>
        <v>#N/A</v>
      </c>
      <c r="AJ9">
        <f>COUNTIFS(Answer,AC9,Country,"USA")</f>
        <v>1</v>
      </c>
      <c r="AK9">
        <f>COUNTIF(Answer,AC9)</f>
        <v>10</v>
      </c>
    </row>
    <row r="10" spans="1:37">
      <c r="A10" s="3" t="s">
        <v>461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492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493</v>
      </c>
      <c r="M10" s="3" t="s">
        <v>483</v>
      </c>
      <c r="N10" s="3" t="s">
        <v>483</v>
      </c>
      <c r="O10" s="3" t="s">
        <v>730</v>
      </c>
      <c r="P10" s="3" t="s">
        <v>731</v>
      </c>
      <c r="Q10" s="3" t="s">
        <v>4371</v>
      </c>
      <c r="R10" s="3" t="s">
        <v>732</v>
      </c>
      <c r="S10" s="3">
        <v>1338965595</v>
      </c>
      <c r="T10" s="3" t="s">
        <v>733</v>
      </c>
      <c r="U10" s="3" t="s">
        <v>734</v>
      </c>
      <c r="V10" s="3" t="s">
        <v>483</v>
      </c>
      <c r="W10" s="3" t="s">
        <v>483</v>
      </c>
      <c r="X10" s="3">
        <v>65</v>
      </c>
      <c r="Y10" s="3" t="s">
        <v>561</v>
      </c>
      <c r="Z10" s="3" t="s">
        <v>490</v>
      </c>
      <c r="AA10" s="3" t="s">
        <v>490</v>
      </c>
      <c r="AB10" s="3" t="s">
        <v>256</v>
      </c>
      <c r="AC10" s="3" t="s">
        <v>258</v>
      </c>
      <c r="AD10" s="3" t="s">
        <v>38</v>
      </c>
      <c r="AE10" s="3" t="s">
        <v>483</v>
      </c>
      <c r="AF10" s="3" t="s">
        <v>483</v>
      </c>
      <c r="AG10" t="s">
        <v>4352</v>
      </c>
      <c r="AH10" t="e">
        <f>LOOKUP(AC10,$AL$1:$AL$174,$AM$1:$AM$174 )</f>
        <v>#N/A</v>
      </c>
      <c r="AI10" t="e">
        <f>LOOKUP(AG10,$AN$1:$AN$174,$AO$1:$AO$174)</f>
        <v>#N/A</v>
      </c>
      <c r="AJ10">
        <f>COUNTIFS(Answer,AC10,Country,"USA")</f>
        <v>0</v>
      </c>
      <c r="AK10">
        <f>COUNTIF(Answer,AC10)</f>
        <v>0</v>
      </c>
    </row>
    <row r="11" spans="1:37">
      <c r="A11" s="3" t="s">
        <v>461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492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493</v>
      </c>
      <c r="M11" s="3" t="s">
        <v>483</v>
      </c>
      <c r="N11" s="3" t="s">
        <v>483</v>
      </c>
      <c r="O11" s="3" t="s">
        <v>711</v>
      </c>
      <c r="P11" s="3" t="s">
        <v>712</v>
      </c>
      <c r="Q11" s="3" t="s">
        <v>4371</v>
      </c>
      <c r="R11" s="3" t="s">
        <v>713</v>
      </c>
      <c r="S11" s="3">
        <v>1338970266</v>
      </c>
      <c r="T11" s="3" t="s">
        <v>714</v>
      </c>
      <c r="U11" s="3" t="s">
        <v>715</v>
      </c>
      <c r="V11" s="3" t="s">
        <v>483</v>
      </c>
      <c r="W11" s="3" t="s">
        <v>483</v>
      </c>
      <c r="X11" s="3">
        <v>57</v>
      </c>
      <c r="Y11" s="3" t="s">
        <v>594</v>
      </c>
      <c r="Z11" s="3" t="s">
        <v>490</v>
      </c>
      <c r="AA11" s="3" t="s">
        <v>490</v>
      </c>
      <c r="AB11" s="3" t="s">
        <v>256</v>
      </c>
      <c r="AC11" s="3" t="s">
        <v>43</v>
      </c>
      <c r="AD11" s="3" t="s">
        <v>38</v>
      </c>
      <c r="AE11" s="3" t="s">
        <v>483</v>
      </c>
      <c r="AF11" s="3" t="s">
        <v>483</v>
      </c>
      <c r="AG11" t="s">
        <v>4352</v>
      </c>
      <c r="AH11" t="e">
        <f>LOOKUP(AC11,$AL$1:$AL$174,$AM$1:$AM$174 )</f>
        <v>#N/A</v>
      </c>
      <c r="AI11" t="e">
        <f>LOOKUP(AG11,$AN$1:$AN$174,$AO$1:$AO$174)</f>
        <v>#N/A</v>
      </c>
      <c r="AJ11">
        <f>COUNTIFS(Answer,AC11,Country,"USA")</f>
        <v>107</v>
      </c>
      <c r="AK11">
        <f>COUNTIF(Answer,AC11)</f>
        <v>217</v>
      </c>
    </row>
    <row r="12" spans="1:37">
      <c r="A12" s="3" t="s">
        <v>461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492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493</v>
      </c>
      <c r="M12" s="3" t="s">
        <v>483</v>
      </c>
      <c r="N12" s="3" t="s">
        <v>483</v>
      </c>
      <c r="O12" s="3" t="s">
        <v>735</v>
      </c>
      <c r="P12" s="3" t="s">
        <v>4389</v>
      </c>
      <c r="Q12" s="3" t="s">
        <v>4371</v>
      </c>
      <c r="R12" s="3" t="s">
        <v>736</v>
      </c>
      <c r="S12" s="3">
        <v>1338971166</v>
      </c>
      <c r="T12" s="3" t="s">
        <v>737</v>
      </c>
      <c r="U12" s="3" t="s">
        <v>738</v>
      </c>
      <c r="V12" s="3" t="s">
        <v>483</v>
      </c>
      <c r="W12" s="3" t="s">
        <v>483</v>
      </c>
      <c r="X12" s="3">
        <v>40</v>
      </c>
      <c r="Y12" s="3" t="s">
        <v>555</v>
      </c>
      <c r="Z12" s="3" t="s">
        <v>490</v>
      </c>
      <c r="AA12" s="3" t="s">
        <v>490</v>
      </c>
      <c r="AB12" s="3" t="s">
        <v>256</v>
      </c>
      <c r="AC12" s="3" t="s">
        <v>43</v>
      </c>
      <c r="AD12" s="3" t="s">
        <v>34</v>
      </c>
      <c r="AE12" s="3" t="s">
        <v>483</v>
      </c>
      <c r="AF12" s="3" t="s">
        <v>483</v>
      </c>
      <c r="AG12" t="s">
        <v>4352</v>
      </c>
      <c r="AH12" t="e">
        <f>LOOKUP(AC12,$AL$1:$AL$174,$AM$1:$AM$174 )</f>
        <v>#N/A</v>
      </c>
      <c r="AI12" t="e">
        <f>LOOKUP(AG12,$AN$1:$AN$174,$AO$1:$AO$174)</f>
        <v>#N/A</v>
      </c>
      <c r="AJ12">
        <f>COUNTIFS(Answer,AC12,Country,"USA")</f>
        <v>107</v>
      </c>
      <c r="AK12">
        <f>COUNTIF(Answer,AC12)</f>
        <v>217</v>
      </c>
    </row>
    <row r="13" spans="1:37">
      <c r="A13" s="3" t="s">
        <v>461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492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493</v>
      </c>
      <c r="M13" s="3" t="s">
        <v>483</v>
      </c>
      <c r="N13" s="3" t="s">
        <v>483</v>
      </c>
      <c r="O13" s="3" t="s">
        <v>739</v>
      </c>
      <c r="P13" s="3" t="s">
        <v>4390</v>
      </c>
      <c r="Q13" s="3" t="s">
        <v>4371</v>
      </c>
      <c r="R13" s="3" t="s">
        <v>740</v>
      </c>
      <c r="S13" s="3">
        <v>1338978114</v>
      </c>
      <c r="T13" s="3" t="s">
        <v>741</v>
      </c>
      <c r="U13" s="3" t="s">
        <v>742</v>
      </c>
      <c r="V13" s="3" t="s">
        <v>483</v>
      </c>
      <c r="W13" s="3" t="s">
        <v>483</v>
      </c>
      <c r="X13" s="3">
        <v>90</v>
      </c>
      <c r="Y13" s="3" t="s">
        <v>546</v>
      </c>
      <c r="Z13" s="3" t="s">
        <v>490</v>
      </c>
      <c r="AA13" s="3" t="s">
        <v>490</v>
      </c>
      <c r="AB13" s="3" t="s">
        <v>256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4352</v>
      </c>
      <c r="AH13" t="e">
        <f>LOOKUP(AC13,$AL$1:$AL$174,$AM$1:$AM$174 )</f>
        <v>#N/A</v>
      </c>
      <c r="AI13" t="e">
        <f>LOOKUP(AG13,$AN$1:$AN$174,$AO$1:$AO$174)</f>
        <v>#N/A</v>
      </c>
      <c r="AJ13">
        <f>COUNTIFS(Answer,AC13,Country,"USA")</f>
        <v>107</v>
      </c>
      <c r="AK13">
        <f>COUNTIF(Answer,AC13)</f>
        <v>217</v>
      </c>
    </row>
    <row r="14" spans="1:37">
      <c r="A14" s="3" t="s">
        <v>461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492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493</v>
      </c>
      <c r="M14" s="3" t="s">
        <v>483</v>
      </c>
      <c r="N14" s="3" t="s">
        <v>483</v>
      </c>
      <c r="O14" s="3" t="s">
        <v>542</v>
      </c>
      <c r="P14" s="3" t="s">
        <v>4391</v>
      </c>
      <c r="Q14" s="3" t="s">
        <v>4371</v>
      </c>
      <c r="R14" s="3" t="s">
        <v>543</v>
      </c>
      <c r="S14" s="3">
        <v>1338986372</v>
      </c>
      <c r="T14" s="3" t="s">
        <v>544</v>
      </c>
      <c r="U14" s="3" t="s">
        <v>545</v>
      </c>
      <c r="V14" s="3" t="s">
        <v>483</v>
      </c>
      <c r="W14" s="3" t="s">
        <v>483</v>
      </c>
      <c r="X14" s="3">
        <v>60</v>
      </c>
      <c r="Y14" s="3" t="s">
        <v>546</v>
      </c>
      <c r="Z14" s="3" t="s">
        <v>490</v>
      </c>
      <c r="AA14" s="3" t="s">
        <v>490</v>
      </c>
      <c r="AB14" s="3" t="s">
        <v>256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4352</v>
      </c>
      <c r="AH14" t="e">
        <f>LOOKUP(AC14,$AL$1:$AL$174,$AM$1:$AM$174 )</f>
        <v>#N/A</v>
      </c>
      <c r="AI14" t="e">
        <f>LOOKUP(AG14,$AN$1:$AN$174,$AO$1:$AO$174)</f>
        <v>#N/A</v>
      </c>
      <c r="AJ14">
        <f>COUNTIFS(Answer,AC14,Country,"USA")</f>
        <v>0</v>
      </c>
      <c r="AK14">
        <f>COUNTIF(Answer,AC14)</f>
        <v>2</v>
      </c>
    </row>
    <row r="15" spans="1:37">
      <c r="A15" s="3" t="s">
        <v>461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492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493</v>
      </c>
      <c r="M15" s="3" t="s">
        <v>483</v>
      </c>
      <c r="N15" s="3" t="s">
        <v>483</v>
      </c>
      <c r="O15" s="3" t="s">
        <v>620</v>
      </c>
      <c r="P15" s="3" t="s">
        <v>4392</v>
      </c>
      <c r="Q15" s="3" t="s">
        <v>4371</v>
      </c>
      <c r="R15" s="3" t="s">
        <v>621</v>
      </c>
      <c r="S15" s="3">
        <v>1338986691</v>
      </c>
      <c r="T15" s="3" t="s">
        <v>622</v>
      </c>
      <c r="U15" s="3" t="s">
        <v>623</v>
      </c>
      <c r="V15" s="3" t="s">
        <v>483</v>
      </c>
      <c r="W15" s="3" t="s">
        <v>483</v>
      </c>
      <c r="X15" s="3">
        <v>20</v>
      </c>
      <c r="Y15" s="3" t="s">
        <v>555</v>
      </c>
      <c r="Z15" s="3" t="s">
        <v>490</v>
      </c>
      <c r="AA15" s="3" t="s">
        <v>490</v>
      </c>
      <c r="AB15" s="3" t="s">
        <v>256</v>
      </c>
      <c r="AC15" s="3" t="s">
        <v>43</v>
      </c>
      <c r="AD15" s="3" t="s">
        <v>34</v>
      </c>
      <c r="AE15" s="3" t="s">
        <v>483</v>
      </c>
      <c r="AF15" s="3" t="s">
        <v>483</v>
      </c>
      <c r="AG15" t="s">
        <v>4352</v>
      </c>
      <c r="AH15" t="e">
        <f>LOOKUP(AC15,$AL$1:$AL$174,$AM$1:$AM$174 )</f>
        <v>#N/A</v>
      </c>
      <c r="AI15" t="e">
        <f>LOOKUP(AG15,$AN$1:$AN$174,$AO$1:$AO$174)</f>
        <v>#N/A</v>
      </c>
      <c r="AJ15">
        <f>COUNTIFS(Answer,AC15,Country,"USA")</f>
        <v>107</v>
      </c>
      <c r="AK15">
        <f>COUNTIF(Answer,AC15)</f>
        <v>217</v>
      </c>
    </row>
    <row r="16" spans="1:37">
      <c r="A16" s="3" t="s">
        <v>461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492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493</v>
      </c>
      <c r="M16" s="3" t="s">
        <v>483</v>
      </c>
      <c r="N16" s="3" t="s">
        <v>483</v>
      </c>
      <c r="O16" s="3" t="s">
        <v>649</v>
      </c>
      <c r="P16" s="3" t="s">
        <v>4397</v>
      </c>
      <c r="Q16" s="3" t="s">
        <v>4371</v>
      </c>
      <c r="R16" s="3" t="s">
        <v>650</v>
      </c>
      <c r="S16" s="3">
        <v>1339059306</v>
      </c>
      <c r="T16" s="3" t="s">
        <v>651</v>
      </c>
      <c r="U16" s="3" t="s">
        <v>652</v>
      </c>
      <c r="V16" s="3" t="s">
        <v>483</v>
      </c>
      <c r="W16" s="3" t="s">
        <v>483</v>
      </c>
      <c r="X16" s="3">
        <v>43</v>
      </c>
      <c r="Y16" s="3" t="s">
        <v>555</v>
      </c>
      <c r="Z16" s="3" t="s">
        <v>490</v>
      </c>
      <c r="AA16" s="3" t="s">
        <v>490</v>
      </c>
      <c r="AB16" s="3" t="s">
        <v>256</v>
      </c>
      <c r="AC16" s="3" t="s">
        <v>43</v>
      </c>
      <c r="AD16" s="3" t="s">
        <v>34</v>
      </c>
      <c r="AE16" s="3" t="s">
        <v>483</v>
      </c>
      <c r="AF16" s="3" t="s">
        <v>483</v>
      </c>
      <c r="AG16" t="s">
        <v>4352</v>
      </c>
      <c r="AH16" t="e">
        <f>LOOKUP(AC16,$AL$1:$AL$174,$AM$1:$AM$174 )</f>
        <v>#N/A</v>
      </c>
      <c r="AI16" t="e">
        <f>LOOKUP(AG16,$AN$1:$AN$174,$AO$1:$AO$174)</f>
        <v>#N/A</v>
      </c>
      <c r="AJ16">
        <f>COUNTIFS(Answer,AC16,Country,"USA")</f>
        <v>107</v>
      </c>
      <c r="AK16">
        <f>COUNTIF(Answer,AC16)</f>
        <v>217</v>
      </c>
    </row>
    <row r="17" spans="1:37">
      <c r="A17" s="3" t="s">
        <v>255</v>
      </c>
      <c r="B17" s="3" t="s">
        <v>478</v>
      </c>
      <c r="C17" s="3" t="s">
        <v>479</v>
      </c>
      <c r="D17" s="3" t="s">
        <v>480</v>
      </c>
      <c r="E17" s="3" t="s">
        <v>481</v>
      </c>
      <c r="F17" s="4">
        <v>0.03</v>
      </c>
      <c r="G17" s="3" t="s">
        <v>482</v>
      </c>
      <c r="H17" s="3">
        <v>31</v>
      </c>
      <c r="I17" s="3" t="s">
        <v>483</v>
      </c>
      <c r="J17" s="3">
        <v>180</v>
      </c>
      <c r="K17" s="3">
        <v>604800</v>
      </c>
      <c r="L17" s="3" t="s">
        <v>484</v>
      </c>
      <c r="M17" s="3" t="s">
        <v>483</v>
      </c>
      <c r="N17" s="3" t="s">
        <v>483</v>
      </c>
      <c r="O17" s="3" t="s">
        <v>519</v>
      </c>
      <c r="P17" s="3" t="s">
        <v>4443</v>
      </c>
      <c r="Q17" s="3" t="s">
        <v>4371</v>
      </c>
      <c r="R17" s="3" t="s">
        <v>520</v>
      </c>
      <c r="S17" s="3">
        <v>1338721164</v>
      </c>
      <c r="T17" s="3" t="s">
        <v>521</v>
      </c>
      <c r="U17" s="3" t="s">
        <v>522</v>
      </c>
      <c r="V17" s="3" t="s">
        <v>483</v>
      </c>
      <c r="W17" s="3" t="s">
        <v>483</v>
      </c>
      <c r="X17" s="3">
        <v>56</v>
      </c>
      <c r="Y17" s="3" t="s">
        <v>523</v>
      </c>
      <c r="Z17" s="3" t="s">
        <v>490</v>
      </c>
      <c r="AA17" s="3" t="s">
        <v>490</v>
      </c>
      <c r="AB17" s="3" t="s">
        <v>256</v>
      </c>
      <c r="AC17" s="3" t="s">
        <v>43</v>
      </c>
      <c r="AD17" s="3" t="s">
        <v>34</v>
      </c>
      <c r="AE17" s="3" t="s">
        <v>483</v>
      </c>
      <c r="AF17" s="3" t="s">
        <v>483</v>
      </c>
      <c r="AG17" t="s">
        <v>4352</v>
      </c>
      <c r="AH17" t="e">
        <f>LOOKUP(AC17,$AL$1:$AL$174,$AM$1:$AM$174 )</f>
        <v>#N/A</v>
      </c>
      <c r="AI17" t="e">
        <f>LOOKUP(AG17,$AN$1:$AN$174,$AO$1:$AO$174)</f>
        <v>#N/A</v>
      </c>
      <c r="AJ17">
        <f>COUNTIFS(Answer,AC17,Country,"USA")</f>
        <v>107</v>
      </c>
      <c r="AK17">
        <f>COUNTIF(Answer,AC17)</f>
        <v>217</v>
      </c>
    </row>
    <row r="18" spans="1:37">
      <c r="A18" s="3" t="s">
        <v>255</v>
      </c>
      <c r="B18" s="3" t="s">
        <v>478</v>
      </c>
      <c r="C18" s="3" t="s">
        <v>479</v>
      </c>
      <c r="D18" s="3" t="s">
        <v>480</v>
      </c>
      <c r="E18" s="3" t="s">
        <v>481</v>
      </c>
      <c r="F18" s="4">
        <v>0.03</v>
      </c>
      <c r="G18" s="3" t="s">
        <v>482</v>
      </c>
      <c r="H18" s="3">
        <v>31</v>
      </c>
      <c r="I18" s="3" t="s">
        <v>483</v>
      </c>
      <c r="J18" s="3">
        <v>180</v>
      </c>
      <c r="K18" s="3">
        <v>604800</v>
      </c>
      <c r="L18" s="3" t="s">
        <v>484</v>
      </c>
      <c r="M18" s="3" t="s">
        <v>483</v>
      </c>
      <c r="N18" s="3" t="s">
        <v>483</v>
      </c>
      <c r="O18" s="3" t="s">
        <v>633</v>
      </c>
      <c r="P18" s="3" t="s">
        <v>4440</v>
      </c>
      <c r="Q18" s="3" t="s">
        <v>4371</v>
      </c>
      <c r="R18" s="3" t="s">
        <v>634</v>
      </c>
      <c r="S18" s="3">
        <v>1338720522</v>
      </c>
      <c r="T18" s="3" t="s">
        <v>635</v>
      </c>
      <c r="U18" s="3" t="s">
        <v>522</v>
      </c>
      <c r="V18" s="3" t="s">
        <v>483</v>
      </c>
      <c r="W18" s="3" t="s">
        <v>483</v>
      </c>
      <c r="X18" s="3">
        <v>93</v>
      </c>
      <c r="Y18" s="3" t="s">
        <v>636</v>
      </c>
      <c r="Z18" s="3" t="s">
        <v>490</v>
      </c>
      <c r="AA18" s="3" t="s">
        <v>490</v>
      </c>
      <c r="AB18" s="3" t="s">
        <v>256</v>
      </c>
      <c r="AC18" s="3" t="s">
        <v>259</v>
      </c>
      <c r="AD18" s="3" t="s">
        <v>34</v>
      </c>
      <c r="AE18" s="3" t="s">
        <v>483</v>
      </c>
      <c r="AF18" s="3" t="s">
        <v>483</v>
      </c>
      <c r="AG18" t="s">
        <v>4352</v>
      </c>
      <c r="AH18" t="e">
        <f>LOOKUP(AC18,$AL$1:$AL$174,$AM$1:$AM$174 )</f>
        <v>#N/A</v>
      </c>
      <c r="AI18" t="e">
        <f>LOOKUP(AG18,$AN$1:$AN$174,$AO$1:$AO$174)</f>
        <v>#N/A</v>
      </c>
      <c r="AJ18">
        <f>COUNTIFS(Answer,AC18,Country,"USA")</f>
        <v>0</v>
      </c>
      <c r="AK18">
        <f>COUNTIF(Answer,AC18)</f>
        <v>0</v>
      </c>
    </row>
    <row r="19" spans="1:37">
      <c r="A19" s="3" t="s">
        <v>255</v>
      </c>
      <c r="B19" s="3" t="s">
        <v>478</v>
      </c>
      <c r="C19" s="3" t="s">
        <v>479</v>
      </c>
      <c r="D19" s="3" t="s">
        <v>480</v>
      </c>
      <c r="E19" s="3" t="s">
        <v>481</v>
      </c>
      <c r="F19" s="4">
        <v>0.03</v>
      </c>
      <c r="G19" s="3" t="s">
        <v>482</v>
      </c>
      <c r="H19" s="3">
        <v>31</v>
      </c>
      <c r="I19" s="3" t="s">
        <v>483</v>
      </c>
      <c r="J19" s="3">
        <v>180</v>
      </c>
      <c r="K19" s="3">
        <v>604800</v>
      </c>
      <c r="L19" s="3" t="s">
        <v>484</v>
      </c>
      <c r="M19" s="3" t="s">
        <v>483</v>
      </c>
      <c r="N19" s="3" t="s">
        <v>483</v>
      </c>
      <c r="O19" s="3" t="s">
        <v>683</v>
      </c>
      <c r="P19" s="3" t="s">
        <v>4379</v>
      </c>
      <c r="Q19" s="3" t="s">
        <v>4371</v>
      </c>
      <c r="R19" s="3" t="s">
        <v>684</v>
      </c>
      <c r="S19" s="3">
        <v>1338725364</v>
      </c>
      <c r="T19" s="3" t="s">
        <v>685</v>
      </c>
      <c r="U19" s="3" t="s">
        <v>686</v>
      </c>
      <c r="V19" s="3" t="s">
        <v>483</v>
      </c>
      <c r="W19" s="3" t="s">
        <v>483</v>
      </c>
      <c r="X19" s="3">
        <v>57</v>
      </c>
      <c r="Y19" s="3" t="s">
        <v>687</v>
      </c>
      <c r="Z19" s="3" t="s">
        <v>490</v>
      </c>
      <c r="AA19" s="3" t="s">
        <v>490</v>
      </c>
      <c r="AB19" s="3" t="s">
        <v>256</v>
      </c>
      <c r="AC19" s="3" t="s">
        <v>43</v>
      </c>
      <c r="AD19" s="3" t="s">
        <v>34</v>
      </c>
      <c r="AE19" s="3" t="s">
        <v>483</v>
      </c>
      <c r="AF19" s="3" t="s">
        <v>483</v>
      </c>
      <c r="AG19" t="s">
        <v>4352</v>
      </c>
      <c r="AH19" t="e">
        <f>LOOKUP(AC19,$AL$1:$AL$174,$AM$1:$AM$174 )</f>
        <v>#N/A</v>
      </c>
      <c r="AI19" t="e">
        <f>LOOKUP(AG19,$AN$1:$AN$174,$AO$1:$AO$174)</f>
        <v>#N/A</v>
      </c>
      <c r="AJ19">
        <f>COUNTIFS(Answer,AC19,Country,"USA")</f>
        <v>107</v>
      </c>
      <c r="AK19">
        <f>COUNTIF(Answer,AC19)</f>
        <v>217</v>
      </c>
    </row>
    <row r="20" spans="1:37">
      <c r="A20" s="3" t="s">
        <v>255</v>
      </c>
      <c r="B20" s="3" t="s">
        <v>478</v>
      </c>
      <c r="C20" s="3" t="s">
        <v>479</v>
      </c>
      <c r="D20" s="3" t="s">
        <v>480</v>
      </c>
      <c r="E20" s="3" t="s">
        <v>481</v>
      </c>
      <c r="F20" s="4">
        <v>0.03</v>
      </c>
      <c r="G20" s="3" t="s">
        <v>482</v>
      </c>
      <c r="H20" s="3">
        <v>31</v>
      </c>
      <c r="I20" s="3" t="s">
        <v>483</v>
      </c>
      <c r="J20" s="3">
        <v>180</v>
      </c>
      <c r="K20" s="3">
        <v>604800</v>
      </c>
      <c r="L20" s="3" t="s">
        <v>484</v>
      </c>
      <c r="M20" s="3" t="s">
        <v>483</v>
      </c>
      <c r="N20" s="3" t="s">
        <v>483</v>
      </c>
      <c r="O20" s="3" t="s">
        <v>695</v>
      </c>
      <c r="P20" s="3" t="s">
        <v>212</v>
      </c>
      <c r="Q20" s="3" t="s">
        <v>4371</v>
      </c>
      <c r="R20" s="3" t="s">
        <v>696</v>
      </c>
      <c r="S20" s="3">
        <v>1338724082</v>
      </c>
      <c r="T20" s="3" t="s">
        <v>697</v>
      </c>
      <c r="U20" s="3" t="s">
        <v>686</v>
      </c>
      <c r="V20" s="3" t="s">
        <v>483</v>
      </c>
      <c r="W20" s="3" t="s">
        <v>483</v>
      </c>
      <c r="X20" s="3">
        <v>21</v>
      </c>
      <c r="Y20" s="3" t="s">
        <v>555</v>
      </c>
      <c r="Z20" s="3" t="s">
        <v>490</v>
      </c>
      <c r="AA20" s="3" t="s">
        <v>490</v>
      </c>
      <c r="AB20" s="3" t="s">
        <v>256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4352</v>
      </c>
      <c r="AH20" t="e">
        <f>LOOKUP(AC20,$AL$1:$AL$174,$AM$1:$AM$174 )</f>
        <v>#N/A</v>
      </c>
      <c r="AI20" t="e">
        <f>LOOKUP(AG20,$AN$1:$AN$174,$AO$1:$AO$174)</f>
        <v>#N/A</v>
      </c>
      <c r="AJ20">
        <f>COUNTIFS(Answer,AC20,Country,"USA")</f>
        <v>107</v>
      </c>
      <c r="AK20">
        <f>COUNTIF(Answer,AC20)</f>
        <v>217</v>
      </c>
    </row>
    <row r="21" spans="1:37">
      <c r="A21" s="3" t="s">
        <v>255</v>
      </c>
      <c r="B21" s="3" t="s">
        <v>478</v>
      </c>
      <c r="C21" s="3" t="s">
        <v>479</v>
      </c>
      <c r="D21" s="3" t="s">
        <v>480</v>
      </c>
      <c r="E21" s="3" t="s">
        <v>481</v>
      </c>
      <c r="F21" s="4">
        <v>0.03</v>
      </c>
      <c r="G21" s="3" t="s">
        <v>482</v>
      </c>
      <c r="H21" s="3">
        <v>31</v>
      </c>
      <c r="I21" s="3" t="s">
        <v>483</v>
      </c>
      <c r="J21" s="3">
        <v>180</v>
      </c>
      <c r="K21" s="3">
        <v>604800</v>
      </c>
      <c r="L21" s="3" t="s">
        <v>484</v>
      </c>
      <c r="M21" s="3" t="s">
        <v>483</v>
      </c>
      <c r="N21" s="3" t="s">
        <v>483</v>
      </c>
      <c r="O21" s="3" t="s">
        <v>653</v>
      </c>
      <c r="P21" s="3" t="s">
        <v>228</v>
      </c>
      <c r="Q21" s="3" t="s">
        <v>4371</v>
      </c>
      <c r="R21" s="3" t="s">
        <v>654</v>
      </c>
      <c r="S21" s="3">
        <v>1338746339</v>
      </c>
      <c r="T21" s="3" t="s">
        <v>655</v>
      </c>
      <c r="U21" s="3" t="s">
        <v>656</v>
      </c>
      <c r="V21" s="3" t="s">
        <v>483</v>
      </c>
      <c r="W21" s="3" t="s">
        <v>483</v>
      </c>
      <c r="X21" s="3">
        <v>47</v>
      </c>
      <c r="Y21" s="3" t="s">
        <v>518</v>
      </c>
      <c r="Z21" s="3" t="s">
        <v>490</v>
      </c>
      <c r="AA21" s="3" t="s">
        <v>490</v>
      </c>
      <c r="AB21" s="3" t="s">
        <v>256</v>
      </c>
      <c r="AC21" s="3" t="s">
        <v>257</v>
      </c>
      <c r="AD21" s="3" t="s">
        <v>38</v>
      </c>
      <c r="AE21" s="3" t="s">
        <v>483</v>
      </c>
      <c r="AF21" s="3" t="s">
        <v>483</v>
      </c>
      <c r="AG21" t="s">
        <v>4352</v>
      </c>
      <c r="AH21" t="e">
        <f>LOOKUP(AC21,$AL$1:$AL$174,$AM$1:$AM$174 )</f>
        <v>#N/A</v>
      </c>
      <c r="AI21" t="e">
        <f>LOOKUP(AG21,$AN$1:$AN$174,$AO$1:$AO$174)</f>
        <v>#N/A</v>
      </c>
      <c r="AJ21">
        <f>COUNTIFS(Answer,AC21,Country,"USA")</f>
        <v>0</v>
      </c>
      <c r="AK21">
        <f>COUNTIF(Answer,AC21)</f>
        <v>0</v>
      </c>
    </row>
    <row r="22" spans="1:37">
      <c r="A22" s="3" t="s">
        <v>255</v>
      </c>
      <c r="B22" s="3" t="s">
        <v>478</v>
      </c>
      <c r="C22" s="3" t="s">
        <v>479</v>
      </c>
      <c r="D22" s="3" t="s">
        <v>480</v>
      </c>
      <c r="E22" s="3" t="s">
        <v>481</v>
      </c>
      <c r="F22" s="4">
        <v>0.03</v>
      </c>
      <c r="G22" s="3" t="s">
        <v>482</v>
      </c>
      <c r="H22" s="3">
        <v>31</v>
      </c>
      <c r="I22" s="3" t="s">
        <v>483</v>
      </c>
      <c r="J22" s="3">
        <v>180</v>
      </c>
      <c r="K22" s="3">
        <v>604800</v>
      </c>
      <c r="L22" s="3" t="s">
        <v>484</v>
      </c>
      <c r="M22" s="3" t="s">
        <v>483</v>
      </c>
      <c r="N22" s="3" t="s">
        <v>483</v>
      </c>
      <c r="O22" s="3" t="s">
        <v>580</v>
      </c>
      <c r="P22" s="3" t="s">
        <v>4450</v>
      </c>
      <c r="Q22" s="3" t="s">
        <v>4371</v>
      </c>
      <c r="R22" s="3" t="s">
        <v>581</v>
      </c>
      <c r="S22" s="3">
        <v>1338741084</v>
      </c>
      <c r="T22" s="3" t="s">
        <v>582</v>
      </c>
      <c r="U22" s="3" t="s">
        <v>583</v>
      </c>
      <c r="V22" s="3" t="s">
        <v>483</v>
      </c>
      <c r="W22" s="3" t="s">
        <v>483</v>
      </c>
      <c r="X22" s="3">
        <v>19</v>
      </c>
      <c r="Y22" s="3" t="s">
        <v>561</v>
      </c>
      <c r="Z22" s="3" t="s">
        <v>490</v>
      </c>
      <c r="AA22" s="3" t="s">
        <v>490</v>
      </c>
      <c r="AB22" s="3" t="s">
        <v>256</v>
      </c>
      <c r="AC22" s="3" t="s">
        <v>43</v>
      </c>
      <c r="AD22" s="3" t="s">
        <v>34</v>
      </c>
      <c r="AE22" s="3" t="s">
        <v>483</v>
      </c>
      <c r="AF22" s="3" t="s">
        <v>483</v>
      </c>
      <c r="AG22" t="s">
        <v>4352</v>
      </c>
      <c r="AH22" t="e">
        <f>LOOKUP(AC22,$AL$1:$AL$174,$AM$1:$AM$174 )</f>
        <v>#N/A</v>
      </c>
      <c r="AI22" t="e">
        <f>LOOKUP(AG22,$AN$1:$AN$174,$AO$1:$AO$174)</f>
        <v>#N/A</v>
      </c>
      <c r="AJ22">
        <f>COUNTIFS(Answer,AC22,Country,"USA")</f>
        <v>107</v>
      </c>
      <c r="AK22">
        <f>COUNTIF(Answer,AC22)</f>
        <v>217</v>
      </c>
    </row>
    <row r="23" spans="1:37">
      <c r="A23" s="3" t="s">
        <v>255</v>
      </c>
      <c r="B23" s="3" t="s">
        <v>478</v>
      </c>
      <c r="C23" s="3" t="s">
        <v>479</v>
      </c>
      <c r="D23" s="3" t="s">
        <v>480</v>
      </c>
      <c r="E23" s="3" t="s">
        <v>481</v>
      </c>
      <c r="F23" s="4">
        <v>0.03</v>
      </c>
      <c r="G23" s="3" t="s">
        <v>482</v>
      </c>
      <c r="H23" s="3">
        <v>31</v>
      </c>
      <c r="I23" s="3" t="s">
        <v>483</v>
      </c>
      <c r="J23" s="3">
        <v>180</v>
      </c>
      <c r="K23" s="3">
        <v>604800</v>
      </c>
      <c r="L23" s="3" t="s">
        <v>484</v>
      </c>
      <c r="M23" s="3" t="s">
        <v>483</v>
      </c>
      <c r="N23" s="3" t="s">
        <v>483</v>
      </c>
      <c r="O23" s="3" t="s">
        <v>667</v>
      </c>
      <c r="P23" s="3" t="s">
        <v>4451</v>
      </c>
      <c r="Q23" s="3" t="s">
        <v>4371</v>
      </c>
      <c r="R23" s="3" t="s">
        <v>668</v>
      </c>
      <c r="S23" s="3">
        <v>1338739318</v>
      </c>
      <c r="T23" s="3" t="s">
        <v>669</v>
      </c>
      <c r="U23" s="3" t="s">
        <v>583</v>
      </c>
      <c r="V23" s="3" t="s">
        <v>483</v>
      </c>
      <c r="W23" s="3" t="s">
        <v>483</v>
      </c>
      <c r="X23" s="3">
        <v>21</v>
      </c>
      <c r="Y23" s="3" t="s">
        <v>489</v>
      </c>
      <c r="Z23" s="3" t="s">
        <v>490</v>
      </c>
      <c r="AA23" s="3" t="s">
        <v>490</v>
      </c>
      <c r="AB23" s="3" t="s">
        <v>256</v>
      </c>
      <c r="AC23" s="3" t="s">
        <v>43</v>
      </c>
      <c r="AD23" s="3" t="s">
        <v>34</v>
      </c>
      <c r="AE23" s="3" t="s">
        <v>483</v>
      </c>
      <c r="AF23" s="3" t="s">
        <v>483</v>
      </c>
      <c r="AG23" t="s">
        <v>4352</v>
      </c>
      <c r="AH23" t="e">
        <f>LOOKUP(AC23,$AL$1:$AL$174,$AM$1:$AM$174 )</f>
        <v>#N/A</v>
      </c>
      <c r="AI23" t="e">
        <f>LOOKUP(AG23,$AN$1:$AN$174,$AO$1:$AO$174)</f>
        <v>#N/A</v>
      </c>
      <c r="AJ23">
        <f>COUNTIFS(Answer,AC23,Country,"USA")</f>
        <v>107</v>
      </c>
      <c r="AK23">
        <f>COUNTIF(Answer,AC23)</f>
        <v>217</v>
      </c>
    </row>
    <row r="24" spans="1:37">
      <c r="A24" s="3" t="s">
        <v>255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482</v>
      </c>
      <c r="H24" s="3">
        <v>31</v>
      </c>
      <c r="I24" s="3" t="s">
        <v>483</v>
      </c>
      <c r="J24" s="3">
        <v>180</v>
      </c>
      <c r="K24" s="3">
        <v>604800</v>
      </c>
      <c r="L24" s="3" t="s">
        <v>484</v>
      </c>
      <c r="M24" s="3" t="s">
        <v>483</v>
      </c>
      <c r="N24" s="3" t="s">
        <v>483</v>
      </c>
      <c r="O24" s="3" t="s">
        <v>763</v>
      </c>
      <c r="P24" s="3" t="s">
        <v>223</v>
      </c>
      <c r="Q24" s="3" t="s">
        <v>4371</v>
      </c>
      <c r="R24" s="3" t="s">
        <v>764</v>
      </c>
      <c r="S24" s="3">
        <v>1338746970</v>
      </c>
      <c r="T24" s="3" t="s">
        <v>765</v>
      </c>
      <c r="U24" s="3" t="s">
        <v>583</v>
      </c>
      <c r="V24" s="3" t="s">
        <v>483</v>
      </c>
      <c r="W24" s="3" t="s">
        <v>483</v>
      </c>
      <c r="X24" s="3">
        <v>84</v>
      </c>
      <c r="Y24" s="3" t="s">
        <v>518</v>
      </c>
      <c r="Z24" s="3" t="s">
        <v>490</v>
      </c>
      <c r="AA24" s="3" t="s">
        <v>490</v>
      </c>
      <c r="AB24" s="3" t="s">
        <v>256</v>
      </c>
      <c r="AC24" s="3" t="s">
        <v>43</v>
      </c>
      <c r="AD24" s="3" t="s">
        <v>38</v>
      </c>
      <c r="AE24" s="3" t="s">
        <v>483</v>
      </c>
      <c r="AF24" s="3" t="s">
        <v>483</v>
      </c>
      <c r="AG24" t="s">
        <v>4352</v>
      </c>
      <c r="AH24" t="e">
        <f>LOOKUP(AC24,$AL$1:$AL$174,$AM$1:$AM$174 )</f>
        <v>#N/A</v>
      </c>
      <c r="AI24" t="e">
        <f>LOOKUP(AG24,$AN$1:$AN$174,$AO$1:$AO$174)</f>
        <v>#N/A</v>
      </c>
      <c r="AJ24">
        <f>COUNTIFS(Answer,AC24,Country,"USA")</f>
        <v>107</v>
      </c>
      <c r="AK24">
        <f>COUNTIF(Answer,AC24)</f>
        <v>217</v>
      </c>
    </row>
    <row r="25" spans="1:37">
      <c r="A25" s="3" t="s">
        <v>255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482</v>
      </c>
      <c r="H25" s="3">
        <v>31</v>
      </c>
      <c r="I25" s="3" t="s">
        <v>483</v>
      </c>
      <c r="J25" s="3">
        <v>180</v>
      </c>
      <c r="K25" s="3">
        <v>604800</v>
      </c>
      <c r="L25" s="3" t="s">
        <v>484</v>
      </c>
      <c r="M25" s="3" t="s">
        <v>483</v>
      </c>
      <c r="N25" s="3" t="s">
        <v>483</v>
      </c>
      <c r="O25" s="3" t="s">
        <v>504</v>
      </c>
      <c r="P25" s="3" t="s">
        <v>56</v>
      </c>
      <c r="Q25" s="3" t="s">
        <v>4371</v>
      </c>
      <c r="R25" s="3" t="s">
        <v>505</v>
      </c>
      <c r="S25" s="3">
        <v>1338744377</v>
      </c>
      <c r="T25" s="3" t="s">
        <v>506</v>
      </c>
      <c r="U25" s="3" t="s">
        <v>507</v>
      </c>
      <c r="V25" s="3" t="s">
        <v>483</v>
      </c>
      <c r="W25" s="3" t="s">
        <v>483</v>
      </c>
      <c r="X25" s="3">
        <v>33</v>
      </c>
      <c r="Y25" s="3" t="s">
        <v>508</v>
      </c>
      <c r="Z25" s="3" t="s">
        <v>490</v>
      </c>
      <c r="AA25" s="3" t="s">
        <v>490</v>
      </c>
      <c r="AB25" s="3" t="s">
        <v>256</v>
      </c>
      <c r="AC25" s="3" t="s">
        <v>258</v>
      </c>
      <c r="AD25" s="3" t="s">
        <v>38</v>
      </c>
      <c r="AE25" s="3" t="s">
        <v>483</v>
      </c>
      <c r="AF25" s="3" t="s">
        <v>483</v>
      </c>
      <c r="AG25" t="s">
        <v>4352</v>
      </c>
      <c r="AH25" t="e">
        <f>LOOKUP(AC25,$AL$1:$AL$174,$AM$1:$AM$174 )</f>
        <v>#N/A</v>
      </c>
      <c r="AI25" t="e">
        <f>LOOKUP(AG25,$AN$1:$AN$174,$AO$1:$AO$174)</f>
        <v>#N/A</v>
      </c>
      <c r="AJ25">
        <f>COUNTIFS(Answer,AC25,Country,"USA")</f>
        <v>0</v>
      </c>
      <c r="AK25">
        <f>COUNTIF(Answer,AC25)</f>
        <v>0</v>
      </c>
    </row>
    <row r="26" spans="1:37">
      <c r="A26" s="3" t="s">
        <v>255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482</v>
      </c>
      <c r="H26" s="3">
        <v>31</v>
      </c>
      <c r="I26" s="3" t="s">
        <v>483</v>
      </c>
      <c r="J26" s="3">
        <v>180</v>
      </c>
      <c r="K26" s="3">
        <v>604800</v>
      </c>
      <c r="L26" s="3" t="s">
        <v>484</v>
      </c>
      <c r="M26" s="3" t="s">
        <v>483</v>
      </c>
      <c r="N26" s="3" t="s">
        <v>483</v>
      </c>
      <c r="O26" s="3" t="s">
        <v>766</v>
      </c>
      <c r="P26" s="3" t="s">
        <v>264</v>
      </c>
      <c r="Q26" s="3" t="s">
        <v>4371</v>
      </c>
      <c r="R26" s="3" t="s">
        <v>767</v>
      </c>
      <c r="S26" s="3">
        <v>1338744283</v>
      </c>
      <c r="T26" s="3" t="s">
        <v>768</v>
      </c>
      <c r="U26" s="3" t="s">
        <v>507</v>
      </c>
      <c r="V26" s="3" t="s">
        <v>483</v>
      </c>
      <c r="W26" s="3" t="s">
        <v>483</v>
      </c>
      <c r="X26" s="3">
        <v>78</v>
      </c>
      <c r="Y26" s="3" t="s">
        <v>489</v>
      </c>
      <c r="Z26" s="3" t="s">
        <v>490</v>
      </c>
      <c r="AA26" s="3" t="s">
        <v>490</v>
      </c>
      <c r="AB26" s="3" t="s">
        <v>256</v>
      </c>
      <c r="AC26" s="3" t="s">
        <v>35</v>
      </c>
      <c r="AD26" s="3" t="s">
        <v>38</v>
      </c>
      <c r="AE26" s="3" t="s">
        <v>483</v>
      </c>
      <c r="AF26" s="3" t="s">
        <v>483</v>
      </c>
      <c r="AG26" t="s">
        <v>4352</v>
      </c>
      <c r="AH26" t="e">
        <f>LOOKUP(AC26,$AL$1:$AL$174,$AM$1:$AM$174 )</f>
        <v>#N/A</v>
      </c>
      <c r="AI26" t="e">
        <f>LOOKUP(AG26,$AN$1:$AN$174,$AO$1:$AO$174)</f>
        <v>#N/A</v>
      </c>
      <c r="AJ26">
        <f>COUNTIFS(Answer,AC26,Country,"USA")</f>
        <v>184</v>
      </c>
      <c r="AK26">
        <f>COUNTIF(Answer,AC26)</f>
        <v>352</v>
      </c>
    </row>
    <row r="27" spans="1:37">
      <c r="A27" s="3" t="s">
        <v>255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482</v>
      </c>
      <c r="H27" s="3">
        <v>31</v>
      </c>
      <c r="I27" s="3" t="s">
        <v>483</v>
      </c>
      <c r="J27" s="3">
        <v>180</v>
      </c>
      <c r="K27" s="3">
        <v>604800</v>
      </c>
      <c r="L27" s="3" t="s">
        <v>484</v>
      </c>
      <c r="M27" s="3" t="s">
        <v>483</v>
      </c>
      <c r="N27" s="3" t="s">
        <v>483</v>
      </c>
      <c r="O27" s="3" t="s">
        <v>509</v>
      </c>
      <c r="P27" s="3" t="s">
        <v>4401</v>
      </c>
      <c r="Q27" s="3" t="s">
        <v>4371</v>
      </c>
      <c r="R27" s="3" t="s">
        <v>510</v>
      </c>
      <c r="S27" s="3">
        <v>1338735800</v>
      </c>
      <c r="T27" s="3" t="s">
        <v>511</v>
      </c>
      <c r="U27" s="3" t="s">
        <v>512</v>
      </c>
      <c r="V27" s="3" t="s">
        <v>483</v>
      </c>
      <c r="W27" s="3" t="s">
        <v>483</v>
      </c>
      <c r="X27" s="3">
        <v>18</v>
      </c>
      <c r="Y27" s="3" t="s">
        <v>513</v>
      </c>
      <c r="Z27" s="3" t="s">
        <v>490</v>
      </c>
      <c r="AA27" s="3" t="s">
        <v>490</v>
      </c>
      <c r="AB27" s="3" t="s">
        <v>256</v>
      </c>
      <c r="AC27" s="3" t="s">
        <v>35</v>
      </c>
      <c r="AD27" s="3" t="s">
        <v>36</v>
      </c>
      <c r="AE27" s="3" t="s">
        <v>483</v>
      </c>
      <c r="AF27" s="3" t="s">
        <v>483</v>
      </c>
      <c r="AG27" t="s">
        <v>4352</v>
      </c>
      <c r="AH27" t="e">
        <f>LOOKUP(AC27,$AL$1:$AL$174,$AM$1:$AM$174 )</f>
        <v>#N/A</v>
      </c>
      <c r="AI27" t="e">
        <f>LOOKUP(AG27,$AN$1:$AN$174,$AO$1:$AO$174)</f>
        <v>#N/A</v>
      </c>
      <c r="AJ27">
        <f>COUNTIFS(Answer,AC27,Country,"USA")</f>
        <v>184</v>
      </c>
      <c r="AK27">
        <f>COUNTIF(Answer,AC27)</f>
        <v>352</v>
      </c>
    </row>
    <row r="28" spans="1:37">
      <c r="A28" s="3" t="s">
        <v>255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482</v>
      </c>
      <c r="H28" s="3">
        <v>31</v>
      </c>
      <c r="I28" s="3" t="s">
        <v>483</v>
      </c>
      <c r="J28" s="3">
        <v>180</v>
      </c>
      <c r="K28" s="3">
        <v>604800</v>
      </c>
      <c r="L28" s="3" t="s">
        <v>484</v>
      </c>
      <c r="M28" s="3" t="s">
        <v>483</v>
      </c>
      <c r="N28" s="3" t="s">
        <v>483</v>
      </c>
      <c r="O28" s="3" t="s">
        <v>570</v>
      </c>
      <c r="P28" s="3" t="s">
        <v>4400</v>
      </c>
      <c r="Q28" s="3" t="s">
        <v>4371</v>
      </c>
      <c r="R28" s="3" t="s">
        <v>571</v>
      </c>
      <c r="S28" s="3">
        <v>1338731076</v>
      </c>
      <c r="T28" s="3" t="s">
        <v>572</v>
      </c>
      <c r="U28" s="3" t="s">
        <v>512</v>
      </c>
      <c r="V28" s="3" t="s">
        <v>483</v>
      </c>
      <c r="W28" s="3" t="s">
        <v>483</v>
      </c>
      <c r="X28" s="3">
        <v>64</v>
      </c>
      <c r="Y28" s="3" t="s">
        <v>573</v>
      </c>
      <c r="Z28" s="3" t="s">
        <v>490</v>
      </c>
      <c r="AA28" s="3" t="s">
        <v>490</v>
      </c>
      <c r="AB28" s="3" t="s">
        <v>256</v>
      </c>
      <c r="AC28" s="3" t="s">
        <v>43</v>
      </c>
      <c r="AD28" s="3" t="s">
        <v>34</v>
      </c>
      <c r="AE28" s="3" t="s">
        <v>483</v>
      </c>
      <c r="AF28" s="3" t="s">
        <v>483</v>
      </c>
      <c r="AG28" t="s">
        <v>4352</v>
      </c>
      <c r="AH28" t="e">
        <f>LOOKUP(AC28,$AL$1:$AL$174,$AM$1:$AM$174 )</f>
        <v>#N/A</v>
      </c>
      <c r="AI28" t="e">
        <f>LOOKUP(AG28,$AN$1:$AN$174,$AO$1:$AO$174)</f>
        <v>#N/A</v>
      </c>
      <c r="AJ28">
        <f>COUNTIFS(Answer,AC28,Country,"USA")</f>
        <v>107</v>
      </c>
      <c r="AK28">
        <f>COUNTIF(Answer,AC28)</f>
        <v>217</v>
      </c>
    </row>
    <row r="29" spans="1:37">
      <c r="A29" s="3" t="s">
        <v>255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482</v>
      </c>
      <c r="H29" s="3">
        <v>31</v>
      </c>
      <c r="I29" s="3" t="s">
        <v>483</v>
      </c>
      <c r="J29" s="3">
        <v>180</v>
      </c>
      <c r="K29" s="3">
        <v>604800</v>
      </c>
      <c r="L29" s="3" t="s">
        <v>484</v>
      </c>
      <c r="M29" s="3" t="s">
        <v>483</v>
      </c>
      <c r="N29" s="3" t="s">
        <v>483</v>
      </c>
      <c r="O29" s="3" t="s">
        <v>646</v>
      </c>
      <c r="P29" s="3" t="s">
        <v>4445</v>
      </c>
      <c r="Q29" s="3" t="s">
        <v>4371</v>
      </c>
      <c r="R29" s="3" t="s">
        <v>647</v>
      </c>
      <c r="S29" s="3">
        <v>1338729678</v>
      </c>
      <c r="T29" s="3" t="s">
        <v>648</v>
      </c>
      <c r="U29" s="3" t="s">
        <v>512</v>
      </c>
      <c r="V29" s="3" t="s">
        <v>483</v>
      </c>
      <c r="W29" s="3" t="s">
        <v>483</v>
      </c>
      <c r="X29" s="3">
        <v>60</v>
      </c>
      <c r="Y29" s="3" t="s">
        <v>579</v>
      </c>
      <c r="Z29" s="3" t="s">
        <v>490</v>
      </c>
      <c r="AA29" s="3" t="s">
        <v>490</v>
      </c>
      <c r="AB29" s="3" t="s">
        <v>256</v>
      </c>
      <c r="AC29" s="3" t="s">
        <v>43</v>
      </c>
      <c r="AD29" s="3" t="s">
        <v>34</v>
      </c>
      <c r="AE29" s="3" t="s">
        <v>483</v>
      </c>
      <c r="AF29" s="3" t="s">
        <v>483</v>
      </c>
      <c r="AG29" t="s">
        <v>4352</v>
      </c>
      <c r="AH29" t="e">
        <f>LOOKUP(AC29,$AL$1:$AL$174,$AM$1:$AM$174 )</f>
        <v>#N/A</v>
      </c>
      <c r="AI29" t="e">
        <f>LOOKUP(AG29,$AN$1:$AN$174,$AO$1:$AO$174)</f>
        <v>#N/A</v>
      </c>
      <c r="AJ29">
        <f>COUNTIFS(Answer,AC29,Country,"USA")</f>
        <v>107</v>
      </c>
      <c r="AK29">
        <f>COUNTIF(Answer,AC29)</f>
        <v>217</v>
      </c>
    </row>
    <row r="30" spans="1:37">
      <c r="A30" s="3" t="s">
        <v>255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482</v>
      </c>
      <c r="H30" s="3">
        <v>31</v>
      </c>
      <c r="I30" s="3" t="s">
        <v>483</v>
      </c>
      <c r="J30" s="3">
        <v>180</v>
      </c>
      <c r="K30" s="3">
        <v>604800</v>
      </c>
      <c r="L30" s="3" t="s">
        <v>484</v>
      </c>
      <c r="M30" s="3" t="s">
        <v>483</v>
      </c>
      <c r="N30" s="3" t="s">
        <v>483</v>
      </c>
      <c r="O30" s="3" t="s">
        <v>661</v>
      </c>
      <c r="P30" s="3" t="s">
        <v>4449</v>
      </c>
      <c r="Q30" s="3" t="s">
        <v>4371</v>
      </c>
      <c r="R30" s="3" t="s">
        <v>662</v>
      </c>
      <c r="S30" s="3">
        <v>1338734061</v>
      </c>
      <c r="T30" s="3" t="s">
        <v>663</v>
      </c>
      <c r="U30" s="3" t="s">
        <v>512</v>
      </c>
      <c r="V30" s="3" t="s">
        <v>483</v>
      </c>
      <c r="W30" s="3" t="s">
        <v>483</v>
      </c>
      <c r="X30" s="3">
        <v>143</v>
      </c>
      <c r="Y30" s="3" t="s">
        <v>561</v>
      </c>
      <c r="Z30" s="3" t="s">
        <v>490</v>
      </c>
      <c r="AA30" s="3" t="s">
        <v>490</v>
      </c>
      <c r="AB30" s="3" t="s">
        <v>256</v>
      </c>
      <c r="AC30" s="3" t="s">
        <v>35</v>
      </c>
      <c r="AD30" s="3" t="s">
        <v>34</v>
      </c>
      <c r="AE30" s="3" t="s">
        <v>483</v>
      </c>
      <c r="AF30" s="3" t="s">
        <v>483</v>
      </c>
      <c r="AG30" t="s">
        <v>4352</v>
      </c>
      <c r="AH30" t="e">
        <f>LOOKUP(AC30,$AL$1:$AL$174,$AM$1:$AM$174 )</f>
        <v>#N/A</v>
      </c>
      <c r="AI30" t="e">
        <f>LOOKUP(AG30,$AN$1:$AN$174,$AO$1:$AO$174)</f>
        <v>#N/A</v>
      </c>
      <c r="AJ30">
        <f>COUNTIFS(Answer,AC30,Country,"USA")</f>
        <v>184</v>
      </c>
      <c r="AK30">
        <f>COUNTIF(Answer,AC30)</f>
        <v>352</v>
      </c>
    </row>
    <row r="31" spans="1:37">
      <c r="A31" s="3" t="s">
        <v>255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482</v>
      </c>
      <c r="H31" s="3">
        <v>31</v>
      </c>
      <c r="I31" s="3" t="s">
        <v>483</v>
      </c>
      <c r="J31" s="3">
        <v>180</v>
      </c>
      <c r="K31" s="3">
        <v>604800</v>
      </c>
      <c r="L31" s="3" t="s">
        <v>484</v>
      </c>
      <c r="M31" s="3" t="s">
        <v>483</v>
      </c>
      <c r="N31" s="3" t="s">
        <v>483</v>
      </c>
      <c r="O31" s="3" t="s">
        <v>524</v>
      </c>
      <c r="P31" s="3" t="s">
        <v>4447</v>
      </c>
      <c r="Q31" s="3" t="s">
        <v>4371</v>
      </c>
      <c r="R31" s="3" t="s">
        <v>525</v>
      </c>
      <c r="S31" s="3">
        <v>1338732390</v>
      </c>
      <c r="T31" s="3" t="s">
        <v>526</v>
      </c>
      <c r="U31" s="3" t="s">
        <v>527</v>
      </c>
      <c r="V31" s="3" t="s">
        <v>483</v>
      </c>
      <c r="W31" s="3" t="s">
        <v>483</v>
      </c>
      <c r="X31" s="3">
        <v>58</v>
      </c>
      <c r="Y31" s="3" t="s">
        <v>518</v>
      </c>
      <c r="Z31" s="3" t="s">
        <v>490</v>
      </c>
      <c r="AA31" s="3" t="s">
        <v>490</v>
      </c>
      <c r="AB31" s="3" t="s">
        <v>256</v>
      </c>
      <c r="AC31" s="3" t="s">
        <v>43</v>
      </c>
      <c r="AD31" s="3" t="s">
        <v>210</v>
      </c>
      <c r="AE31" s="3" t="s">
        <v>483</v>
      </c>
      <c r="AF31" s="3" t="s">
        <v>483</v>
      </c>
      <c r="AG31" t="s">
        <v>4352</v>
      </c>
      <c r="AH31" t="e">
        <f>LOOKUP(AC31,$AL$1:$AL$174,$AM$1:$AM$174 )</f>
        <v>#N/A</v>
      </c>
      <c r="AI31" t="e">
        <f>LOOKUP(AG31,$AN$1:$AN$174,$AO$1:$AO$174)</f>
        <v>#N/A</v>
      </c>
      <c r="AJ31">
        <f>COUNTIFS(Answer,AC31,Country,"USA")</f>
        <v>107</v>
      </c>
      <c r="AK31">
        <f>COUNTIF(Answer,AC31)</f>
        <v>217</v>
      </c>
    </row>
    <row r="32" spans="1:37">
      <c r="A32" s="3" t="s">
        <v>255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482</v>
      </c>
      <c r="H32" s="3">
        <v>31</v>
      </c>
      <c r="I32" s="3" t="s">
        <v>483</v>
      </c>
      <c r="J32" s="3">
        <v>180</v>
      </c>
      <c r="K32" s="3">
        <v>604800</v>
      </c>
      <c r="L32" s="3" t="s">
        <v>484</v>
      </c>
      <c r="M32" s="3" t="s">
        <v>483</v>
      </c>
      <c r="N32" s="3" t="s">
        <v>483</v>
      </c>
      <c r="O32" s="3" t="s">
        <v>552</v>
      </c>
      <c r="P32" s="3" t="s">
        <v>199</v>
      </c>
      <c r="Q32" s="3" t="s">
        <v>4371</v>
      </c>
      <c r="R32" s="3" t="s">
        <v>553</v>
      </c>
      <c r="S32" s="3">
        <v>1338742363</v>
      </c>
      <c r="T32" s="3" t="s">
        <v>554</v>
      </c>
      <c r="U32" s="3" t="s">
        <v>527</v>
      </c>
      <c r="V32" s="3" t="s">
        <v>483</v>
      </c>
      <c r="W32" s="3" t="s">
        <v>483</v>
      </c>
      <c r="X32" s="3">
        <v>63</v>
      </c>
      <c r="Y32" s="3" t="s">
        <v>555</v>
      </c>
      <c r="Z32" s="3" t="s">
        <v>490</v>
      </c>
      <c r="AA32" s="3" t="s">
        <v>490</v>
      </c>
      <c r="AB32" s="3" t="s">
        <v>256</v>
      </c>
      <c r="AC32" s="3" t="s">
        <v>261</v>
      </c>
      <c r="AD32" s="3" t="s">
        <v>38</v>
      </c>
      <c r="AE32" s="3" t="s">
        <v>483</v>
      </c>
      <c r="AF32" s="3" t="s">
        <v>483</v>
      </c>
      <c r="AG32" t="s">
        <v>4352</v>
      </c>
      <c r="AH32" t="e">
        <f>LOOKUP(AC32,$AL$1:$AL$174,$AM$1:$AM$174 )</f>
        <v>#N/A</v>
      </c>
      <c r="AI32" t="e">
        <f>LOOKUP(AG32,$AN$1:$AN$174,$AO$1:$AO$174)</f>
        <v>#N/A</v>
      </c>
      <c r="AJ32">
        <f>COUNTIFS(Answer,AC32,Country,"USA")</f>
        <v>0</v>
      </c>
      <c r="AK32">
        <f>COUNTIF(Answer,AC32)</f>
        <v>0</v>
      </c>
    </row>
    <row r="33" spans="1:37">
      <c r="A33" s="3" t="s">
        <v>255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482</v>
      </c>
      <c r="H33" s="3">
        <v>31</v>
      </c>
      <c r="I33" s="3" t="s">
        <v>483</v>
      </c>
      <c r="J33" s="3">
        <v>180</v>
      </c>
      <c r="K33" s="3">
        <v>604800</v>
      </c>
      <c r="L33" s="3" t="s">
        <v>484</v>
      </c>
      <c r="M33" s="3" t="s">
        <v>483</v>
      </c>
      <c r="N33" s="3" t="s">
        <v>483</v>
      </c>
      <c r="O33" s="3" t="s">
        <v>595</v>
      </c>
      <c r="P33" s="3" t="s">
        <v>4448</v>
      </c>
      <c r="Q33" s="3" t="s">
        <v>4371</v>
      </c>
      <c r="R33" s="3" t="s">
        <v>596</v>
      </c>
      <c r="S33" s="3">
        <v>1338747980</v>
      </c>
      <c r="T33" s="3" t="s">
        <v>597</v>
      </c>
      <c r="U33" s="3" t="s">
        <v>527</v>
      </c>
      <c r="V33" s="3" t="s">
        <v>483</v>
      </c>
      <c r="W33" s="3" t="s">
        <v>483</v>
      </c>
      <c r="X33" s="3">
        <v>79</v>
      </c>
      <c r="Y33" s="3" t="s">
        <v>523</v>
      </c>
      <c r="Z33" s="3" t="s">
        <v>490</v>
      </c>
      <c r="AA33" s="3" t="s">
        <v>490</v>
      </c>
      <c r="AB33" s="3" t="s">
        <v>256</v>
      </c>
      <c r="AC33" s="3" t="s">
        <v>43</v>
      </c>
      <c r="AD33" s="3" t="s">
        <v>135</v>
      </c>
      <c r="AE33" s="3" t="s">
        <v>483</v>
      </c>
      <c r="AF33" s="3" t="s">
        <v>483</v>
      </c>
      <c r="AG33" t="s">
        <v>4352</v>
      </c>
      <c r="AH33" t="e">
        <f>LOOKUP(AC33,$AL$1:$AL$174,$AM$1:$AM$174 )</f>
        <v>#N/A</v>
      </c>
      <c r="AI33" t="e">
        <f>LOOKUP(AG33,$AN$1:$AN$174,$AO$1:$AO$174)</f>
        <v>#N/A</v>
      </c>
      <c r="AJ33">
        <f>COUNTIFS(Answer,AC33,Country,"USA")</f>
        <v>107</v>
      </c>
      <c r="AK33">
        <f>COUNTIF(Answer,AC33)</f>
        <v>217</v>
      </c>
    </row>
    <row r="34" spans="1:37">
      <c r="A34" s="3" t="s">
        <v>255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482</v>
      </c>
      <c r="H34" s="3">
        <v>31</v>
      </c>
      <c r="I34" s="3" t="s">
        <v>483</v>
      </c>
      <c r="J34" s="3">
        <v>180</v>
      </c>
      <c r="K34" s="3">
        <v>604800</v>
      </c>
      <c r="L34" s="3" t="s">
        <v>484</v>
      </c>
      <c r="M34" s="3" t="s">
        <v>483</v>
      </c>
      <c r="N34" s="3" t="s">
        <v>483</v>
      </c>
      <c r="O34" s="3" t="s">
        <v>698</v>
      </c>
      <c r="P34" s="3" t="s">
        <v>249</v>
      </c>
      <c r="Q34" s="3" t="s">
        <v>4371</v>
      </c>
      <c r="R34" s="3" t="s">
        <v>699</v>
      </c>
      <c r="S34" s="3">
        <v>1338748852</v>
      </c>
      <c r="T34" s="3" t="s">
        <v>700</v>
      </c>
      <c r="U34" s="3" t="s">
        <v>527</v>
      </c>
      <c r="V34" s="3" t="s">
        <v>483</v>
      </c>
      <c r="W34" s="3" t="s">
        <v>483</v>
      </c>
      <c r="X34" s="3">
        <v>20</v>
      </c>
      <c r="Y34" s="3" t="s">
        <v>523</v>
      </c>
      <c r="Z34" s="3" t="s">
        <v>490</v>
      </c>
      <c r="AA34" s="3" t="s">
        <v>490</v>
      </c>
      <c r="AB34" s="3" t="s">
        <v>256</v>
      </c>
      <c r="AC34" s="3" t="s">
        <v>35</v>
      </c>
      <c r="AD34" s="3" t="s">
        <v>38</v>
      </c>
      <c r="AE34" s="3" t="s">
        <v>483</v>
      </c>
      <c r="AF34" s="3" t="s">
        <v>483</v>
      </c>
      <c r="AG34" t="s">
        <v>4352</v>
      </c>
      <c r="AH34" t="e">
        <f>LOOKUP(AC34,$AL$1:$AL$174,$AM$1:$AM$174 )</f>
        <v>#N/A</v>
      </c>
      <c r="AI34" t="e">
        <f>LOOKUP(AG34,$AN$1:$AN$174,$AO$1:$AO$174)</f>
        <v>#N/A</v>
      </c>
      <c r="AJ34">
        <f>COUNTIFS(Answer,AC34,Country,"USA")</f>
        <v>184</v>
      </c>
      <c r="AK34">
        <f>COUNTIF(Answer,AC34)</f>
        <v>352</v>
      </c>
    </row>
    <row r="35" spans="1:37">
      <c r="A35" s="3" t="s">
        <v>255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482</v>
      </c>
      <c r="H35" s="3">
        <v>31</v>
      </c>
      <c r="I35" s="3" t="s">
        <v>483</v>
      </c>
      <c r="J35" s="3">
        <v>180</v>
      </c>
      <c r="K35" s="3">
        <v>604800</v>
      </c>
      <c r="L35" s="3" t="s">
        <v>484</v>
      </c>
      <c r="M35" s="3" t="s">
        <v>483</v>
      </c>
      <c r="N35" s="3" t="s">
        <v>483</v>
      </c>
      <c r="O35" s="3" t="s">
        <v>757</v>
      </c>
      <c r="P35" s="3" t="s">
        <v>200</v>
      </c>
      <c r="Q35" s="3" t="s">
        <v>4371</v>
      </c>
      <c r="R35" s="3" t="s">
        <v>758</v>
      </c>
      <c r="S35" s="3">
        <v>1338734155</v>
      </c>
      <c r="T35" s="3" t="s">
        <v>759</v>
      </c>
      <c r="U35" s="3" t="s">
        <v>527</v>
      </c>
      <c r="V35" s="3" t="s">
        <v>483</v>
      </c>
      <c r="W35" s="3" t="s">
        <v>483</v>
      </c>
      <c r="X35" s="3">
        <v>82</v>
      </c>
      <c r="Y35" s="3" t="s">
        <v>523</v>
      </c>
      <c r="Z35" s="3" t="s">
        <v>490</v>
      </c>
      <c r="AA35" s="3" t="s">
        <v>490</v>
      </c>
      <c r="AB35" s="3" t="s">
        <v>256</v>
      </c>
      <c r="AC35" s="3" t="s">
        <v>35</v>
      </c>
      <c r="AD35" s="3" t="s">
        <v>38</v>
      </c>
      <c r="AE35" s="3" t="s">
        <v>483</v>
      </c>
      <c r="AF35" s="3" t="s">
        <v>483</v>
      </c>
      <c r="AG35" t="s">
        <v>4352</v>
      </c>
      <c r="AH35" t="e">
        <f>LOOKUP(AC35,$AL$1:$AL$174,$AM$1:$AM$174 )</f>
        <v>#N/A</v>
      </c>
      <c r="AI35" t="e">
        <f>LOOKUP(AG35,$AN$1:$AN$174,$AO$1:$AO$174)</f>
        <v>#N/A</v>
      </c>
      <c r="AJ35">
        <f>COUNTIFS(Answer,AC35,Country,"USA")</f>
        <v>184</v>
      </c>
      <c r="AK35">
        <f>COUNTIF(Answer,AC35)</f>
        <v>352</v>
      </c>
    </row>
    <row r="36" spans="1:37">
      <c r="A36" s="3" t="s">
        <v>255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482</v>
      </c>
      <c r="H36" s="3">
        <v>31</v>
      </c>
      <c r="I36" s="3" t="s">
        <v>483</v>
      </c>
      <c r="J36" s="3">
        <v>180</v>
      </c>
      <c r="K36" s="3">
        <v>604800</v>
      </c>
      <c r="L36" s="3" t="s">
        <v>484</v>
      </c>
      <c r="M36" s="3" t="s">
        <v>483</v>
      </c>
      <c r="N36" s="3" t="s">
        <v>483</v>
      </c>
      <c r="O36" s="3" t="s">
        <v>548</v>
      </c>
      <c r="P36" s="3" t="s">
        <v>230</v>
      </c>
      <c r="Q36" s="3" t="s">
        <v>4371</v>
      </c>
      <c r="R36" s="3" t="s">
        <v>549</v>
      </c>
      <c r="S36" s="3">
        <v>1338746805</v>
      </c>
      <c r="T36" s="3" t="s">
        <v>550</v>
      </c>
      <c r="U36" s="3" t="s">
        <v>551</v>
      </c>
      <c r="V36" s="3" t="s">
        <v>483</v>
      </c>
      <c r="W36" s="3" t="s">
        <v>483</v>
      </c>
      <c r="X36" s="3">
        <v>35</v>
      </c>
      <c r="Y36" s="3" t="s">
        <v>518</v>
      </c>
      <c r="Z36" s="3" t="s">
        <v>490</v>
      </c>
      <c r="AA36" s="3" t="s">
        <v>490</v>
      </c>
      <c r="AB36" s="3" t="s">
        <v>256</v>
      </c>
      <c r="AC36" s="3" t="s">
        <v>43</v>
      </c>
      <c r="AD36" s="3" t="s">
        <v>38</v>
      </c>
      <c r="AE36" s="3" t="s">
        <v>483</v>
      </c>
      <c r="AF36" s="3" t="s">
        <v>483</v>
      </c>
      <c r="AG36" t="s">
        <v>4352</v>
      </c>
      <c r="AH36" t="e">
        <f>LOOKUP(AC36,$AL$1:$AL$174,$AM$1:$AM$174 )</f>
        <v>#N/A</v>
      </c>
      <c r="AI36" t="e">
        <f>LOOKUP(AG36,$AN$1:$AN$174,$AO$1:$AO$174)</f>
        <v>#N/A</v>
      </c>
      <c r="AJ36">
        <f>COUNTIFS(Answer,AC36,Country,"USA")</f>
        <v>107</v>
      </c>
      <c r="AK36">
        <f>COUNTIF(Answer,AC36)</f>
        <v>217</v>
      </c>
    </row>
    <row r="37" spans="1:37">
      <c r="A37" s="3" t="s">
        <v>255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482</v>
      </c>
      <c r="H37" s="3">
        <v>31</v>
      </c>
      <c r="I37" s="3" t="s">
        <v>483</v>
      </c>
      <c r="J37" s="3">
        <v>180</v>
      </c>
      <c r="K37" s="3">
        <v>604800</v>
      </c>
      <c r="L37" s="3" t="s">
        <v>484</v>
      </c>
      <c r="M37" s="3" t="s">
        <v>483</v>
      </c>
      <c r="N37" s="3" t="s">
        <v>483</v>
      </c>
      <c r="O37" s="3" t="s">
        <v>624</v>
      </c>
      <c r="P37" s="3" t="s">
        <v>218</v>
      </c>
      <c r="Q37" s="3" t="s">
        <v>4371</v>
      </c>
      <c r="R37" s="3" t="s">
        <v>625</v>
      </c>
      <c r="S37" s="3">
        <v>1338737778</v>
      </c>
      <c r="T37" s="3" t="s">
        <v>626</v>
      </c>
      <c r="U37" s="3" t="s">
        <v>551</v>
      </c>
      <c r="V37" s="3" t="s">
        <v>483</v>
      </c>
      <c r="W37" s="3" t="s">
        <v>483</v>
      </c>
      <c r="X37" s="3">
        <v>19</v>
      </c>
      <c r="Y37" s="3" t="s">
        <v>561</v>
      </c>
      <c r="Z37" s="3" t="s">
        <v>490</v>
      </c>
      <c r="AA37" s="3" t="s">
        <v>490</v>
      </c>
      <c r="AB37" s="3" t="s">
        <v>256</v>
      </c>
      <c r="AC37" s="3" t="s">
        <v>43</v>
      </c>
      <c r="AD37" s="3" t="s">
        <v>38</v>
      </c>
      <c r="AE37" s="3" t="s">
        <v>483</v>
      </c>
      <c r="AF37" s="3" t="s">
        <v>483</v>
      </c>
      <c r="AG37" t="s">
        <v>4352</v>
      </c>
      <c r="AH37" t="e">
        <f>LOOKUP(AC37,$AL$1:$AL$174,$AM$1:$AM$174 )</f>
        <v>#N/A</v>
      </c>
      <c r="AI37" t="e">
        <f>LOOKUP(AG37,$AN$1:$AN$174,$AO$1:$AO$174)</f>
        <v>#N/A</v>
      </c>
      <c r="AJ37">
        <f>COUNTIFS(Answer,AC37,Country,"USA")</f>
        <v>107</v>
      </c>
      <c r="AK37">
        <f>COUNTIF(Answer,AC37)</f>
        <v>217</v>
      </c>
    </row>
    <row r="38" spans="1:37">
      <c r="A38" s="3" t="s">
        <v>255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482</v>
      </c>
      <c r="H38" s="3">
        <v>31</v>
      </c>
      <c r="I38" s="3" t="s">
        <v>483</v>
      </c>
      <c r="J38" s="3">
        <v>180</v>
      </c>
      <c r="K38" s="3">
        <v>604800</v>
      </c>
      <c r="L38" s="3" t="s">
        <v>484</v>
      </c>
      <c r="M38" s="3" t="s">
        <v>483</v>
      </c>
      <c r="N38" s="3" t="s">
        <v>483</v>
      </c>
      <c r="O38" s="3" t="s">
        <v>750</v>
      </c>
      <c r="P38" s="3" t="s">
        <v>4433</v>
      </c>
      <c r="Q38" s="3" t="s">
        <v>4371</v>
      </c>
      <c r="R38" s="3" t="s">
        <v>751</v>
      </c>
      <c r="S38" s="3">
        <v>1338737839</v>
      </c>
      <c r="T38" s="3" t="s">
        <v>752</v>
      </c>
      <c r="U38" s="3" t="s">
        <v>551</v>
      </c>
      <c r="V38" s="3" t="s">
        <v>483</v>
      </c>
      <c r="W38" s="3" t="s">
        <v>483</v>
      </c>
      <c r="X38" s="3">
        <v>39</v>
      </c>
      <c r="Y38" s="3" t="s">
        <v>753</v>
      </c>
      <c r="Z38" s="3" t="s">
        <v>490</v>
      </c>
      <c r="AA38" s="3" t="s">
        <v>490</v>
      </c>
      <c r="AB38" s="3" t="s">
        <v>256</v>
      </c>
      <c r="AC38" s="3" t="s">
        <v>265</v>
      </c>
      <c r="AD38" s="3" t="s">
        <v>34</v>
      </c>
      <c r="AE38" s="3" t="s">
        <v>483</v>
      </c>
      <c r="AF38" s="3" t="s">
        <v>483</v>
      </c>
      <c r="AG38" t="s">
        <v>4352</v>
      </c>
      <c r="AH38" t="e">
        <f>LOOKUP(AC38,$AL$1:$AL$174,$AM$1:$AM$174 )</f>
        <v>#N/A</v>
      </c>
      <c r="AI38" t="e">
        <f>LOOKUP(AG38,$AN$1:$AN$174,$AO$1:$AO$174)</f>
        <v>#N/A</v>
      </c>
      <c r="AJ38">
        <f>COUNTIFS(Answer,AC38,Country,"USA")</f>
        <v>0</v>
      </c>
      <c r="AK38">
        <f>COUNTIF(Answer,AC38)</f>
        <v>0</v>
      </c>
    </row>
    <row r="39" spans="1:37">
      <c r="A39" s="3" t="s">
        <v>255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482</v>
      </c>
      <c r="H39" s="3">
        <v>31</v>
      </c>
      <c r="I39" s="3" t="s">
        <v>483</v>
      </c>
      <c r="J39" s="3">
        <v>180</v>
      </c>
      <c r="K39" s="3">
        <v>604800</v>
      </c>
      <c r="L39" s="3" t="s">
        <v>484</v>
      </c>
      <c r="M39" s="3" t="s">
        <v>483</v>
      </c>
      <c r="N39" s="3" t="s">
        <v>483</v>
      </c>
      <c r="O39" s="3" t="s">
        <v>533</v>
      </c>
      <c r="P39" s="3" t="s">
        <v>4456</v>
      </c>
      <c r="Q39" s="3" t="s">
        <v>4371</v>
      </c>
      <c r="R39" s="3" t="s">
        <v>534</v>
      </c>
      <c r="S39" s="3">
        <v>1338751620</v>
      </c>
      <c r="T39" s="3" t="s">
        <v>535</v>
      </c>
      <c r="U39" s="3" t="s">
        <v>536</v>
      </c>
      <c r="V39" s="3" t="s">
        <v>483</v>
      </c>
      <c r="W39" s="3" t="s">
        <v>483</v>
      </c>
      <c r="X39" s="3">
        <v>103</v>
      </c>
      <c r="Y39" s="3" t="s">
        <v>537</v>
      </c>
      <c r="Z39" s="3" t="s">
        <v>490</v>
      </c>
      <c r="AA39" s="3" t="s">
        <v>490</v>
      </c>
      <c r="AB39" s="3" t="s">
        <v>256</v>
      </c>
      <c r="AC39" s="3" t="s">
        <v>35</v>
      </c>
      <c r="AD39" s="3" t="s">
        <v>244</v>
      </c>
      <c r="AE39" s="3" t="s">
        <v>483</v>
      </c>
      <c r="AF39" s="3" t="s">
        <v>483</v>
      </c>
      <c r="AG39" t="s">
        <v>4352</v>
      </c>
      <c r="AH39" t="e">
        <f>LOOKUP(AC39,$AL$1:$AL$174,$AM$1:$AM$174 )</f>
        <v>#N/A</v>
      </c>
      <c r="AI39" t="e">
        <f>LOOKUP(AG39,$AN$1:$AN$174,$AO$1:$AO$174)</f>
        <v>#N/A</v>
      </c>
      <c r="AJ39">
        <f>COUNTIFS(Answer,AC39,Country,"USA")</f>
        <v>184</v>
      </c>
      <c r="AK39">
        <f>COUNTIF(Answer,AC39)</f>
        <v>352</v>
      </c>
    </row>
    <row r="40" spans="1:37">
      <c r="A40" s="3" t="s">
        <v>255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482</v>
      </c>
      <c r="H40" s="3">
        <v>31</v>
      </c>
      <c r="I40" s="3" t="s">
        <v>483</v>
      </c>
      <c r="J40" s="3">
        <v>180</v>
      </c>
      <c r="K40" s="3">
        <v>604800</v>
      </c>
      <c r="L40" s="3" t="s">
        <v>484</v>
      </c>
      <c r="M40" s="3" t="s">
        <v>483</v>
      </c>
      <c r="N40" s="3" t="s">
        <v>483</v>
      </c>
      <c r="O40" s="3" t="s">
        <v>701</v>
      </c>
      <c r="P40" s="3" t="s">
        <v>227</v>
      </c>
      <c r="Q40" s="3" t="s">
        <v>4371</v>
      </c>
      <c r="R40" s="3" t="s">
        <v>702</v>
      </c>
      <c r="S40" s="3">
        <v>1338751587</v>
      </c>
      <c r="T40" s="3" t="s">
        <v>703</v>
      </c>
      <c r="U40" s="3" t="s">
        <v>704</v>
      </c>
      <c r="V40" s="3" t="s">
        <v>483</v>
      </c>
      <c r="W40" s="3" t="s">
        <v>483</v>
      </c>
      <c r="X40" s="3">
        <v>35</v>
      </c>
      <c r="Y40" s="3" t="s">
        <v>518</v>
      </c>
      <c r="Z40" s="3" t="s">
        <v>490</v>
      </c>
      <c r="AA40" s="3" t="s">
        <v>490</v>
      </c>
      <c r="AB40" s="3" t="s">
        <v>256</v>
      </c>
      <c r="AC40" s="3" t="s">
        <v>221</v>
      </c>
      <c r="AD40" s="3" t="s">
        <v>38</v>
      </c>
      <c r="AE40" s="3" t="s">
        <v>483</v>
      </c>
      <c r="AF40" s="3" t="s">
        <v>483</v>
      </c>
      <c r="AG40" t="s">
        <v>4352</v>
      </c>
      <c r="AH40" t="e">
        <f>LOOKUP(AC40,$AL$1:$AL$174,$AM$1:$AM$174 )</f>
        <v>#N/A</v>
      </c>
      <c r="AI40" t="e">
        <f>LOOKUP(AG40,$AN$1:$AN$174,$AO$1:$AO$174)</f>
        <v>#N/A</v>
      </c>
      <c r="AJ40">
        <f>COUNTIFS(Answer,AC40,Country,"USA")</f>
        <v>10</v>
      </c>
      <c r="AK40">
        <f>COUNTIF(Answer,AC40)</f>
        <v>10</v>
      </c>
    </row>
    <row r="41" spans="1:37">
      <c r="A41" s="3" t="s">
        <v>255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482</v>
      </c>
      <c r="H41" s="3">
        <v>31</v>
      </c>
      <c r="I41" s="3" t="s">
        <v>483</v>
      </c>
      <c r="J41" s="3">
        <v>180</v>
      </c>
      <c r="K41" s="3">
        <v>604800</v>
      </c>
      <c r="L41" s="3" t="s">
        <v>484</v>
      </c>
      <c r="M41" s="3" t="s">
        <v>483</v>
      </c>
      <c r="N41" s="3" t="s">
        <v>483</v>
      </c>
      <c r="O41" s="3" t="s">
        <v>538</v>
      </c>
      <c r="P41" s="3" t="s">
        <v>4405</v>
      </c>
      <c r="Q41" s="3" t="s">
        <v>4371</v>
      </c>
      <c r="R41" s="3" t="s">
        <v>539</v>
      </c>
      <c r="S41" s="3">
        <v>1338755079</v>
      </c>
      <c r="T41" s="3" t="s">
        <v>540</v>
      </c>
      <c r="U41" s="3" t="s">
        <v>541</v>
      </c>
      <c r="V41" s="3" t="s">
        <v>483</v>
      </c>
      <c r="W41" s="3" t="s">
        <v>483</v>
      </c>
      <c r="X41" s="3">
        <v>29</v>
      </c>
      <c r="Y41" s="3" t="s">
        <v>508</v>
      </c>
      <c r="Z41" s="3" t="s">
        <v>490</v>
      </c>
      <c r="AA41" s="3" t="s">
        <v>490</v>
      </c>
      <c r="AB41" s="3" t="s">
        <v>256</v>
      </c>
      <c r="AC41" s="3" t="s">
        <v>43</v>
      </c>
      <c r="AD41" s="3" t="s">
        <v>34</v>
      </c>
      <c r="AE41" s="3" t="s">
        <v>483</v>
      </c>
      <c r="AF41" s="3" t="s">
        <v>483</v>
      </c>
      <c r="AG41" t="s">
        <v>4352</v>
      </c>
      <c r="AH41" t="e">
        <f>LOOKUP(AC41,$AL$1:$AL$174,$AM$1:$AM$174 )</f>
        <v>#N/A</v>
      </c>
      <c r="AI41" t="e">
        <f>LOOKUP(AG41,$AN$1:$AN$174,$AO$1:$AO$174)</f>
        <v>#N/A</v>
      </c>
      <c r="AJ41">
        <f>COUNTIFS(Answer,AC41,Country,"USA")</f>
        <v>107</v>
      </c>
      <c r="AK41">
        <f>COUNTIF(Answer,AC41)</f>
        <v>217</v>
      </c>
    </row>
    <row r="42" spans="1:37">
      <c r="A42" s="3" t="s">
        <v>255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482</v>
      </c>
      <c r="H42" s="3">
        <v>31</v>
      </c>
      <c r="I42" s="3" t="s">
        <v>483</v>
      </c>
      <c r="J42" s="3">
        <v>180</v>
      </c>
      <c r="K42" s="3">
        <v>604800</v>
      </c>
      <c r="L42" s="3" t="s">
        <v>484</v>
      </c>
      <c r="M42" s="3" t="s">
        <v>483</v>
      </c>
      <c r="N42" s="3" t="s">
        <v>483</v>
      </c>
      <c r="O42" s="3" t="s">
        <v>617</v>
      </c>
      <c r="P42" s="3" t="s">
        <v>262</v>
      </c>
      <c r="Q42" s="3" t="s">
        <v>4371</v>
      </c>
      <c r="R42" s="3" t="s">
        <v>618</v>
      </c>
      <c r="S42" s="3">
        <v>1338761055</v>
      </c>
      <c r="T42" s="3" t="s">
        <v>619</v>
      </c>
      <c r="U42" s="3" t="s">
        <v>541</v>
      </c>
      <c r="V42" s="3" t="s">
        <v>483</v>
      </c>
      <c r="W42" s="3" t="s">
        <v>483</v>
      </c>
      <c r="X42" s="3">
        <v>63</v>
      </c>
      <c r="Y42" s="3" t="s">
        <v>489</v>
      </c>
      <c r="Z42" s="3" t="s">
        <v>490</v>
      </c>
      <c r="AA42" s="3" t="s">
        <v>490</v>
      </c>
      <c r="AB42" s="3" t="s">
        <v>256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4352</v>
      </c>
      <c r="AH42" t="e">
        <f>LOOKUP(AC42,$AL$1:$AL$174,$AM$1:$AM$174 )</f>
        <v>#N/A</v>
      </c>
      <c r="AI42" t="e">
        <f>LOOKUP(AG42,$AN$1:$AN$174,$AO$1:$AO$174)</f>
        <v>#N/A</v>
      </c>
      <c r="AJ42">
        <f>COUNTIFS(Answer,AC42,Country,"USA")</f>
        <v>107</v>
      </c>
      <c r="AK42">
        <f>COUNTIF(Answer,AC42)</f>
        <v>217</v>
      </c>
    </row>
    <row r="43" spans="1:37">
      <c r="A43" s="3" t="s">
        <v>255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482</v>
      </c>
      <c r="H43" s="3">
        <v>31</v>
      </c>
      <c r="I43" s="3" t="s">
        <v>483</v>
      </c>
      <c r="J43" s="3">
        <v>180</v>
      </c>
      <c r="K43" s="3">
        <v>604800</v>
      </c>
      <c r="L43" s="3" t="s">
        <v>484</v>
      </c>
      <c r="M43" s="3" t="s">
        <v>483</v>
      </c>
      <c r="N43" s="3" t="s">
        <v>483</v>
      </c>
      <c r="O43" s="3" t="s">
        <v>627</v>
      </c>
      <c r="P43" s="3" t="s">
        <v>260</v>
      </c>
      <c r="Q43" s="3" t="s">
        <v>4371</v>
      </c>
      <c r="R43" s="3" t="s">
        <v>628</v>
      </c>
      <c r="S43" s="3">
        <v>1338760709</v>
      </c>
      <c r="T43" s="3" t="s">
        <v>629</v>
      </c>
      <c r="U43" s="3" t="s">
        <v>541</v>
      </c>
      <c r="V43" s="3" t="s">
        <v>483</v>
      </c>
      <c r="W43" s="3" t="s">
        <v>483</v>
      </c>
      <c r="X43" s="3">
        <v>76</v>
      </c>
      <c r="Y43" s="3" t="s">
        <v>489</v>
      </c>
      <c r="Z43" s="3" t="s">
        <v>490</v>
      </c>
      <c r="AA43" s="3" t="s">
        <v>490</v>
      </c>
      <c r="AB43" s="3" t="s">
        <v>256</v>
      </c>
      <c r="AC43" s="3" t="s">
        <v>43</v>
      </c>
      <c r="AD43" s="3" t="s">
        <v>38</v>
      </c>
      <c r="AE43" s="3" t="s">
        <v>483</v>
      </c>
      <c r="AF43" s="3" t="s">
        <v>483</v>
      </c>
      <c r="AG43" t="s">
        <v>4352</v>
      </c>
      <c r="AH43" t="e">
        <f>LOOKUP(AC43,$AL$1:$AL$174,$AM$1:$AM$174 )</f>
        <v>#N/A</v>
      </c>
      <c r="AI43" t="e">
        <f>LOOKUP(AG43,$AN$1:$AN$174,$AO$1:$AO$174)</f>
        <v>#N/A</v>
      </c>
      <c r="AJ43">
        <f>COUNTIFS(Answer,AC43,Country,"USA")</f>
        <v>107</v>
      </c>
      <c r="AK43">
        <f>COUNTIF(Answer,AC43)</f>
        <v>217</v>
      </c>
    </row>
    <row r="44" spans="1:37">
      <c r="A44" s="3" t="s">
        <v>255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482</v>
      </c>
      <c r="H44" s="3">
        <v>31</v>
      </c>
      <c r="I44" s="3" t="s">
        <v>483</v>
      </c>
      <c r="J44" s="3">
        <v>180</v>
      </c>
      <c r="K44" s="3">
        <v>604800</v>
      </c>
      <c r="L44" s="3" t="s">
        <v>484</v>
      </c>
      <c r="M44" s="3" t="s">
        <v>483</v>
      </c>
      <c r="N44" s="3" t="s">
        <v>483</v>
      </c>
      <c r="O44" s="3" t="s">
        <v>485</v>
      </c>
      <c r="P44" s="3" t="s">
        <v>4457</v>
      </c>
      <c r="Q44" s="3" t="s">
        <v>4371</v>
      </c>
      <c r="R44" s="3" t="s">
        <v>486</v>
      </c>
      <c r="S44" s="3">
        <v>1338758105</v>
      </c>
      <c r="T44" s="3" t="s">
        <v>487</v>
      </c>
      <c r="U44" s="3" t="s">
        <v>488</v>
      </c>
      <c r="V44" s="3" t="s">
        <v>483</v>
      </c>
      <c r="W44" s="3" t="s">
        <v>483</v>
      </c>
      <c r="X44" s="3">
        <v>39</v>
      </c>
      <c r="Y44" s="3" t="s">
        <v>489</v>
      </c>
      <c r="Z44" s="3" t="s">
        <v>490</v>
      </c>
      <c r="AA44" s="3" t="s">
        <v>490</v>
      </c>
      <c r="AB44" s="3" t="s">
        <v>256</v>
      </c>
      <c r="AC44" s="3" t="s">
        <v>43</v>
      </c>
      <c r="AD44" s="3" t="s">
        <v>243</v>
      </c>
      <c r="AE44" s="3" t="s">
        <v>483</v>
      </c>
      <c r="AF44" s="3" t="s">
        <v>483</v>
      </c>
      <c r="AG44" t="s">
        <v>4352</v>
      </c>
      <c r="AH44" t="e">
        <f>LOOKUP(AC44,$AL$1:$AL$174,$AM$1:$AM$174 )</f>
        <v>#N/A</v>
      </c>
      <c r="AI44" t="e">
        <f>LOOKUP(AG44,$AN$1:$AN$174,$AO$1:$AO$174)</f>
        <v>#N/A</v>
      </c>
      <c r="AJ44">
        <f>COUNTIFS(Answer,AC44,Country,"USA")</f>
        <v>107</v>
      </c>
      <c r="AK44">
        <f>COUNTIF(Answer,AC44)</f>
        <v>217</v>
      </c>
    </row>
    <row r="45" spans="1:37">
      <c r="A45" s="3" t="s">
        <v>255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482</v>
      </c>
      <c r="H45" s="3">
        <v>31</v>
      </c>
      <c r="I45" s="3" t="s">
        <v>483</v>
      </c>
      <c r="J45" s="3">
        <v>180</v>
      </c>
      <c r="K45" s="3">
        <v>604800</v>
      </c>
      <c r="L45" s="3" t="s">
        <v>484</v>
      </c>
      <c r="M45" s="3" t="s">
        <v>483</v>
      </c>
      <c r="N45" s="3" t="s">
        <v>483</v>
      </c>
      <c r="O45" s="3" t="s">
        <v>643</v>
      </c>
      <c r="P45" s="3" t="s">
        <v>263</v>
      </c>
      <c r="Q45" s="3" t="s">
        <v>4371</v>
      </c>
      <c r="R45" s="3" t="s">
        <v>644</v>
      </c>
      <c r="S45" s="3">
        <v>1338761187</v>
      </c>
      <c r="T45" s="3" t="s">
        <v>645</v>
      </c>
      <c r="U45" s="3" t="s">
        <v>488</v>
      </c>
      <c r="V45" s="3" t="s">
        <v>483</v>
      </c>
      <c r="W45" s="3" t="s">
        <v>483</v>
      </c>
      <c r="X45" s="3">
        <v>15</v>
      </c>
      <c r="Y45" s="3" t="s">
        <v>489</v>
      </c>
      <c r="Z45" s="3" t="s">
        <v>490</v>
      </c>
      <c r="AA45" s="3" t="s">
        <v>490</v>
      </c>
      <c r="AB45" s="3" t="s">
        <v>256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4352</v>
      </c>
      <c r="AH45" t="e">
        <f>LOOKUP(AC45,$AL$1:$AL$174,$AM$1:$AM$174 )</f>
        <v>#N/A</v>
      </c>
      <c r="AI45" t="e">
        <f>LOOKUP(AG45,$AN$1:$AN$174,$AO$1:$AO$174)</f>
        <v>#N/A</v>
      </c>
      <c r="AJ45">
        <f>COUNTIFS(Answer,AC45,Country,"USA")</f>
        <v>107</v>
      </c>
      <c r="AK45">
        <f>COUNTIF(Answer,AC45)</f>
        <v>217</v>
      </c>
    </row>
    <row r="46" spans="1:37">
      <c r="A46" s="3" t="s">
        <v>461</v>
      </c>
      <c r="B46" s="3" t="s">
        <v>491</v>
      </c>
      <c r="C46" s="3" t="s">
        <v>479</v>
      </c>
      <c r="D46" s="3" t="s">
        <v>480</v>
      </c>
      <c r="E46" s="3" t="s">
        <v>481</v>
      </c>
      <c r="F46" s="4">
        <v>0.02</v>
      </c>
      <c r="G46" s="3" t="s">
        <v>492</v>
      </c>
      <c r="H46" s="3">
        <v>52</v>
      </c>
      <c r="I46" s="3" t="s">
        <v>483</v>
      </c>
      <c r="J46" s="3">
        <v>180</v>
      </c>
      <c r="K46" s="3">
        <v>604800</v>
      </c>
      <c r="L46" s="3" t="s">
        <v>493</v>
      </c>
      <c r="M46" s="3" t="s">
        <v>483</v>
      </c>
      <c r="N46" s="3" t="s">
        <v>483</v>
      </c>
      <c r="O46" s="3" t="s">
        <v>514</v>
      </c>
      <c r="P46" s="3" t="s">
        <v>385</v>
      </c>
      <c r="Q46" s="3" t="s">
        <v>4371</v>
      </c>
      <c r="R46" s="3" t="s">
        <v>515</v>
      </c>
      <c r="S46" s="3">
        <v>1338837177</v>
      </c>
      <c r="T46" s="3" t="s">
        <v>516</v>
      </c>
      <c r="U46" s="3" t="s">
        <v>517</v>
      </c>
      <c r="V46" s="3" t="s">
        <v>483</v>
      </c>
      <c r="W46" s="3" t="s">
        <v>483</v>
      </c>
      <c r="X46" s="3">
        <v>25</v>
      </c>
      <c r="Y46" s="3" t="s">
        <v>518</v>
      </c>
      <c r="Z46" s="3" t="s">
        <v>490</v>
      </c>
      <c r="AA46" s="3" t="s">
        <v>490</v>
      </c>
      <c r="AB46" s="3" t="s">
        <v>256</v>
      </c>
      <c r="AC46" s="3" t="s">
        <v>43</v>
      </c>
      <c r="AD46" s="3" t="s">
        <v>38</v>
      </c>
      <c r="AE46" s="3" t="s">
        <v>483</v>
      </c>
      <c r="AF46" s="3" t="s">
        <v>483</v>
      </c>
      <c r="AG46" t="s">
        <v>4352</v>
      </c>
      <c r="AH46" t="e">
        <f>LOOKUP(AC46,$AL$1:$AL$174,$AM$1:$AM$174 )</f>
        <v>#N/A</v>
      </c>
      <c r="AI46" t="e">
        <f>LOOKUP(AG46,$AN$1:$AN$174,$AO$1:$AO$174)</f>
        <v>#N/A</v>
      </c>
      <c r="AJ46">
        <f>COUNTIFS(Answer,AC46,Country,"USA")</f>
        <v>107</v>
      </c>
      <c r="AK46">
        <f>COUNTIF(Answer,AC46)</f>
        <v>217</v>
      </c>
    </row>
    <row r="47" spans="1:37">
      <c r="A47" s="3" t="s">
        <v>461</v>
      </c>
      <c r="B47" s="3" t="s">
        <v>491</v>
      </c>
      <c r="C47" s="3" t="s">
        <v>479</v>
      </c>
      <c r="D47" s="3" t="s">
        <v>480</v>
      </c>
      <c r="E47" s="3" t="s">
        <v>481</v>
      </c>
      <c r="F47" s="4">
        <v>0.02</v>
      </c>
      <c r="G47" s="3" t="s">
        <v>492</v>
      </c>
      <c r="H47" s="3">
        <v>52</v>
      </c>
      <c r="I47" s="3" t="s">
        <v>483</v>
      </c>
      <c r="J47" s="3">
        <v>180</v>
      </c>
      <c r="K47" s="3">
        <v>604800</v>
      </c>
      <c r="L47" s="3" t="s">
        <v>493</v>
      </c>
      <c r="M47" s="3" t="s">
        <v>483</v>
      </c>
      <c r="N47" s="3" t="s">
        <v>483</v>
      </c>
      <c r="O47" s="3" t="s">
        <v>760</v>
      </c>
      <c r="P47" s="3" t="s">
        <v>447</v>
      </c>
      <c r="Q47" s="3" t="s">
        <v>4371</v>
      </c>
      <c r="R47" s="3" t="s">
        <v>761</v>
      </c>
      <c r="S47" s="3">
        <v>1338853419</v>
      </c>
      <c r="T47" s="3" t="s">
        <v>762</v>
      </c>
      <c r="U47" s="3" t="s">
        <v>517</v>
      </c>
      <c r="V47" s="3" t="s">
        <v>483</v>
      </c>
      <c r="W47" s="3" t="s">
        <v>483</v>
      </c>
      <c r="X47" s="3">
        <v>67</v>
      </c>
      <c r="Y47" s="3" t="s">
        <v>523</v>
      </c>
      <c r="Z47" s="3" t="s">
        <v>490</v>
      </c>
      <c r="AA47" s="3" t="s">
        <v>490</v>
      </c>
      <c r="AB47" s="3" t="s">
        <v>256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4352</v>
      </c>
      <c r="AH47" t="e">
        <f>LOOKUP(AC47,$AL$1:$AL$174,$AM$1:$AM$174 )</f>
        <v>#N/A</v>
      </c>
      <c r="AI47" t="e">
        <f>LOOKUP(AG47,$AN$1:$AN$174,$AO$1:$AO$174)</f>
        <v>#N/A</v>
      </c>
      <c r="AJ47">
        <f>COUNTIFS(Answer,AC47,Country,"USA")</f>
        <v>107</v>
      </c>
      <c r="AK47">
        <f>COUNTIF(Answer,AC47)</f>
        <v>217</v>
      </c>
    </row>
    <row r="48" spans="1:37">
      <c r="A48" s="3" t="s">
        <v>461</v>
      </c>
      <c r="B48" s="3" t="s">
        <v>491</v>
      </c>
      <c r="C48" s="3" t="s">
        <v>479</v>
      </c>
      <c r="D48" s="3" t="s">
        <v>480</v>
      </c>
      <c r="E48" s="3" t="s">
        <v>481</v>
      </c>
      <c r="F48" s="4">
        <v>0.02</v>
      </c>
      <c r="G48" s="3" t="s">
        <v>492</v>
      </c>
      <c r="H48" s="3">
        <v>52</v>
      </c>
      <c r="I48" s="3" t="s">
        <v>483</v>
      </c>
      <c r="J48" s="3">
        <v>180</v>
      </c>
      <c r="K48" s="3">
        <v>604800</v>
      </c>
      <c r="L48" s="3" t="s">
        <v>493</v>
      </c>
      <c r="M48" s="3" t="s">
        <v>483</v>
      </c>
      <c r="N48" s="3" t="s">
        <v>483</v>
      </c>
      <c r="O48" s="3" t="s">
        <v>494</v>
      </c>
      <c r="P48" s="3" t="s">
        <v>208</v>
      </c>
      <c r="Q48" s="3" t="s">
        <v>4371</v>
      </c>
      <c r="R48" s="3" t="s">
        <v>495</v>
      </c>
      <c r="S48" s="3">
        <v>1338811537</v>
      </c>
      <c r="T48" s="3" t="s">
        <v>496</v>
      </c>
      <c r="U48" s="3" t="s">
        <v>497</v>
      </c>
      <c r="V48" s="3" t="s">
        <v>483</v>
      </c>
      <c r="W48" s="3" t="s">
        <v>483</v>
      </c>
      <c r="X48" s="3">
        <v>57</v>
      </c>
      <c r="Y48" s="3" t="s">
        <v>498</v>
      </c>
      <c r="Z48" s="3" t="s">
        <v>490</v>
      </c>
      <c r="AA48" s="3" t="s">
        <v>490</v>
      </c>
      <c r="AB48" s="3" t="s">
        <v>256</v>
      </c>
      <c r="AC48" s="3" t="s">
        <v>35</v>
      </c>
      <c r="AD48" s="3" t="s">
        <v>38</v>
      </c>
      <c r="AE48" s="3" t="s">
        <v>483</v>
      </c>
      <c r="AF48" s="3" t="s">
        <v>483</v>
      </c>
      <c r="AG48" t="s">
        <v>4352</v>
      </c>
      <c r="AH48" t="e">
        <f>LOOKUP(AC48,$AL$1:$AL$174,$AM$1:$AM$174 )</f>
        <v>#N/A</v>
      </c>
      <c r="AI48" t="e">
        <f>LOOKUP(AG48,$AN$1:$AN$174,$AO$1:$AO$174)</f>
        <v>#N/A</v>
      </c>
      <c r="AJ48">
        <f>COUNTIFS(Answer,AC48,Country,"USA")</f>
        <v>184</v>
      </c>
      <c r="AK48">
        <f>COUNTIF(Answer,AC48)</f>
        <v>352</v>
      </c>
    </row>
    <row r="49" spans="1:37">
      <c r="A49" s="3" t="s">
        <v>461</v>
      </c>
      <c r="B49" s="3" t="s">
        <v>491</v>
      </c>
      <c r="C49" s="3" t="s">
        <v>479</v>
      </c>
      <c r="D49" s="3" t="s">
        <v>480</v>
      </c>
      <c r="E49" s="3" t="s">
        <v>481</v>
      </c>
      <c r="F49" s="4">
        <v>0.02</v>
      </c>
      <c r="G49" s="3" t="s">
        <v>492</v>
      </c>
      <c r="H49" s="3">
        <v>52</v>
      </c>
      <c r="I49" s="3" t="s">
        <v>483</v>
      </c>
      <c r="J49" s="3">
        <v>180</v>
      </c>
      <c r="K49" s="3">
        <v>604800</v>
      </c>
      <c r="L49" s="3" t="s">
        <v>493</v>
      </c>
      <c r="M49" s="3" t="s">
        <v>483</v>
      </c>
      <c r="N49" s="3" t="s">
        <v>483</v>
      </c>
      <c r="O49" s="3" t="s">
        <v>584</v>
      </c>
      <c r="P49" s="3" t="s">
        <v>363</v>
      </c>
      <c r="Q49" s="3" t="s">
        <v>4371</v>
      </c>
      <c r="R49" s="3" t="s">
        <v>585</v>
      </c>
      <c r="S49" s="3">
        <v>1338869968</v>
      </c>
      <c r="T49" s="3" t="s">
        <v>586</v>
      </c>
      <c r="U49" s="3" t="s">
        <v>497</v>
      </c>
      <c r="V49" s="3" t="s">
        <v>483</v>
      </c>
      <c r="W49" s="3" t="s">
        <v>483</v>
      </c>
      <c r="X49" s="3">
        <v>29</v>
      </c>
      <c r="Y49" s="3" t="s">
        <v>503</v>
      </c>
      <c r="Z49" s="3" t="s">
        <v>490</v>
      </c>
      <c r="AA49" s="3" t="s">
        <v>490</v>
      </c>
      <c r="AB49" s="3" t="s">
        <v>256</v>
      </c>
      <c r="AC49" s="3" t="s">
        <v>35</v>
      </c>
      <c r="AD49" s="3" t="s">
        <v>38</v>
      </c>
      <c r="AE49" s="3" t="s">
        <v>483</v>
      </c>
      <c r="AF49" s="3" t="s">
        <v>483</v>
      </c>
      <c r="AG49" t="s">
        <v>4352</v>
      </c>
      <c r="AH49" t="e">
        <f>LOOKUP(AC49,$AL$1:$AL$174,$AM$1:$AM$174 )</f>
        <v>#N/A</v>
      </c>
      <c r="AI49" t="e">
        <f>LOOKUP(AG49,$AN$1:$AN$174,$AO$1:$AO$174)</f>
        <v>#N/A</v>
      </c>
      <c r="AJ49">
        <f>COUNTIFS(Answer,AC49,Country,"USA")</f>
        <v>184</v>
      </c>
      <c r="AK49">
        <f>COUNTIF(Answer,AC49)</f>
        <v>352</v>
      </c>
    </row>
    <row r="50" spans="1:37">
      <c r="A50" s="3" t="s">
        <v>461</v>
      </c>
      <c r="B50" s="3" t="s">
        <v>491</v>
      </c>
      <c r="C50" s="3" t="s">
        <v>479</v>
      </c>
      <c r="D50" s="3" t="s">
        <v>480</v>
      </c>
      <c r="E50" s="3" t="s">
        <v>481</v>
      </c>
      <c r="F50" s="4">
        <v>0.02</v>
      </c>
      <c r="G50" s="3" t="s">
        <v>492</v>
      </c>
      <c r="H50" s="3">
        <v>52</v>
      </c>
      <c r="I50" s="3" t="s">
        <v>483</v>
      </c>
      <c r="J50" s="3">
        <v>180</v>
      </c>
      <c r="K50" s="3">
        <v>604800</v>
      </c>
      <c r="L50" s="3" t="s">
        <v>493</v>
      </c>
      <c r="M50" s="3" t="s">
        <v>483</v>
      </c>
      <c r="N50" s="3" t="s">
        <v>483</v>
      </c>
      <c r="O50" s="3" t="s">
        <v>587</v>
      </c>
      <c r="P50" s="3" t="s">
        <v>44</v>
      </c>
      <c r="Q50" s="3" t="s">
        <v>4371</v>
      </c>
      <c r="R50" s="3" t="s">
        <v>588</v>
      </c>
      <c r="S50" s="3">
        <v>1338831551</v>
      </c>
      <c r="T50" s="3" t="s">
        <v>589</v>
      </c>
      <c r="U50" s="3" t="s">
        <v>497</v>
      </c>
      <c r="V50" s="3" t="s">
        <v>483</v>
      </c>
      <c r="W50" s="3" t="s">
        <v>483</v>
      </c>
      <c r="X50" s="3">
        <v>39</v>
      </c>
      <c r="Y50" s="3" t="s">
        <v>590</v>
      </c>
      <c r="Z50" s="3" t="s">
        <v>490</v>
      </c>
      <c r="AA50" s="3" t="s">
        <v>490</v>
      </c>
      <c r="AB50" s="3" t="s">
        <v>256</v>
      </c>
      <c r="AC50" s="3" t="s">
        <v>258</v>
      </c>
      <c r="AD50" s="3" t="s">
        <v>38</v>
      </c>
      <c r="AE50" s="3" t="s">
        <v>483</v>
      </c>
      <c r="AF50" s="3" t="s">
        <v>483</v>
      </c>
      <c r="AG50" t="s">
        <v>4352</v>
      </c>
      <c r="AH50" t="e">
        <f>LOOKUP(AC50,$AL$1:$AL$174,$AM$1:$AM$174 )</f>
        <v>#N/A</v>
      </c>
      <c r="AI50" t="e">
        <f>LOOKUP(AG50,$AN$1:$AN$174,$AO$1:$AO$174)</f>
        <v>#N/A</v>
      </c>
      <c r="AJ50">
        <f>COUNTIFS(Answer,AC50,Country,"USA")</f>
        <v>0</v>
      </c>
      <c r="AK50">
        <f>COUNTIF(Answer,AC50)</f>
        <v>0</v>
      </c>
    </row>
    <row r="51" spans="1:37">
      <c r="A51" s="3" t="s">
        <v>461</v>
      </c>
      <c r="B51" s="3" t="s">
        <v>491</v>
      </c>
      <c r="C51" s="3" t="s">
        <v>479</v>
      </c>
      <c r="D51" s="3" t="s">
        <v>480</v>
      </c>
      <c r="E51" s="3" t="s">
        <v>481</v>
      </c>
      <c r="F51" s="4">
        <v>0.02</v>
      </c>
      <c r="G51" s="3" t="s">
        <v>492</v>
      </c>
      <c r="H51" s="3">
        <v>52</v>
      </c>
      <c r="I51" s="3" t="s">
        <v>483</v>
      </c>
      <c r="J51" s="3">
        <v>180</v>
      </c>
      <c r="K51" s="3">
        <v>604800</v>
      </c>
      <c r="L51" s="3" t="s">
        <v>493</v>
      </c>
      <c r="M51" s="3" t="s">
        <v>483</v>
      </c>
      <c r="N51" s="3" t="s">
        <v>483</v>
      </c>
      <c r="O51" s="3" t="s">
        <v>591</v>
      </c>
      <c r="P51" s="3" t="s">
        <v>370</v>
      </c>
      <c r="Q51" s="3" t="s">
        <v>4371</v>
      </c>
      <c r="R51" s="3" t="s">
        <v>592</v>
      </c>
      <c r="S51" s="3">
        <v>1338827779</v>
      </c>
      <c r="T51" s="3" t="s">
        <v>593</v>
      </c>
      <c r="U51" s="3" t="s">
        <v>497</v>
      </c>
      <c r="V51" s="3" t="s">
        <v>483</v>
      </c>
      <c r="W51" s="3" t="s">
        <v>483</v>
      </c>
      <c r="X51" s="3">
        <v>14</v>
      </c>
      <c r="Y51" s="3" t="s">
        <v>594</v>
      </c>
      <c r="Z51" s="3" t="s">
        <v>490</v>
      </c>
      <c r="AA51" s="3" t="s">
        <v>490</v>
      </c>
      <c r="AB51" s="3" t="s">
        <v>256</v>
      </c>
      <c r="AC51" s="3" t="s">
        <v>35</v>
      </c>
      <c r="AD51" s="3" t="s">
        <v>38</v>
      </c>
      <c r="AE51" s="3" t="s">
        <v>483</v>
      </c>
      <c r="AF51" s="3" t="s">
        <v>483</v>
      </c>
      <c r="AG51" t="s">
        <v>4352</v>
      </c>
      <c r="AH51" t="e">
        <f>LOOKUP(AC51,$AL$1:$AL$174,$AM$1:$AM$174 )</f>
        <v>#N/A</v>
      </c>
      <c r="AI51" t="e">
        <f>LOOKUP(AG51,$AN$1:$AN$174,$AO$1:$AO$174)</f>
        <v>#N/A</v>
      </c>
      <c r="AJ51">
        <f>COUNTIFS(Answer,AC51,Country,"USA")</f>
        <v>184</v>
      </c>
      <c r="AK51">
        <f>COUNTIF(Answer,AC51)</f>
        <v>352</v>
      </c>
    </row>
    <row r="52" spans="1:37">
      <c r="A52" s="3" t="s">
        <v>461</v>
      </c>
      <c r="B52" s="3" t="s">
        <v>491</v>
      </c>
      <c r="C52" s="3" t="s">
        <v>479</v>
      </c>
      <c r="D52" s="3" t="s">
        <v>480</v>
      </c>
      <c r="E52" s="3" t="s">
        <v>481</v>
      </c>
      <c r="F52" s="4">
        <v>0.02</v>
      </c>
      <c r="G52" s="3" t="s">
        <v>492</v>
      </c>
      <c r="H52" s="3">
        <v>52</v>
      </c>
      <c r="I52" s="3" t="s">
        <v>483</v>
      </c>
      <c r="J52" s="3">
        <v>180</v>
      </c>
      <c r="K52" s="3">
        <v>604800</v>
      </c>
      <c r="L52" s="3" t="s">
        <v>493</v>
      </c>
      <c r="M52" s="3" t="s">
        <v>483</v>
      </c>
      <c r="N52" s="3" t="s">
        <v>483</v>
      </c>
      <c r="O52" s="3" t="s">
        <v>608</v>
      </c>
      <c r="P52" s="3" t="s">
        <v>463</v>
      </c>
      <c r="Q52" s="3" t="s">
        <v>4371</v>
      </c>
      <c r="R52" s="3" t="s">
        <v>609</v>
      </c>
      <c r="S52" s="3">
        <v>1338824465</v>
      </c>
      <c r="T52" s="3" t="s">
        <v>610</v>
      </c>
      <c r="U52" s="3" t="s">
        <v>497</v>
      </c>
      <c r="V52" s="3" t="s">
        <v>483</v>
      </c>
      <c r="W52" s="3" t="s">
        <v>483</v>
      </c>
      <c r="X52" s="3">
        <v>115</v>
      </c>
      <c r="Y52" s="3" t="s">
        <v>489</v>
      </c>
      <c r="Z52" s="3" t="s">
        <v>490</v>
      </c>
      <c r="AA52" s="3" t="s">
        <v>490</v>
      </c>
      <c r="AB52" s="3" t="s">
        <v>256</v>
      </c>
      <c r="AC52" s="3" t="s">
        <v>437</v>
      </c>
      <c r="AD52" s="3" t="s">
        <v>38</v>
      </c>
      <c r="AE52" s="3" t="s">
        <v>483</v>
      </c>
      <c r="AF52" s="3" t="s">
        <v>483</v>
      </c>
      <c r="AG52" t="s">
        <v>4352</v>
      </c>
      <c r="AH52" t="e">
        <f>LOOKUP(AC52,$AL$1:$AL$174,$AM$1:$AM$174 )</f>
        <v>#N/A</v>
      </c>
      <c r="AI52" t="e">
        <f>LOOKUP(AG52,$AN$1:$AN$174,$AO$1:$AO$174)</f>
        <v>#N/A</v>
      </c>
      <c r="AJ52">
        <f>COUNTIFS(Answer,AC52,Country,"USA")</f>
        <v>0</v>
      </c>
      <c r="AK52">
        <f>COUNTIF(Answer,AC52)</f>
        <v>0</v>
      </c>
    </row>
    <row r="53" spans="1:37">
      <c r="A53" s="3" t="s">
        <v>461</v>
      </c>
      <c r="B53" s="3" t="s">
        <v>491</v>
      </c>
      <c r="C53" s="3" t="s">
        <v>479</v>
      </c>
      <c r="D53" s="3" t="s">
        <v>480</v>
      </c>
      <c r="E53" s="3" t="s">
        <v>481</v>
      </c>
      <c r="F53" s="4">
        <v>0.02</v>
      </c>
      <c r="G53" s="3" t="s">
        <v>492</v>
      </c>
      <c r="H53" s="3">
        <v>52</v>
      </c>
      <c r="I53" s="3" t="s">
        <v>483</v>
      </c>
      <c r="J53" s="3">
        <v>180</v>
      </c>
      <c r="K53" s="3">
        <v>604800</v>
      </c>
      <c r="L53" s="3" t="s">
        <v>493</v>
      </c>
      <c r="M53" s="3" t="s">
        <v>483</v>
      </c>
      <c r="N53" s="3" t="s">
        <v>483</v>
      </c>
      <c r="O53" s="3" t="s">
        <v>611</v>
      </c>
      <c r="P53" s="3" t="s">
        <v>4463</v>
      </c>
      <c r="Q53" s="3" t="s">
        <v>4371</v>
      </c>
      <c r="R53" s="3" t="s">
        <v>612</v>
      </c>
      <c r="S53" s="3">
        <v>1338865083</v>
      </c>
      <c r="T53" s="3" t="s">
        <v>613</v>
      </c>
      <c r="U53" s="3" t="s">
        <v>497</v>
      </c>
      <c r="V53" s="3" t="s">
        <v>483</v>
      </c>
      <c r="W53" s="3" t="s">
        <v>483</v>
      </c>
      <c r="X53" s="3">
        <v>111</v>
      </c>
      <c r="Y53" s="3" t="s">
        <v>561</v>
      </c>
      <c r="Z53" s="3" t="s">
        <v>490</v>
      </c>
      <c r="AA53" s="3" t="s">
        <v>490</v>
      </c>
      <c r="AB53" s="3" t="s">
        <v>256</v>
      </c>
      <c r="AC53" s="3" t="s">
        <v>43</v>
      </c>
      <c r="AD53" s="3" t="s">
        <v>34</v>
      </c>
      <c r="AE53" s="3" t="s">
        <v>483</v>
      </c>
      <c r="AF53" s="3" t="s">
        <v>483</v>
      </c>
      <c r="AG53" t="s">
        <v>4352</v>
      </c>
      <c r="AH53" t="e">
        <f>LOOKUP(AC53,$AL$1:$AL$174,$AM$1:$AM$174 )</f>
        <v>#N/A</v>
      </c>
      <c r="AI53" t="e">
        <f>LOOKUP(AG53,$AN$1:$AN$174,$AO$1:$AO$174)</f>
        <v>#N/A</v>
      </c>
      <c r="AJ53">
        <f>COUNTIFS(Answer,AC53,Country,"USA")</f>
        <v>107</v>
      </c>
      <c r="AK53">
        <f>COUNTIF(Answer,AC53)</f>
        <v>217</v>
      </c>
    </row>
    <row r="54" spans="1:37">
      <c r="A54" s="3" t="s">
        <v>461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492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493</v>
      </c>
      <c r="M54" s="3" t="s">
        <v>483</v>
      </c>
      <c r="N54" s="3" t="s">
        <v>483</v>
      </c>
      <c r="O54" s="3" t="s">
        <v>664</v>
      </c>
      <c r="P54" s="3" t="s">
        <v>458</v>
      </c>
      <c r="Q54" s="3" t="s">
        <v>4371</v>
      </c>
      <c r="R54" s="3" t="s">
        <v>665</v>
      </c>
      <c r="S54" s="3">
        <v>1338858534</v>
      </c>
      <c r="T54" s="3" t="s">
        <v>666</v>
      </c>
      <c r="U54" s="3" t="s">
        <v>497</v>
      </c>
      <c r="V54" s="3" t="s">
        <v>483</v>
      </c>
      <c r="W54" s="3" t="s">
        <v>483</v>
      </c>
      <c r="X54" s="3">
        <v>28</v>
      </c>
      <c r="Y54" s="3" t="s">
        <v>523</v>
      </c>
      <c r="Z54" s="3" t="s">
        <v>490</v>
      </c>
      <c r="AA54" s="3" t="s">
        <v>490</v>
      </c>
      <c r="AB54" s="3" t="s">
        <v>256</v>
      </c>
      <c r="AC54" s="3" t="s">
        <v>462</v>
      </c>
      <c r="AD54" s="3" t="s">
        <v>38</v>
      </c>
      <c r="AE54" s="3" t="s">
        <v>483</v>
      </c>
      <c r="AF54" s="3" t="s">
        <v>483</v>
      </c>
      <c r="AG54" t="s">
        <v>4352</v>
      </c>
      <c r="AH54" t="e">
        <f>LOOKUP(AC54,$AL$1:$AL$174,$AM$1:$AM$174 )</f>
        <v>#N/A</v>
      </c>
      <c r="AI54" t="e">
        <f>LOOKUP(AG54,$AN$1:$AN$174,$AO$1:$AO$174)</f>
        <v>#N/A</v>
      </c>
      <c r="AJ54">
        <f>COUNTIFS(Answer,AC54,Country,"USA")</f>
        <v>0</v>
      </c>
      <c r="AK54">
        <f>COUNTIF(Answer,AC54)</f>
        <v>0</v>
      </c>
    </row>
    <row r="55" spans="1:37">
      <c r="A55" s="3" t="s">
        <v>461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492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493</v>
      </c>
      <c r="M55" s="3" t="s">
        <v>483</v>
      </c>
      <c r="N55" s="3" t="s">
        <v>483</v>
      </c>
      <c r="O55" s="3" t="s">
        <v>499</v>
      </c>
      <c r="P55" s="3" t="s">
        <v>4458</v>
      </c>
      <c r="Q55" s="3" t="s">
        <v>4371</v>
      </c>
      <c r="R55" s="3" t="s">
        <v>500</v>
      </c>
      <c r="S55" s="3">
        <v>1338884945</v>
      </c>
      <c r="T55" s="3" t="s">
        <v>501</v>
      </c>
      <c r="U55" s="3" t="s">
        <v>502</v>
      </c>
      <c r="V55" s="3" t="s">
        <v>483</v>
      </c>
      <c r="W55" s="3" t="s">
        <v>483</v>
      </c>
      <c r="X55" s="3">
        <v>28</v>
      </c>
      <c r="Y55" s="3" t="s">
        <v>503</v>
      </c>
      <c r="Z55" s="3" t="s">
        <v>490</v>
      </c>
      <c r="AA55" s="3" t="s">
        <v>490</v>
      </c>
      <c r="AB55" s="3" t="s">
        <v>256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4352</v>
      </c>
      <c r="AH55" t="e">
        <f>LOOKUP(AC55,$AL$1:$AL$174,$AM$1:$AM$174 )</f>
        <v>#N/A</v>
      </c>
      <c r="AI55" t="e">
        <f>LOOKUP(AG55,$AN$1:$AN$174,$AO$1:$AO$174)</f>
        <v>#N/A</v>
      </c>
      <c r="AJ55">
        <f>COUNTIFS(Answer,AC55,Country,"USA")</f>
        <v>107</v>
      </c>
      <c r="AK55">
        <f>COUNTIF(Answer,AC55)</f>
        <v>217</v>
      </c>
    </row>
    <row r="56" spans="1:37">
      <c r="A56" s="3" t="s">
        <v>461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492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493</v>
      </c>
      <c r="M56" s="3" t="s">
        <v>483</v>
      </c>
      <c r="N56" s="3" t="s">
        <v>483</v>
      </c>
      <c r="O56" s="3" t="s">
        <v>562</v>
      </c>
      <c r="P56" s="3" t="s">
        <v>4387</v>
      </c>
      <c r="Q56" s="3" t="s">
        <v>4371</v>
      </c>
      <c r="R56" s="3" t="s">
        <v>563</v>
      </c>
      <c r="S56" s="3">
        <v>1338837939</v>
      </c>
      <c r="T56" s="3" t="s">
        <v>564</v>
      </c>
      <c r="U56" s="3" t="s">
        <v>502</v>
      </c>
      <c r="V56" s="3" t="s">
        <v>483</v>
      </c>
      <c r="W56" s="3" t="s">
        <v>483</v>
      </c>
      <c r="X56" s="3">
        <v>18</v>
      </c>
      <c r="Y56" s="3" t="s">
        <v>508</v>
      </c>
      <c r="Z56" s="3" t="s">
        <v>490</v>
      </c>
      <c r="AA56" s="3" t="s">
        <v>490</v>
      </c>
      <c r="AB56" s="3" t="s">
        <v>256</v>
      </c>
      <c r="AC56" s="3" t="s">
        <v>359</v>
      </c>
      <c r="AD56" s="3" t="s">
        <v>34</v>
      </c>
      <c r="AE56" s="3" t="s">
        <v>483</v>
      </c>
      <c r="AF56" s="3" t="s">
        <v>483</v>
      </c>
      <c r="AG56" t="s">
        <v>4352</v>
      </c>
      <c r="AH56" t="e">
        <f>LOOKUP(AC56,$AL$1:$AL$174,$AM$1:$AM$174 )</f>
        <v>#N/A</v>
      </c>
      <c r="AI56" t="e">
        <f>LOOKUP(AG56,$AN$1:$AN$174,$AO$1:$AO$174)</f>
        <v>#N/A</v>
      </c>
      <c r="AJ56">
        <f>COUNTIFS(Answer,AC56,Country,"USA")</f>
        <v>0</v>
      </c>
      <c r="AK56">
        <f>COUNTIF(Answer,AC56)</f>
        <v>12</v>
      </c>
    </row>
    <row r="57" spans="1:37">
      <c r="A57" s="3" t="s">
        <v>461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492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493</v>
      </c>
      <c r="M57" s="3" t="s">
        <v>483</v>
      </c>
      <c r="N57" s="3" t="s">
        <v>483</v>
      </c>
      <c r="O57" s="3" t="s">
        <v>614</v>
      </c>
      <c r="P57" s="3" t="s">
        <v>426</v>
      </c>
      <c r="Q57" s="3" t="s">
        <v>4371</v>
      </c>
      <c r="R57" s="3" t="s">
        <v>615</v>
      </c>
      <c r="S57" s="3">
        <v>1338851708</v>
      </c>
      <c r="T57" s="3" t="s">
        <v>616</v>
      </c>
      <c r="U57" s="3" t="s">
        <v>502</v>
      </c>
      <c r="V57" s="3" t="s">
        <v>483</v>
      </c>
      <c r="W57" s="3" t="s">
        <v>483</v>
      </c>
      <c r="X57" s="3">
        <v>34</v>
      </c>
      <c r="Y57" s="3" t="s">
        <v>523</v>
      </c>
      <c r="Z57" s="3" t="s">
        <v>490</v>
      </c>
      <c r="AA57" s="3" t="s">
        <v>490</v>
      </c>
      <c r="AB57" s="3" t="s">
        <v>256</v>
      </c>
      <c r="AC57" s="3" t="s">
        <v>462</v>
      </c>
      <c r="AD57" s="3" t="s">
        <v>38</v>
      </c>
      <c r="AE57" s="3" t="s">
        <v>483</v>
      </c>
      <c r="AF57" s="3" t="s">
        <v>483</v>
      </c>
      <c r="AG57" t="s">
        <v>4352</v>
      </c>
      <c r="AH57" t="e">
        <f>LOOKUP(AC57,$AL$1:$AL$174,$AM$1:$AM$174 )</f>
        <v>#N/A</v>
      </c>
      <c r="AI57" t="e">
        <f>LOOKUP(AG57,$AN$1:$AN$174,$AO$1:$AO$174)</f>
        <v>#N/A</v>
      </c>
      <c r="AJ57">
        <f>COUNTIFS(Answer,AC57,Country,"USA")</f>
        <v>0</v>
      </c>
      <c r="AK57">
        <f>COUNTIF(Answer,AC57)</f>
        <v>0</v>
      </c>
    </row>
    <row r="58" spans="1:37">
      <c r="A58" s="3" t="s">
        <v>461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492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493</v>
      </c>
      <c r="M58" s="3" t="s">
        <v>483</v>
      </c>
      <c r="N58" s="3" t="s">
        <v>483</v>
      </c>
      <c r="O58" s="3" t="s">
        <v>640</v>
      </c>
      <c r="P58" s="3" t="s">
        <v>365</v>
      </c>
      <c r="Q58" s="3" t="s">
        <v>4371</v>
      </c>
      <c r="R58" s="3" t="s">
        <v>641</v>
      </c>
      <c r="S58" s="3">
        <v>1338833703</v>
      </c>
      <c r="T58" s="3" t="s">
        <v>642</v>
      </c>
      <c r="U58" s="3" t="s">
        <v>502</v>
      </c>
      <c r="V58" s="3" t="s">
        <v>483</v>
      </c>
      <c r="W58" s="3" t="s">
        <v>483</v>
      </c>
      <c r="X58" s="3">
        <v>17</v>
      </c>
      <c r="Y58" s="3" t="s">
        <v>546</v>
      </c>
      <c r="Z58" s="3" t="s">
        <v>490</v>
      </c>
      <c r="AA58" s="3" t="s">
        <v>490</v>
      </c>
      <c r="AB58" s="3" t="s">
        <v>256</v>
      </c>
      <c r="AC58" s="3" t="s">
        <v>177</v>
      </c>
      <c r="AD58" s="3" t="s">
        <v>38</v>
      </c>
      <c r="AE58" s="3" t="s">
        <v>483</v>
      </c>
      <c r="AF58" s="3" t="s">
        <v>483</v>
      </c>
      <c r="AG58" t="s">
        <v>4352</v>
      </c>
      <c r="AH58" t="e">
        <f>LOOKUP(AC58,$AL$1:$AL$174,$AM$1:$AM$174 )</f>
        <v>#N/A</v>
      </c>
      <c r="AI58" t="e">
        <f>LOOKUP(AG58,$AN$1:$AN$174,$AO$1:$AO$174)</f>
        <v>#N/A</v>
      </c>
      <c r="AJ58">
        <f>COUNTIFS(Answer,AC58,Country,"USA")</f>
        <v>1</v>
      </c>
      <c r="AK58">
        <f>COUNTIF(Answer,AC58)</f>
        <v>1</v>
      </c>
    </row>
    <row r="59" spans="1:37">
      <c r="A59" s="3" t="s">
        <v>461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492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493</v>
      </c>
      <c r="M59" s="3" t="s">
        <v>483</v>
      </c>
      <c r="N59" s="3" t="s">
        <v>483</v>
      </c>
      <c r="O59" s="3" t="s">
        <v>673</v>
      </c>
      <c r="P59" s="3" t="s">
        <v>4464</v>
      </c>
      <c r="Q59" s="3" t="s">
        <v>4371</v>
      </c>
      <c r="R59" s="3" t="s">
        <v>674</v>
      </c>
      <c r="S59" s="3">
        <v>1338802887</v>
      </c>
      <c r="T59" s="3" t="s">
        <v>675</v>
      </c>
      <c r="U59" s="3" t="s">
        <v>502</v>
      </c>
      <c r="V59" s="3" t="s">
        <v>483</v>
      </c>
      <c r="W59" s="3" t="s">
        <v>483</v>
      </c>
      <c r="X59" s="3">
        <v>44</v>
      </c>
      <c r="Y59" s="3" t="s">
        <v>503</v>
      </c>
      <c r="Z59" s="3" t="s">
        <v>490</v>
      </c>
      <c r="AA59" s="3" t="s">
        <v>490</v>
      </c>
      <c r="AB59" s="3" t="s">
        <v>256</v>
      </c>
      <c r="AC59" s="3" t="s">
        <v>43</v>
      </c>
      <c r="AD59" s="3" t="s">
        <v>366</v>
      </c>
      <c r="AE59" s="3" t="s">
        <v>483</v>
      </c>
      <c r="AF59" s="3" t="s">
        <v>483</v>
      </c>
      <c r="AG59" t="s">
        <v>4352</v>
      </c>
      <c r="AH59" t="e">
        <f>LOOKUP(AC59,$AL$1:$AL$174,$AM$1:$AM$174 )</f>
        <v>#N/A</v>
      </c>
      <c r="AI59" t="e">
        <f>LOOKUP(AG59,$AN$1:$AN$174,$AO$1:$AO$174)</f>
        <v>#N/A</v>
      </c>
      <c r="AJ59">
        <f>COUNTIFS(Answer,AC59,Country,"USA")</f>
        <v>107</v>
      </c>
      <c r="AK59">
        <f>COUNTIF(Answer,AC59)</f>
        <v>217</v>
      </c>
    </row>
    <row r="60" spans="1:37">
      <c r="A60" s="3" t="s">
        <v>461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492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493</v>
      </c>
      <c r="M60" s="3" t="s">
        <v>483</v>
      </c>
      <c r="N60" s="3" t="s">
        <v>483</v>
      </c>
      <c r="O60" s="3" t="s">
        <v>705</v>
      </c>
      <c r="P60" s="3" t="s">
        <v>358</v>
      </c>
      <c r="Q60" s="3" t="s">
        <v>4371</v>
      </c>
      <c r="R60" s="3" t="s">
        <v>706</v>
      </c>
      <c r="S60" s="3">
        <v>1338817700</v>
      </c>
      <c r="T60" s="3" t="s">
        <v>707</v>
      </c>
      <c r="U60" s="3" t="s">
        <v>502</v>
      </c>
      <c r="V60" s="3" t="s">
        <v>483</v>
      </c>
      <c r="W60" s="3" t="s">
        <v>483</v>
      </c>
      <c r="X60" s="3">
        <v>8</v>
      </c>
      <c r="Y60" s="3" t="s">
        <v>508</v>
      </c>
      <c r="Z60" s="3" t="s">
        <v>490</v>
      </c>
      <c r="AA60" s="3" t="s">
        <v>490</v>
      </c>
      <c r="AB60" s="3" t="s">
        <v>256</v>
      </c>
      <c r="AC60" s="3" t="s">
        <v>225</v>
      </c>
      <c r="AD60" s="3" t="s">
        <v>38</v>
      </c>
      <c r="AE60" s="3" t="s">
        <v>483</v>
      </c>
      <c r="AF60" s="3" t="s">
        <v>483</v>
      </c>
      <c r="AG60" t="s">
        <v>4352</v>
      </c>
      <c r="AH60" t="e">
        <f>LOOKUP(AC60,$AL$1:$AL$174,$AM$1:$AM$174 )</f>
        <v>#N/A</v>
      </c>
      <c r="AI60" t="e">
        <f>LOOKUP(AG60,$AN$1:$AN$174,$AO$1:$AO$174)</f>
        <v>#N/A</v>
      </c>
      <c r="AJ60">
        <f>COUNTIFS(Answer,AC60,Country,"USA")</f>
        <v>3</v>
      </c>
      <c r="AK60">
        <f>COUNTIF(Answer,AC60)</f>
        <v>4</v>
      </c>
    </row>
    <row r="61" spans="1:37">
      <c r="A61" s="3" t="s">
        <v>461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492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493</v>
      </c>
      <c r="M61" s="3" t="s">
        <v>483</v>
      </c>
      <c r="N61" s="3" t="s">
        <v>483</v>
      </c>
      <c r="O61" s="3" t="s">
        <v>723</v>
      </c>
      <c r="P61" s="3" t="s">
        <v>391</v>
      </c>
      <c r="Q61" s="3" t="s">
        <v>4371</v>
      </c>
      <c r="R61" s="3" t="s">
        <v>724</v>
      </c>
      <c r="S61" s="3">
        <v>1338802244</v>
      </c>
      <c r="T61" s="3" t="s">
        <v>725</v>
      </c>
      <c r="U61" s="3" t="s">
        <v>502</v>
      </c>
      <c r="V61" s="3" t="s">
        <v>483</v>
      </c>
      <c r="W61" s="3" t="s">
        <v>483</v>
      </c>
      <c r="X61" s="3">
        <v>33</v>
      </c>
      <c r="Y61" s="3" t="s">
        <v>579</v>
      </c>
      <c r="Z61" s="3" t="s">
        <v>490</v>
      </c>
      <c r="AA61" s="3" t="s">
        <v>490</v>
      </c>
      <c r="AB61" s="3" t="s">
        <v>256</v>
      </c>
      <c r="AC61" s="3" t="s">
        <v>177</v>
      </c>
      <c r="AD61" s="3" t="s">
        <v>38</v>
      </c>
      <c r="AE61" s="3" t="s">
        <v>483</v>
      </c>
      <c r="AF61" s="3" t="s">
        <v>483</v>
      </c>
      <c r="AG61" t="s">
        <v>4352</v>
      </c>
      <c r="AH61" t="e">
        <f>LOOKUP(AC61,$AL$1:$AL$174,$AM$1:$AM$174 )</f>
        <v>#N/A</v>
      </c>
      <c r="AI61" t="e">
        <f>LOOKUP(AG61,$AN$1:$AN$174,$AO$1:$AO$174)</f>
        <v>#N/A</v>
      </c>
      <c r="AJ61">
        <f>COUNTIFS(Answer,AC61,Country,"USA")</f>
        <v>1</v>
      </c>
      <c r="AK61">
        <f>COUNTIF(Answer,AC61)</f>
        <v>1</v>
      </c>
    </row>
    <row r="62" spans="1:37">
      <c r="A62" s="3" t="s">
        <v>461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492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493</v>
      </c>
      <c r="M62" s="3" t="s">
        <v>483</v>
      </c>
      <c r="N62" s="3" t="s">
        <v>483</v>
      </c>
      <c r="O62" s="3" t="s">
        <v>743</v>
      </c>
      <c r="P62" s="3" t="s">
        <v>4409</v>
      </c>
      <c r="Q62" s="3" t="s">
        <v>4371</v>
      </c>
      <c r="R62" s="3" t="s">
        <v>744</v>
      </c>
      <c r="S62" s="3">
        <v>1338835469</v>
      </c>
      <c r="T62" s="3" t="s">
        <v>745</v>
      </c>
      <c r="U62" s="3" t="s">
        <v>502</v>
      </c>
      <c r="V62" s="3" t="s">
        <v>483</v>
      </c>
      <c r="W62" s="3" t="s">
        <v>483</v>
      </c>
      <c r="X62" s="3">
        <v>16</v>
      </c>
      <c r="Y62" s="3" t="s">
        <v>607</v>
      </c>
      <c r="Z62" s="3" t="s">
        <v>490</v>
      </c>
      <c r="AA62" s="3" t="s">
        <v>490</v>
      </c>
      <c r="AB62" s="3" t="s">
        <v>256</v>
      </c>
      <c r="AC62" s="3" t="s">
        <v>43</v>
      </c>
      <c r="AD62" s="3" t="s">
        <v>34</v>
      </c>
      <c r="AE62" s="3" t="s">
        <v>483</v>
      </c>
      <c r="AF62" s="3" t="s">
        <v>483</v>
      </c>
      <c r="AG62" t="s">
        <v>4352</v>
      </c>
      <c r="AH62" t="e">
        <f>LOOKUP(AC62,$AL$1:$AL$174,$AM$1:$AM$174 )</f>
        <v>#N/A</v>
      </c>
      <c r="AI62" t="e">
        <f>LOOKUP(AG62,$AN$1:$AN$174,$AO$1:$AO$174)</f>
        <v>#N/A</v>
      </c>
      <c r="AJ62">
        <f>COUNTIFS(Answer,AC62,Country,"USA")</f>
        <v>107</v>
      </c>
      <c r="AK62">
        <f>COUNTIF(Answer,AC62)</f>
        <v>217</v>
      </c>
    </row>
    <row r="63" spans="1:37">
      <c r="A63" s="3" t="s">
        <v>461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492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493</v>
      </c>
      <c r="M63" s="3" t="s">
        <v>483</v>
      </c>
      <c r="N63" s="3" t="s">
        <v>483</v>
      </c>
      <c r="O63" s="3" t="s">
        <v>754</v>
      </c>
      <c r="P63" s="3" t="s">
        <v>4426</v>
      </c>
      <c r="Q63" s="3" t="s">
        <v>4371</v>
      </c>
      <c r="R63" s="3" t="s">
        <v>755</v>
      </c>
      <c r="S63" s="3">
        <v>1338829267</v>
      </c>
      <c r="T63" s="3" t="s">
        <v>756</v>
      </c>
      <c r="U63" s="3" t="s">
        <v>502</v>
      </c>
      <c r="V63" s="3" t="s">
        <v>483</v>
      </c>
      <c r="W63" s="3" t="s">
        <v>483</v>
      </c>
      <c r="X63" s="3">
        <v>28</v>
      </c>
      <c r="Y63" s="3" t="s">
        <v>660</v>
      </c>
      <c r="Z63" s="3" t="s">
        <v>490</v>
      </c>
      <c r="AA63" s="3" t="s">
        <v>490</v>
      </c>
      <c r="AB63" s="3" t="s">
        <v>256</v>
      </c>
      <c r="AC63" s="3" t="s">
        <v>43</v>
      </c>
      <c r="AD63" s="3" t="s">
        <v>34</v>
      </c>
      <c r="AE63" s="3" t="s">
        <v>483</v>
      </c>
      <c r="AF63" s="3" t="s">
        <v>483</v>
      </c>
      <c r="AG63" t="s">
        <v>4352</v>
      </c>
      <c r="AH63" t="e">
        <f>LOOKUP(AC63,$AL$1:$AL$174,$AM$1:$AM$174 )</f>
        <v>#N/A</v>
      </c>
      <c r="AI63" t="e">
        <f>LOOKUP(AG63,$AN$1:$AN$174,$AO$1:$AO$174)</f>
        <v>#N/A</v>
      </c>
      <c r="AJ63">
        <f>COUNTIFS(Answer,AC63,Country,"USA")</f>
        <v>107</v>
      </c>
      <c r="AK63">
        <f>COUNTIF(Answer,AC63)</f>
        <v>217</v>
      </c>
    </row>
    <row r="64" spans="1:37">
      <c r="A64" s="3" t="s">
        <v>461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492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493</v>
      </c>
      <c r="M64" s="3" t="s">
        <v>483</v>
      </c>
      <c r="N64" s="3" t="s">
        <v>483</v>
      </c>
      <c r="O64" s="3" t="s">
        <v>603</v>
      </c>
      <c r="P64" s="3" t="s">
        <v>45</v>
      </c>
      <c r="Q64" s="3" t="s">
        <v>4371</v>
      </c>
      <c r="R64" s="3" t="s">
        <v>604</v>
      </c>
      <c r="S64" s="3">
        <v>1338843724</v>
      </c>
      <c r="T64" s="3" t="s">
        <v>605</v>
      </c>
      <c r="U64" s="3" t="s">
        <v>606</v>
      </c>
      <c r="V64" s="3" t="s">
        <v>483</v>
      </c>
      <c r="W64" s="3" t="s">
        <v>483</v>
      </c>
      <c r="X64" s="3">
        <v>28</v>
      </c>
      <c r="Y64" s="3" t="s">
        <v>607</v>
      </c>
      <c r="Z64" s="3" t="s">
        <v>490</v>
      </c>
      <c r="AA64" s="3" t="s">
        <v>490</v>
      </c>
      <c r="AB64" s="3" t="s">
        <v>256</v>
      </c>
      <c r="AC64" s="3" t="s">
        <v>221</v>
      </c>
      <c r="AD64" s="3" t="s">
        <v>38</v>
      </c>
      <c r="AE64" s="3" t="s">
        <v>483</v>
      </c>
      <c r="AF64" s="3" t="s">
        <v>483</v>
      </c>
      <c r="AG64" t="s">
        <v>4352</v>
      </c>
      <c r="AH64" t="e">
        <f>LOOKUP(AC64,$AL$1:$AL$174,$AM$1:$AM$174 )</f>
        <v>#N/A</v>
      </c>
      <c r="AI64" t="e">
        <f>LOOKUP(AG64,$AN$1:$AN$174,$AO$1:$AO$174)</f>
        <v>#N/A</v>
      </c>
      <c r="AJ64">
        <f>COUNTIFS(Answer,AC64,Country,"USA")</f>
        <v>10</v>
      </c>
      <c r="AK64">
        <f>COUNTIF(Answer,AC64)</f>
        <v>10</v>
      </c>
    </row>
    <row r="65" spans="1:37">
      <c r="A65" s="3" t="s">
        <v>461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492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493</v>
      </c>
      <c r="M65" s="3" t="s">
        <v>483</v>
      </c>
      <c r="N65" s="3" t="s">
        <v>483</v>
      </c>
      <c r="O65" s="3" t="s">
        <v>630</v>
      </c>
      <c r="P65" s="3" t="s">
        <v>374</v>
      </c>
      <c r="Q65" s="3" t="s">
        <v>4371</v>
      </c>
      <c r="R65" s="3" t="s">
        <v>631</v>
      </c>
      <c r="S65" s="3">
        <v>1338861338</v>
      </c>
      <c r="T65" s="3" t="s">
        <v>632</v>
      </c>
      <c r="U65" s="3" t="s">
        <v>606</v>
      </c>
      <c r="V65" s="3" t="s">
        <v>483</v>
      </c>
      <c r="W65" s="3" t="s">
        <v>483</v>
      </c>
      <c r="X65" s="3">
        <v>24</v>
      </c>
      <c r="Y65" s="3" t="s">
        <v>594</v>
      </c>
      <c r="Z65" s="3" t="s">
        <v>490</v>
      </c>
      <c r="AA65" s="3" t="s">
        <v>490</v>
      </c>
      <c r="AB65" s="3" t="s">
        <v>256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4352</v>
      </c>
      <c r="AH65" t="e">
        <f>LOOKUP(AC65,$AL$1:$AL$174,$AM$1:$AM$174 )</f>
        <v>#N/A</v>
      </c>
      <c r="AI65" t="e">
        <f>LOOKUP(AG65,$AN$1:$AN$174,$AO$1:$AO$174)</f>
        <v>#N/A</v>
      </c>
      <c r="AJ65">
        <f>COUNTIFS(Answer,AC65,Country,"USA")</f>
        <v>107</v>
      </c>
      <c r="AK65">
        <f>COUNTIF(Answer,AC65)</f>
        <v>217</v>
      </c>
    </row>
    <row r="66" spans="1:37">
      <c r="A66" s="3" t="s">
        <v>461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492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493</v>
      </c>
      <c r="M66" s="3" t="s">
        <v>483</v>
      </c>
      <c r="N66" s="3" t="s">
        <v>483</v>
      </c>
      <c r="O66" s="3" t="s">
        <v>637</v>
      </c>
      <c r="P66" s="3" t="s">
        <v>4438</v>
      </c>
      <c r="Q66" s="3" t="s">
        <v>4371</v>
      </c>
      <c r="R66" s="3" t="s">
        <v>638</v>
      </c>
      <c r="S66" s="3">
        <v>1338816321</v>
      </c>
      <c r="T66" s="3" t="s">
        <v>639</v>
      </c>
      <c r="U66" s="3" t="s">
        <v>606</v>
      </c>
      <c r="V66" s="3" t="s">
        <v>483</v>
      </c>
      <c r="W66" s="3" t="s">
        <v>483</v>
      </c>
      <c r="X66" s="3">
        <v>123</v>
      </c>
      <c r="Y66" s="3" t="s">
        <v>503</v>
      </c>
      <c r="Z66" s="3" t="s">
        <v>490</v>
      </c>
      <c r="AA66" s="3" t="s">
        <v>490</v>
      </c>
      <c r="AB66" s="3" t="s">
        <v>256</v>
      </c>
      <c r="AC66" s="3" t="s">
        <v>43</v>
      </c>
      <c r="AD66" s="3" t="s">
        <v>34</v>
      </c>
      <c r="AE66" s="3" t="s">
        <v>483</v>
      </c>
      <c r="AF66" s="3" t="s">
        <v>483</v>
      </c>
      <c r="AG66" t="s">
        <v>4352</v>
      </c>
      <c r="AH66" t="e">
        <f>LOOKUP(AC66,$AL$1:$AL$174,$AM$1:$AM$174 )</f>
        <v>#N/A</v>
      </c>
      <c r="AI66" t="e">
        <f>LOOKUP(AG66,$AN$1:$AN$174,$AO$1:$AO$174)</f>
        <v>#N/A</v>
      </c>
      <c r="AJ66">
        <f>COUNTIFS(Answer,AC66,Country,"USA")</f>
        <v>107</v>
      </c>
      <c r="AK66">
        <f>COUNTIF(Answer,AC66)</f>
        <v>217</v>
      </c>
    </row>
    <row r="67" spans="1:37">
      <c r="A67" s="3" t="s">
        <v>461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492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493</v>
      </c>
      <c r="M67" s="3" t="s">
        <v>483</v>
      </c>
      <c r="N67" s="3" t="s">
        <v>483</v>
      </c>
      <c r="O67" s="3" t="s">
        <v>657</v>
      </c>
      <c r="P67" s="3" t="s">
        <v>399</v>
      </c>
      <c r="Q67" s="3" t="s">
        <v>4371</v>
      </c>
      <c r="R67" s="3" t="s">
        <v>658</v>
      </c>
      <c r="S67" s="3">
        <v>1338826173</v>
      </c>
      <c r="T67" s="3" t="s">
        <v>659</v>
      </c>
      <c r="U67" s="3" t="s">
        <v>606</v>
      </c>
      <c r="V67" s="3" t="s">
        <v>483</v>
      </c>
      <c r="W67" s="3" t="s">
        <v>483</v>
      </c>
      <c r="X67" s="3">
        <v>19</v>
      </c>
      <c r="Y67" s="3" t="s">
        <v>660</v>
      </c>
      <c r="Z67" s="3" t="s">
        <v>490</v>
      </c>
      <c r="AA67" s="3" t="s">
        <v>490</v>
      </c>
      <c r="AB67" s="3" t="s">
        <v>256</v>
      </c>
      <c r="AC67" s="3" t="s">
        <v>35</v>
      </c>
      <c r="AD67" s="3" t="s">
        <v>38</v>
      </c>
      <c r="AE67" s="3" t="s">
        <v>483</v>
      </c>
      <c r="AF67" s="3" t="s">
        <v>483</v>
      </c>
      <c r="AG67" t="s">
        <v>4352</v>
      </c>
      <c r="AH67" t="e">
        <f>LOOKUP(AC67,$AL$1:$AL$174,$AM$1:$AM$174 )</f>
        <v>#N/A</v>
      </c>
      <c r="AI67" t="e">
        <f>LOOKUP(AG67,$AN$1:$AN$174,$AO$1:$AO$174)</f>
        <v>#N/A</v>
      </c>
      <c r="AJ67">
        <f>COUNTIFS(Answer,AC67,Country,"USA")</f>
        <v>184</v>
      </c>
      <c r="AK67">
        <f>COUNTIF(Answer,AC67)</f>
        <v>352</v>
      </c>
    </row>
    <row r="68" spans="1:37">
      <c r="A68" s="3" t="s">
        <v>461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492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493</v>
      </c>
      <c r="M68" s="3" t="s">
        <v>483</v>
      </c>
      <c r="N68" s="3" t="s">
        <v>483</v>
      </c>
      <c r="O68" s="3" t="s">
        <v>670</v>
      </c>
      <c r="P68" s="3" t="s">
        <v>4461</v>
      </c>
      <c r="Q68" s="3" t="s">
        <v>4371</v>
      </c>
      <c r="R68" s="3" t="s">
        <v>671</v>
      </c>
      <c r="S68" s="3">
        <v>1338872122</v>
      </c>
      <c r="T68" s="3" t="s">
        <v>672</v>
      </c>
      <c r="U68" s="3" t="s">
        <v>606</v>
      </c>
      <c r="V68" s="3" t="s">
        <v>483</v>
      </c>
      <c r="W68" s="3" t="s">
        <v>483</v>
      </c>
      <c r="X68" s="3">
        <v>122</v>
      </c>
      <c r="Y68" s="3" t="s">
        <v>508</v>
      </c>
      <c r="Z68" s="3" t="s">
        <v>490</v>
      </c>
      <c r="AA68" s="3" t="s">
        <v>490</v>
      </c>
      <c r="AB68" s="3" t="s">
        <v>256</v>
      </c>
      <c r="AC68" s="3" t="s">
        <v>43</v>
      </c>
      <c r="AD68" s="3" t="s">
        <v>34</v>
      </c>
      <c r="AE68" s="3" t="s">
        <v>483</v>
      </c>
      <c r="AF68" s="3" t="s">
        <v>483</v>
      </c>
      <c r="AG68" t="s">
        <v>4352</v>
      </c>
      <c r="AH68" t="e">
        <f>LOOKUP(AC68,$AL$1:$AL$174,$AM$1:$AM$174 )</f>
        <v>#N/A</v>
      </c>
      <c r="AI68" t="e">
        <f>LOOKUP(AG68,$AN$1:$AN$174,$AO$1:$AO$174)</f>
        <v>#N/A</v>
      </c>
      <c r="AJ68">
        <f>COUNTIFS(Answer,AC68,Country,"USA")</f>
        <v>107</v>
      </c>
      <c r="AK68">
        <f>COUNTIF(Answer,AC68)</f>
        <v>217</v>
      </c>
    </row>
    <row r="69" spans="1:37">
      <c r="A69" s="3" t="s">
        <v>461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492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493</v>
      </c>
      <c r="M69" s="3" t="s">
        <v>483</v>
      </c>
      <c r="N69" s="3" t="s">
        <v>483</v>
      </c>
      <c r="O69" s="3" t="s">
        <v>676</v>
      </c>
      <c r="P69" s="3" t="s">
        <v>380</v>
      </c>
      <c r="Q69" s="3" t="s">
        <v>4371</v>
      </c>
      <c r="R69" s="3" t="s">
        <v>677</v>
      </c>
      <c r="S69" s="3">
        <v>1338866088</v>
      </c>
      <c r="T69" s="3" t="s">
        <v>678</v>
      </c>
      <c r="U69" s="3" t="s">
        <v>606</v>
      </c>
      <c r="V69" s="3" t="s">
        <v>483</v>
      </c>
      <c r="W69" s="3" t="s">
        <v>483</v>
      </c>
      <c r="X69" s="3">
        <v>32</v>
      </c>
      <c r="Y69" s="3" t="s">
        <v>660</v>
      </c>
      <c r="Z69" s="3" t="s">
        <v>490</v>
      </c>
      <c r="AA69" s="3" t="s">
        <v>490</v>
      </c>
      <c r="AB69" s="3" t="s">
        <v>256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4352</v>
      </c>
      <c r="AH69" t="e">
        <f>LOOKUP(AC69,$AL$1:$AL$174,$AM$1:$AM$174 )</f>
        <v>#N/A</v>
      </c>
      <c r="AI69" t="e">
        <f>LOOKUP(AG69,$AN$1:$AN$174,$AO$1:$AO$174)</f>
        <v>#N/A</v>
      </c>
      <c r="AJ69">
        <f>COUNTIFS(Answer,AC69,Country,"USA")</f>
        <v>107</v>
      </c>
      <c r="AK69">
        <f>COUNTIF(Answer,AC69)</f>
        <v>217</v>
      </c>
    </row>
    <row r="70" spans="1:37">
      <c r="A70" s="3" t="s">
        <v>461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492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493</v>
      </c>
      <c r="M70" s="3" t="s">
        <v>483</v>
      </c>
      <c r="N70" s="3" t="s">
        <v>483</v>
      </c>
      <c r="O70" s="3" t="s">
        <v>692</v>
      </c>
      <c r="P70" s="3" t="s">
        <v>464</v>
      </c>
      <c r="Q70" s="3" t="s">
        <v>4371</v>
      </c>
      <c r="R70" s="3" t="s">
        <v>693</v>
      </c>
      <c r="S70" s="3">
        <v>1338863799</v>
      </c>
      <c r="T70" s="3" t="s">
        <v>694</v>
      </c>
      <c r="U70" s="3" t="s">
        <v>606</v>
      </c>
      <c r="V70" s="3" t="s">
        <v>483</v>
      </c>
      <c r="W70" s="3" t="s">
        <v>483</v>
      </c>
      <c r="X70" s="3">
        <v>112</v>
      </c>
      <c r="Y70" s="3" t="s">
        <v>489</v>
      </c>
      <c r="Z70" s="3" t="s">
        <v>490</v>
      </c>
      <c r="AA70" s="3" t="s">
        <v>490</v>
      </c>
      <c r="AB70" s="3" t="s">
        <v>256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4352</v>
      </c>
      <c r="AH70" t="e">
        <f>LOOKUP(AC70,$AL$1:$AL$174,$AM$1:$AM$174 )</f>
        <v>#N/A</v>
      </c>
      <c r="AI70" t="e">
        <f>LOOKUP(AG70,$AN$1:$AN$174,$AO$1:$AO$174)</f>
        <v>#N/A</v>
      </c>
      <c r="AJ70">
        <f>COUNTIFS(Answer,AC70,Country,"USA")</f>
        <v>107</v>
      </c>
      <c r="AK70">
        <f>COUNTIF(Answer,AC70)</f>
        <v>217</v>
      </c>
    </row>
    <row r="71" spans="1:37">
      <c r="A71" s="3" t="s">
        <v>461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492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493</v>
      </c>
      <c r="M71" s="3" t="s">
        <v>483</v>
      </c>
      <c r="N71" s="3" t="s">
        <v>483</v>
      </c>
      <c r="O71" s="3" t="s">
        <v>708</v>
      </c>
      <c r="P71" s="3" t="s">
        <v>368</v>
      </c>
      <c r="Q71" s="3" t="s">
        <v>4371</v>
      </c>
      <c r="R71" s="3" t="s">
        <v>709</v>
      </c>
      <c r="S71" s="3">
        <v>1338884250</v>
      </c>
      <c r="T71" s="3" t="s">
        <v>710</v>
      </c>
      <c r="U71" s="3" t="s">
        <v>606</v>
      </c>
      <c r="V71" s="3" t="s">
        <v>483</v>
      </c>
      <c r="W71" s="3" t="s">
        <v>483</v>
      </c>
      <c r="X71" s="3">
        <v>32</v>
      </c>
      <c r="Y71" s="3" t="s">
        <v>503</v>
      </c>
      <c r="Z71" s="3" t="s">
        <v>490</v>
      </c>
      <c r="AA71" s="3" t="s">
        <v>490</v>
      </c>
      <c r="AB71" s="3" t="s">
        <v>256</v>
      </c>
      <c r="AC71" s="3" t="s">
        <v>43</v>
      </c>
      <c r="AD71" s="3" t="s">
        <v>38</v>
      </c>
      <c r="AE71" s="3" t="s">
        <v>483</v>
      </c>
      <c r="AF71" s="3" t="s">
        <v>483</v>
      </c>
      <c r="AG71" t="s">
        <v>4352</v>
      </c>
      <c r="AH71" t="e">
        <f>LOOKUP(AC71,$AL$1:$AL$174,$AM$1:$AM$174 )</f>
        <v>#N/A</v>
      </c>
      <c r="AI71" t="e">
        <f>LOOKUP(AG71,$AN$1:$AN$174,$AO$1:$AO$174)</f>
        <v>#N/A</v>
      </c>
      <c r="AJ71">
        <f>COUNTIFS(Answer,AC71,Country,"USA")</f>
        <v>107</v>
      </c>
      <c r="AK71">
        <f>COUNTIF(Answer,AC71)</f>
        <v>217</v>
      </c>
    </row>
    <row r="72" spans="1:37">
      <c r="A72" s="3" t="s">
        <v>461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492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493</v>
      </c>
      <c r="M72" s="3" t="s">
        <v>483</v>
      </c>
      <c r="N72" s="3" t="s">
        <v>483</v>
      </c>
      <c r="O72" s="3" t="s">
        <v>726</v>
      </c>
      <c r="P72" s="3" t="s">
        <v>357</v>
      </c>
      <c r="Q72" s="3" t="s">
        <v>4371</v>
      </c>
      <c r="R72" s="3" t="s">
        <v>727</v>
      </c>
      <c r="S72" s="3">
        <v>1338876565</v>
      </c>
      <c r="T72" s="3" t="s">
        <v>728</v>
      </c>
      <c r="U72" s="3" t="s">
        <v>606</v>
      </c>
      <c r="V72" s="3" t="s">
        <v>483</v>
      </c>
      <c r="W72" s="3" t="s">
        <v>483</v>
      </c>
      <c r="X72" s="3">
        <v>9</v>
      </c>
      <c r="Y72" s="3" t="s">
        <v>503</v>
      </c>
      <c r="Z72" s="3" t="s">
        <v>490</v>
      </c>
      <c r="AA72" s="3" t="s">
        <v>490</v>
      </c>
      <c r="AB72" s="3" t="s">
        <v>256</v>
      </c>
      <c r="AC72" s="3" t="s">
        <v>43</v>
      </c>
      <c r="AD72" s="3" t="s">
        <v>729</v>
      </c>
      <c r="AE72" s="3" t="s">
        <v>483</v>
      </c>
      <c r="AF72" s="3" t="s">
        <v>483</v>
      </c>
      <c r="AG72" t="s">
        <v>4352</v>
      </c>
      <c r="AH72" t="e">
        <f>LOOKUP(AC72,$AL$1:$AL$174,$AM$1:$AM$174 )</f>
        <v>#N/A</v>
      </c>
      <c r="AI72" t="e">
        <f>LOOKUP(AG72,$AN$1:$AN$174,$AO$1:$AO$174)</f>
        <v>#N/A</v>
      </c>
      <c r="AJ72">
        <f>COUNTIFS(Answer,AC72,Country,"USA")</f>
        <v>107</v>
      </c>
      <c r="AK72">
        <f>COUNTIF(Answer,AC72)</f>
        <v>217</v>
      </c>
    </row>
    <row r="73" spans="1:37">
      <c r="A73" s="3" t="s">
        <v>427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51</v>
      </c>
      <c r="I73" s="3" t="s">
        <v>483</v>
      </c>
      <c r="J73" s="3">
        <v>180</v>
      </c>
      <c r="K73" s="3">
        <v>604800</v>
      </c>
      <c r="L73" s="3" t="s">
        <v>1054</v>
      </c>
      <c r="M73" s="3" t="s">
        <v>483</v>
      </c>
      <c r="N73" s="3" t="s">
        <v>483</v>
      </c>
      <c r="O73" s="3" t="s">
        <v>1090</v>
      </c>
      <c r="P73" s="3" t="s">
        <v>4374</v>
      </c>
      <c r="Q73" s="3" t="s">
        <v>4371</v>
      </c>
      <c r="R73" s="3" t="s">
        <v>1091</v>
      </c>
      <c r="S73" s="3">
        <v>1338898497</v>
      </c>
      <c r="T73" s="3" t="s">
        <v>1092</v>
      </c>
      <c r="U73" s="3" t="s">
        <v>823</v>
      </c>
      <c r="V73" s="3" t="s">
        <v>483</v>
      </c>
      <c r="W73" s="3" t="s">
        <v>483</v>
      </c>
      <c r="X73" s="3">
        <v>92</v>
      </c>
      <c r="Y73" s="3" t="s">
        <v>503</v>
      </c>
      <c r="Z73" s="3" t="s">
        <v>490</v>
      </c>
      <c r="AA73" s="3" t="s">
        <v>490</v>
      </c>
      <c r="AB73" s="3" t="s">
        <v>161</v>
      </c>
      <c r="AC73" s="3" t="s">
        <v>125</v>
      </c>
      <c r="AD73" s="3" t="s">
        <v>34</v>
      </c>
      <c r="AE73" s="3" t="s">
        <v>483</v>
      </c>
      <c r="AF73" s="3" t="s">
        <v>483</v>
      </c>
      <c r="AG73" t="s">
        <v>192</v>
      </c>
      <c r="AH73" t="e">
        <f>LOOKUP(AC73,$AL$1:$AL$174,$AM$1:$AM$174 )</f>
        <v>#N/A</v>
      </c>
      <c r="AI73" t="e">
        <f>LOOKUP(AG73,$AN$1:$AN$174,$AO$1:$AO$174)</f>
        <v>#N/A</v>
      </c>
      <c r="AJ73">
        <f>COUNTIFS(Answer,AC73,Country,"USA")</f>
        <v>0</v>
      </c>
      <c r="AK73">
        <f>COUNTIF(Answer,AC73)</f>
        <v>0</v>
      </c>
    </row>
    <row r="74" spans="1:37">
      <c r="A74" s="3" t="s">
        <v>427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51</v>
      </c>
      <c r="I74" s="3" t="s">
        <v>483</v>
      </c>
      <c r="J74" s="3">
        <v>180</v>
      </c>
      <c r="K74" s="3">
        <v>604800</v>
      </c>
      <c r="L74" s="3" t="s">
        <v>1054</v>
      </c>
      <c r="M74" s="3" t="s">
        <v>483</v>
      </c>
      <c r="N74" s="3" t="s">
        <v>483</v>
      </c>
      <c r="O74" s="3" t="s">
        <v>1198</v>
      </c>
      <c r="P74" s="3" t="s">
        <v>4377</v>
      </c>
      <c r="Q74" s="3" t="s">
        <v>4371</v>
      </c>
      <c r="R74" s="3" t="s">
        <v>1199</v>
      </c>
      <c r="S74" s="3">
        <v>1338902838</v>
      </c>
      <c r="T74" s="3" t="s">
        <v>1200</v>
      </c>
      <c r="U74" s="3" t="s">
        <v>682</v>
      </c>
      <c r="V74" s="3" t="s">
        <v>483</v>
      </c>
      <c r="W74" s="3" t="s">
        <v>483</v>
      </c>
      <c r="X74" s="3">
        <v>33</v>
      </c>
      <c r="Y74" s="3" t="s">
        <v>503</v>
      </c>
      <c r="Z74" s="3" t="s">
        <v>490</v>
      </c>
      <c r="AA74" s="3" t="s">
        <v>490</v>
      </c>
      <c r="AB74" s="3" t="s">
        <v>161</v>
      </c>
      <c r="AC74" s="3" t="s">
        <v>125</v>
      </c>
      <c r="AD74" s="3" t="s">
        <v>244</v>
      </c>
      <c r="AE74" s="3" t="s">
        <v>483</v>
      </c>
      <c r="AF74" s="3" t="s">
        <v>483</v>
      </c>
      <c r="AG74" t="s">
        <v>192</v>
      </c>
      <c r="AH74" t="e">
        <f>LOOKUP(AC74,$AL$1:$AL$174,$AM$1:$AM$174 )</f>
        <v>#N/A</v>
      </c>
      <c r="AI74" t="e">
        <f>LOOKUP(AG74,$AN$1:$AN$174,$AO$1:$AO$174)</f>
        <v>#N/A</v>
      </c>
      <c r="AJ74">
        <f>COUNTIFS(Answer,AC74,Country,"USA")</f>
        <v>0</v>
      </c>
      <c r="AK74">
        <f>COUNTIF(Answer,AC74)</f>
        <v>0</v>
      </c>
    </row>
    <row r="75" spans="1:37">
      <c r="A75" s="3" t="s">
        <v>427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1054</v>
      </c>
      <c r="M75" s="3" t="s">
        <v>483</v>
      </c>
      <c r="N75" s="3" t="s">
        <v>483</v>
      </c>
      <c r="O75" s="3" t="s">
        <v>1108</v>
      </c>
      <c r="P75" s="3" t="s">
        <v>839</v>
      </c>
      <c r="Q75" s="3" t="s">
        <v>4371</v>
      </c>
      <c r="R75" s="3" t="s">
        <v>1109</v>
      </c>
      <c r="S75" s="3">
        <v>1338904545</v>
      </c>
      <c r="T75" s="3" t="s">
        <v>1110</v>
      </c>
      <c r="U75" s="3" t="s">
        <v>1111</v>
      </c>
      <c r="V75" s="3" t="s">
        <v>483</v>
      </c>
      <c r="W75" s="3" t="s">
        <v>483</v>
      </c>
      <c r="X75" s="3">
        <v>32</v>
      </c>
      <c r="Y75" s="3" t="s">
        <v>561</v>
      </c>
      <c r="Z75" s="3" t="s">
        <v>490</v>
      </c>
      <c r="AA75" s="3" t="s">
        <v>490</v>
      </c>
      <c r="AB75" s="3" t="s">
        <v>161</v>
      </c>
      <c r="AC75" s="3" t="s">
        <v>125</v>
      </c>
      <c r="AD75" s="3" t="s">
        <v>38</v>
      </c>
      <c r="AE75" s="3" t="s">
        <v>483</v>
      </c>
      <c r="AF75" s="3" t="s">
        <v>483</v>
      </c>
      <c r="AG75" t="s">
        <v>192</v>
      </c>
      <c r="AH75" t="e">
        <f>LOOKUP(AC75,$AL$1:$AL$174,$AM$1:$AM$174 )</f>
        <v>#N/A</v>
      </c>
      <c r="AI75" t="e">
        <f>LOOKUP(AG75,$AN$1:$AN$174,$AO$1:$AO$174)</f>
        <v>#N/A</v>
      </c>
      <c r="AJ75">
        <f>COUNTIFS(Answer,AC75,Country,"USA")</f>
        <v>0</v>
      </c>
      <c r="AK75">
        <f>COUNTIF(Answer,AC75)</f>
        <v>0</v>
      </c>
    </row>
    <row r="76" spans="1:37">
      <c r="A76" s="3" t="s">
        <v>427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1054</v>
      </c>
      <c r="M76" s="3" t="s">
        <v>483</v>
      </c>
      <c r="N76" s="3" t="s">
        <v>483</v>
      </c>
      <c r="O76" s="3" t="s">
        <v>1230</v>
      </c>
      <c r="P76" s="3" t="s">
        <v>1231</v>
      </c>
      <c r="Q76" s="3" t="s">
        <v>4371</v>
      </c>
      <c r="R76" s="3" t="s">
        <v>1232</v>
      </c>
      <c r="S76" s="3">
        <v>1338916176</v>
      </c>
      <c r="T76" s="3" t="s">
        <v>1233</v>
      </c>
      <c r="U76" s="3" t="s">
        <v>1234</v>
      </c>
      <c r="V76" s="3" t="s">
        <v>483</v>
      </c>
      <c r="W76" s="3" t="s">
        <v>483</v>
      </c>
      <c r="X76" s="3">
        <v>63</v>
      </c>
      <c r="Y76" s="3" t="s">
        <v>489</v>
      </c>
      <c r="Z76" s="3" t="s">
        <v>490</v>
      </c>
      <c r="AA76" s="3" t="s">
        <v>490</v>
      </c>
      <c r="AB76" s="3" t="s">
        <v>161</v>
      </c>
      <c r="AC76" s="3" t="s">
        <v>125</v>
      </c>
      <c r="AD76" s="3" t="s">
        <v>38</v>
      </c>
      <c r="AE76" s="3" t="s">
        <v>483</v>
      </c>
      <c r="AF76" s="3" t="s">
        <v>483</v>
      </c>
      <c r="AG76" t="s">
        <v>192</v>
      </c>
      <c r="AH76" t="e">
        <f>LOOKUP(AC76,$AL$1:$AL$174,$AM$1:$AM$174 )</f>
        <v>#N/A</v>
      </c>
      <c r="AI76" t="e">
        <f>LOOKUP(AG76,$AN$1:$AN$174,$AO$1:$AO$174)</f>
        <v>#N/A</v>
      </c>
      <c r="AJ76">
        <f>COUNTIFS(Answer,AC76,Country,"USA")</f>
        <v>0</v>
      </c>
      <c r="AK76">
        <f>COUNTIF(Answer,AC76)</f>
        <v>0</v>
      </c>
    </row>
    <row r="77" spans="1:37">
      <c r="A77" s="3" t="s">
        <v>427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1054</v>
      </c>
      <c r="M77" s="3" t="s">
        <v>483</v>
      </c>
      <c r="N77" s="3" t="s">
        <v>483</v>
      </c>
      <c r="O77" s="3" t="s">
        <v>1186</v>
      </c>
      <c r="P77" s="3" t="s">
        <v>1187</v>
      </c>
      <c r="Q77" s="3" t="s">
        <v>4371</v>
      </c>
      <c r="R77" s="3" t="s">
        <v>1188</v>
      </c>
      <c r="S77" s="3">
        <v>1338922242</v>
      </c>
      <c r="T77" s="3" t="s">
        <v>1189</v>
      </c>
      <c r="U77" s="3" t="s">
        <v>1190</v>
      </c>
      <c r="V77" s="3" t="s">
        <v>483</v>
      </c>
      <c r="W77" s="3" t="s">
        <v>483</v>
      </c>
      <c r="X77" s="3">
        <v>32</v>
      </c>
      <c r="Y77" s="3" t="s">
        <v>555</v>
      </c>
      <c r="Z77" s="3" t="s">
        <v>490</v>
      </c>
      <c r="AA77" s="3" t="s">
        <v>490</v>
      </c>
      <c r="AB77" s="3" t="s">
        <v>161</v>
      </c>
      <c r="AC77" s="3" t="s">
        <v>125</v>
      </c>
      <c r="AD77" s="3" t="s">
        <v>38</v>
      </c>
      <c r="AE77" s="3" t="s">
        <v>483</v>
      </c>
      <c r="AF77" s="3" t="s">
        <v>483</v>
      </c>
      <c r="AG77" t="s">
        <v>192</v>
      </c>
      <c r="AH77" t="e">
        <f>LOOKUP(AC77,$AL$1:$AL$174,$AM$1:$AM$174 )</f>
        <v>#N/A</v>
      </c>
      <c r="AI77" t="e">
        <f>LOOKUP(AG77,$AN$1:$AN$174,$AO$1:$AO$174)</f>
        <v>#N/A</v>
      </c>
      <c r="AJ77">
        <f>COUNTIFS(Answer,AC77,Country,"USA")</f>
        <v>0</v>
      </c>
      <c r="AK77">
        <f>COUNTIF(Answer,AC77)</f>
        <v>0</v>
      </c>
    </row>
    <row r="78" spans="1:37">
      <c r="A78" s="3" t="s">
        <v>427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1054</v>
      </c>
      <c r="M78" s="3" t="s">
        <v>483</v>
      </c>
      <c r="N78" s="3" t="s">
        <v>483</v>
      </c>
      <c r="O78" s="3" t="s">
        <v>1220</v>
      </c>
      <c r="P78" s="3" t="s">
        <v>956</v>
      </c>
      <c r="Q78" s="3" t="s">
        <v>4371</v>
      </c>
      <c r="R78" s="3" t="s">
        <v>1221</v>
      </c>
      <c r="S78" s="3">
        <v>1338929493</v>
      </c>
      <c r="T78" s="3" t="s">
        <v>1222</v>
      </c>
      <c r="U78" s="3" t="s">
        <v>1223</v>
      </c>
      <c r="V78" s="3" t="s">
        <v>483</v>
      </c>
      <c r="W78" s="3" t="s">
        <v>483</v>
      </c>
      <c r="X78" s="3">
        <v>25</v>
      </c>
      <c r="Y78" s="3" t="s">
        <v>860</v>
      </c>
      <c r="Z78" s="3" t="s">
        <v>490</v>
      </c>
      <c r="AA78" s="3" t="s">
        <v>490</v>
      </c>
      <c r="AB78" s="3" t="s">
        <v>161</v>
      </c>
      <c r="AC78" s="3" t="s">
        <v>125</v>
      </c>
      <c r="AD78" s="3" t="s">
        <v>38</v>
      </c>
      <c r="AE78" s="3" t="s">
        <v>483</v>
      </c>
      <c r="AF78" s="3" t="s">
        <v>483</v>
      </c>
      <c r="AG78" t="s">
        <v>192</v>
      </c>
      <c r="AH78" t="e">
        <f>LOOKUP(AC78,$AL$1:$AL$174,$AM$1:$AM$174 )</f>
        <v>#N/A</v>
      </c>
      <c r="AI78" t="e">
        <f>LOOKUP(AG78,$AN$1:$AN$174,$AO$1:$AO$174)</f>
        <v>#N/A</v>
      </c>
      <c r="AJ78">
        <f>COUNTIFS(Answer,AC78,Country,"USA")</f>
        <v>0</v>
      </c>
      <c r="AK78">
        <f>COUNTIF(Answer,AC78)</f>
        <v>0</v>
      </c>
    </row>
    <row r="79" spans="1:37">
      <c r="A79" s="3" t="s">
        <v>427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1054</v>
      </c>
      <c r="M79" s="3" t="s">
        <v>483</v>
      </c>
      <c r="N79" s="3" t="s">
        <v>483</v>
      </c>
      <c r="O79" s="3" t="s">
        <v>1143</v>
      </c>
      <c r="P79" s="3" t="s">
        <v>1144</v>
      </c>
      <c r="Q79" s="3" t="s">
        <v>4371</v>
      </c>
      <c r="R79" s="3" t="s">
        <v>1145</v>
      </c>
      <c r="S79" s="3">
        <v>1338941596</v>
      </c>
      <c r="T79" s="3" t="s">
        <v>1146</v>
      </c>
      <c r="U79" s="3" t="s">
        <v>1147</v>
      </c>
      <c r="V79" s="3" t="s">
        <v>483</v>
      </c>
      <c r="W79" s="3" t="s">
        <v>483</v>
      </c>
      <c r="X79" s="3">
        <v>46</v>
      </c>
      <c r="Y79" s="3" t="s">
        <v>860</v>
      </c>
      <c r="Z79" s="3" t="s">
        <v>490</v>
      </c>
      <c r="AA79" s="3" t="s">
        <v>490</v>
      </c>
      <c r="AB79" s="3" t="s">
        <v>161</v>
      </c>
      <c r="AC79" s="3" t="s">
        <v>125</v>
      </c>
      <c r="AD79" s="3" t="s">
        <v>38</v>
      </c>
      <c r="AE79" s="3" t="s">
        <v>483</v>
      </c>
      <c r="AF79" s="3" t="s">
        <v>483</v>
      </c>
      <c r="AG79" t="s">
        <v>192</v>
      </c>
      <c r="AH79" t="e">
        <f>LOOKUP(AC79,$AL$1:$AL$174,$AM$1:$AM$174 )</f>
        <v>#N/A</v>
      </c>
      <c r="AI79" t="e">
        <f>LOOKUP(AG79,$AN$1:$AN$174,$AO$1:$AO$174)</f>
        <v>#N/A</v>
      </c>
      <c r="AJ79">
        <f>COUNTIFS(Answer,AC79,Country,"USA")</f>
        <v>0</v>
      </c>
      <c r="AK79">
        <f>COUNTIF(Answer,AC79)</f>
        <v>0</v>
      </c>
    </row>
    <row r="80" spans="1:37">
      <c r="A80" s="3" t="s">
        <v>427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1054</v>
      </c>
      <c r="M80" s="3" t="s">
        <v>483</v>
      </c>
      <c r="N80" s="3" t="s">
        <v>483</v>
      </c>
      <c r="O80" s="3" t="s">
        <v>1062</v>
      </c>
      <c r="P80" s="3" t="s">
        <v>4385</v>
      </c>
      <c r="Q80" s="3" t="s">
        <v>4371</v>
      </c>
      <c r="R80" s="3" t="s">
        <v>1063</v>
      </c>
      <c r="S80" s="3">
        <v>1338958430</v>
      </c>
      <c r="T80" s="3" t="s">
        <v>1064</v>
      </c>
      <c r="U80" s="3" t="s">
        <v>568</v>
      </c>
      <c r="V80" s="3" t="s">
        <v>483</v>
      </c>
      <c r="W80" s="3" t="s">
        <v>483</v>
      </c>
      <c r="X80" s="3">
        <v>27</v>
      </c>
      <c r="Y80" s="3" t="s">
        <v>1065</v>
      </c>
      <c r="Z80" s="3" t="s">
        <v>490</v>
      </c>
      <c r="AA80" s="3" t="s">
        <v>490</v>
      </c>
      <c r="AB80" s="3" t="s">
        <v>161</v>
      </c>
      <c r="AC80" s="3" t="s">
        <v>35</v>
      </c>
      <c r="AD80" s="3" t="s">
        <v>34</v>
      </c>
      <c r="AE80" s="3" t="s">
        <v>483</v>
      </c>
      <c r="AF80" s="3" t="s">
        <v>483</v>
      </c>
      <c r="AG80" t="s">
        <v>192</v>
      </c>
      <c r="AH80" t="e">
        <f>LOOKUP(AC80,$AL$1:$AL$174,$AM$1:$AM$174 )</f>
        <v>#N/A</v>
      </c>
      <c r="AI80" t="e">
        <f>LOOKUP(AG80,$AN$1:$AN$174,$AO$1:$AO$174)</f>
        <v>#N/A</v>
      </c>
      <c r="AJ80">
        <f>COUNTIFS(Answer,AC80,Country,"USA")</f>
        <v>184</v>
      </c>
      <c r="AK80">
        <f>COUNTIF(Answer,AC80)</f>
        <v>352</v>
      </c>
    </row>
    <row r="81" spans="1:37">
      <c r="A81" s="3" t="s">
        <v>427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1054</v>
      </c>
      <c r="M81" s="3" t="s">
        <v>483</v>
      </c>
      <c r="N81" s="3" t="s">
        <v>483</v>
      </c>
      <c r="O81" s="3" t="s">
        <v>1129</v>
      </c>
      <c r="P81" s="3" t="s">
        <v>4173</v>
      </c>
      <c r="Q81" s="3" t="s">
        <v>4371</v>
      </c>
      <c r="R81" s="3" t="s">
        <v>1130</v>
      </c>
      <c r="S81" s="3">
        <v>1338958489</v>
      </c>
      <c r="T81" s="3" t="s">
        <v>1131</v>
      </c>
      <c r="U81" s="3" t="s">
        <v>1132</v>
      </c>
      <c r="V81" s="3" t="s">
        <v>483</v>
      </c>
      <c r="W81" s="3" t="s">
        <v>483</v>
      </c>
      <c r="X81" s="3">
        <v>11</v>
      </c>
      <c r="Y81" s="3" t="s">
        <v>508</v>
      </c>
      <c r="Z81" s="3" t="s">
        <v>490</v>
      </c>
      <c r="AA81" s="3" t="s">
        <v>490</v>
      </c>
      <c r="AB81" s="3" t="s">
        <v>161</v>
      </c>
      <c r="AC81" s="3" t="s">
        <v>569</v>
      </c>
      <c r="AD81" s="3" t="s">
        <v>34</v>
      </c>
      <c r="AE81" s="3" t="s">
        <v>483</v>
      </c>
      <c r="AF81" s="3" t="s">
        <v>483</v>
      </c>
      <c r="AG81" t="s">
        <v>192</v>
      </c>
      <c r="AH81" t="e">
        <f>LOOKUP(AC81,$AL$1:$AL$174,$AM$1:$AM$174 )</f>
        <v>#N/A</v>
      </c>
      <c r="AI81" t="e">
        <f>LOOKUP(AG81,$AN$1:$AN$174,$AO$1:$AO$174)</f>
        <v>#N/A</v>
      </c>
      <c r="AJ81">
        <f>COUNTIFS(Answer,AC81,Country,"USA")</f>
        <v>1</v>
      </c>
      <c r="AK81">
        <f>COUNTIF(Answer,AC81)</f>
        <v>10</v>
      </c>
    </row>
    <row r="82" spans="1:37">
      <c r="A82" s="3" t="s">
        <v>427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1054</v>
      </c>
      <c r="M82" s="3" t="s">
        <v>483</v>
      </c>
      <c r="N82" s="3" t="s">
        <v>483</v>
      </c>
      <c r="O82" s="3" t="s">
        <v>1242</v>
      </c>
      <c r="P82" s="3" t="s">
        <v>4386</v>
      </c>
      <c r="Q82" s="3" t="s">
        <v>4371</v>
      </c>
      <c r="R82" s="3" t="s">
        <v>1243</v>
      </c>
      <c r="S82" s="3">
        <v>1338958590</v>
      </c>
      <c r="T82" s="3" t="s">
        <v>1244</v>
      </c>
      <c r="U82" s="3" t="s">
        <v>1245</v>
      </c>
      <c r="V82" s="3" t="s">
        <v>483</v>
      </c>
      <c r="W82" s="3" t="s">
        <v>483</v>
      </c>
      <c r="X82" s="3">
        <v>26</v>
      </c>
      <c r="Y82" s="3" t="s">
        <v>555</v>
      </c>
      <c r="Z82" s="3" t="s">
        <v>490</v>
      </c>
      <c r="AA82" s="3" t="s">
        <v>490</v>
      </c>
      <c r="AB82" s="3" t="s">
        <v>161</v>
      </c>
      <c r="AC82" s="3" t="s">
        <v>35</v>
      </c>
      <c r="AD82" s="3" t="s">
        <v>1246</v>
      </c>
      <c r="AE82" s="3" t="s">
        <v>483</v>
      </c>
      <c r="AF82" s="3" t="s">
        <v>483</v>
      </c>
      <c r="AG82" t="s">
        <v>192</v>
      </c>
      <c r="AH82" t="e">
        <f>LOOKUP(AC82,$AL$1:$AL$174,$AM$1:$AM$174 )</f>
        <v>#N/A</v>
      </c>
      <c r="AI82" t="e">
        <f>LOOKUP(AG82,$AN$1:$AN$174,$AO$1:$AO$174)</f>
        <v>#N/A</v>
      </c>
      <c r="AJ82">
        <f>COUNTIFS(Answer,AC82,Country,"USA")</f>
        <v>184</v>
      </c>
      <c r="AK82">
        <f>COUNTIF(Answer,AC82)</f>
        <v>352</v>
      </c>
    </row>
    <row r="83" spans="1:37">
      <c r="A83" s="3" t="s">
        <v>427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1054</v>
      </c>
      <c r="M83" s="3" t="s">
        <v>483</v>
      </c>
      <c r="N83" s="3" t="s">
        <v>483</v>
      </c>
      <c r="O83" s="3" t="s">
        <v>1253</v>
      </c>
      <c r="P83" s="3" t="s">
        <v>4388</v>
      </c>
      <c r="Q83" s="3" t="s">
        <v>4371</v>
      </c>
      <c r="R83" s="3" t="s">
        <v>1254</v>
      </c>
      <c r="S83" s="3">
        <v>1338967831</v>
      </c>
      <c r="T83" s="3" t="s">
        <v>1255</v>
      </c>
      <c r="U83" s="3" t="s">
        <v>1256</v>
      </c>
      <c r="V83" s="3" t="s">
        <v>483</v>
      </c>
      <c r="W83" s="3" t="s">
        <v>483</v>
      </c>
      <c r="X83" s="3">
        <v>63</v>
      </c>
      <c r="Y83" s="3" t="s">
        <v>518</v>
      </c>
      <c r="Z83" s="3" t="s">
        <v>490</v>
      </c>
      <c r="AA83" s="3" t="s">
        <v>490</v>
      </c>
      <c r="AB83" s="3" t="s">
        <v>161</v>
      </c>
      <c r="AC83" s="3" t="s">
        <v>1257</v>
      </c>
      <c r="AD83" s="3" t="s">
        <v>34</v>
      </c>
      <c r="AE83" s="3" t="s">
        <v>483</v>
      </c>
      <c r="AF83" s="3" t="s">
        <v>483</v>
      </c>
      <c r="AG83" t="s">
        <v>192</v>
      </c>
      <c r="AH83" t="e">
        <f>LOOKUP(AC83,$AL$1:$AL$174,$AM$1:$AM$174 )</f>
        <v>#N/A</v>
      </c>
      <c r="AI83" t="e">
        <f>LOOKUP(AG83,$AN$1:$AN$174,$AO$1:$AO$174)</f>
        <v>#N/A</v>
      </c>
      <c r="AJ83">
        <f>COUNTIFS(Answer,AC83,Country,"USA")</f>
        <v>0</v>
      </c>
      <c r="AK83">
        <f>COUNTIF(Answer,AC83)</f>
        <v>0</v>
      </c>
    </row>
    <row r="84" spans="1:37">
      <c r="A84" s="3" t="s">
        <v>427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1054</v>
      </c>
      <c r="M84" s="3" t="s">
        <v>483</v>
      </c>
      <c r="N84" s="3" t="s">
        <v>483</v>
      </c>
      <c r="O84" s="3" t="s">
        <v>1125</v>
      </c>
      <c r="P84" s="3" t="s">
        <v>4387</v>
      </c>
      <c r="Q84" s="3" t="s">
        <v>4371</v>
      </c>
      <c r="R84" s="3" t="s">
        <v>1126</v>
      </c>
      <c r="S84" s="3">
        <v>1338969914</v>
      </c>
      <c r="T84" s="3" t="s">
        <v>1127</v>
      </c>
      <c r="U84" s="3" t="s">
        <v>1128</v>
      </c>
      <c r="V84" s="3" t="s">
        <v>483</v>
      </c>
      <c r="W84" s="3" t="s">
        <v>483</v>
      </c>
      <c r="X84" s="3">
        <v>33</v>
      </c>
      <c r="Y84" s="3" t="s">
        <v>508</v>
      </c>
      <c r="Z84" s="3" t="s">
        <v>490</v>
      </c>
      <c r="AA84" s="3" t="s">
        <v>490</v>
      </c>
      <c r="AB84" s="3" t="s">
        <v>161</v>
      </c>
      <c r="AC84" s="3" t="s">
        <v>359</v>
      </c>
      <c r="AD84" s="3" t="s">
        <v>34</v>
      </c>
      <c r="AE84" s="3" t="s">
        <v>483</v>
      </c>
      <c r="AF84" s="3" t="s">
        <v>483</v>
      </c>
      <c r="AG84" t="s">
        <v>192</v>
      </c>
      <c r="AH84" t="e">
        <f>LOOKUP(AC84,$AL$1:$AL$174,$AM$1:$AM$174 )</f>
        <v>#N/A</v>
      </c>
      <c r="AI84" t="e">
        <f>LOOKUP(AG84,$AN$1:$AN$174,$AO$1:$AO$174)</f>
        <v>#N/A</v>
      </c>
      <c r="AJ84">
        <f>COUNTIFS(Answer,AC84,Country,"USA")</f>
        <v>0</v>
      </c>
      <c r="AK84">
        <f>COUNTIF(Answer,AC84)</f>
        <v>12</v>
      </c>
    </row>
    <row r="85" spans="1:37">
      <c r="A85" s="3" t="s">
        <v>427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1054</v>
      </c>
      <c r="M85" s="3" t="s">
        <v>483</v>
      </c>
      <c r="N85" s="3" t="s">
        <v>483</v>
      </c>
      <c r="O85" s="3" t="s">
        <v>1262</v>
      </c>
      <c r="P85" s="3" t="s">
        <v>4390</v>
      </c>
      <c r="Q85" s="3" t="s">
        <v>4371</v>
      </c>
      <c r="R85" s="3" t="s">
        <v>1263</v>
      </c>
      <c r="S85" s="3">
        <v>1338977375</v>
      </c>
      <c r="T85" s="3" t="s">
        <v>1264</v>
      </c>
      <c r="U85" s="3" t="s">
        <v>1265</v>
      </c>
      <c r="V85" s="3" t="s">
        <v>483</v>
      </c>
      <c r="W85" s="3" t="s">
        <v>483</v>
      </c>
      <c r="X85" s="3">
        <v>42</v>
      </c>
      <c r="Y85" s="3" t="s">
        <v>546</v>
      </c>
      <c r="Z85" s="3" t="s">
        <v>490</v>
      </c>
      <c r="AA85" s="3" t="s">
        <v>490</v>
      </c>
      <c r="AB85" s="3" t="s">
        <v>161</v>
      </c>
      <c r="AC85" s="3" t="s">
        <v>125</v>
      </c>
      <c r="AD85" s="3" t="s">
        <v>34</v>
      </c>
      <c r="AE85" s="3" t="s">
        <v>483</v>
      </c>
      <c r="AF85" s="3" t="s">
        <v>483</v>
      </c>
      <c r="AG85" t="s">
        <v>192</v>
      </c>
      <c r="AH85" t="e">
        <f>LOOKUP(AC85,$AL$1:$AL$174,$AM$1:$AM$174 )</f>
        <v>#N/A</v>
      </c>
      <c r="AI85" t="e">
        <f>LOOKUP(AG85,$AN$1:$AN$174,$AO$1:$AO$174)</f>
        <v>#N/A</v>
      </c>
      <c r="AJ85">
        <f>COUNTIFS(Answer,AC85,Country,"USA")</f>
        <v>0</v>
      </c>
      <c r="AK85">
        <f>COUNTIF(Answer,AC85)</f>
        <v>0</v>
      </c>
    </row>
    <row r="86" spans="1:37">
      <c r="A86" s="3" t="s">
        <v>427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1054</v>
      </c>
      <c r="M86" s="3" t="s">
        <v>483</v>
      </c>
      <c r="N86" s="3" t="s">
        <v>483</v>
      </c>
      <c r="O86" s="3" t="s">
        <v>1100</v>
      </c>
      <c r="P86" s="3" t="s">
        <v>4391</v>
      </c>
      <c r="Q86" s="3" t="s">
        <v>4371</v>
      </c>
      <c r="R86" s="3" t="s">
        <v>1101</v>
      </c>
      <c r="S86" s="3">
        <v>1338986025</v>
      </c>
      <c r="T86" s="3" t="s">
        <v>1102</v>
      </c>
      <c r="U86" s="3" t="s">
        <v>1103</v>
      </c>
      <c r="V86" s="3" t="s">
        <v>483</v>
      </c>
      <c r="W86" s="3" t="s">
        <v>483</v>
      </c>
      <c r="X86" s="3">
        <v>64</v>
      </c>
      <c r="Y86" s="3" t="s">
        <v>546</v>
      </c>
      <c r="Z86" s="3" t="s">
        <v>490</v>
      </c>
      <c r="AA86" s="3" t="s">
        <v>490</v>
      </c>
      <c r="AB86" s="3" t="s">
        <v>161</v>
      </c>
      <c r="AC86" s="3" t="s">
        <v>1104</v>
      </c>
      <c r="AD86" s="3" t="s">
        <v>34</v>
      </c>
      <c r="AE86" s="3" t="s">
        <v>483</v>
      </c>
      <c r="AF86" s="3" t="s">
        <v>483</v>
      </c>
      <c r="AG86" t="s">
        <v>192</v>
      </c>
      <c r="AH86" t="e">
        <f>LOOKUP(AC86,$AL$1:$AL$174,$AM$1:$AM$174 )</f>
        <v>#N/A</v>
      </c>
      <c r="AI86" t="e">
        <f>LOOKUP(AG86,$AN$1:$AN$174,$AO$1:$AO$174)</f>
        <v>#N/A</v>
      </c>
      <c r="AJ86">
        <f>COUNTIFS(Answer,AC86,Country,"USA")</f>
        <v>0</v>
      </c>
      <c r="AK86">
        <f>COUNTIF(Answer,AC86)</f>
        <v>0</v>
      </c>
    </row>
    <row r="87" spans="1:37">
      <c r="A87" s="3" t="s">
        <v>427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1054</v>
      </c>
      <c r="M87" s="3" t="s">
        <v>483</v>
      </c>
      <c r="N87" s="3" t="s">
        <v>483</v>
      </c>
      <c r="O87" s="3" t="s">
        <v>1179</v>
      </c>
      <c r="P87" s="3" t="s">
        <v>4392</v>
      </c>
      <c r="Q87" s="3" t="s">
        <v>4371</v>
      </c>
      <c r="R87" s="3" t="s">
        <v>1180</v>
      </c>
      <c r="S87" s="3">
        <v>1338986566</v>
      </c>
      <c r="T87" s="3" t="s">
        <v>1181</v>
      </c>
      <c r="U87" s="3" t="s">
        <v>623</v>
      </c>
      <c r="V87" s="3" t="s">
        <v>483</v>
      </c>
      <c r="W87" s="3" t="s">
        <v>483</v>
      </c>
      <c r="X87" s="3">
        <v>44</v>
      </c>
      <c r="Y87" s="3" t="s">
        <v>555</v>
      </c>
      <c r="Z87" s="3" t="s">
        <v>490</v>
      </c>
      <c r="AA87" s="3" t="s">
        <v>490</v>
      </c>
      <c r="AB87" s="3" t="s">
        <v>161</v>
      </c>
      <c r="AC87" s="3" t="s">
        <v>125</v>
      </c>
      <c r="AD87" s="3" t="s">
        <v>34</v>
      </c>
      <c r="AE87" s="3" t="s">
        <v>483</v>
      </c>
      <c r="AF87" s="3" t="s">
        <v>483</v>
      </c>
      <c r="AG87" t="s">
        <v>192</v>
      </c>
      <c r="AH87" t="e">
        <f>LOOKUP(AC87,$AL$1:$AL$174,$AM$1:$AM$174 )</f>
        <v>#N/A</v>
      </c>
      <c r="AI87" t="e">
        <f>LOOKUP(AG87,$AN$1:$AN$174,$AO$1:$AO$174)</f>
        <v>#N/A</v>
      </c>
      <c r="AJ87">
        <f>COUNTIFS(Answer,AC87,Country,"USA")</f>
        <v>0</v>
      </c>
      <c r="AK87">
        <f>COUNTIF(Answer,AC87)</f>
        <v>0</v>
      </c>
    </row>
    <row r="88" spans="1:37">
      <c r="A88" s="3" t="s">
        <v>427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1054</v>
      </c>
      <c r="M88" s="3" t="s">
        <v>483</v>
      </c>
      <c r="N88" s="3" t="s">
        <v>483</v>
      </c>
      <c r="O88" s="3" t="s">
        <v>1171</v>
      </c>
      <c r="P88" s="3" t="s">
        <v>4393</v>
      </c>
      <c r="Q88" s="3" t="s">
        <v>4371</v>
      </c>
      <c r="R88" s="3" t="s">
        <v>1172</v>
      </c>
      <c r="S88" s="3">
        <v>1338992958</v>
      </c>
      <c r="T88" s="3" t="s">
        <v>1173</v>
      </c>
      <c r="U88" s="3" t="s">
        <v>1174</v>
      </c>
      <c r="V88" s="3" t="s">
        <v>483</v>
      </c>
      <c r="W88" s="3" t="s">
        <v>483</v>
      </c>
      <c r="X88" s="3">
        <v>22</v>
      </c>
      <c r="Y88" s="3" t="s">
        <v>594</v>
      </c>
      <c r="Z88" s="3" t="s">
        <v>490</v>
      </c>
      <c r="AA88" s="3" t="s">
        <v>490</v>
      </c>
      <c r="AB88" s="3" t="s">
        <v>161</v>
      </c>
      <c r="AC88" s="3" t="s">
        <v>125</v>
      </c>
      <c r="AD88" s="3" t="s">
        <v>34</v>
      </c>
      <c r="AE88" s="3" t="s">
        <v>483</v>
      </c>
      <c r="AF88" s="3" t="s">
        <v>483</v>
      </c>
      <c r="AG88" t="s">
        <v>192</v>
      </c>
      <c r="AH88" t="e">
        <f>LOOKUP(AC88,$AL$1:$AL$174,$AM$1:$AM$174 )</f>
        <v>#N/A</v>
      </c>
      <c r="AI88" t="e">
        <f>LOOKUP(AG88,$AN$1:$AN$174,$AO$1:$AO$174)</f>
        <v>#N/A</v>
      </c>
      <c r="AJ88">
        <f>COUNTIFS(Answer,AC88,Country,"USA")</f>
        <v>0</v>
      </c>
      <c r="AK88">
        <f>COUNTIF(Answer,AC88)</f>
        <v>0</v>
      </c>
    </row>
    <row r="89" spans="1:37">
      <c r="A89" s="3" t="s">
        <v>427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1054</v>
      </c>
      <c r="M89" s="3" t="s">
        <v>483</v>
      </c>
      <c r="N89" s="3" t="s">
        <v>483</v>
      </c>
      <c r="O89" s="3" t="s">
        <v>1119</v>
      </c>
      <c r="P89" s="3" t="s">
        <v>1120</v>
      </c>
      <c r="Q89" s="3" t="s">
        <v>4371</v>
      </c>
      <c r="R89" s="3" t="s">
        <v>1121</v>
      </c>
      <c r="S89" s="3">
        <v>1338997266</v>
      </c>
      <c r="T89" s="3" t="s">
        <v>1122</v>
      </c>
      <c r="U89" s="3" t="s">
        <v>1123</v>
      </c>
      <c r="V89" s="3" t="s">
        <v>483</v>
      </c>
      <c r="W89" s="3" t="s">
        <v>483</v>
      </c>
      <c r="X89" s="3">
        <v>24</v>
      </c>
      <c r="Y89" s="3" t="s">
        <v>1124</v>
      </c>
      <c r="Z89" s="3" t="s">
        <v>490</v>
      </c>
      <c r="AA89" s="3" t="s">
        <v>490</v>
      </c>
      <c r="AB89" s="3" t="s">
        <v>161</v>
      </c>
      <c r="AC89" s="3" t="s">
        <v>125</v>
      </c>
      <c r="AD89" s="3" t="s">
        <v>38</v>
      </c>
      <c r="AE89" s="3" t="s">
        <v>483</v>
      </c>
      <c r="AF89" s="3" t="s">
        <v>483</v>
      </c>
      <c r="AG89" t="s">
        <v>192</v>
      </c>
      <c r="AH89" t="e">
        <f>LOOKUP(AC89,$AL$1:$AL$174,$AM$1:$AM$174 )</f>
        <v>#N/A</v>
      </c>
      <c r="AI89" t="e">
        <f>LOOKUP(AG89,$AN$1:$AN$174,$AO$1:$AO$174)</f>
        <v>#N/A</v>
      </c>
      <c r="AJ89">
        <f>COUNTIFS(Answer,AC89,Country,"USA")</f>
        <v>0</v>
      </c>
      <c r="AK89">
        <f>COUNTIF(Answer,AC89)</f>
        <v>0</v>
      </c>
    </row>
    <row r="90" spans="1:37">
      <c r="A90" s="3" t="s">
        <v>427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1054</v>
      </c>
      <c r="M90" s="3" t="s">
        <v>483</v>
      </c>
      <c r="N90" s="3" t="s">
        <v>483</v>
      </c>
      <c r="O90" s="3" t="s">
        <v>1269</v>
      </c>
      <c r="P90" s="3" t="s">
        <v>996</v>
      </c>
      <c r="Q90" s="3" t="s">
        <v>4371</v>
      </c>
      <c r="R90" s="3" t="s">
        <v>1270</v>
      </c>
      <c r="S90" s="3">
        <v>1339000075</v>
      </c>
      <c r="T90" s="3" t="s">
        <v>1271</v>
      </c>
      <c r="U90" s="3" t="s">
        <v>999</v>
      </c>
      <c r="V90" s="3" t="s">
        <v>483</v>
      </c>
      <c r="W90" s="3" t="s">
        <v>483</v>
      </c>
      <c r="X90" s="3">
        <v>29</v>
      </c>
      <c r="Y90" s="3" t="s">
        <v>561</v>
      </c>
      <c r="Z90" s="3" t="s">
        <v>490</v>
      </c>
      <c r="AA90" s="3" t="s">
        <v>490</v>
      </c>
      <c r="AB90" s="3" t="s">
        <v>161</v>
      </c>
      <c r="AC90" s="3" t="s">
        <v>125</v>
      </c>
      <c r="AD90" s="3" t="s">
        <v>38</v>
      </c>
      <c r="AE90" s="3" t="s">
        <v>483</v>
      </c>
      <c r="AF90" s="3" t="s">
        <v>483</v>
      </c>
      <c r="AG90" t="s">
        <v>192</v>
      </c>
      <c r="AH90" t="e">
        <f>LOOKUP(AC90,$AL$1:$AL$174,$AM$1:$AM$174 )</f>
        <v>#N/A</v>
      </c>
      <c r="AI90" t="e">
        <f>LOOKUP(AG90,$AN$1:$AN$174,$AO$1:$AO$174)</f>
        <v>#N/A</v>
      </c>
      <c r="AJ90">
        <f>COUNTIFS(Answer,AC90,Country,"USA")</f>
        <v>0</v>
      </c>
      <c r="AK90">
        <f>COUNTIF(Answer,AC90)</f>
        <v>0</v>
      </c>
    </row>
    <row r="91" spans="1:37">
      <c r="A91" s="3" t="s">
        <v>427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1054</v>
      </c>
      <c r="M91" s="3" t="s">
        <v>483</v>
      </c>
      <c r="N91" s="3" t="s">
        <v>483</v>
      </c>
      <c r="O91" s="3" t="s">
        <v>1077</v>
      </c>
      <c r="P91" s="3" t="s">
        <v>4396</v>
      </c>
      <c r="Q91" s="3" t="s">
        <v>4371</v>
      </c>
      <c r="R91" s="3" t="s">
        <v>1078</v>
      </c>
      <c r="S91" s="3">
        <v>1339009908</v>
      </c>
      <c r="T91" s="3" t="s">
        <v>1079</v>
      </c>
      <c r="U91" s="3" t="s">
        <v>991</v>
      </c>
      <c r="V91" s="3" t="s">
        <v>483</v>
      </c>
      <c r="W91" s="3" t="s">
        <v>483</v>
      </c>
      <c r="X91" s="3">
        <v>28</v>
      </c>
      <c r="Y91" s="3" t="s">
        <v>561</v>
      </c>
      <c r="Z91" s="3" t="s">
        <v>490</v>
      </c>
      <c r="AA91" s="3" t="s">
        <v>490</v>
      </c>
      <c r="AB91" s="3" t="s">
        <v>161</v>
      </c>
      <c r="AC91" s="3" t="s">
        <v>35</v>
      </c>
      <c r="AD91" s="3" t="s">
        <v>244</v>
      </c>
      <c r="AE91" s="3" t="s">
        <v>483</v>
      </c>
      <c r="AF91" s="3" t="s">
        <v>483</v>
      </c>
      <c r="AG91" t="s">
        <v>192</v>
      </c>
      <c r="AH91" t="e">
        <f>LOOKUP(AC91,$AL$1:$AL$174,$AM$1:$AM$174 )</f>
        <v>#N/A</v>
      </c>
      <c r="AI91" t="e">
        <f>LOOKUP(AG91,$AN$1:$AN$174,$AO$1:$AO$174)</f>
        <v>#N/A</v>
      </c>
      <c r="AJ91">
        <f>COUNTIFS(Answer,AC91,Country,"USA")</f>
        <v>184</v>
      </c>
      <c r="AK91">
        <f>COUNTIF(Answer,AC91)</f>
        <v>352</v>
      </c>
    </row>
    <row r="92" spans="1:37">
      <c r="A92" s="3" t="s">
        <v>427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1054</v>
      </c>
      <c r="M92" s="3" t="s">
        <v>483</v>
      </c>
      <c r="N92" s="3" t="s">
        <v>483</v>
      </c>
      <c r="O92" s="3" t="s">
        <v>1116</v>
      </c>
      <c r="P92" s="3" t="s">
        <v>886</v>
      </c>
      <c r="Q92" s="3" t="s">
        <v>4371</v>
      </c>
      <c r="R92" s="3" t="s">
        <v>1117</v>
      </c>
      <c r="S92" s="3">
        <v>1339011629</v>
      </c>
      <c r="T92" s="3" t="s">
        <v>1118</v>
      </c>
      <c r="U92" s="3" t="s">
        <v>889</v>
      </c>
      <c r="V92" s="3" t="s">
        <v>483</v>
      </c>
      <c r="W92" s="3" t="s">
        <v>483</v>
      </c>
      <c r="X92" s="3">
        <v>17</v>
      </c>
      <c r="Y92" s="3" t="s">
        <v>561</v>
      </c>
      <c r="Z92" s="3" t="s">
        <v>490</v>
      </c>
      <c r="AA92" s="3" t="s">
        <v>490</v>
      </c>
      <c r="AB92" s="3" t="s">
        <v>161</v>
      </c>
      <c r="AC92" s="3" t="s">
        <v>125</v>
      </c>
      <c r="AD92" s="3" t="s">
        <v>38</v>
      </c>
      <c r="AE92" s="3" t="s">
        <v>483</v>
      </c>
      <c r="AF92" s="3" t="s">
        <v>483</v>
      </c>
      <c r="AG92" t="s">
        <v>192</v>
      </c>
      <c r="AH92" t="e">
        <f>LOOKUP(AC92,$AL$1:$AL$174,$AM$1:$AM$174 )</f>
        <v>#N/A</v>
      </c>
      <c r="AI92" t="e">
        <f>LOOKUP(AG92,$AN$1:$AN$174,$AO$1:$AO$174)</f>
        <v>#N/A</v>
      </c>
      <c r="AJ92">
        <f>COUNTIFS(Answer,AC92,Country,"USA")</f>
        <v>0</v>
      </c>
      <c r="AK92">
        <f>COUNTIF(Answer,AC92)</f>
        <v>0</v>
      </c>
    </row>
    <row r="93" spans="1:37">
      <c r="A93" s="3" t="s">
        <v>427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1054</v>
      </c>
      <c r="M93" s="3" t="s">
        <v>483</v>
      </c>
      <c r="N93" s="3" t="s">
        <v>483</v>
      </c>
      <c r="O93" s="3" t="s">
        <v>1310</v>
      </c>
      <c r="P93" s="3" t="s">
        <v>1311</v>
      </c>
      <c r="Q93" s="3" t="s">
        <v>4371</v>
      </c>
      <c r="R93" s="3" t="s">
        <v>1312</v>
      </c>
      <c r="S93" s="3">
        <v>1339013573</v>
      </c>
      <c r="T93" s="3" t="s">
        <v>1313</v>
      </c>
      <c r="U93" s="3" t="s">
        <v>1314</v>
      </c>
      <c r="V93" s="3" t="s">
        <v>483</v>
      </c>
      <c r="W93" s="3" t="s">
        <v>483</v>
      </c>
      <c r="X93" s="3">
        <v>49</v>
      </c>
      <c r="Y93" s="3" t="s">
        <v>489</v>
      </c>
      <c r="Z93" s="3" t="s">
        <v>490</v>
      </c>
      <c r="AA93" s="3" t="s">
        <v>490</v>
      </c>
      <c r="AB93" s="3" t="s">
        <v>161</v>
      </c>
      <c r="AC93" s="3" t="s">
        <v>125</v>
      </c>
      <c r="AD93" s="3" t="s">
        <v>38</v>
      </c>
      <c r="AE93" s="3" t="s">
        <v>483</v>
      </c>
      <c r="AF93" s="3" t="s">
        <v>483</v>
      </c>
      <c r="AG93" t="s">
        <v>192</v>
      </c>
      <c r="AH93" t="e">
        <f>LOOKUP(AC93,$AL$1:$AL$174,$AM$1:$AM$174 )</f>
        <v>#N/A</v>
      </c>
      <c r="AI93" t="e">
        <f>LOOKUP(AG93,$AN$1:$AN$174,$AO$1:$AO$174)</f>
        <v>#N/A</v>
      </c>
      <c r="AJ93">
        <f>COUNTIFS(Answer,AC93,Country,"USA")</f>
        <v>0</v>
      </c>
      <c r="AK93">
        <f>COUNTIF(Answer,AC93)</f>
        <v>0</v>
      </c>
    </row>
    <row r="94" spans="1:37">
      <c r="A94" s="3" t="s">
        <v>427</v>
      </c>
      <c r="B94" s="3" t="s">
        <v>491</v>
      </c>
      <c r="C94" s="3" t="s">
        <v>479</v>
      </c>
      <c r="D94" s="3" t="s">
        <v>480</v>
      </c>
      <c r="E94" s="3" t="s">
        <v>481</v>
      </c>
      <c r="F94" s="4">
        <v>0.02</v>
      </c>
      <c r="G94" s="3" t="s">
        <v>779</v>
      </c>
      <c r="H94" s="3">
        <v>51</v>
      </c>
      <c r="I94" s="3" t="s">
        <v>483</v>
      </c>
      <c r="J94" s="3">
        <v>180</v>
      </c>
      <c r="K94" s="3">
        <v>604800</v>
      </c>
      <c r="L94" s="3" t="s">
        <v>1054</v>
      </c>
      <c r="M94" s="3" t="s">
        <v>483</v>
      </c>
      <c r="N94" s="3" t="s">
        <v>483</v>
      </c>
      <c r="O94" s="3" t="s">
        <v>1205</v>
      </c>
      <c r="P94" s="3" t="s">
        <v>1206</v>
      </c>
      <c r="Q94" s="3" t="s">
        <v>4371</v>
      </c>
      <c r="R94" s="3" t="s">
        <v>1207</v>
      </c>
      <c r="S94" s="3">
        <v>1339016789</v>
      </c>
      <c r="T94" s="3" t="s">
        <v>1208</v>
      </c>
      <c r="U94" s="3" t="s">
        <v>1209</v>
      </c>
      <c r="V94" s="3" t="s">
        <v>483</v>
      </c>
      <c r="W94" s="3" t="s">
        <v>483</v>
      </c>
      <c r="X94" s="3">
        <v>11</v>
      </c>
      <c r="Y94" s="3" t="s">
        <v>489</v>
      </c>
      <c r="Z94" s="3" t="s">
        <v>490</v>
      </c>
      <c r="AA94" s="3" t="s">
        <v>490</v>
      </c>
      <c r="AB94" s="3" t="s">
        <v>161</v>
      </c>
      <c r="AC94" s="3" t="s">
        <v>125</v>
      </c>
      <c r="AD94" s="3" t="s">
        <v>38</v>
      </c>
      <c r="AE94" s="3" t="s">
        <v>483</v>
      </c>
      <c r="AF94" s="3" t="s">
        <v>483</v>
      </c>
      <c r="AG94" t="s">
        <v>192</v>
      </c>
      <c r="AH94" t="e">
        <f>LOOKUP(AC94,$AL$1:$AL$174,$AM$1:$AM$174 )</f>
        <v>#N/A</v>
      </c>
      <c r="AI94" t="e">
        <f>LOOKUP(AG94,$AN$1:$AN$174,$AO$1:$AO$174)</f>
        <v>#N/A</v>
      </c>
      <c r="AJ94">
        <f>COUNTIFS(Answer,AC94,Country,"USA")</f>
        <v>0</v>
      </c>
      <c r="AK94">
        <f>COUNTIF(Answer,AC94)</f>
        <v>0</v>
      </c>
    </row>
    <row r="95" spans="1:37">
      <c r="A95" s="3" t="s">
        <v>160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1080</v>
      </c>
      <c r="P95" s="3" t="s">
        <v>72</v>
      </c>
      <c r="Q95" s="3" t="s">
        <v>4371</v>
      </c>
      <c r="R95" s="3" t="s">
        <v>1081</v>
      </c>
      <c r="S95" s="3">
        <v>1338550527</v>
      </c>
      <c r="T95" s="3" t="s">
        <v>1082</v>
      </c>
      <c r="U95" s="3" t="s">
        <v>1083</v>
      </c>
      <c r="V95" s="3" t="s">
        <v>483</v>
      </c>
      <c r="W95" s="3" t="s">
        <v>483</v>
      </c>
      <c r="X95" s="3">
        <v>97</v>
      </c>
      <c r="Y95" s="3" t="s">
        <v>561</v>
      </c>
      <c r="Z95" s="3" t="s">
        <v>490</v>
      </c>
      <c r="AA95" s="3" t="s">
        <v>490</v>
      </c>
      <c r="AB95" s="3" t="s">
        <v>161</v>
      </c>
      <c r="AC95" s="3" t="s">
        <v>125</v>
      </c>
      <c r="AD95" s="3" t="s">
        <v>38</v>
      </c>
      <c r="AE95" s="3" t="s">
        <v>483</v>
      </c>
      <c r="AF95" s="3" t="s">
        <v>483</v>
      </c>
      <c r="AG95" t="s">
        <v>192</v>
      </c>
      <c r="AH95" t="e">
        <f>LOOKUP(AC95,$AL$1:$AL$174,$AM$1:$AM$174 )</f>
        <v>#N/A</v>
      </c>
      <c r="AI95" t="e">
        <f>LOOKUP(AG95,$AN$1:$AN$174,$AO$1:$AO$174)</f>
        <v>#N/A</v>
      </c>
      <c r="AJ95">
        <f>COUNTIFS(Answer,AC95,Country,"USA")</f>
        <v>0</v>
      </c>
      <c r="AK95">
        <f>COUNTIF(Answer,AC95)</f>
        <v>0</v>
      </c>
    </row>
    <row r="96" spans="1:37">
      <c r="A96" s="3" t="s">
        <v>160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1133</v>
      </c>
      <c r="P96" s="3" t="s">
        <v>4400</v>
      </c>
      <c r="Q96" s="3" t="s">
        <v>4371</v>
      </c>
      <c r="R96" s="3" t="s">
        <v>1134</v>
      </c>
      <c r="S96" s="3">
        <v>1338554961</v>
      </c>
      <c r="T96" s="3" t="s">
        <v>1135</v>
      </c>
      <c r="U96" s="3" t="s">
        <v>987</v>
      </c>
      <c r="V96" s="3" t="s">
        <v>483</v>
      </c>
      <c r="W96" s="3" t="s">
        <v>483</v>
      </c>
      <c r="X96" s="3">
        <v>63</v>
      </c>
      <c r="Y96" s="3" t="s">
        <v>573</v>
      </c>
      <c r="Z96" s="3" t="s">
        <v>490</v>
      </c>
      <c r="AA96" s="3" t="s">
        <v>490</v>
      </c>
      <c r="AB96" s="3" t="s">
        <v>161</v>
      </c>
      <c r="AC96" s="3" t="s">
        <v>125</v>
      </c>
      <c r="AD96" s="3" t="s">
        <v>34</v>
      </c>
      <c r="AE96" s="3" t="s">
        <v>483</v>
      </c>
      <c r="AF96" s="3" t="s">
        <v>483</v>
      </c>
      <c r="AG96" t="s">
        <v>192</v>
      </c>
      <c r="AH96" t="e">
        <f>LOOKUP(AC96,$AL$1:$AL$174,$AM$1:$AM$174 )</f>
        <v>#N/A</v>
      </c>
      <c r="AI96" t="e">
        <f>LOOKUP(AG96,$AN$1:$AN$174,$AO$1:$AO$174)</f>
        <v>#N/A</v>
      </c>
      <c r="AJ96">
        <f>COUNTIFS(Answer,AC96,Country,"USA")</f>
        <v>0</v>
      </c>
      <c r="AK96">
        <f>COUNTIF(Answer,AC96)</f>
        <v>0</v>
      </c>
    </row>
    <row r="97" spans="1:37">
      <c r="A97" s="3" t="s">
        <v>160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1155</v>
      </c>
      <c r="P97" s="3" t="s">
        <v>4379</v>
      </c>
      <c r="Q97" s="3" t="s">
        <v>4371</v>
      </c>
      <c r="R97" s="3" t="s">
        <v>1156</v>
      </c>
      <c r="S97" s="3">
        <v>1338553290</v>
      </c>
      <c r="T97" s="3" t="s">
        <v>1157</v>
      </c>
      <c r="U97" s="3" t="s">
        <v>987</v>
      </c>
      <c r="V97" s="3" t="s">
        <v>483</v>
      </c>
      <c r="W97" s="3" t="s">
        <v>483</v>
      </c>
      <c r="X97" s="3">
        <v>19</v>
      </c>
      <c r="Y97" s="3" t="s">
        <v>687</v>
      </c>
      <c r="Z97" s="3" t="s">
        <v>490</v>
      </c>
      <c r="AA97" s="3" t="s">
        <v>490</v>
      </c>
      <c r="AB97" s="3" t="s">
        <v>161</v>
      </c>
      <c r="AC97" s="3" t="s">
        <v>43</v>
      </c>
      <c r="AD97" s="3" t="s">
        <v>34</v>
      </c>
      <c r="AE97" s="3" t="s">
        <v>483</v>
      </c>
      <c r="AF97" s="3" t="s">
        <v>483</v>
      </c>
      <c r="AG97" t="s">
        <v>192</v>
      </c>
      <c r="AH97" t="e">
        <f>LOOKUP(AC97,$AL$1:$AL$174,$AM$1:$AM$174 )</f>
        <v>#N/A</v>
      </c>
      <c r="AI97" t="e">
        <f>LOOKUP(AG97,$AN$1:$AN$174,$AO$1:$AO$174)</f>
        <v>#N/A</v>
      </c>
      <c r="AJ97">
        <f>COUNTIFS(Answer,AC97,Country,"USA")</f>
        <v>107</v>
      </c>
      <c r="AK97">
        <f>COUNTIF(Answer,AC97)</f>
        <v>217</v>
      </c>
    </row>
    <row r="98" spans="1:37">
      <c r="A98" s="3" t="s">
        <v>160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1210</v>
      </c>
      <c r="P98" s="3" t="s">
        <v>37</v>
      </c>
      <c r="Q98" s="3" t="s">
        <v>4371</v>
      </c>
      <c r="R98" s="3" t="s">
        <v>1211</v>
      </c>
      <c r="S98" s="3">
        <v>1338556243</v>
      </c>
      <c r="T98" s="3" t="s">
        <v>1212</v>
      </c>
      <c r="U98" s="3" t="s">
        <v>1213</v>
      </c>
      <c r="V98" s="3" t="s">
        <v>483</v>
      </c>
      <c r="W98" s="3" t="s">
        <v>483</v>
      </c>
      <c r="X98" s="3">
        <v>93</v>
      </c>
      <c r="Y98" s="3" t="s">
        <v>555</v>
      </c>
      <c r="Z98" s="3" t="s">
        <v>490</v>
      </c>
      <c r="AA98" s="3" t="s">
        <v>490</v>
      </c>
      <c r="AB98" s="3" t="s">
        <v>161</v>
      </c>
      <c r="AC98" s="3" t="s">
        <v>125</v>
      </c>
      <c r="AD98" s="3" t="s">
        <v>38</v>
      </c>
      <c r="AE98" s="3" t="s">
        <v>483</v>
      </c>
      <c r="AF98" s="3" t="s">
        <v>483</v>
      </c>
      <c r="AG98" t="s">
        <v>192</v>
      </c>
      <c r="AH98" t="e">
        <f>LOOKUP(AC98,$AL$1:$AL$174,$AM$1:$AM$174 )</f>
        <v>#N/A</v>
      </c>
      <c r="AI98" t="e">
        <f>LOOKUP(AG98,$AN$1:$AN$174,$AO$1:$AO$174)</f>
        <v>#N/A</v>
      </c>
      <c r="AJ98">
        <f>COUNTIFS(Answer,AC98,Country,"USA")</f>
        <v>0</v>
      </c>
      <c r="AK98">
        <f>COUNTIF(Answer,AC98)</f>
        <v>0</v>
      </c>
    </row>
    <row r="99" spans="1:37">
      <c r="A99" s="3" t="s">
        <v>160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1070</v>
      </c>
      <c r="P99" s="3" t="s">
        <v>48</v>
      </c>
      <c r="Q99" s="3" t="s">
        <v>4371</v>
      </c>
      <c r="R99" s="3" t="s">
        <v>1071</v>
      </c>
      <c r="S99" s="3">
        <v>1338562695</v>
      </c>
      <c r="T99" s="3" t="s">
        <v>1072</v>
      </c>
      <c r="U99" s="3" t="s">
        <v>1073</v>
      </c>
      <c r="V99" s="3" t="s">
        <v>483</v>
      </c>
      <c r="W99" s="3" t="s">
        <v>483</v>
      </c>
      <c r="X99" s="3">
        <v>23</v>
      </c>
      <c r="Y99" s="3" t="s">
        <v>753</v>
      </c>
      <c r="Z99" s="3" t="s">
        <v>490</v>
      </c>
      <c r="AA99" s="3" t="s">
        <v>490</v>
      </c>
      <c r="AB99" s="3" t="s">
        <v>161</v>
      </c>
      <c r="AC99" s="3" t="s">
        <v>166</v>
      </c>
      <c r="AD99" s="3" t="s">
        <v>38</v>
      </c>
      <c r="AE99" s="3" t="s">
        <v>483</v>
      </c>
      <c r="AF99" s="3" t="s">
        <v>483</v>
      </c>
      <c r="AG99" t="s">
        <v>192</v>
      </c>
      <c r="AH99" t="e">
        <f>LOOKUP(AC99,$AL$1:$AL$174,$AM$1:$AM$174 )</f>
        <v>#N/A</v>
      </c>
      <c r="AI99" t="e">
        <f>LOOKUP(AG99,$AN$1:$AN$174,$AO$1:$AO$174)</f>
        <v>#N/A</v>
      </c>
      <c r="AJ99">
        <f>COUNTIFS(Answer,AC99,Country,"USA")</f>
        <v>0</v>
      </c>
      <c r="AK99">
        <f>COUNTIF(Answer,AC99)</f>
        <v>0</v>
      </c>
    </row>
    <row r="100" spans="1:37">
      <c r="A100" s="3" t="s">
        <v>160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1066</v>
      </c>
      <c r="P100" s="3" t="s">
        <v>49</v>
      </c>
      <c r="Q100" s="3" t="s">
        <v>4371</v>
      </c>
      <c r="R100" s="3" t="s">
        <v>1067</v>
      </c>
      <c r="S100" s="3">
        <v>1338564057</v>
      </c>
      <c r="T100" s="3" t="s">
        <v>1068</v>
      </c>
      <c r="U100" s="3" t="s">
        <v>1069</v>
      </c>
      <c r="V100" s="3" t="s">
        <v>483</v>
      </c>
      <c r="W100" s="3" t="s">
        <v>483</v>
      </c>
      <c r="X100" s="3">
        <v>136</v>
      </c>
      <c r="Y100" s="3" t="s">
        <v>753</v>
      </c>
      <c r="Z100" s="3" t="s">
        <v>490</v>
      </c>
      <c r="AA100" s="3" t="s">
        <v>490</v>
      </c>
      <c r="AB100" s="3" t="s">
        <v>161</v>
      </c>
      <c r="AC100" s="3" t="s">
        <v>167</v>
      </c>
      <c r="AD100" s="3" t="s">
        <v>38</v>
      </c>
      <c r="AE100" s="3" t="s">
        <v>483</v>
      </c>
      <c r="AF100" s="3" t="s">
        <v>483</v>
      </c>
      <c r="AG100" t="s">
        <v>192</v>
      </c>
      <c r="AH100" t="e">
        <f>LOOKUP(AC100,$AL$1:$AL$174,$AM$1:$AM$174 )</f>
        <v>#N/A</v>
      </c>
      <c r="AI100" t="e">
        <f>LOOKUP(AG100,$AN$1:$AN$174,$AO$1:$AO$174)</f>
        <v>#N/A</v>
      </c>
      <c r="AJ100">
        <f>COUNTIFS(Answer,AC100,Country,"USA")</f>
        <v>0</v>
      </c>
      <c r="AK100">
        <f>COUNTIF(Answer,AC100)</f>
        <v>0</v>
      </c>
    </row>
    <row r="101" spans="1:37">
      <c r="A101" s="3" t="s">
        <v>160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1275</v>
      </c>
      <c r="P101" s="3" t="s">
        <v>52</v>
      </c>
      <c r="Q101" s="3" t="s">
        <v>4371</v>
      </c>
      <c r="R101" s="3" t="s">
        <v>1276</v>
      </c>
      <c r="S101" s="3">
        <v>1338567341</v>
      </c>
      <c r="T101" s="3" t="s">
        <v>1277</v>
      </c>
      <c r="U101" s="3" t="s">
        <v>1278</v>
      </c>
      <c r="V101" s="3" t="s">
        <v>483</v>
      </c>
      <c r="W101" s="3" t="s">
        <v>483</v>
      </c>
      <c r="X101" s="3">
        <v>41</v>
      </c>
      <c r="Y101" s="3" t="s">
        <v>753</v>
      </c>
      <c r="Z101" s="3" t="s">
        <v>490</v>
      </c>
      <c r="AA101" s="3" t="s">
        <v>490</v>
      </c>
      <c r="AB101" s="3" t="s">
        <v>161</v>
      </c>
      <c r="AC101" s="3" t="s">
        <v>125</v>
      </c>
      <c r="AD101" s="3" t="s">
        <v>38</v>
      </c>
      <c r="AE101" s="3" t="s">
        <v>483</v>
      </c>
      <c r="AF101" s="3" t="s">
        <v>483</v>
      </c>
      <c r="AG101" t="s">
        <v>192</v>
      </c>
      <c r="AH101" t="e">
        <f>LOOKUP(AC101,$AL$1:$AL$174,$AM$1:$AM$174 )</f>
        <v>#N/A</v>
      </c>
      <c r="AI101" t="e">
        <f>LOOKUP(AG101,$AN$1:$AN$174,$AO$1:$AO$174)</f>
        <v>#N/A</v>
      </c>
      <c r="AJ101">
        <f>COUNTIFS(Answer,AC101,Country,"USA")</f>
        <v>0</v>
      </c>
      <c r="AK101">
        <f>COUNTIF(Answer,AC101)</f>
        <v>0</v>
      </c>
    </row>
    <row r="102" spans="1:37">
      <c r="A102" s="3" t="s">
        <v>160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1175</v>
      </c>
      <c r="P102" s="3" t="s">
        <v>4406</v>
      </c>
      <c r="Q102" s="3" t="s">
        <v>4371</v>
      </c>
      <c r="R102" s="3" t="s">
        <v>1176</v>
      </c>
      <c r="S102" s="3">
        <v>1338568301</v>
      </c>
      <c r="T102" s="3" t="s">
        <v>1177</v>
      </c>
      <c r="U102" s="3" t="s">
        <v>1178</v>
      </c>
      <c r="V102" s="3" t="s">
        <v>483</v>
      </c>
      <c r="W102" s="3" t="s">
        <v>483</v>
      </c>
      <c r="X102" s="3">
        <v>52</v>
      </c>
      <c r="Y102" s="3" t="s">
        <v>753</v>
      </c>
      <c r="Z102" s="3" t="s">
        <v>490</v>
      </c>
      <c r="AA102" s="3" t="s">
        <v>490</v>
      </c>
      <c r="AB102" s="3" t="s">
        <v>161</v>
      </c>
      <c r="AC102" s="3" t="s">
        <v>43</v>
      </c>
      <c r="AD102" s="3" t="s">
        <v>34</v>
      </c>
      <c r="AE102" s="3" t="s">
        <v>483</v>
      </c>
      <c r="AF102" s="3" t="s">
        <v>483</v>
      </c>
      <c r="AG102" t="s">
        <v>192</v>
      </c>
      <c r="AH102" t="e">
        <f>LOOKUP(AC102,$AL$1:$AL$174,$AM$1:$AM$174 )</f>
        <v>#N/A</v>
      </c>
      <c r="AI102" t="e">
        <f>LOOKUP(AG102,$AN$1:$AN$174,$AO$1:$AO$174)</f>
        <v>#N/A</v>
      </c>
      <c r="AJ102">
        <f>COUNTIFS(Answer,AC102,Country,"USA")</f>
        <v>107</v>
      </c>
      <c r="AK102">
        <f>COUNTIF(Answer,AC102)</f>
        <v>217</v>
      </c>
    </row>
    <row r="103" spans="1:37">
      <c r="A103" s="3" t="s">
        <v>160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1217</v>
      </c>
      <c r="P103" s="3" t="s">
        <v>4407</v>
      </c>
      <c r="Q103" s="3" t="s">
        <v>4371</v>
      </c>
      <c r="R103" s="3" t="s">
        <v>1218</v>
      </c>
      <c r="S103" s="3">
        <v>1338568380</v>
      </c>
      <c r="T103" s="3" t="s">
        <v>1219</v>
      </c>
      <c r="U103" s="3" t="s">
        <v>1178</v>
      </c>
      <c r="V103" s="3" t="s">
        <v>483</v>
      </c>
      <c r="W103" s="3" t="s">
        <v>483</v>
      </c>
      <c r="X103" s="3">
        <v>75</v>
      </c>
      <c r="Y103" s="3" t="s">
        <v>753</v>
      </c>
      <c r="Z103" s="3" t="s">
        <v>490</v>
      </c>
      <c r="AA103" s="3" t="s">
        <v>490</v>
      </c>
      <c r="AB103" s="3" t="s">
        <v>161</v>
      </c>
      <c r="AC103" s="3" t="s">
        <v>162</v>
      </c>
      <c r="AD103" s="3" t="s">
        <v>465</v>
      </c>
      <c r="AE103" s="3" t="s">
        <v>483</v>
      </c>
      <c r="AF103" s="3" t="s">
        <v>483</v>
      </c>
      <c r="AG103" t="s">
        <v>192</v>
      </c>
      <c r="AH103" t="e">
        <f>LOOKUP(AC103,$AL$1:$AL$174,$AM$1:$AM$174 )</f>
        <v>#N/A</v>
      </c>
      <c r="AI103" t="e">
        <f>LOOKUP(AG103,$AN$1:$AN$174,$AO$1:$AO$174)</f>
        <v>#N/A</v>
      </c>
      <c r="AJ103">
        <f>COUNTIFS(Answer,AC103,Country,"USA")</f>
        <v>0</v>
      </c>
      <c r="AK103">
        <f>COUNTIF(Answer,AC103)</f>
        <v>0</v>
      </c>
    </row>
    <row r="104" spans="1:37">
      <c r="A104" s="3" t="s">
        <v>160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1201</v>
      </c>
      <c r="P104" s="3" t="s">
        <v>45</v>
      </c>
      <c r="Q104" s="3" t="s">
        <v>4371</v>
      </c>
      <c r="R104" s="3" t="s">
        <v>1202</v>
      </c>
      <c r="S104" s="3">
        <v>1338569979</v>
      </c>
      <c r="T104" s="3" t="s">
        <v>1203</v>
      </c>
      <c r="U104" s="3" t="s">
        <v>1204</v>
      </c>
      <c r="V104" s="3" t="s">
        <v>483</v>
      </c>
      <c r="W104" s="3" t="s">
        <v>483</v>
      </c>
      <c r="X104" s="3">
        <v>24</v>
      </c>
      <c r="Y104" s="3" t="s">
        <v>607</v>
      </c>
      <c r="Z104" s="3" t="s">
        <v>490</v>
      </c>
      <c r="AA104" s="3" t="s">
        <v>490</v>
      </c>
      <c r="AB104" s="3" t="s">
        <v>161</v>
      </c>
      <c r="AC104" s="3" t="s">
        <v>166</v>
      </c>
      <c r="AD104" s="3" t="s">
        <v>38</v>
      </c>
      <c r="AE104" s="3" t="s">
        <v>483</v>
      </c>
      <c r="AF104" s="3" t="s">
        <v>483</v>
      </c>
      <c r="AG104" t="s">
        <v>192</v>
      </c>
      <c r="AH104" t="e">
        <f>LOOKUP(AC104,$AL$1:$AL$174,$AM$1:$AM$174 )</f>
        <v>#N/A</v>
      </c>
      <c r="AI104" t="e">
        <f>LOOKUP(AG104,$AN$1:$AN$174,$AO$1:$AO$174)</f>
        <v>#N/A</v>
      </c>
      <c r="AJ104">
        <f>COUNTIFS(Answer,AC104,Country,"USA")</f>
        <v>0</v>
      </c>
      <c r="AK104">
        <f>COUNTIF(Answer,AC104)</f>
        <v>0</v>
      </c>
    </row>
    <row r="105" spans="1:37">
      <c r="A105" s="3" t="s">
        <v>160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1315</v>
      </c>
      <c r="P105" s="3" t="s">
        <v>154</v>
      </c>
      <c r="Q105" s="3" t="s">
        <v>4371</v>
      </c>
      <c r="R105" s="3" t="s">
        <v>1316</v>
      </c>
      <c r="S105" s="3">
        <v>1338570488</v>
      </c>
      <c r="T105" s="3" t="s">
        <v>1317</v>
      </c>
      <c r="U105" s="3" t="s">
        <v>1318</v>
      </c>
      <c r="V105" s="3" t="s">
        <v>483</v>
      </c>
      <c r="W105" s="3" t="s">
        <v>483</v>
      </c>
      <c r="X105" s="3">
        <v>47</v>
      </c>
      <c r="Y105" s="3" t="s">
        <v>523</v>
      </c>
      <c r="Z105" s="3" t="s">
        <v>490</v>
      </c>
      <c r="AA105" s="3" t="s">
        <v>490</v>
      </c>
      <c r="AB105" s="3" t="s">
        <v>161</v>
      </c>
      <c r="AC105" s="3" t="s">
        <v>125</v>
      </c>
      <c r="AD105" s="3" t="s">
        <v>38</v>
      </c>
      <c r="AE105" s="3" t="s">
        <v>483</v>
      </c>
      <c r="AF105" s="3" t="s">
        <v>483</v>
      </c>
      <c r="AG105" t="s">
        <v>192</v>
      </c>
      <c r="AH105" t="e">
        <f>LOOKUP(AC105,$AL$1:$AL$174,$AM$1:$AM$174 )</f>
        <v>#N/A</v>
      </c>
      <c r="AI105" t="e">
        <f>LOOKUP(AG105,$AN$1:$AN$174,$AO$1:$AO$174)</f>
        <v>#N/A</v>
      </c>
      <c r="AJ105">
        <f>COUNTIFS(Answer,AC105,Country,"USA")</f>
        <v>0</v>
      </c>
      <c r="AK105">
        <f>COUNTIF(Answer,AC105)</f>
        <v>0</v>
      </c>
    </row>
    <row r="106" spans="1:37">
      <c r="A106" s="3" t="s">
        <v>160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1239</v>
      </c>
      <c r="P106" s="3" t="s">
        <v>168</v>
      </c>
      <c r="Q106" s="3" t="s">
        <v>4371</v>
      </c>
      <c r="R106" s="3" t="s">
        <v>1240</v>
      </c>
      <c r="S106" s="3">
        <v>1338572309</v>
      </c>
      <c r="T106" s="3" t="s">
        <v>1241</v>
      </c>
      <c r="U106" s="3" t="s">
        <v>979</v>
      </c>
      <c r="V106" s="3" t="s">
        <v>483</v>
      </c>
      <c r="W106" s="3" t="s">
        <v>483</v>
      </c>
      <c r="X106" s="3">
        <v>51</v>
      </c>
      <c r="Y106" s="3" t="s">
        <v>523</v>
      </c>
      <c r="Z106" s="3" t="s">
        <v>490</v>
      </c>
      <c r="AA106" s="3" t="s">
        <v>490</v>
      </c>
      <c r="AB106" s="3" t="s">
        <v>161</v>
      </c>
      <c r="AC106" s="3" t="s">
        <v>169</v>
      </c>
      <c r="AD106" s="3" t="s">
        <v>38</v>
      </c>
      <c r="AE106" s="3" t="s">
        <v>483</v>
      </c>
      <c r="AF106" s="3" t="s">
        <v>483</v>
      </c>
      <c r="AG106" t="s">
        <v>192</v>
      </c>
      <c r="AH106" t="e">
        <f>LOOKUP(AC106,$AL$1:$AL$174,$AM$1:$AM$174 )</f>
        <v>#N/A</v>
      </c>
      <c r="AI106" t="e">
        <f>LOOKUP(AG106,$AN$1:$AN$174,$AO$1:$AO$174)</f>
        <v>#N/A</v>
      </c>
      <c r="AJ106">
        <f>COUNTIFS(Answer,AC106,Country,"USA")</f>
        <v>0</v>
      </c>
      <c r="AK106">
        <f>COUNTIF(Answer,AC106)</f>
        <v>0</v>
      </c>
    </row>
    <row r="107" spans="1:37">
      <c r="A107" s="3" t="s">
        <v>160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1139</v>
      </c>
      <c r="P107" s="3" t="s">
        <v>101</v>
      </c>
      <c r="Q107" s="3" t="s">
        <v>4371</v>
      </c>
      <c r="R107" s="3" t="s">
        <v>1140</v>
      </c>
      <c r="S107" s="3">
        <v>1338577053</v>
      </c>
      <c r="T107" s="3" t="s">
        <v>1141</v>
      </c>
      <c r="U107" s="3" t="s">
        <v>1142</v>
      </c>
      <c r="V107" s="3" t="s">
        <v>483</v>
      </c>
      <c r="W107" s="3" t="s">
        <v>483</v>
      </c>
      <c r="X107" s="3">
        <v>31</v>
      </c>
      <c r="Y107" s="3" t="s">
        <v>518</v>
      </c>
      <c r="Z107" s="3" t="s">
        <v>490</v>
      </c>
      <c r="AA107" s="3" t="s">
        <v>490</v>
      </c>
      <c r="AB107" s="3" t="s">
        <v>161</v>
      </c>
      <c r="AC107" s="3" t="s">
        <v>126</v>
      </c>
      <c r="AD107" s="3" t="s">
        <v>38</v>
      </c>
      <c r="AE107" s="3" t="s">
        <v>483</v>
      </c>
      <c r="AF107" s="3" t="s">
        <v>483</v>
      </c>
      <c r="AG107" t="s">
        <v>192</v>
      </c>
      <c r="AH107" t="e">
        <f>LOOKUP(AC107,$AL$1:$AL$174,$AM$1:$AM$174 )</f>
        <v>#N/A</v>
      </c>
      <c r="AI107" t="e">
        <f>LOOKUP(AG107,$AN$1:$AN$174,$AO$1:$AO$174)</f>
        <v>#N/A</v>
      </c>
      <c r="AJ107">
        <f>COUNTIFS(Answer,AC107,Country,"USA")</f>
        <v>0</v>
      </c>
      <c r="AK107">
        <f>COUNTIF(Answer,AC107)</f>
        <v>0</v>
      </c>
    </row>
    <row r="108" spans="1:37">
      <c r="A108" s="3" t="s">
        <v>160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1112</v>
      </c>
      <c r="P108" s="3" t="s">
        <v>54</v>
      </c>
      <c r="Q108" s="3" t="s">
        <v>4371</v>
      </c>
      <c r="R108" s="3" t="s">
        <v>1113</v>
      </c>
      <c r="S108" s="3">
        <v>1338578658</v>
      </c>
      <c r="T108" s="3" t="s">
        <v>1114</v>
      </c>
      <c r="U108" s="3" t="s">
        <v>1115</v>
      </c>
      <c r="V108" s="3" t="s">
        <v>483</v>
      </c>
      <c r="W108" s="3" t="s">
        <v>483</v>
      </c>
      <c r="X108" s="3">
        <v>77</v>
      </c>
      <c r="Y108" s="3" t="s">
        <v>753</v>
      </c>
      <c r="Z108" s="3" t="s">
        <v>490</v>
      </c>
      <c r="AA108" s="3" t="s">
        <v>490</v>
      </c>
      <c r="AB108" s="3" t="s">
        <v>161</v>
      </c>
      <c r="AC108" s="3" t="s">
        <v>163</v>
      </c>
      <c r="AD108" s="3" t="s">
        <v>38</v>
      </c>
      <c r="AE108" s="3" t="s">
        <v>483</v>
      </c>
      <c r="AF108" s="3" t="s">
        <v>483</v>
      </c>
      <c r="AG108" t="s">
        <v>192</v>
      </c>
      <c r="AH108" t="e">
        <f>LOOKUP(AC108,$AL$1:$AL$174,$AM$1:$AM$174 )</f>
        <v>#N/A</v>
      </c>
      <c r="AI108" t="e">
        <f>LOOKUP(AG108,$AN$1:$AN$174,$AO$1:$AO$174)</f>
        <v>#N/A</v>
      </c>
      <c r="AJ108">
        <f>COUNTIFS(Answer,AC108,Country,"USA")</f>
        <v>0</v>
      </c>
      <c r="AK108">
        <f>COUNTIF(Answer,AC108)</f>
        <v>0</v>
      </c>
    </row>
    <row r="109" spans="1:37">
      <c r="A109" s="3" t="s">
        <v>160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1194</v>
      </c>
      <c r="P109" s="3" t="s">
        <v>60</v>
      </c>
      <c r="Q109" s="3" t="s">
        <v>4371</v>
      </c>
      <c r="R109" s="3" t="s">
        <v>1195</v>
      </c>
      <c r="S109" s="3">
        <v>1338594707</v>
      </c>
      <c r="T109" s="3" t="s">
        <v>1196</v>
      </c>
      <c r="U109" s="3" t="s">
        <v>1197</v>
      </c>
      <c r="V109" s="3" t="s">
        <v>483</v>
      </c>
      <c r="W109" s="3" t="s">
        <v>483</v>
      </c>
      <c r="X109" s="3">
        <v>10</v>
      </c>
      <c r="Y109" s="3" t="s">
        <v>753</v>
      </c>
      <c r="Z109" s="3" t="s">
        <v>490</v>
      </c>
      <c r="AA109" s="3" t="s">
        <v>490</v>
      </c>
      <c r="AB109" s="3" t="s">
        <v>161</v>
      </c>
      <c r="AC109" s="3" t="s">
        <v>125</v>
      </c>
      <c r="AD109" s="3" t="s">
        <v>38</v>
      </c>
      <c r="AE109" s="3" t="s">
        <v>483</v>
      </c>
      <c r="AF109" s="3" t="s">
        <v>483</v>
      </c>
      <c r="AG109" t="s">
        <v>192</v>
      </c>
      <c r="AH109" t="e">
        <f>LOOKUP(AC109,$AL$1:$AL$174,$AM$1:$AM$174 )</f>
        <v>#N/A</v>
      </c>
      <c r="AI109" t="e">
        <f>LOOKUP(AG109,$AN$1:$AN$174,$AO$1:$AO$174)</f>
        <v>#N/A</v>
      </c>
      <c r="AJ109">
        <f>COUNTIFS(Answer,AC109,Country,"USA")</f>
        <v>0</v>
      </c>
      <c r="AK109">
        <f>COUNTIF(Answer,AC109)</f>
        <v>0</v>
      </c>
    </row>
    <row r="110" spans="1:37">
      <c r="A110" s="3" t="s">
        <v>160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1295</v>
      </c>
      <c r="P110" s="3" t="s">
        <v>53</v>
      </c>
      <c r="Q110" s="3" t="s">
        <v>4371</v>
      </c>
      <c r="R110" s="3" t="s">
        <v>1296</v>
      </c>
      <c r="S110" s="3">
        <v>1338606494</v>
      </c>
      <c r="T110" s="3" t="s">
        <v>1297</v>
      </c>
      <c r="U110" s="3" t="s">
        <v>1298</v>
      </c>
      <c r="V110" s="3" t="s">
        <v>483</v>
      </c>
      <c r="W110" s="3" t="s">
        <v>483</v>
      </c>
      <c r="X110" s="3">
        <v>24</v>
      </c>
      <c r="Y110" s="3" t="s">
        <v>513</v>
      </c>
      <c r="Z110" s="3" t="s">
        <v>490</v>
      </c>
      <c r="AA110" s="3" t="s">
        <v>490</v>
      </c>
      <c r="AB110" s="3" t="s">
        <v>161</v>
      </c>
      <c r="AC110" s="3" t="s">
        <v>125</v>
      </c>
      <c r="AD110" s="3" t="s">
        <v>38</v>
      </c>
      <c r="AE110" s="3" t="s">
        <v>483</v>
      </c>
      <c r="AF110" s="3" t="s">
        <v>483</v>
      </c>
      <c r="AG110" t="s">
        <v>192</v>
      </c>
      <c r="AH110" t="e">
        <f>LOOKUP(AC110,$AL$1:$AL$174,$AM$1:$AM$174 )</f>
        <v>#N/A</v>
      </c>
      <c r="AI110" t="e">
        <f>LOOKUP(AG110,$AN$1:$AN$174,$AO$1:$AO$174)</f>
        <v>#N/A</v>
      </c>
      <c r="AJ110">
        <f>COUNTIFS(Answer,AC110,Country,"USA")</f>
        <v>0</v>
      </c>
      <c r="AK110">
        <f>COUNTIF(Answer,AC110)</f>
        <v>0</v>
      </c>
    </row>
    <row r="111" spans="1:37">
      <c r="A111" s="3" t="s">
        <v>160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1235</v>
      </c>
      <c r="P111" s="3" t="s">
        <v>165</v>
      </c>
      <c r="Q111" s="3" t="s">
        <v>4371</v>
      </c>
      <c r="R111" s="3" t="s">
        <v>1236</v>
      </c>
      <c r="S111" s="3">
        <v>1338590413</v>
      </c>
      <c r="T111" s="3" t="s">
        <v>1237</v>
      </c>
      <c r="U111" s="3" t="s">
        <v>1238</v>
      </c>
      <c r="V111" s="3" t="s">
        <v>483</v>
      </c>
      <c r="W111" s="3" t="s">
        <v>483</v>
      </c>
      <c r="X111" s="3">
        <v>46</v>
      </c>
      <c r="Y111" s="3" t="s">
        <v>489</v>
      </c>
      <c r="Z111" s="3" t="s">
        <v>490</v>
      </c>
      <c r="AA111" s="3" t="s">
        <v>490</v>
      </c>
      <c r="AB111" s="3" t="s">
        <v>161</v>
      </c>
      <c r="AC111" s="3" t="s">
        <v>125</v>
      </c>
      <c r="AD111" s="3" t="s">
        <v>38</v>
      </c>
      <c r="AE111" s="3" t="s">
        <v>483</v>
      </c>
      <c r="AF111" s="3" t="s">
        <v>483</v>
      </c>
      <c r="AG111" t="s">
        <v>192</v>
      </c>
      <c r="AH111" t="e">
        <f>LOOKUP(AC111,$AL$1:$AL$174,$AM$1:$AM$174 )</f>
        <v>#N/A</v>
      </c>
      <c r="AI111" t="e">
        <f>LOOKUP(AG111,$AN$1:$AN$174,$AO$1:$AO$174)</f>
        <v>#N/A</v>
      </c>
      <c r="AJ111">
        <f>COUNTIFS(Answer,AC111,Country,"USA")</f>
        <v>0</v>
      </c>
      <c r="AK111">
        <f>COUNTIF(Answer,AC111)</f>
        <v>0</v>
      </c>
    </row>
    <row r="112" spans="1:37">
      <c r="A112" s="3" t="s">
        <v>160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1303</v>
      </c>
      <c r="P112" s="3" t="s">
        <v>55</v>
      </c>
      <c r="Q112" s="3" t="s">
        <v>4371</v>
      </c>
      <c r="R112" s="3" t="s">
        <v>1304</v>
      </c>
      <c r="S112" s="3">
        <v>1338575674</v>
      </c>
      <c r="T112" s="3" t="s">
        <v>1305</v>
      </c>
      <c r="U112" s="3" t="s">
        <v>1306</v>
      </c>
      <c r="V112" s="3" t="s">
        <v>483</v>
      </c>
      <c r="W112" s="3" t="s">
        <v>483</v>
      </c>
      <c r="X112" s="3">
        <v>14</v>
      </c>
      <c r="Y112" s="3" t="s">
        <v>607</v>
      </c>
      <c r="Z112" s="3" t="s">
        <v>490</v>
      </c>
      <c r="AA112" s="3" t="s">
        <v>490</v>
      </c>
      <c r="AB112" s="3" t="s">
        <v>161</v>
      </c>
      <c r="AC112" s="3" t="s">
        <v>125</v>
      </c>
      <c r="AD112" s="3" t="s">
        <v>38</v>
      </c>
      <c r="AE112" s="3" t="s">
        <v>483</v>
      </c>
      <c r="AF112" s="3" t="s">
        <v>483</v>
      </c>
      <c r="AG112" t="s">
        <v>192</v>
      </c>
      <c r="AH112" t="e">
        <f>LOOKUP(AC112,$AL$1:$AL$174,$AM$1:$AM$174 )</f>
        <v>#N/A</v>
      </c>
      <c r="AI112" t="e">
        <f>LOOKUP(AG112,$AN$1:$AN$174,$AO$1:$AO$174)</f>
        <v>#N/A</v>
      </c>
      <c r="AJ112">
        <f>COUNTIFS(Answer,AC112,Country,"USA")</f>
        <v>0</v>
      </c>
      <c r="AK112">
        <f>COUNTIF(Answer,AC112)</f>
        <v>0</v>
      </c>
    </row>
    <row r="113" spans="1:37">
      <c r="A113" s="3" t="s">
        <v>160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1288</v>
      </c>
      <c r="P113" s="3" t="s">
        <v>4409</v>
      </c>
      <c r="Q113" s="3" t="s">
        <v>4371</v>
      </c>
      <c r="R113" s="3" t="s">
        <v>1289</v>
      </c>
      <c r="S113" s="3">
        <v>1338608126</v>
      </c>
      <c r="T113" s="3" t="s">
        <v>1290</v>
      </c>
      <c r="U113" s="3" t="s">
        <v>1291</v>
      </c>
      <c r="V113" s="3" t="s">
        <v>483</v>
      </c>
      <c r="W113" s="3" t="s">
        <v>483</v>
      </c>
      <c r="X113" s="3">
        <v>23</v>
      </c>
      <c r="Y113" s="3" t="s">
        <v>607</v>
      </c>
      <c r="Z113" s="3" t="s">
        <v>490</v>
      </c>
      <c r="AA113" s="3" t="s">
        <v>490</v>
      </c>
      <c r="AB113" s="3" t="s">
        <v>161</v>
      </c>
      <c r="AC113" s="3" t="s">
        <v>125</v>
      </c>
      <c r="AD113" s="3" t="s">
        <v>34</v>
      </c>
      <c r="AE113" s="3" t="s">
        <v>483</v>
      </c>
      <c r="AF113" s="3" t="s">
        <v>483</v>
      </c>
      <c r="AG113" t="s">
        <v>192</v>
      </c>
      <c r="AH113" t="e">
        <f>LOOKUP(AC113,$AL$1:$AL$174,$AM$1:$AM$174 )</f>
        <v>#N/A</v>
      </c>
      <c r="AI113" t="e">
        <f>LOOKUP(AG113,$AN$1:$AN$174,$AO$1:$AO$174)</f>
        <v>#N/A</v>
      </c>
      <c r="AJ113">
        <f>COUNTIFS(Answer,AC113,Country,"USA")</f>
        <v>0</v>
      </c>
      <c r="AK113">
        <f>COUNTIF(Answer,AC113)</f>
        <v>0</v>
      </c>
    </row>
    <row r="114" spans="1:37">
      <c r="A114" s="3" t="s">
        <v>160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1158</v>
      </c>
      <c r="P114" s="3" t="s">
        <v>50</v>
      </c>
      <c r="Q114" s="3" t="s">
        <v>4371</v>
      </c>
      <c r="R114" s="3" t="s">
        <v>1159</v>
      </c>
      <c r="S114" s="3">
        <v>1338580429</v>
      </c>
      <c r="T114" s="3" t="s">
        <v>1160</v>
      </c>
      <c r="U114" s="3" t="s">
        <v>1161</v>
      </c>
      <c r="V114" s="3" t="s">
        <v>483</v>
      </c>
      <c r="W114" s="3" t="s">
        <v>483</v>
      </c>
      <c r="X114" s="3">
        <v>66</v>
      </c>
      <c r="Y114" s="3" t="s">
        <v>523</v>
      </c>
      <c r="Z114" s="3" t="s">
        <v>490</v>
      </c>
      <c r="AA114" s="3" t="s">
        <v>490</v>
      </c>
      <c r="AB114" s="3" t="s">
        <v>161</v>
      </c>
      <c r="AC114" s="3" t="s">
        <v>125</v>
      </c>
      <c r="AD114" s="3" t="s">
        <v>38</v>
      </c>
      <c r="AE114" s="3" t="s">
        <v>483</v>
      </c>
      <c r="AF114" s="3" t="s">
        <v>483</v>
      </c>
      <c r="AG114" t="s">
        <v>192</v>
      </c>
      <c r="AH114" t="e">
        <f>LOOKUP(AC114,$AL$1:$AL$174,$AM$1:$AM$174 )</f>
        <v>#N/A</v>
      </c>
      <c r="AI114" t="e">
        <f>LOOKUP(AG114,$AN$1:$AN$174,$AO$1:$AO$174)</f>
        <v>#N/A</v>
      </c>
      <c r="AJ114">
        <f>COUNTIFS(Answer,AC114,Country,"USA")</f>
        <v>0</v>
      </c>
      <c r="AK114">
        <f>COUNTIF(Answer,AC114)</f>
        <v>0</v>
      </c>
    </row>
    <row r="115" spans="1:37">
      <c r="A115" s="3" t="s">
        <v>160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1051</v>
      </c>
      <c r="P115" s="3" t="s">
        <v>4381</v>
      </c>
      <c r="Q115" s="3" t="s">
        <v>4371</v>
      </c>
      <c r="R115" s="3" t="s">
        <v>1052</v>
      </c>
      <c r="S115" s="3">
        <v>1338587717</v>
      </c>
      <c r="T115" s="3" t="s">
        <v>1053</v>
      </c>
      <c r="U115" s="3" t="s">
        <v>909</v>
      </c>
      <c r="V115" s="3" t="s">
        <v>483</v>
      </c>
      <c r="W115" s="3" t="s">
        <v>483</v>
      </c>
      <c r="X115" s="3">
        <v>39</v>
      </c>
      <c r="Y115" s="3" t="s">
        <v>546</v>
      </c>
      <c r="Z115" s="3" t="s">
        <v>490</v>
      </c>
      <c r="AA115" s="3" t="s">
        <v>490</v>
      </c>
      <c r="AB115" s="3" t="s">
        <v>161</v>
      </c>
      <c r="AC115" s="3" t="s">
        <v>170</v>
      </c>
      <c r="AD115" s="3" t="s">
        <v>36</v>
      </c>
      <c r="AE115" s="3" t="s">
        <v>483</v>
      </c>
      <c r="AF115" s="3" t="s">
        <v>483</v>
      </c>
      <c r="AG115" t="s">
        <v>192</v>
      </c>
      <c r="AH115" t="e">
        <f>LOOKUP(AC115,$AL$1:$AL$174,$AM$1:$AM$174 )</f>
        <v>#N/A</v>
      </c>
      <c r="AI115" t="e">
        <f>LOOKUP(AG115,$AN$1:$AN$174,$AO$1:$AO$174)</f>
        <v>#N/A</v>
      </c>
      <c r="AJ115">
        <f>COUNTIFS(Answer,AC115,Country,"USA")</f>
        <v>0</v>
      </c>
      <c r="AK115">
        <f>COUNTIF(Answer,AC115)</f>
        <v>0</v>
      </c>
    </row>
    <row r="116" spans="1:37">
      <c r="A116" s="3" t="s">
        <v>160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1182</v>
      </c>
      <c r="P116" s="3" t="s">
        <v>109</v>
      </c>
      <c r="Q116" s="3" t="s">
        <v>4371</v>
      </c>
      <c r="R116" s="3" t="s">
        <v>1183</v>
      </c>
      <c r="S116" s="3">
        <v>1338580642</v>
      </c>
      <c r="T116" s="3" t="s">
        <v>1184</v>
      </c>
      <c r="U116" s="3" t="s">
        <v>1042</v>
      </c>
      <c r="V116" s="3" t="s">
        <v>483</v>
      </c>
      <c r="W116" s="3" t="s">
        <v>483</v>
      </c>
      <c r="X116" s="3">
        <v>20</v>
      </c>
      <c r="Y116" s="3" t="s">
        <v>1185</v>
      </c>
      <c r="Z116" s="3" t="s">
        <v>490</v>
      </c>
      <c r="AA116" s="3" t="s">
        <v>490</v>
      </c>
      <c r="AB116" s="3" t="s">
        <v>161</v>
      </c>
      <c r="AC116" s="3" t="s">
        <v>125</v>
      </c>
      <c r="AD116" s="3" t="s">
        <v>38</v>
      </c>
      <c r="AE116" s="3" t="s">
        <v>483</v>
      </c>
      <c r="AF116" s="3" t="s">
        <v>483</v>
      </c>
      <c r="AG116" t="s">
        <v>192</v>
      </c>
      <c r="AH116" t="e">
        <f>LOOKUP(AC116,$AL$1:$AL$174,$AM$1:$AM$174 )</f>
        <v>#N/A</v>
      </c>
      <c r="AI116" t="e">
        <f>LOOKUP(AG116,$AN$1:$AN$174,$AO$1:$AO$174)</f>
        <v>#N/A</v>
      </c>
      <c r="AJ116">
        <f>COUNTIFS(Answer,AC116,Country,"USA")</f>
        <v>0</v>
      </c>
      <c r="AK116">
        <f>COUNTIF(Answer,AC116)</f>
        <v>0</v>
      </c>
    </row>
    <row r="117" spans="1:37">
      <c r="A117" s="3" t="s">
        <v>160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1096</v>
      </c>
      <c r="P117" s="3" t="s">
        <v>4411</v>
      </c>
      <c r="Q117" s="3" t="s">
        <v>4371</v>
      </c>
      <c r="R117" s="3" t="s">
        <v>1097</v>
      </c>
      <c r="S117" s="3">
        <v>1338600510</v>
      </c>
      <c r="T117" s="3" t="s">
        <v>1098</v>
      </c>
      <c r="U117" s="3" t="s">
        <v>1099</v>
      </c>
      <c r="V117" s="3" t="s">
        <v>483</v>
      </c>
      <c r="W117" s="3" t="s">
        <v>483</v>
      </c>
      <c r="X117" s="3">
        <v>25</v>
      </c>
      <c r="Y117" s="3" t="s">
        <v>561</v>
      </c>
      <c r="Z117" s="3" t="s">
        <v>490</v>
      </c>
      <c r="AA117" s="3" t="s">
        <v>490</v>
      </c>
      <c r="AB117" s="3" t="s">
        <v>161</v>
      </c>
      <c r="AC117" s="3" t="s">
        <v>171</v>
      </c>
      <c r="AD117" s="3" t="s">
        <v>465</v>
      </c>
      <c r="AE117" s="3" t="s">
        <v>483</v>
      </c>
      <c r="AF117" s="3" t="s">
        <v>483</v>
      </c>
      <c r="AG117" t="s">
        <v>192</v>
      </c>
      <c r="AH117" t="e">
        <f>LOOKUP(AC117,$AL$1:$AL$174,$AM$1:$AM$174 )</f>
        <v>#N/A</v>
      </c>
      <c r="AI117" t="e">
        <f>LOOKUP(AG117,$AN$1:$AN$174,$AO$1:$AO$174)</f>
        <v>#N/A</v>
      </c>
      <c r="AJ117">
        <f>COUNTIFS(Answer,AC117,Country,"USA")</f>
        <v>0</v>
      </c>
      <c r="AK117">
        <f>COUNTIF(Answer,AC117)</f>
        <v>0</v>
      </c>
    </row>
    <row r="118" spans="1:37">
      <c r="A118" s="3" t="s">
        <v>160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1152</v>
      </c>
      <c r="P118" s="3" t="s">
        <v>44</v>
      </c>
      <c r="Q118" s="3" t="s">
        <v>4371</v>
      </c>
      <c r="R118" s="3" t="s">
        <v>1153</v>
      </c>
      <c r="S118" s="3">
        <v>1338576471</v>
      </c>
      <c r="T118" s="3" t="s">
        <v>1154</v>
      </c>
      <c r="U118" s="3" t="s">
        <v>854</v>
      </c>
      <c r="V118" s="3" t="s">
        <v>483</v>
      </c>
      <c r="W118" s="3" t="s">
        <v>483</v>
      </c>
      <c r="X118" s="3">
        <v>31</v>
      </c>
      <c r="Y118" s="3" t="s">
        <v>590</v>
      </c>
      <c r="Z118" s="3" t="s">
        <v>490</v>
      </c>
      <c r="AA118" s="3" t="s">
        <v>490</v>
      </c>
      <c r="AB118" s="3" t="s">
        <v>161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192</v>
      </c>
      <c r="AH118" t="e">
        <f>LOOKUP(AC118,$AL$1:$AL$174,$AM$1:$AM$174 )</f>
        <v>#N/A</v>
      </c>
      <c r="AI118" t="e">
        <f>LOOKUP(AG118,$AN$1:$AN$174,$AO$1:$AO$174)</f>
        <v>#N/A</v>
      </c>
      <c r="AJ118">
        <f>COUNTIFS(Answer,AC118,Country,"USA")</f>
        <v>107</v>
      </c>
      <c r="AK118">
        <f>COUNTIF(Answer,AC118)</f>
        <v>217</v>
      </c>
    </row>
    <row r="119" spans="1:37">
      <c r="A119" s="3" t="s">
        <v>160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1084</v>
      </c>
      <c r="P119" s="3" t="s">
        <v>64</v>
      </c>
      <c r="Q119" s="3" t="s">
        <v>4371</v>
      </c>
      <c r="R119" s="3" t="s">
        <v>1085</v>
      </c>
      <c r="S119" s="3">
        <v>1338575734</v>
      </c>
      <c r="T119" s="3" t="s">
        <v>1086</v>
      </c>
      <c r="U119" s="3" t="s">
        <v>905</v>
      </c>
      <c r="V119" s="3" t="s">
        <v>483</v>
      </c>
      <c r="W119" s="3" t="s">
        <v>483</v>
      </c>
      <c r="X119" s="3">
        <v>34</v>
      </c>
      <c r="Y119" s="3" t="s">
        <v>660</v>
      </c>
      <c r="Z119" s="3" t="s">
        <v>490</v>
      </c>
      <c r="AA119" s="3" t="s">
        <v>490</v>
      </c>
      <c r="AB119" s="3" t="s">
        <v>161</v>
      </c>
      <c r="AC119" s="3" t="s">
        <v>102</v>
      </c>
      <c r="AD119" s="3" t="s">
        <v>38</v>
      </c>
      <c r="AE119" s="3" t="s">
        <v>483</v>
      </c>
      <c r="AF119" s="3" t="s">
        <v>483</v>
      </c>
      <c r="AG119" t="s">
        <v>192</v>
      </c>
      <c r="AH119" t="e">
        <f>LOOKUP(AC119,$AL$1:$AL$174,$AM$1:$AM$174 )</f>
        <v>#N/A</v>
      </c>
      <c r="AI119" t="e">
        <f>LOOKUP(AG119,$AN$1:$AN$174,$AO$1:$AO$174)</f>
        <v>#N/A</v>
      </c>
      <c r="AJ119">
        <f>COUNTIFS(Answer,AC119,Country,"USA")</f>
        <v>1</v>
      </c>
      <c r="AK119">
        <f>COUNTIF(Answer,AC119)</f>
        <v>1</v>
      </c>
    </row>
    <row r="120" spans="1:37">
      <c r="A120" s="3" t="s">
        <v>160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1266</v>
      </c>
      <c r="P120" s="3" t="s">
        <v>4415</v>
      </c>
      <c r="Q120" s="3" t="s">
        <v>4371</v>
      </c>
      <c r="R120" s="3" t="s">
        <v>1267</v>
      </c>
      <c r="S120" s="3">
        <v>1338607379</v>
      </c>
      <c r="T120" s="3" t="s">
        <v>1268</v>
      </c>
      <c r="U120" s="3" t="s">
        <v>905</v>
      </c>
      <c r="V120" s="3" t="s">
        <v>483</v>
      </c>
      <c r="W120" s="3" t="s">
        <v>483</v>
      </c>
      <c r="X120" s="3">
        <v>156</v>
      </c>
      <c r="Y120" s="3" t="s">
        <v>660</v>
      </c>
      <c r="Z120" s="3" t="s">
        <v>490</v>
      </c>
      <c r="AA120" s="3" t="s">
        <v>490</v>
      </c>
      <c r="AB120" s="3" t="s">
        <v>161</v>
      </c>
      <c r="AC120" s="3" t="s">
        <v>125</v>
      </c>
      <c r="AD120" s="3" t="s">
        <v>245</v>
      </c>
      <c r="AE120" s="3" t="s">
        <v>483</v>
      </c>
      <c r="AF120" s="3" t="s">
        <v>483</v>
      </c>
      <c r="AG120" t="s">
        <v>192</v>
      </c>
      <c r="AH120" t="e">
        <f>LOOKUP(AC120,$AL$1:$AL$174,$AM$1:$AM$174 )</f>
        <v>#N/A</v>
      </c>
      <c r="AI120" t="e">
        <f>LOOKUP(AG120,$AN$1:$AN$174,$AO$1:$AO$174)</f>
        <v>#N/A</v>
      </c>
      <c r="AJ120">
        <f>COUNTIFS(Answer,AC120,Country,"USA")</f>
        <v>0</v>
      </c>
      <c r="AK120">
        <f>COUNTIF(Answer,AC120)</f>
        <v>0</v>
      </c>
    </row>
    <row r="121" spans="1:37">
      <c r="A121" s="3" t="s">
        <v>160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1162</v>
      </c>
      <c r="P121" s="3" t="s">
        <v>56</v>
      </c>
      <c r="Q121" s="3" t="s">
        <v>4371</v>
      </c>
      <c r="R121" s="3" t="s">
        <v>1163</v>
      </c>
      <c r="S121" s="3">
        <v>1338611744</v>
      </c>
      <c r="T121" s="3" t="s">
        <v>1164</v>
      </c>
      <c r="U121" s="3" t="s">
        <v>815</v>
      </c>
      <c r="V121" s="3" t="s">
        <v>483</v>
      </c>
      <c r="W121" s="3" t="s">
        <v>483</v>
      </c>
      <c r="X121" s="3">
        <v>25</v>
      </c>
      <c r="Y121" s="3" t="s">
        <v>508</v>
      </c>
      <c r="Z121" s="3" t="s">
        <v>490</v>
      </c>
      <c r="AA121" s="3" t="s">
        <v>490</v>
      </c>
      <c r="AB121" s="3" t="s">
        <v>161</v>
      </c>
      <c r="AC121" s="3" t="s">
        <v>125</v>
      </c>
      <c r="AD121" s="3" t="s">
        <v>38</v>
      </c>
      <c r="AE121" s="3" t="s">
        <v>483</v>
      </c>
      <c r="AF121" s="3" t="s">
        <v>483</v>
      </c>
      <c r="AG121" t="s">
        <v>192</v>
      </c>
      <c r="AH121" t="e">
        <f>LOOKUP(AC121,$AL$1:$AL$174,$AM$1:$AM$174 )</f>
        <v>#N/A</v>
      </c>
      <c r="AI121" t="e">
        <f>LOOKUP(AG121,$AN$1:$AN$174,$AO$1:$AO$174)</f>
        <v>#N/A</v>
      </c>
      <c r="AJ121">
        <f>COUNTIFS(Answer,AC121,Country,"USA")</f>
        <v>0</v>
      </c>
      <c r="AK121">
        <f>COUNTIF(Answer,AC121)</f>
        <v>0</v>
      </c>
    </row>
    <row r="122" spans="1:37">
      <c r="A122" s="3" t="s">
        <v>160</v>
      </c>
      <c r="B122" s="3" t="s">
        <v>478</v>
      </c>
      <c r="C122" s="3" t="s">
        <v>479</v>
      </c>
      <c r="D122" s="3" t="s">
        <v>480</v>
      </c>
      <c r="E122" s="3" t="s">
        <v>481</v>
      </c>
      <c r="F122" s="4">
        <v>0.03</v>
      </c>
      <c r="G122" s="3" t="s">
        <v>769</v>
      </c>
      <c r="H122" s="3">
        <v>30</v>
      </c>
      <c r="I122" s="3" t="s">
        <v>483</v>
      </c>
      <c r="J122" s="3">
        <v>180</v>
      </c>
      <c r="K122" s="3">
        <v>604800</v>
      </c>
      <c r="L122" s="3" t="s">
        <v>770</v>
      </c>
      <c r="M122" s="3" t="s">
        <v>483</v>
      </c>
      <c r="N122" s="3" t="s">
        <v>483</v>
      </c>
      <c r="O122" s="3" t="s">
        <v>1299</v>
      </c>
      <c r="P122" s="3" t="s">
        <v>57</v>
      </c>
      <c r="Q122" s="3" t="s">
        <v>4371</v>
      </c>
      <c r="R122" s="3" t="s">
        <v>1300</v>
      </c>
      <c r="S122" s="3">
        <v>1338584979</v>
      </c>
      <c r="T122" s="3" t="s">
        <v>1301</v>
      </c>
      <c r="U122" s="3" t="s">
        <v>1302</v>
      </c>
      <c r="V122" s="3" t="s">
        <v>483</v>
      </c>
      <c r="W122" s="3" t="s">
        <v>483</v>
      </c>
      <c r="X122" s="3">
        <v>24</v>
      </c>
      <c r="Y122" s="3" t="s">
        <v>579</v>
      </c>
      <c r="Z122" s="3" t="s">
        <v>490</v>
      </c>
      <c r="AA122" s="3" t="s">
        <v>490</v>
      </c>
      <c r="AB122" s="3" t="s">
        <v>161</v>
      </c>
      <c r="AC122" s="3" t="s">
        <v>125</v>
      </c>
      <c r="AD122" s="3" t="s">
        <v>38</v>
      </c>
      <c r="AE122" s="3" t="s">
        <v>483</v>
      </c>
      <c r="AF122" s="3" t="s">
        <v>483</v>
      </c>
      <c r="AG122" t="s">
        <v>192</v>
      </c>
      <c r="AH122" t="e">
        <f>LOOKUP(AC122,$AL$1:$AL$174,$AM$1:$AM$174 )</f>
        <v>#N/A</v>
      </c>
      <c r="AI122" t="e">
        <f>LOOKUP(AG122,$AN$1:$AN$174,$AO$1:$AO$174)</f>
        <v>#N/A</v>
      </c>
      <c r="AJ122">
        <f>COUNTIFS(Answer,AC122,Country,"USA")</f>
        <v>0</v>
      </c>
      <c r="AK122">
        <f>COUNTIF(Answer,AC122)</f>
        <v>0</v>
      </c>
    </row>
    <row r="123" spans="1:37">
      <c r="A123" s="3" t="s">
        <v>160</v>
      </c>
      <c r="B123" s="3" t="s">
        <v>478</v>
      </c>
      <c r="C123" s="3" t="s">
        <v>479</v>
      </c>
      <c r="D123" s="3" t="s">
        <v>480</v>
      </c>
      <c r="E123" s="3" t="s">
        <v>481</v>
      </c>
      <c r="F123" s="4">
        <v>0.03</v>
      </c>
      <c r="G123" s="3" t="s">
        <v>769</v>
      </c>
      <c r="H123" s="3">
        <v>30</v>
      </c>
      <c r="I123" s="3" t="s">
        <v>483</v>
      </c>
      <c r="J123" s="3">
        <v>180</v>
      </c>
      <c r="K123" s="3">
        <v>604800</v>
      </c>
      <c r="L123" s="3" t="s">
        <v>770</v>
      </c>
      <c r="M123" s="3" t="s">
        <v>483</v>
      </c>
      <c r="N123" s="3" t="s">
        <v>483</v>
      </c>
      <c r="O123" s="3" t="s">
        <v>1258</v>
      </c>
      <c r="P123" s="3" t="s">
        <v>99</v>
      </c>
      <c r="Q123" s="3" t="s">
        <v>4371</v>
      </c>
      <c r="R123" s="3" t="s">
        <v>1259</v>
      </c>
      <c r="S123" s="3">
        <v>1338612267</v>
      </c>
      <c r="T123" s="3" t="s">
        <v>1260</v>
      </c>
      <c r="U123" s="3" t="s">
        <v>1261</v>
      </c>
      <c r="V123" s="3" t="s">
        <v>483</v>
      </c>
      <c r="W123" s="3" t="s">
        <v>483</v>
      </c>
      <c r="X123" s="3">
        <v>26</v>
      </c>
      <c r="Y123" s="3" t="s">
        <v>561</v>
      </c>
      <c r="Z123" s="3" t="s">
        <v>490</v>
      </c>
      <c r="AA123" s="3" t="s">
        <v>490</v>
      </c>
      <c r="AB123" s="3" t="s">
        <v>161</v>
      </c>
      <c r="AC123" s="3" t="s">
        <v>164</v>
      </c>
      <c r="AD123" s="3" t="s">
        <v>38</v>
      </c>
      <c r="AE123" s="3" t="s">
        <v>483</v>
      </c>
      <c r="AF123" s="3" t="s">
        <v>483</v>
      </c>
      <c r="AG123" t="s">
        <v>192</v>
      </c>
      <c r="AH123" t="e">
        <f>LOOKUP(AC123,$AL$1:$AL$174,$AM$1:$AM$174 )</f>
        <v>#N/A</v>
      </c>
      <c r="AI123" t="e">
        <f>LOOKUP(AG123,$AN$1:$AN$174,$AO$1:$AO$174)</f>
        <v>#N/A</v>
      </c>
      <c r="AJ123">
        <f>COUNTIFS(Answer,AC123,Country,"USA")</f>
        <v>0</v>
      </c>
      <c r="AK123">
        <f>COUNTIF(Answer,AC123)</f>
        <v>0</v>
      </c>
    </row>
    <row r="124" spans="1:37">
      <c r="A124" s="3" t="s">
        <v>427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1054</v>
      </c>
      <c r="M124" s="3" t="s">
        <v>483</v>
      </c>
      <c r="N124" s="3" t="s">
        <v>483</v>
      </c>
      <c r="O124" s="3" t="s">
        <v>1148</v>
      </c>
      <c r="P124" s="3" t="s">
        <v>363</v>
      </c>
      <c r="Q124" s="3" t="s">
        <v>4371</v>
      </c>
      <c r="R124" s="3" t="s">
        <v>1149</v>
      </c>
      <c r="S124" s="3">
        <v>1338870138</v>
      </c>
      <c r="T124" s="3" t="s">
        <v>1150</v>
      </c>
      <c r="U124" s="3" t="s">
        <v>1151</v>
      </c>
      <c r="V124" s="3" t="s">
        <v>483</v>
      </c>
      <c r="W124" s="3" t="s">
        <v>483</v>
      </c>
      <c r="X124" s="3">
        <v>15</v>
      </c>
      <c r="Y124" s="3" t="s">
        <v>503</v>
      </c>
      <c r="Z124" s="3" t="s">
        <v>490</v>
      </c>
      <c r="AA124" s="3" t="s">
        <v>490</v>
      </c>
      <c r="AB124" s="3" t="s">
        <v>161</v>
      </c>
      <c r="AC124" s="3" t="s">
        <v>125</v>
      </c>
      <c r="AD124" s="3" t="s">
        <v>38</v>
      </c>
      <c r="AE124" s="3" t="s">
        <v>483</v>
      </c>
      <c r="AF124" s="3" t="s">
        <v>483</v>
      </c>
      <c r="AG124" t="s">
        <v>192</v>
      </c>
      <c r="AH124" t="e">
        <f>LOOKUP(AC124,$AL$1:$AL$174,$AM$1:$AM$174 )</f>
        <v>#N/A</v>
      </c>
      <c r="AI124" t="e">
        <f>LOOKUP(AG124,$AN$1:$AN$174,$AO$1:$AO$174)</f>
        <v>#N/A</v>
      </c>
      <c r="AJ124">
        <f>COUNTIFS(Answer,AC124,Country,"USA")</f>
        <v>0</v>
      </c>
      <c r="AK124">
        <f>COUNTIF(Answer,AC124)</f>
        <v>0</v>
      </c>
    </row>
    <row r="125" spans="1:37">
      <c r="A125" s="3" t="s">
        <v>427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1054</v>
      </c>
      <c r="M125" s="3" t="s">
        <v>483</v>
      </c>
      <c r="N125" s="3" t="s">
        <v>483</v>
      </c>
      <c r="O125" s="3" t="s">
        <v>1227</v>
      </c>
      <c r="P125" s="3" t="s">
        <v>4461</v>
      </c>
      <c r="Q125" s="3" t="s">
        <v>4371</v>
      </c>
      <c r="R125" s="3" t="s">
        <v>1228</v>
      </c>
      <c r="S125" s="3">
        <v>1338873578</v>
      </c>
      <c r="T125" s="3" t="s">
        <v>1229</v>
      </c>
      <c r="U125" s="3" t="s">
        <v>1151</v>
      </c>
      <c r="V125" s="3" t="s">
        <v>483</v>
      </c>
      <c r="W125" s="3" t="s">
        <v>483</v>
      </c>
      <c r="X125" s="3">
        <v>99</v>
      </c>
      <c r="Y125" s="3" t="s">
        <v>508</v>
      </c>
      <c r="Z125" s="3" t="s">
        <v>490</v>
      </c>
      <c r="AA125" s="3" t="s">
        <v>490</v>
      </c>
      <c r="AB125" s="3" t="s">
        <v>161</v>
      </c>
      <c r="AC125" s="3" t="s">
        <v>125</v>
      </c>
      <c r="AD125" s="3" t="s">
        <v>34</v>
      </c>
      <c r="AE125" s="3" t="s">
        <v>483</v>
      </c>
      <c r="AF125" s="3" t="s">
        <v>483</v>
      </c>
      <c r="AG125" t="s">
        <v>192</v>
      </c>
      <c r="AH125" t="e">
        <f>LOOKUP(AC125,$AL$1:$AL$174,$AM$1:$AM$174 )</f>
        <v>#N/A</v>
      </c>
      <c r="AI125" t="e">
        <f>LOOKUP(AG125,$AN$1:$AN$174,$AO$1:$AO$174)</f>
        <v>#N/A</v>
      </c>
      <c r="AJ125">
        <f>COUNTIFS(Answer,AC125,Country,"USA")</f>
        <v>0</v>
      </c>
      <c r="AK125">
        <f>COUNTIF(Answer,AC125)</f>
        <v>0</v>
      </c>
    </row>
    <row r="126" spans="1:37">
      <c r="A126" s="3" t="s">
        <v>427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1054</v>
      </c>
      <c r="M126" s="3" t="s">
        <v>483</v>
      </c>
      <c r="N126" s="3" t="s">
        <v>483</v>
      </c>
      <c r="O126" s="3" t="s">
        <v>1292</v>
      </c>
      <c r="P126" s="3" t="s">
        <v>4467</v>
      </c>
      <c r="Q126" s="3" t="s">
        <v>4371</v>
      </c>
      <c r="R126" s="3" t="s">
        <v>1293</v>
      </c>
      <c r="S126" s="3">
        <v>1338812890</v>
      </c>
      <c r="T126" s="3" t="s">
        <v>1294</v>
      </c>
      <c r="U126" s="3" t="s">
        <v>1151</v>
      </c>
      <c r="V126" s="3" t="s">
        <v>483</v>
      </c>
      <c r="W126" s="3" t="s">
        <v>483</v>
      </c>
      <c r="X126" s="3">
        <v>24</v>
      </c>
      <c r="Y126" s="3" t="s">
        <v>555</v>
      </c>
      <c r="Z126" s="3" t="s">
        <v>490</v>
      </c>
      <c r="AA126" s="3" t="s">
        <v>490</v>
      </c>
      <c r="AB126" s="3" t="s">
        <v>161</v>
      </c>
      <c r="AC126" s="3" t="s">
        <v>428</v>
      </c>
      <c r="AD126" s="3" t="s">
        <v>34</v>
      </c>
      <c r="AE126" s="3" t="s">
        <v>483</v>
      </c>
      <c r="AF126" s="3" t="s">
        <v>483</v>
      </c>
      <c r="AG126" t="s">
        <v>192</v>
      </c>
      <c r="AH126" t="e">
        <f>LOOKUP(AC126,$AL$1:$AL$174,$AM$1:$AM$174 )</f>
        <v>#N/A</v>
      </c>
      <c r="AI126" t="e">
        <f>LOOKUP(AG126,$AN$1:$AN$174,$AO$1:$AO$174)</f>
        <v>#N/A</v>
      </c>
      <c r="AJ126">
        <f>COUNTIFS(Answer,AC126,Country,"USA")</f>
        <v>0</v>
      </c>
      <c r="AK126">
        <f>COUNTIF(Answer,AC126)</f>
        <v>0</v>
      </c>
    </row>
    <row r="127" spans="1:37">
      <c r="A127" s="3" t="s">
        <v>427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1054</v>
      </c>
      <c r="M127" s="3" t="s">
        <v>483</v>
      </c>
      <c r="N127" s="3" t="s">
        <v>483</v>
      </c>
      <c r="O127" s="3" t="s">
        <v>1055</v>
      </c>
      <c r="P127" s="3" t="s">
        <v>375</v>
      </c>
      <c r="Q127" s="3" t="s">
        <v>4371</v>
      </c>
      <c r="R127" s="3" t="s">
        <v>1056</v>
      </c>
      <c r="S127" s="3">
        <v>1338873371</v>
      </c>
      <c r="T127" s="3" t="s">
        <v>1057</v>
      </c>
      <c r="U127" s="3" t="s">
        <v>1058</v>
      </c>
      <c r="V127" s="3" t="s">
        <v>483</v>
      </c>
      <c r="W127" s="3" t="s">
        <v>483</v>
      </c>
      <c r="X127" s="3">
        <v>109</v>
      </c>
      <c r="Y127" s="3" t="s">
        <v>518</v>
      </c>
      <c r="Z127" s="3" t="s">
        <v>490</v>
      </c>
      <c r="AA127" s="3" t="s">
        <v>490</v>
      </c>
      <c r="AB127" s="3" t="s">
        <v>161</v>
      </c>
      <c r="AC127" s="3" t="s">
        <v>125</v>
      </c>
      <c r="AD127" s="3" t="s">
        <v>38</v>
      </c>
      <c r="AE127" s="3" t="s">
        <v>483</v>
      </c>
      <c r="AF127" s="3" t="s">
        <v>483</v>
      </c>
      <c r="AG127" t="s">
        <v>192</v>
      </c>
      <c r="AH127" t="e">
        <f>LOOKUP(AC127,$AL$1:$AL$174,$AM$1:$AM$174 )</f>
        <v>#N/A</v>
      </c>
      <c r="AI127" t="e">
        <f>LOOKUP(AG127,$AN$1:$AN$174,$AO$1:$AO$174)</f>
        <v>#N/A</v>
      </c>
      <c r="AJ127">
        <f>COUNTIFS(Answer,AC127,Country,"USA")</f>
        <v>0</v>
      </c>
      <c r="AK127">
        <f>COUNTIF(Answer,AC127)</f>
        <v>0</v>
      </c>
    </row>
    <row r="128" spans="1:37">
      <c r="A128" s="3" t="s">
        <v>427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1054</v>
      </c>
      <c r="M128" s="3" t="s">
        <v>483</v>
      </c>
      <c r="N128" s="3" t="s">
        <v>483</v>
      </c>
      <c r="O128" s="3" t="s">
        <v>1093</v>
      </c>
      <c r="P128" s="3" t="s">
        <v>4456</v>
      </c>
      <c r="Q128" s="3" t="s">
        <v>4371</v>
      </c>
      <c r="R128" s="3" t="s">
        <v>1094</v>
      </c>
      <c r="S128" s="3">
        <v>1338822823</v>
      </c>
      <c r="T128" s="3" t="s">
        <v>1095</v>
      </c>
      <c r="U128" s="3" t="s">
        <v>1058</v>
      </c>
      <c r="V128" s="3" t="s">
        <v>483</v>
      </c>
      <c r="W128" s="3" t="s">
        <v>483</v>
      </c>
      <c r="X128" s="3">
        <v>47</v>
      </c>
      <c r="Y128" s="3" t="s">
        <v>537</v>
      </c>
      <c r="Z128" s="3" t="s">
        <v>490</v>
      </c>
      <c r="AA128" s="3" t="s">
        <v>490</v>
      </c>
      <c r="AB128" s="3" t="s">
        <v>161</v>
      </c>
      <c r="AC128" s="3" t="s">
        <v>35</v>
      </c>
      <c r="AD128" s="3" t="s">
        <v>244</v>
      </c>
      <c r="AE128" s="3" t="s">
        <v>483</v>
      </c>
      <c r="AF128" s="3" t="s">
        <v>483</v>
      </c>
      <c r="AG128" t="s">
        <v>192</v>
      </c>
      <c r="AH128" t="e">
        <f>LOOKUP(AC128,$AL$1:$AL$174,$AM$1:$AM$174 )</f>
        <v>#N/A</v>
      </c>
      <c r="AI128" t="e">
        <f>LOOKUP(AG128,$AN$1:$AN$174,$AO$1:$AO$174)</f>
        <v>#N/A</v>
      </c>
      <c r="AJ128">
        <f>COUNTIFS(Answer,AC128,Country,"USA")</f>
        <v>184</v>
      </c>
      <c r="AK128">
        <f>COUNTIF(Answer,AC128)</f>
        <v>352</v>
      </c>
    </row>
    <row r="129" spans="1:37">
      <c r="A129" s="3" t="s">
        <v>427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1054</v>
      </c>
      <c r="M129" s="3" t="s">
        <v>483</v>
      </c>
      <c r="N129" s="3" t="s">
        <v>483</v>
      </c>
      <c r="O129" s="3" t="s">
        <v>1165</v>
      </c>
      <c r="P129" s="3" t="s">
        <v>208</v>
      </c>
      <c r="Q129" s="3" t="s">
        <v>4371</v>
      </c>
      <c r="R129" s="3" t="s">
        <v>1166</v>
      </c>
      <c r="S129" s="3">
        <v>1338811943</v>
      </c>
      <c r="T129" s="3" t="s">
        <v>1167</v>
      </c>
      <c r="U129" s="3" t="s">
        <v>1058</v>
      </c>
      <c r="V129" s="3" t="s">
        <v>483</v>
      </c>
      <c r="W129" s="3" t="s">
        <v>483</v>
      </c>
      <c r="X129" s="3">
        <v>34</v>
      </c>
      <c r="Y129" s="3" t="s">
        <v>498</v>
      </c>
      <c r="Z129" s="3" t="s">
        <v>490</v>
      </c>
      <c r="AA129" s="3" t="s">
        <v>490</v>
      </c>
      <c r="AB129" s="3" t="s">
        <v>161</v>
      </c>
      <c r="AC129" s="3" t="s">
        <v>125</v>
      </c>
      <c r="AD129" s="3" t="s">
        <v>38</v>
      </c>
      <c r="AE129" s="3" t="s">
        <v>483</v>
      </c>
      <c r="AF129" s="3" t="s">
        <v>483</v>
      </c>
      <c r="AG129" t="s">
        <v>192</v>
      </c>
      <c r="AH129" t="e">
        <f>LOOKUP(AC129,$AL$1:$AL$174,$AM$1:$AM$174 )</f>
        <v>#N/A</v>
      </c>
      <c r="AI129" t="e">
        <f>LOOKUP(AG129,$AN$1:$AN$174,$AO$1:$AO$174)</f>
        <v>#N/A</v>
      </c>
      <c r="AJ129">
        <f>COUNTIFS(Answer,AC129,Country,"USA")</f>
        <v>0</v>
      </c>
      <c r="AK129">
        <f>COUNTIF(Answer,AC129)</f>
        <v>0</v>
      </c>
    </row>
    <row r="130" spans="1:37">
      <c r="A130" s="3" t="s">
        <v>427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1054</v>
      </c>
      <c r="M130" s="3" t="s">
        <v>483</v>
      </c>
      <c r="N130" s="3" t="s">
        <v>483</v>
      </c>
      <c r="O130" s="3" t="s">
        <v>1191</v>
      </c>
      <c r="P130" s="3" t="s">
        <v>374</v>
      </c>
      <c r="Q130" s="3" t="s">
        <v>4371</v>
      </c>
      <c r="R130" s="3" t="s">
        <v>1192</v>
      </c>
      <c r="S130" s="3">
        <v>1338856415</v>
      </c>
      <c r="T130" s="3" t="s">
        <v>1193</v>
      </c>
      <c r="U130" s="3" t="s">
        <v>1058</v>
      </c>
      <c r="V130" s="3" t="s">
        <v>483</v>
      </c>
      <c r="W130" s="3" t="s">
        <v>483</v>
      </c>
      <c r="X130" s="3">
        <v>23</v>
      </c>
      <c r="Y130" s="3" t="s">
        <v>594</v>
      </c>
      <c r="Z130" s="3" t="s">
        <v>490</v>
      </c>
      <c r="AA130" s="3" t="s">
        <v>490</v>
      </c>
      <c r="AB130" s="3" t="s">
        <v>161</v>
      </c>
      <c r="AC130" s="3" t="s">
        <v>125</v>
      </c>
      <c r="AD130" s="3" t="s">
        <v>38</v>
      </c>
      <c r="AE130" s="3" t="s">
        <v>483</v>
      </c>
      <c r="AF130" s="3" t="s">
        <v>483</v>
      </c>
      <c r="AG130" t="s">
        <v>192</v>
      </c>
      <c r="AH130" t="e">
        <f>LOOKUP(AC130,$AL$1:$AL$174,$AM$1:$AM$174 )</f>
        <v>#N/A</v>
      </c>
      <c r="AI130" t="e">
        <f>LOOKUP(AG130,$AN$1:$AN$174,$AO$1:$AO$174)</f>
        <v>#N/A</v>
      </c>
      <c r="AJ130">
        <f>COUNTIFS(Answer,AC130,Country,"USA")</f>
        <v>0</v>
      </c>
      <c r="AK130">
        <f>COUNTIF(Answer,AC130)</f>
        <v>0</v>
      </c>
    </row>
    <row r="131" spans="1:37">
      <c r="A131" s="3" t="s">
        <v>427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1054</v>
      </c>
      <c r="M131" s="3" t="s">
        <v>483</v>
      </c>
      <c r="N131" s="3" t="s">
        <v>483</v>
      </c>
      <c r="O131" s="3" t="s">
        <v>1214</v>
      </c>
      <c r="P131" s="3" t="s">
        <v>365</v>
      </c>
      <c r="Q131" s="3" t="s">
        <v>4371</v>
      </c>
      <c r="R131" s="3" t="s">
        <v>1215</v>
      </c>
      <c r="S131" s="3">
        <v>1338833724</v>
      </c>
      <c r="T131" s="3" t="s">
        <v>1216</v>
      </c>
      <c r="U131" s="3" t="s">
        <v>1058</v>
      </c>
      <c r="V131" s="3" t="s">
        <v>483</v>
      </c>
      <c r="W131" s="3" t="s">
        <v>483</v>
      </c>
      <c r="X131" s="3">
        <v>17</v>
      </c>
      <c r="Y131" s="3" t="s">
        <v>546</v>
      </c>
      <c r="Z131" s="3" t="s">
        <v>490</v>
      </c>
      <c r="AA131" s="3" t="s">
        <v>490</v>
      </c>
      <c r="AB131" s="3" t="s">
        <v>161</v>
      </c>
      <c r="AC131" s="3" t="s">
        <v>430</v>
      </c>
      <c r="AD131" s="3" t="s">
        <v>38</v>
      </c>
      <c r="AE131" s="3" t="s">
        <v>483</v>
      </c>
      <c r="AF131" s="3" t="s">
        <v>483</v>
      </c>
      <c r="AG131" t="s">
        <v>192</v>
      </c>
      <c r="AH131" t="e">
        <f>LOOKUP(AC131,$AL$1:$AL$174,$AM$1:$AM$174 )</f>
        <v>#N/A</v>
      </c>
      <c r="AI131" t="e">
        <f>LOOKUP(AG131,$AN$1:$AN$174,$AO$1:$AO$174)</f>
        <v>#N/A</v>
      </c>
      <c r="AJ131">
        <f>COUNTIFS(Answer,AC131,Country,"USA")</f>
        <v>0</v>
      </c>
      <c r="AK131">
        <f>COUNTIF(Answer,AC131)</f>
        <v>0</v>
      </c>
    </row>
    <row r="132" spans="1:37">
      <c r="A132" s="3" t="s">
        <v>427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1054</v>
      </c>
      <c r="M132" s="3" t="s">
        <v>483</v>
      </c>
      <c r="N132" s="3" t="s">
        <v>483</v>
      </c>
      <c r="O132" s="3" t="s">
        <v>1224</v>
      </c>
      <c r="P132" s="3" t="s">
        <v>425</v>
      </c>
      <c r="Q132" s="3" t="s">
        <v>4371</v>
      </c>
      <c r="R132" s="3" t="s">
        <v>1225</v>
      </c>
      <c r="S132" s="3">
        <v>1338821949</v>
      </c>
      <c r="T132" s="3" t="s">
        <v>1226</v>
      </c>
      <c r="U132" s="3" t="s">
        <v>1058</v>
      </c>
      <c r="V132" s="3" t="s">
        <v>483</v>
      </c>
      <c r="W132" s="3" t="s">
        <v>483</v>
      </c>
      <c r="X132" s="3">
        <v>33</v>
      </c>
      <c r="Y132" s="3" t="s">
        <v>660</v>
      </c>
      <c r="Z132" s="3" t="s">
        <v>490</v>
      </c>
      <c r="AA132" s="3" t="s">
        <v>490</v>
      </c>
      <c r="AB132" s="3" t="s">
        <v>161</v>
      </c>
      <c r="AC132" s="3" t="s">
        <v>125</v>
      </c>
      <c r="AD132" s="3" t="s">
        <v>38</v>
      </c>
      <c r="AE132" s="3" t="s">
        <v>483</v>
      </c>
      <c r="AF132" s="3" t="s">
        <v>483</v>
      </c>
      <c r="AG132" t="s">
        <v>192</v>
      </c>
      <c r="AH132" t="e">
        <f>LOOKUP(AC132,$AL$1:$AL$174,$AM$1:$AM$174 )</f>
        <v>#N/A</v>
      </c>
      <c r="AI132" t="e">
        <f>LOOKUP(AG132,$AN$1:$AN$174,$AO$1:$AO$174)</f>
        <v>#N/A</v>
      </c>
      <c r="AJ132">
        <f>COUNTIFS(Answer,AC132,Country,"USA")</f>
        <v>0</v>
      </c>
      <c r="AK132">
        <f>COUNTIF(Answer,AC132)</f>
        <v>0</v>
      </c>
    </row>
    <row r="133" spans="1:37">
      <c r="A133" s="3" t="s">
        <v>427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1054</v>
      </c>
      <c r="M133" s="3" t="s">
        <v>483</v>
      </c>
      <c r="N133" s="3" t="s">
        <v>483</v>
      </c>
      <c r="O133" s="3" t="s">
        <v>1272</v>
      </c>
      <c r="P133" s="3" t="s">
        <v>368</v>
      </c>
      <c r="Q133" s="3" t="s">
        <v>4371</v>
      </c>
      <c r="R133" s="3" t="s">
        <v>1273</v>
      </c>
      <c r="S133" s="3">
        <v>1338884612</v>
      </c>
      <c r="T133" s="3" t="s">
        <v>1274</v>
      </c>
      <c r="U133" s="3" t="s">
        <v>1058</v>
      </c>
      <c r="V133" s="3" t="s">
        <v>483</v>
      </c>
      <c r="W133" s="3" t="s">
        <v>483</v>
      </c>
      <c r="X133" s="3">
        <v>36</v>
      </c>
      <c r="Y133" s="3" t="s">
        <v>503</v>
      </c>
      <c r="Z133" s="3" t="s">
        <v>490</v>
      </c>
      <c r="AA133" s="3" t="s">
        <v>490</v>
      </c>
      <c r="AB133" s="3" t="s">
        <v>161</v>
      </c>
      <c r="AC133" s="3" t="s">
        <v>166</v>
      </c>
      <c r="AD133" s="3" t="s">
        <v>38</v>
      </c>
      <c r="AE133" s="3" t="s">
        <v>483</v>
      </c>
      <c r="AF133" s="3" t="s">
        <v>483</v>
      </c>
      <c r="AG133" t="s">
        <v>192</v>
      </c>
      <c r="AH133" t="e">
        <f>LOOKUP(AC133,$AL$1:$AL$174,$AM$1:$AM$174 )</f>
        <v>#N/A</v>
      </c>
      <c r="AI133" t="e">
        <f>LOOKUP(AG133,$AN$1:$AN$174,$AO$1:$AO$174)</f>
        <v>#N/A</v>
      </c>
      <c r="AJ133">
        <f>COUNTIFS(Answer,AC133,Country,"USA")</f>
        <v>0</v>
      </c>
      <c r="AK133">
        <f>COUNTIF(Answer,AC133)</f>
        <v>0</v>
      </c>
    </row>
    <row r="134" spans="1:37">
      <c r="A134" s="3" t="s">
        <v>427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1054</v>
      </c>
      <c r="M134" s="3" t="s">
        <v>483</v>
      </c>
      <c r="N134" s="3" t="s">
        <v>483</v>
      </c>
      <c r="O134" s="3" t="s">
        <v>1279</v>
      </c>
      <c r="P134" s="3" t="s">
        <v>391</v>
      </c>
      <c r="Q134" s="3" t="s">
        <v>4371</v>
      </c>
      <c r="R134" s="3" t="s">
        <v>1280</v>
      </c>
      <c r="S134" s="3">
        <v>1338802104</v>
      </c>
      <c r="T134" s="3" t="s">
        <v>1281</v>
      </c>
      <c r="U134" s="3" t="s">
        <v>1058</v>
      </c>
      <c r="V134" s="3" t="s">
        <v>483</v>
      </c>
      <c r="W134" s="3" t="s">
        <v>483</v>
      </c>
      <c r="X134" s="3">
        <v>29</v>
      </c>
      <c r="Y134" s="3" t="s">
        <v>579</v>
      </c>
      <c r="Z134" s="3" t="s">
        <v>490</v>
      </c>
      <c r="AA134" s="3" t="s">
        <v>490</v>
      </c>
      <c r="AB134" s="3" t="s">
        <v>161</v>
      </c>
      <c r="AC134" s="3" t="s">
        <v>429</v>
      </c>
      <c r="AD134" s="3" t="s">
        <v>38</v>
      </c>
      <c r="AE134" s="3" t="s">
        <v>483</v>
      </c>
      <c r="AF134" s="3" t="s">
        <v>483</v>
      </c>
      <c r="AG134" t="s">
        <v>192</v>
      </c>
      <c r="AH134" t="e">
        <f>LOOKUP(AC134,$AL$1:$AL$174,$AM$1:$AM$174 )</f>
        <v>#N/A</v>
      </c>
      <c r="AI134" t="e">
        <f>LOOKUP(AG134,$AN$1:$AN$174,$AO$1:$AO$174)</f>
        <v>#N/A</v>
      </c>
      <c r="AJ134">
        <f>COUNTIFS(Answer,AC134,Country,"USA")</f>
        <v>0</v>
      </c>
      <c r="AK134">
        <f>COUNTIF(Answer,AC134)</f>
        <v>0</v>
      </c>
    </row>
    <row r="135" spans="1:37">
      <c r="A135" s="3" t="s">
        <v>427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1054</v>
      </c>
      <c r="M135" s="3" t="s">
        <v>483</v>
      </c>
      <c r="N135" s="3" t="s">
        <v>483</v>
      </c>
      <c r="O135" s="3" t="s">
        <v>1282</v>
      </c>
      <c r="P135" s="3" t="s">
        <v>4469</v>
      </c>
      <c r="Q135" s="3" t="s">
        <v>4371</v>
      </c>
      <c r="R135" s="3" t="s">
        <v>1283</v>
      </c>
      <c r="S135" s="3">
        <v>1338807708</v>
      </c>
      <c r="T135" s="3" t="s">
        <v>1284</v>
      </c>
      <c r="U135" s="3" t="s">
        <v>1058</v>
      </c>
      <c r="V135" s="3" t="s">
        <v>483</v>
      </c>
      <c r="W135" s="3" t="s">
        <v>483</v>
      </c>
      <c r="X135" s="3">
        <v>30</v>
      </c>
      <c r="Y135" s="3" t="s">
        <v>523</v>
      </c>
      <c r="Z135" s="3" t="s">
        <v>490</v>
      </c>
      <c r="AA135" s="3" t="s">
        <v>490</v>
      </c>
      <c r="AB135" s="3" t="s">
        <v>161</v>
      </c>
      <c r="AC135" s="3" t="s">
        <v>431</v>
      </c>
      <c r="AD135" s="3" t="s">
        <v>34</v>
      </c>
      <c r="AE135" s="3" t="s">
        <v>483</v>
      </c>
      <c r="AF135" s="3" t="s">
        <v>483</v>
      </c>
      <c r="AG135" t="s">
        <v>192</v>
      </c>
      <c r="AH135" t="e">
        <f>LOOKUP(AC135,$AL$1:$AL$174,$AM$1:$AM$174 )</f>
        <v>#N/A</v>
      </c>
      <c r="AI135" t="e">
        <f>LOOKUP(AG135,$AN$1:$AN$174,$AO$1:$AO$174)</f>
        <v>#N/A</v>
      </c>
      <c r="AJ135">
        <f>COUNTIFS(Answer,AC135,Country,"USA")</f>
        <v>0</v>
      </c>
      <c r="AK135">
        <f>COUNTIF(Answer,AC135)</f>
        <v>0</v>
      </c>
    </row>
    <row r="136" spans="1:37">
      <c r="A136" s="3" t="s">
        <v>427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1054</v>
      </c>
      <c r="M136" s="3" t="s">
        <v>483</v>
      </c>
      <c r="N136" s="3" t="s">
        <v>483</v>
      </c>
      <c r="O136" s="3" t="s">
        <v>1059</v>
      </c>
      <c r="P136" s="3" t="s">
        <v>357</v>
      </c>
      <c r="Q136" s="3" t="s">
        <v>4371</v>
      </c>
      <c r="R136" s="3" t="s">
        <v>1060</v>
      </c>
      <c r="S136" s="3">
        <v>1338876725</v>
      </c>
      <c r="T136" s="3" t="s">
        <v>1061</v>
      </c>
      <c r="U136" s="3" t="s">
        <v>784</v>
      </c>
      <c r="V136" s="3" t="s">
        <v>483</v>
      </c>
      <c r="W136" s="3" t="s">
        <v>483</v>
      </c>
      <c r="X136" s="3">
        <v>18</v>
      </c>
      <c r="Y136" s="3" t="s">
        <v>503</v>
      </c>
      <c r="Z136" s="3" t="s">
        <v>490</v>
      </c>
      <c r="AA136" s="3" t="s">
        <v>490</v>
      </c>
      <c r="AB136" s="3" t="s">
        <v>161</v>
      </c>
      <c r="AC136" s="3" t="s">
        <v>35</v>
      </c>
      <c r="AD136" s="3" t="s">
        <v>729</v>
      </c>
      <c r="AE136" s="3" t="s">
        <v>483</v>
      </c>
      <c r="AF136" s="3" t="s">
        <v>483</v>
      </c>
      <c r="AG136" t="s">
        <v>192</v>
      </c>
      <c r="AH136" t="e">
        <f>LOOKUP(AC136,$AL$1:$AL$174,$AM$1:$AM$174 )</f>
        <v>#N/A</v>
      </c>
      <c r="AI136" t="e">
        <f>LOOKUP(AG136,$AN$1:$AN$174,$AO$1:$AO$174)</f>
        <v>#N/A</v>
      </c>
      <c r="AJ136">
        <f>COUNTIFS(Answer,AC136,Country,"USA")</f>
        <v>184</v>
      </c>
      <c r="AK136">
        <f>COUNTIF(Answer,AC136)</f>
        <v>352</v>
      </c>
    </row>
    <row r="137" spans="1:37">
      <c r="A137" s="3" t="s">
        <v>427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1054</v>
      </c>
      <c r="M137" s="3" t="s">
        <v>483</v>
      </c>
      <c r="N137" s="3" t="s">
        <v>483</v>
      </c>
      <c r="O137" s="3" t="s">
        <v>1074</v>
      </c>
      <c r="P137" s="3" t="s">
        <v>4440</v>
      </c>
      <c r="Q137" s="3" t="s">
        <v>4371</v>
      </c>
      <c r="R137" s="3" t="s">
        <v>1075</v>
      </c>
      <c r="S137" s="3">
        <v>1338895668</v>
      </c>
      <c r="T137" s="3" t="s">
        <v>1076</v>
      </c>
      <c r="U137" s="3" t="s">
        <v>784</v>
      </c>
      <c r="V137" s="3" t="s">
        <v>483</v>
      </c>
      <c r="W137" s="3" t="s">
        <v>483</v>
      </c>
      <c r="X137" s="3">
        <v>35</v>
      </c>
      <c r="Y137" s="3" t="s">
        <v>636</v>
      </c>
      <c r="Z137" s="3" t="s">
        <v>490</v>
      </c>
      <c r="AA137" s="3" t="s">
        <v>490</v>
      </c>
      <c r="AB137" s="3" t="s">
        <v>161</v>
      </c>
      <c r="AC137" s="3" t="s">
        <v>4362</v>
      </c>
      <c r="AD137" s="3" t="s">
        <v>34</v>
      </c>
      <c r="AE137" s="3" t="s">
        <v>483</v>
      </c>
      <c r="AF137" s="3" t="s">
        <v>483</v>
      </c>
      <c r="AG137" t="s">
        <v>192</v>
      </c>
      <c r="AH137" t="e">
        <f>LOOKUP(AC137,$AL$1:$AL$174,$AM$1:$AM$174 )</f>
        <v>#N/A</v>
      </c>
      <c r="AI137" t="e">
        <f>LOOKUP(AG137,$AN$1:$AN$174,$AO$1:$AO$174)</f>
        <v>#N/A</v>
      </c>
      <c r="AJ137">
        <f>COUNTIFS(Answer,AC137,Country,"USA")</f>
        <v>0</v>
      </c>
      <c r="AK137">
        <f>COUNTIF(Answer,AC137)</f>
        <v>0</v>
      </c>
    </row>
    <row r="138" spans="1:37">
      <c r="A138" s="3" t="s">
        <v>427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1054</v>
      </c>
      <c r="M138" s="3" t="s">
        <v>483</v>
      </c>
      <c r="N138" s="3" t="s">
        <v>483</v>
      </c>
      <c r="O138" s="3" t="s">
        <v>1105</v>
      </c>
      <c r="P138" s="3" t="s">
        <v>413</v>
      </c>
      <c r="Q138" s="3" t="s">
        <v>4371</v>
      </c>
      <c r="R138" s="3" t="s">
        <v>1106</v>
      </c>
      <c r="S138" s="3">
        <v>1338832555</v>
      </c>
      <c r="T138" s="3" t="s">
        <v>1107</v>
      </c>
      <c r="U138" s="3" t="s">
        <v>784</v>
      </c>
      <c r="V138" s="3" t="s">
        <v>483</v>
      </c>
      <c r="W138" s="3" t="s">
        <v>483</v>
      </c>
      <c r="X138" s="3">
        <v>12</v>
      </c>
      <c r="Y138" s="3" t="s">
        <v>561</v>
      </c>
      <c r="Z138" s="3" t="s">
        <v>490</v>
      </c>
      <c r="AA138" s="3" t="s">
        <v>490</v>
      </c>
      <c r="AB138" s="3" t="s">
        <v>161</v>
      </c>
      <c r="AC138" s="3" t="s">
        <v>125</v>
      </c>
      <c r="AD138" s="3" t="s">
        <v>38</v>
      </c>
      <c r="AE138" s="3" t="s">
        <v>483</v>
      </c>
      <c r="AF138" s="3" t="s">
        <v>483</v>
      </c>
      <c r="AG138" t="s">
        <v>192</v>
      </c>
      <c r="AH138" t="e">
        <f>LOOKUP(AC138,$AL$1:$AL$174,$AM$1:$AM$174 )</f>
        <v>#N/A</v>
      </c>
      <c r="AI138" t="e">
        <f>LOOKUP(AG138,$AN$1:$AN$174,$AO$1:$AO$174)</f>
        <v>#N/A</v>
      </c>
      <c r="AJ138">
        <f>COUNTIFS(Answer,AC138,Country,"USA")</f>
        <v>0</v>
      </c>
      <c r="AK138">
        <f>COUNTIF(Answer,AC138)</f>
        <v>0</v>
      </c>
    </row>
    <row r="139" spans="1:37">
      <c r="A139" s="3" t="s">
        <v>427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1054</v>
      </c>
      <c r="M139" s="3" t="s">
        <v>483</v>
      </c>
      <c r="N139" s="3" t="s">
        <v>483</v>
      </c>
      <c r="O139" s="3" t="s">
        <v>1168</v>
      </c>
      <c r="P139" s="3" t="s">
        <v>4476</v>
      </c>
      <c r="Q139" s="3" t="s">
        <v>4371</v>
      </c>
      <c r="R139" s="3" t="s">
        <v>1169</v>
      </c>
      <c r="S139" s="3">
        <v>1338825869</v>
      </c>
      <c r="T139" s="3" t="s">
        <v>1170</v>
      </c>
      <c r="U139" s="3" t="s">
        <v>784</v>
      </c>
      <c r="V139" s="3" t="s">
        <v>483</v>
      </c>
      <c r="W139" s="3" t="s">
        <v>483</v>
      </c>
      <c r="X139" s="3">
        <v>74</v>
      </c>
      <c r="Y139" s="3" t="s">
        <v>489</v>
      </c>
      <c r="Z139" s="3" t="s">
        <v>490</v>
      </c>
      <c r="AA139" s="3" t="s">
        <v>490</v>
      </c>
      <c r="AB139" s="3" t="s">
        <v>161</v>
      </c>
      <c r="AC139" s="3" t="s">
        <v>433</v>
      </c>
      <c r="AD139" s="3" t="s">
        <v>34</v>
      </c>
      <c r="AE139" s="3" t="s">
        <v>483</v>
      </c>
      <c r="AF139" s="3" t="s">
        <v>483</v>
      </c>
      <c r="AG139" t="s">
        <v>192</v>
      </c>
      <c r="AH139" t="e">
        <f>LOOKUP(AC139,$AL$1:$AL$174,$AM$1:$AM$174 )</f>
        <v>#N/A</v>
      </c>
      <c r="AI139" t="e">
        <f>LOOKUP(AG139,$AN$1:$AN$174,$AO$1:$AO$174)</f>
        <v>#N/A</v>
      </c>
      <c r="AJ139">
        <f>COUNTIFS(Answer,AC139,Country,"USA")</f>
        <v>0</v>
      </c>
      <c r="AK139">
        <f>COUNTIF(Answer,AC139)</f>
        <v>0</v>
      </c>
    </row>
    <row r="140" spans="1:37">
      <c r="A140" s="3" t="s">
        <v>427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1054</v>
      </c>
      <c r="M140" s="3" t="s">
        <v>483</v>
      </c>
      <c r="N140" s="3" t="s">
        <v>483</v>
      </c>
      <c r="O140" s="3" t="s">
        <v>1247</v>
      </c>
      <c r="P140" s="3" t="s">
        <v>4464</v>
      </c>
      <c r="Q140" s="3" t="s">
        <v>4371</v>
      </c>
      <c r="R140" s="3" t="s">
        <v>1248</v>
      </c>
      <c r="S140" s="3">
        <v>1338803466</v>
      </c>
      <c r="T140" s="3" t="s">
        <v>1249</v>
      </c>
      <c r="U140" s="3" t="s">
        <v>784</v>
      </c>
      <c r="V140" s="3" t="s">
        <v>483</v>
      </c>
      <c r="W140" s="3" t="s">
        <v>483</v>
      </c>
      <c r="X140" s="3">
        <v>60</v>
      </c>
      <c r="Y140" s="3" t="s">
        <v>503</v>
      </c>
      <c r="Z140" s="3" t="s">
        <v>490</v>
      </c>
      <c r="AA140" s="3" t="s">
        <v>490</v>
      </c>
      <c r="AB140" s="3" t="s">
        <v>161</v>
      </c>
      <c r="AC140" s="3" t="s">
        <v>35</v>
      </c>
      <c r="AD140" s="3" t="s">
        <v>366</v>
      </c>
      <c r="AE140" s="3" t="s">
        <v>483</v>
      </c>
      <c r="AF140" s="3" t="s">
        <v>483</v>
      </c>
      <c r="AG140" t="s">
        <v>192</v>
      </c>
      <c r="AH140" t="e">
        <f>LOOKUP(AC140,$AL$1:$AL$174,$AM$1:$AM$174 )</f>
        <v>#N/A</v>
      </c>
      <c r="AI140" t="e">
        <f>LOOKUP(AG140,$AN$1:$AN$174,$AO$1:$AO$174)</f>
        <v>#N/A</v>
      </c>
      <c r="AJ140">
        <f>COUNTIFS(Answer,AC140,Country,"USA")</f>
        <v>184</v>
      </c>
      <c r="AK140">
        <f>COUNTIF(Answer,AC140)</f>
        <v>352</v>
      </c>
    </row>
    <row r="141" spans="1:37">
      <c r="A141" s="3" t="s">
        <v>427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1054</v>
      </c>
      <c r="M141" s="3" t="s">
        <v>483</v>
      </c>
      <c r="N141" s="3" t="s">
        <v>483</v>
      </c>
      <c r="O141" s="3" t="s">
        <v>1285</v>
      </c>
      <c r="P141" s="3" t="s">
        <v>372</v>
      </c>
      <c r="Q141" s="3" t="s">
        <v>4371</v>
      </c>
      <c r="R141" s="3" t="s">
        <v>1286</v>
      </c>
      <c r="S141" s="3">
        <v>1338845714</v>
      </c>
      <c r="T141" s="3" t="s">
        <v>1287</v>
      </c>
      <c r="U141" s="3" t="s">
        <v>784</v>
      </c>
      <c r="V141" s="3" t="s">
        <v>483</v>
      </c>
      <c r="W141" s="3" t="s">
        <v>483</v>
      </c>
      <c r="X141" s="3">
        <v>34</v>
      </c>
      <c r="Y141" s="3" t="s">
        <v>1185</v>
      </c>
      <c r="Z141" s="3" t="s">
        <v>490</v>
      </c>
      <c r="AA141" s="3" t="s">
        <v>490</v>
      </c>
      <c r="AB141" s="3" t="s">
        <v>161</v>
      </c>
      <c r="AC141" s="3" t="s">
        <v>432</v>
      </c>
      <c r="AD141" s="3" t="s">
        <v>38</v>
      </c>
      <c r="AE141" s="3" t="s">
        <v>483</v>
      </c>
      <c r="AF141" s="3" t="s">
        <v>483</v>
      </c>
      <c r="AG141" t="s">
        <v>192</v>
      </c>
      <c r="AH141" t="e">
        <f>LOOKUP(AC141,$AL$1:$AL$174,$AM$1:$AM$174 )</f>
        <v>#N/A</v>
      </c>
      <c r="AI141" t="e">
        <f>LOOKUP(AG141,$AN$1:$AN$174,$AO$1:$AO$174)</f>
        <v>#N/A</v>
      </c>
      <c r="AJ141">
        <f>COUNTIFS(Answer,AC141,Country,"USA")</f>
        <v>0</v>
      </c>
      <c r="AK141">
        <f>COUNTIF(Answer,AC141)</f>
        <v>0</v>
      </c>
    </row>
    <row r="142" spans="1:37">
      <c r="A142" s="3" t="s">
        <v>427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1054</v>
      </c>
      <c r="M142" s="3" t="s">
        <v>483</v>
      </c>
      <c r="N142" s="3" t="s">
        <v>483</v>
      </c>
      <c r="O142" s="3" t="s">
        <v>1087</v>
      </c>
      <c r="P142" s="3" t="s">
        <v>4462</v>
      </c>
      <c r="Q142" s="3" t="s">
        <v>4371</v>
      </c>
      <c r="R142" s="3" t="s">
        <v>1088</v>
      </c>
      <c r="S142" s="3">
        <v>1338870440</v>
      </c>
      <c r="T142" s="3" t="s">
        <v>1089</v>
      </c>
      <c r="U142" s="3" t="s">
        <v>803</v>
      </c>
      <c r="V142" s="3" t="s">
        <v>483</v>
      </c>
      <c r="W142" s="3" t="s">
        <v>483</v>
      </c>
      <c r="X142" s="3">
        <v>39</v>
      </c>
      <c r="Y142" s="3" t="s">
        <v>508</v>
      </c>
      <c r="Z142" s="3" t="s">
        <v>490</v>
      </c>
      <c r="AA142" s="3" t="s">
        <v>490</v>
      </c>
      <c r="AB142" s="3" t="s">
        <v>161</v>
      </c>
      <c r="AC142" s="3" t="s">
        <v>125</v>
      </c>
      <c r="AD142" s="3" t="s">
        <v>34</v>
      </c>
      <c r="AE142" s="3" t="s">
        <v>483</v>
      </c>
      <c r="AF142" s="3" t="s">
        <v>483</v>
      </c>
      <c r="AG142" t="s">
        <v>192</v>
      </c>
      <c r="AH142" t="e">
        <f>LOOKUP(AC142,$AL$1:$AL$174,$AM$1:$AM$174 )</f>
        <v>#N/A</v>
      </c>
      <c r="AI142" t="e">
        <f>LOOKUP(AG142,$AN$1:$AN$174,$AO$1:$AO$174)</f>
        <v>#N/A</v>
      </c>
      <c r="AJ142">
        <f>COUNTIFS(Answer,AC142,Country,"USA")</f>
        <v>0</v>
      </c>
      <c r="AK142">
        <f>COUNTIF(Answer,AC142)</f>
        <v>0</v>
      </c>
    </row>
    <row r="143" spans="1:37">
      <c r="A143" s="3" t="s">
        <v>427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1054</v>
      </c>
      <c r="M143" s="3" t="s">
        <v>483</v>
      </c>
      <c r="N143" s="3" t="s">
        <v>483</v>
      </c>
      <c r="O143" s="3" t="s">
        <v>1136</v>
      </c>
      <c r="P143" s="3" t="s">
        <v>4458</v>
      </c>
      <c r="Q143" s="3" t="s">
        <v>4371</v>
      </c>
      <c r="R143" s="3" t="s">
        <v>1137</v>
      </c>
      <c r="S143" s="3">
        <v>1338884660</v>
      </c>
      <c r="T143" s="3" t="s">
        <v>1138</v>
      </c>
      <c r="U143" s="3" t="s">
        <v>803</v>
      </c>
      <c r="V143" s="3" t="s">
        <v>483</v>
      </c>
      <c r="W143" s="3" t="s">
        <v>483</v>
      </c>
      <c r="X143" s="3">
        <v>35</v>
      </c>
      <c r="Y143" s="3" t="s">
        <v>503</v>
      </c>
      <c r="Z143" s="3" t="s">
        <v>490</v>
      </c>
      <c r="AA143" s="3" t="s">
        <v>490</v>
      </c>
      <c r="AB143" s="3" t="s">
        <v>161</v>
      </c>
      <c r="AC143" s="3" t="s">
        <v>125</v>
      </c>
      <c r="AD143" s="3" t="s">
        <v>34</v>
      </c>
      <c r="AE143" s="3" t="s">
        <v>483</v>
      </c>
      <c r="AF143" s="3" t="s">
        <v>483</v>
      </c>
      <c r="AG143" t="s">
        <v>192</v>
      </c>
      <c r="AH143" t="e">
        <f>LOOKUP(AC143,$AL$1:$AL$174,$AM$1:$AM$174 )</f>
        <v>#N/A</v>
      </c>
      <c r="AI143" t="e">
        <f>LOOKUP(AG143,$AN$1:$AN$174,$AO$1:$AO$174)</f>
        <v>#N/A</v>
      </c>
      <c r="AJ143">
        <f>COUNTIFS(Answer,AC143,Country,"USA")</f>
        <v>0</v>
      </c>
      <c r="AK143">
        <f>COUNTIF(Answer,AC143)</f>
        <v>0</v>
      </c>
    </row>
    <row r="144" spans="1:37">
      <c r="A144" s="3" t="s">
        <v>427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1054</v>
      </c>
      <c r="M144" s="3" t="s">
        <v>483</v>
      </c>
      <c r="N144" s="3" t="s">
        <v>483</v>
      </c>
      <c r="O144" s="3" t="s">
        <v>1250</v>
      </c>
      <c r="P144" s="3" t="s">
        <v>380</v>
      </c>
      <c r="Q144" s="3" t="s">
        <v>4371</v>
      </c>
      <c r="R144" s="3" t="s">
        <v>1251</v>
      </c>
      <c r="S144" s="3">
        <v>1338866118</v>
      </c>
      <c r="T144" s="3" t="s">
        <v>1252</v>
      </c>
      <c r="U144" s="3" t="s">
        <v>803</v>
      </c>
      <c r="V144" s="3" t="s">
        <v>483</v>
      </c>
      <c r="W144" s="3" t="s">
        <v>483</v>
      </c>
      <c r="X144" s="3">
        <v>17</v>
      </c>
      <c r="Y144" s="3" t="s">
        <v>660</v>
      </c>
      <c r="Z144" s="3" t="s">
        <v>490</v>
      </c>
      <c r="AA144" s="3" t="s">
        <v>490</v>
      </c>
      <c r="AB144" s="3" t="s">
        <v>161</v>
      </c>
      <c r="AC144" s="3" t="s">
        <v>125</v>
      </c>
      <c r="AD144" s="3" t="s">
        <v>38</v>
      </c>
      <c r="AE144" s="3" t="s">
        <v>483</v>
      </c>
      <c r="AF144" s="3" t="s">
        <v>483</v>
      </c>
      <c r="AG144" t="s">
        <v>192</v>
      </c>
      <c r="AH144" t="e">
        <f>LOOKUP(AC144,$AL$1:$AL$174,$AM$1:$AM$174 )</f>
        <v>#N/A</v>
      </c>
      <c r="AI144" t="e">
        <f>LOOKUP(AG144,$AN$1:$AN$174,$AO$1:$AO$174)</f>
        <v>#N/A</v>
      </c>
      <c r="AJ144">
        <f>COUNTIFS(Answer,AC144,Country,"USA")</f>
        <v>0</v>
      </c>
      <c r="AK144">
        <f>COUNTIF(Answer,AC144)</f>
        <v>0</v>
      </c>
    </row>
    <row r="145" spans="1:37">
      <c r="A145" s="3" t="s">
        <v>427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1054</v>
      </c>
      <c r="M145" s="3" t="s">
        <v>483</v>
      </c>
      <c r="N145" s="3" t="s">
        <v>483</v>
      </c>
      <c r="O145" s="3" t="s">
        <v>1307</v>
      </c>
      <c r="P145" s="3" t="s">
        <v>358</v>
      </c>
      <c r="Q145" s="3" t="s">
        <v>4371</v>
      </c>
      <c r="R145" s="3" t="s">
        <v>1308</v>
      </c>
      <c r="S145" s="3">
        <v>1338817818</v>
      </c>
      <c r="T145" s="3" t="s">
        <v>1309</v>
      </c>
      <c r="U145" s="3" t="s">
        <v>803</v>
      </c>
      <c r="V145" s="3" t="s">
        <v>483</v>
      </c>
      <c r="W145" s="3" t="s">
        <v>483</v>
      </c>
      <c r="X145" s="3">
        <v>24</v>
      </c>
      <c r="Y145" s="3" t="s">
        <v>508</v>
      </c>
      <c r="Z145" s="3" t="s">
        <v>490</v>
      </c>
      <c r="AA145" s="3" t="s">
        <v>490</v>
      </c>
      <c r="AB145" s="3" t="s">
        <v>161</v>
      </c>
      <c r="AC145" s="3" t="s">
        <v>125</v>
      </c>
      <c r="AD145" s="3" t="s">
        <v>38</v>
      </c>
      <c r="AE145" s="3" t="s">
        <v>483</v>
      </c>
      <c r="AF145" s="3" t="s">
        <v>483</v>
      </c>
      <c r="AG145" t="s">
        <v>192</v>
      </c>
      <c r="AH145" t="e">
        <f>LOOKUP(AC145,$AL$1:$AL$174,$AM$1:$AM$174 )</f>
        <v>#N/A</v>
      </c>
      <c r="AI145" t="e">
        <f>LOOKUP(AG145,$AN$1:$AN$174,$AO$1:$AO$174)</f>
        <v>#N/A</v>
      </c>
      <c r="AJ145">
        <f>COUNTIFS(Answer,AC145,Country,"USA")</f>
        <v>0</v>
      </c>
      <c r="AK145">
        <f>COUNTIF(Answer,AC145)</f>
        <v>0</v>
      </c>
    </row>
    <row r="146" spans="1:37">
      <c r="A146" s="3" t="s">
        <v>121</v>
      </c>
      <c r="B146" s="3" t="s">
        <v>478</v>
      </c>
      <c r="C146" s="3" t="s">
        <v>479</v>
      </c>
      <c r="D146" s="3" t="s">
        <v>480</v>
      </c>
      <c r="E146" s="3" t="s">
        <v>481</v>
      </c>
      <c r="F146" s="4">
        <v>0.03</v>
      </c>
      <c r="G146" s="3" t="s">
        <v>769</v>
      </c>
      <c r="H146" s="3">
        <v>30</v>
      </c>
      <c r="I146" s="3" t="s">
        <v>483</v>
      </c>
      <c r="J146" s="3">
        <v>180</v>
      </c>
      <c r="K146" s="3">
        <v>604800</v>
      </c>
      <c r="L146" s="3" t="s">
        <v>770</v>
      </c>
      <c r="M146" s="3" t="s">
        <v>483</v>
      </c>
      <c r="N146" s="3" t="s">
        <v>483</v>
      </c>
      <c r="O146" s="3" t="s">
        <v>2792</v>
      </c>
      <c r="P146" s="3" t="s">
        <v>4398</v>
      </c>
      <c r="Q146" s="3" t="s">
        <v>4371</v>
      </c>
      <c r="R146" s="3" t="s">
        <v>2793</v>
      </c>
      <c r="S146" s="3">
        <v>1338548047</v>
      </c>
      <c r="T146" s="3" t="s">
        <v>2794</v>
      </c>
      <c r="U146" s="3" t="s">
        <v>2096</v>
      </c>
      <c r="V146" s="3" t="s">
        <v>483</v>
      </c>
      <c r="W146" s="3" t="s">
        <v>483</v>
      </c>
      <c r="X146" s="3">
        <v>31</v>
      </c>
      <c r="Y146" s="3" t="s">
        <v>489</v>
      </c>
      <c r="Z146" s="3" t="s">
        <v>490</v>
      </c>
      <c r="AA146" s="3" t="s">
        <v>490</v>
      </c>
      <c r="AB146" s="3" t="s">
        <v>122</v>
      </c>
      <c r="AC146" s="3" t="s">
        <v>123</v>
      </c>
      <c r="AD146" s="3" t="s">
        <v>34</v>
      </c>
      <c r="AE146" s="3" t="s">
        <v>483</v>
      </c>
      <c r="AF146" s="3" t="s">
        <v>483</v>
      </c>
      <c r="AG146" t="s">
        <v>125</v>
      </c>
      <c r="AH146" t="e">
        <f>LOOKUP(AC146,$AL$1:$AL$174,$AM$1:$AM$174 )</f>
        <v>#N/A</v>
      </c>
      <c r="AI146" t="e">
        <f>LOOKUP(AG146,$AN$1:$AN$174,$AO$1:$AO$174)</f>
        <v>#N/A</v>
      </c>
      <c r="AJ146">
        <f>COUNTIFS(Answer,AC146,Country,"USA")</f>
        <v>0</v>
      </c>
      <c r="AK146">
        <f>COUNTIF(Answer,AC146)</f>
        <v>0</v>
      </c>
    </row>
    <row r="147" spans="1:37">
      <c r="A147" s="3" t="s">
        <v>121</v>
      </c>
      <c r="B147" s="3" t="s">
        <v>478</v>
      </c>
      <c r="C147" s="3" t="s">
        <v>479</v>
      </c>
      <c r="D147" s="3" t="s">
        <v>480</v>
      </c>
      <c r="E147" s="3" t="s">
        <v>481</v>
      </c>
      <c r="F147" s="4">
        <v>0.03</v>
      </c>
      <c r="G147" s="3" t="s">
        <v>769</v>
      </c>
      <c r="H147" s="3">
        <v>30</v>
      </c>
      <c r="I147" s="3" t="s">
        <v>483</v>
      </c>
      <c r="J147" s="3">
        <v>180</v>
      </c>
      <c r="K147" s="3">
        <v>604800</v>
      </c>
      <c r="L147" s="3" t="s">
        <v>770</v>
      </c>
      <c r="M147" s="3" t="s">
        <v>483</v>
      </c>
      <c r="N147" s="3" t="s">
        <v>483</v>
      </c>
      <c r="O147" s="3" t="s">
        <v>2836</v>
      </c>
      <c r="P147" s="3" t="s">
        <v>4379</v>
      </c>
      <c r="Q147" s="3" t="s">
        <v>4371</v>
      </c>
      <c r="R147" s="3" t="s">
        <v>2837</v>
      </c>
      <c r="S147" s="3">
        <v>1338553398</v>
      </c>
      <c r="T147" s="3" t="s">
        <v>2838</v>
      </c>
      <c r="U147" s="3" t="s">
        <v>2611</v>
      </c>
      <c r="V147" s="3" t="s">
        <v>483</v>
      </c>
      <c r="W147" s="3" t="s">
        <v>483</v>
      </c>
      <c r="X147" s="3">
        <v>26</v>
      </c>
      <c r="Y147" s="3" t="s">
        <v>687</v>
      </c>
      <c r="Z147" s="3" t="s">
        <v>490</v>
      </c>
      <c r="AA147" s="3" t="s">
        <v>490</v>
      </c>
      <c r="AB147" s="3" t="s">
        <v>122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125</v>
      </c>
      <c r="AH147" t="e">
        <f>LOOKUP(AC147,$AL$1:$AL$174,$AM$1:$AM$174 )</f>
        <v>#N/A</v>
      </c>
      <c r="AI147" t="e">
        <f>LOOKUP(AG147,$AN$1:$AN$174,$AO$1:$AO$174)</f>
        <v>#N/A</v>
      </c>
      <c r="AJ147">
        <f>COUNTIFS(Answer,AC147,Country,"USA")</f>
        <v>107</v>
      </c>
      <c r="AK147">
        <f>COUNTIF(Answer,AC147)</f>
        <v>217</v>
      </c>
    </row>
    <row r="148" spans="1:37">
      <c r="A148" s="3" t="s">
        <v>121</v>
      </c>
      <c r="B148" s="3" t="s">
        <v>478</v>
      </c>
      <c r="C148" s="3" t="s">
        <v>479</v>
      </c>
      <c r="D148" s="3" t="s">
        <v>480</v>
      </c>
      <c r="E148" s="3" t="s">
        <v>481</v>
      </c>
      <c r="F148" s="4">
        <v>0.03</v>
      </c>
      <c r="G148" s="3" t="s">
        <v>769</v>
      </c>
      <c r="H148" s="3">
        <v>30</v>
      </c>
      <c r="I148" s="3" t="s">
        <v>483</v>
      </c>
      <c r="J148" s="3">
        <v>180</v>
      </c>
      <c r="K148" s="3">
        <v>604800</v>
      </c>
      <c r="L148" s="3" t="s">
        <v>770</v>
      </c>
      <c r="M148" s="3" t="s">
        <v>483</v>
      </c>
      <c r="N148" s="3" t="s">
        <v>483</v>
      </c>
      <c r="O148" s="3" t="s">
        <v>2798</v>
      </c>
      <c r="P148" s="3" t="s">
        <v>4400</v>
      </c>
      <c r="Q148" s="3" t="s">
        <v>4371</v>
      </c>
      <c r="R148" s="3" t="s">
        <v>2799</v>
      </c>
      <c r="S148" s="3">
        <v>1338555922</v>
      </c>
      <c r="T148" s="3" t="s">
        <v>2800</v>
      </c>
      <c r="U148" s="3" t="s">
        <v>2143</v>
      </c>
      <c r="V148" s="3" t="s">
        <v>483</v>
      </c>
      <c r="W148" s="3" t="s">
        <v>483</v>
      </c>
      <c r="X148" s="3">
        <v>129</v>
      </c>
      <c r="Y148" s="3" t="s">
        <v>573</v>
      </c>
      <c r="Z148" s="3" t="s">
        <v>490</v>
      </c>
      <c r="AA148" s="3" t="s">
        <v>490</v>
      </c>
      <c r="AB148" s="3" t="s">
        <v>122</v>
      </c>
      <c r="AC148" s="3" t="s">
        <v>43</v>
      </c>
      <c r="AD148" s="3" t="s">
        <v>34</v>
      </c>
      <c r="AE148" s="3" t="s">
        <v>483</v>
      </c>
      <c r="AF148" s="3" t="s">
        <v>483</v>
      </c>
      <c r="AG148" t="s">
        <v>125</v>
      </c>
      <c r="AH148" t="e">
        <f>LOOKUP(AC148,$AL$1:$AL$174,$AM$1:$AM$174 )</f>
        <v>#N/A</v>
      </c>
      <c r="AI148" t="e">
        <f>LOOKUP(AG148,$AN$1:$AN$174,$AO$1:$AO$174)</f>
        <v>#N/A</v>
      </c>
      <c r="AJ148">
        <f>COUNTIFS(Answer,AC148,Country,"USA")</f>
        <v>107</v>
      </c>
      <c r="AK148">
        <f>COUNTIF(Answer,AC148)</f>
        <v>217</v>
      </c>
    </row>
    <row r="149" spans="1:37">
      <c r="A149" s="3" t="s">
        <v>121</v>
      </c>
      <c r="B149" s="3" t="s">
        <v>478</v>
      </c>
      <c r="C149" s="3" t="s">
        <v>479</v>
      </c>
      <c r="D149" s="3" t="s">
        <v>480</v>
      </c>
      <c r="E149" s="3" t="s">
        <v>481</v>
      </c>
      <c r="F149" s="4">
        <v>0.03</v>
      </c>
      <c r="G149" s="3" t="s">
        <v>769</v>
      </c>
      <c r="H149" s="3">
        <v>30</v>
      </c>
      <c r="I149" s="3" t="s">
        <v>483</v>
      </c>
      <c r="J149" s="3">
        <v>180</v>
      </c>
      <c r="K149" s="3">
        <v>604800</v>
      </c>
      <c r="L149" s="3" t="s">
        <v>770</v>
      </c>
      <c r="M149" s="3" t="s">
        <v>483</v>
      </c>
      <c r="N149" s="3" t="s">
        <v>483</v>
      </c>
      <c r="O149" s="3" t="s">
        <v>2782</v>
      </c>
      <c r="P149" s="3" t="s">
        <v>4401</v>
      </c>
      <c r="Q149" s="3" t="s">
        <v>4371</v>
      </c>
      <c r="R149" s="3" t="s">
        <v>2783</v>
      </c>
      <c r="S149" s="3">
        <v>1338557011</v>
      </c>
      <c r="T149" s="3" t="s">
        <v>2784</v>
      </c>
      <c r="U149" s="3" t="s">
        <v>2785</v>
      </c>
      <c r="V149" s="3" t="s">
        <v>483</v>
      </c>
      <c r="W149" s="3" t="s">
        <v>483</v>
      </c>
      <c r="X149" s="3">
        <v>27</v>
      </c>
      <c r="Y149" s="3" t="s">
        <v>513</v>
      </c>
      <c r="Z149" s="3" t="s">
        <v>490</v>
      </c>
      <c r="AA149" s="3" t="s">
        <v>490</v>
      </c>
      <c r="AB149" s="3" t="s">
        <v>122</v>
      </c>
      <c r="AC149" s="3" t="s">
        <v>126</v>
      </c>
      <c r="AD149" s="3" t="s">
        <v>36</v>
      </c>
      <c r="AE149" s="3" t="s">
        <v>483</v>
      </c>
      <c r="AF149" s="3" t="s">
        <v>483</v>
      </c>
      <c r="AG149" t="s">
        <v>125</v>
      </c>
      <c r="AH149" t="e">
        <f>LOOKUP(AC149,$AL$1:$AL$174,$AM$1:$AM$174 )</f>
        <v>#N/A</v>
      </c>
      <c r="AI149" t="e">
        <f>LOOKUP(AG149,$AN$1:$AN$174,$AO$1:$AO$174)</f>
        <v>#N/A</v>
      </c>
      <c r="AJ149">
        <f>COUNTIFS(Answer,AC149,Country,"USA")</f>
        <v>0</v>
      </c>
      <c r="AK149">
        <f>COUNTIF(Answer,AC149)</f>
        <v>0</v>
      </c>
    </row>
    <row r="150" spans="1:37">
      <c r="A150" s="3" t="s">
        <v>121</v>
      </c>
      <c r="B150" s="3" t="s">
        <v>478</v>
      </c>
      <c r="C150" s="3" t="s">
        <v>479</v>
      </c>
      <c r="D150" s="3" t="s">
        <v>480</v>
      </c>
      <c r="E150" s="3" t="s">
        <v>481</v>
      </c>
      <c r="F150" s="4">
        <v>0.03</v>
      </c>
      <c r="G150" s="3" t="s">
        <v>769</v>
      </c>
      <c r="H150" s="3">
        <v>30</v>
      </c>
      <c r="I150" s="3" t="s">
        <v>483</v>
      </c>
      <c r="J150" s="3">
        <v>180</v>
      </c>
      <c r="K150" s="3">
        <v>604800</v>
      </c>
      <c r="L150" s="3" t="s">
        <v>770</v>
      </c>
      <c r="M150" s="3" t="s">
        <v>483</v>
      </c>
      <c r="N150" s="3" t="s">
        <v>483</v>
      </c>
      <c r="O150" s="3" t="s">
        <v>2810</v>
      </c>
      <c r="P150" s="3" t="s">
        <v>49</v>
      </c>
      <c r="Q150" s="3" t="s">
        <v>4371</v>
      </c>
      <c r="R150" s="3" t="s">
        <v>2811</v>
      </c>
      <c r="S150" s="3">
        <v>1338564097</v>
      </c>
      <c r="T150" s="3" t="s">
        <v>2812</v>
      </c>
      <c r="U150" s="3" t="s">
        <v>1073</v>
      </c>
      <c r="V150" s="3" t="s">
        <v>483</v>
      </c>
      <c r="W150" s="3" t="s">
        <v>483</v>
      </c>
      <c r="X150" s="3">
        <v>40</v>
      </c>
      <c r="Y150" s="3" t="s">
        <v>753</v>
      </c>
      <c r="Z150" s="3" t="s">
        <v>490</v>
      </c>
      <c r="AA150" s="3" t="s">
        <v>490</v>
      </c>
      <c r="AB150" s="3" t="s">
        <v>122</v>
      </c>
      <c r="AC150" s="3" t="s">
        <v>125</v>
      </c>
      <c r="AD150" s="3" t="s">
        <v>38</v>
      </c>
      <c r="AE150" s="3" t="s">
        <v>483</v>
      </c>
      <c r="AF150" s="3" t="s">
        <v>483</v>
      </c>
      <c r="AG150" t="s">
        <v>125</v>
      </c>
      <c r="AH150" t="e">
        <f>LOOKUP(AC150,$AL$1:$AL$174,$AM$1:$AM$174 )</f>
        <v>#N/A</v>
      </c>
      <c r="AI150" t="e">
        <f>LOOKUP(AG150,$AN$1:$AN$174,$AO$1:$AO$174)</f>
        <v>#N/A</v>
      </c>
      <c r="AJ150">
        <f>COUNTIFS(Answer,AC150,Country,"USA")</f>
        <v>0</v>
      </c>
      <c r="AK150">
        <f>COUNTIF(Answer,AC150)</f>
        <v>0</v>
      </c>
    </row>
    <row r="151" spans="1:37">
      <c r="A151" s="3" t="s">
        <v>121</v>
      </c>
      <c r="B151" s="3" t="s">
        <v>478</v>
      </c>
      <c r="C151" s="3" t="s">
        <v>479</v>
      </c>
      <c r="D151" s="3" t="s">
        <v>480</v>
      </c>
      <c r="E151" s="3" t="s">
        <v>481</v>
      </c>
      <c r="F151" s="4">
        <v>0.03</v>
      </c>
      <c r="G151" s="3" t="s">
        <v>769</v>
      </c>
      <c r="H151" s="3">
        <v>30</v>
      </c>
      <c r="I151" s="3" t="s">
        <v>483</v>
      </c>
      <c r="J151" s="3">
        <v>180</v>
      </c>
      <c r="K151" s="3">
        <v>604800</v>
      </c>
      <c r="L151" s="3" t="s">
        <v>770</v>
      </c>
      <c r="M151" s="3" t="s">
        <v>483</v>
      </c>
      <c r="N151" s="3" t="s">
        <v>483</v>
      </c>
      <c r="O151" s="3" t="s">
        <v>2851</v>
      </c>
      <c r="P151" s="3" t="s">
        <v>4404</v>
      </c>
      <c r="Q151" s="3" t="s">
        <v>4371</v>
      </c>
      <c r="R151" s="3" t="s">
        <v>2852</v>
      </c>
      <c r="S151" s="3">
        <v>1338561895</v>
      </c>
      <c r="T151" s="3" t="s">
        <v>2853</v>
      </c>
      <c r="U151" s="3" t="s">
        <v>934</v>
      </c>
      <c r="V151" s="3" t="s">
        <v>483</v>
      </c>
      <c r="W151" s="3" t="s">
        <v>483</v>
      </c>
      <c r="X151" s="3">
        <v>16</v>
      </c>
      <c r="Y151" s="3" t="s">
        <v>518</v>
      </c>
      <c r="Z151" s="3" t="s">
        <v>490</v>
      </c>
      <c r="AA151" s="3" t="s">
        <v>490</v>
      </c>
      <c r="AB151" s="3" t="s">
        <v>122</v>
      </c>
      <c r="AC151" s="3" t="s">
        <v>125</v>
      </c>
      <c r="AD151" s="3" t="s">
        <v>105</v>
      </c>
      <c r="AE151" s="3" t="s">
        <v>483</v>
      </c>
      <c r="AF151" s="3" t="s">
        <v>483</v>
      </c>
      <c r="AG151" t="s">
        <v>125</v>
      </c>
      <c r="AH151" t="e">
        <f>LOOKUP(AC151,$AL$1:$AL$174,$AM$1:$AM$174 )</f>
        <v>#N/A</v>
      </c>
      <c r="AI151" t="e">
        <f>LOOKUP(AG151,$AN$1:$AN$174,$AO$1:$AO$174)</f>
        <v>#N/A</v>
      </c>
      <c r="AJ151">
        <f>COUNTIFS(Answer,AC151,Country,"USA")</f>
        <v>0</v>
      </c>
      <c r="AK151">
        <f>COUNTIF(Answer,AC151)</f>
        <v>0</v>
      </c>
    </row>
    <row r="152" spans="1:37">
      <c r="A152" s="3" t="s">
        <v>121</v>
      </c>
      <c r="B152" s="3" t="s">
        <v>478</v>
      </c>
      <c r="C152" s="3" t="s">
        <v>479</v>
      </c>
      <c r="D152" s="3" t="s">
        <v>480</v>
      </c>
      <c r="E152" s="3" t="s">
        <v>481</v>
      </c>
      <c r="F152" s="4">
        <v>0.03</v>
      </c>
      <c r="G152" s="3" t="s">
        <v>769</v>
      </c>
      <c r="H152" s="3">
        <v>30</v>
      </c>
      <c r="I152" s="3" t="s">
        <v>483</v>
      </c>
      <c r="J152" s="3">
        <v>180</v>
      </c>
      <c r="K152" s="3">
        <v>604800</v>
      </c>
      <c r="L152" s="3" t="s">
        <v>770</v>
      </c>
      <c r="M152" s="3" t="s">
        <v>483</v>
      </c>
      <c r="N152" s="3" t="s">
        <v>483</v>
      </c>
      <c r="O152" s="3" t="s">
        <v>2779</v>
      </c>
      <c r="P152" s="3" t="s">
        <v>48</v>
      </c>
      <c r="Q152" s="3" t="s">
        <v>4371</v>
      </c>
      <c r="R152" s="3" t="s">
        <v>2780</v>
      </c>
      <c r="S152" s="3">
        <v>1338562412</v>
      </c>
      <c r="T152" s="3" t="s">
        <v>2781</v>
      </c>
      <c r="U152" s="3" t="s">
        <v>1069</v>
      </c>
      <c r="V152" s="3" t="s">
        <v>483</v>
      </c>
      <c r="W152" s="3" t="s">
        <v>483</v>
      </c>
      <c r="X152" s="3">
        <v>44</v>
      </c>
      <c r="Y152" s="3" t="s">
        <v>753</v>
      </c>
      <c r="Z152" s="3" t="s">
        <v>490</v>
      </c>
      <c r="AA152" s="3" t="s">
        <v>490</v>
      </c>
      <c r="AB152" s="3" t="s">
        <v>122</v>
      </c>
      <c r="AC152" s="3" t="s">
        <v>125</v>
      </c>
      <c r="AD152" s="3" t="s">
        <v>38</v>
      </c>
      <c r="AE152" s="3" t="s">
        <v>483</v>
      </c>
      <c r="AF152" s="3" t="s">
        <v>483</v>
      </c>
      <c r="AG152" t="s">
        <v>125</v>
      </c>
      <c r="AH152" t="e">
        <f>LOOKUP(AC152,$AL$1:$AL$174,$AM$1:$AM$174 )</f>
        <v>#N/A</v>
      </c>
      <c r="AI152" t="e">
        <f>LOOKUP(AG152,$AN$1:$AN$174,$AO$1:$AO$174)</f>
        <v>#N/A</v>
      </c>
      <c r="AJ152">
        <f>COUNTIFS(Answer,AC152,Country,"USA")</f>
        <v>0</v>
      </c>
      <c r="AK152">
        <f>COUNTIF(Answer,AC152)</f>
        <v>0</v>
      </c>
    </row>
    <row r="153" spans="1:37">
      <c r="A153" s="3" t="s">
        <v>121</v>
      </c>
      <c r="B153" s="3" t="s">
        <v>478</v>
      </c>
      <c r="C153" s="3" t="s">
        <v>479</v>
      </c>
      <c r="D153" s="3" t="s">
        <v>480</v>
      </c>
      <c r="E153" s="3" t="s">
        <v>481</v>
      </c>
      <c r="F153" s="4">
        <v>0.03</v>
      </c>
      <c r="G153" s="3" t="s">
        <v>769</v>
      </c>
      <c r="H153" s="3">
        <v>30</v>
      </c>
      <c r="I153" s="3" t="s">
        <v>483</v>
      </c>
      <c r="J153" s="3">
        <v>180</v>
      </c>
      <c r="K153" s="3">
        <v>604800</v>
      </c>
      <c r="L153" s="3" t="s">
        <v>770</v>
      </c>
      <c r="M153" s="3" t="s">
        <v>483</v>
      </c>
      <c r="N153" s="3" t="s">
        <v>483</v>
      </c>
      <c r="O153" s="3" t="s">
        <v>2824</v>
      </c>
      <c r="P153" s="3" t="s">
        <v>46</v>
      </c>
      <c r="Q153" s="3" t="s">
        <v>4371</v>
      </c>
      <c r="R153" s="3" t="s">
        <v>2825</v>
      </c>
      <c r="S153" s="3">
        <v>1338560120</v>
      </c>
      <c r="T153" s="3" t="s">
        <v>2826</v>
      </c>
      <c r="U153" s="3" t="s">
        <v>2162</v>
      </c>
      <c r="V153" s="3" t="s">
        <v>483</v>
      </c>
      <c r="W153" s="3" t="s">
        <v>483</v>
      </c>
      <c r="X153" s="3">
        <v>37</v>
      </c>
      <c r="Y153" s="3" t="s">
        <v>518</v>
      </c>
      <c r="Z153" s="3" t="s">
        <v>490</v>
      </c>
      <c r="AA153" s="3" t="s">
        <v>490</v>
      </c>
      <c r="AB153" s="3" t="s">
        <v>122</v>
      </c>
      <c r="AC153" s="3" t="s">
        <v>125</v>
      </c>
      <c r="AD153" s="3" t="s">
        <v>38</v>
      </c>
      <c r="AE153" s="3" t="s">
        <v>483</v>
      </c>
      <c r="AF153" s="3" t="s">
        <v>483</v>
      </c>
      <c r="AG153" t="s">
        <v>125</v>
      </c>
      <c r="AH153" t="e">
        <f>LOOKUP(AC153,$AL$1:$AL$174,$AM$1:$AM$174 )</f>
        <v>#N/A</v>
      </c>
      <c r="AI153" t="e">
        <f>LOOKUP(AG153,$AN$1:$AN$174,$AO$1:$AO$174)</f>
        <v>#N/A</v>
      </c>
      <c r="AJ153">
        <f>COUNTIFS(Answer,AC153,Country,"USA")</f>
        <v>0</v>
      </c>
      <c r="AK153">
        <f>COUNTIF(Answer,AC153)</f>
        <v>0</v>
      </c>
    </row>
    <row r="154" spans="1:37">
      <c r="A154" s="3" t="s">
        <v>121</v>
      </c>
      <c r="B154" s="3" t="s">
        <v>478</v>
      </c>
      <c r="C154" s="3" t="s">
        <v>479</v>
      </c>
      <c r="D154" s="3" t="s">
        <v>480</v>
      </c>
      <c r="E154" s="3" t="s">
        <v>481</v>
      </c>
      <c r="F154" s="4">
        <v>0.03</v>
      </c>
      <c r="G154" s="3" t="s">
        <v>769</v>
      </c>
      <c r="H154" s="3">
        <v>30</v>
      </c>
      <c r="I154" s="3" t="s">
        <v>483</v>
      </c>
      <c r="J154" s="3">
        <v>180</v>
      </c>
      <c r="K154" s="3">
        <v>604800</v>
      </c>
      <c r="L154" s="3" t="s">
        <v>770</v>
      </c>
      <c r="M154" s="3" t="s">
        <v>483</v>
      </c>
      <c r="N154" s="3" t="s">
        <v>483</v>
      </c>
      <c r="O154" s="3" t="s">
        <v>2821</v>
      </c>
      <c r="P154" s="3" t="s">
        <v>4406</v>
      </c>
      <c r="Q154" s="3" t="s">
        <v>4371</v>
      </c>
      <c r="R154" s="3" t="s">
        <v>2822</v>
      </c>
      <c r="S154" s="3">
        <v>1338567573</v>
      </c>
      <c r="T154" s="3" t="s">
        <v>2823</v>
      </c>
      <c r="U154" s="3" t="s">
        <v>922</v>
      </c>
      <c r="V154" s="3" t="s">
        <v>483</v>
      </c>
      <c r="W154" s="3" t="s">
        <v>483</v>
      </c>
      <c r="X154" s="3">
        <v>37</v>
      </c>
      <c r="Y154" s="3" t="s">
        <v>753</v>
      </c>
      <c r="Z154" s="3" t="s">
        <v>490</v>
      </c>
      <c r="AA154" s="3" t="s">
        <v>490</v>
      </c>
      <c r="AB154" s="3" t="s">
        <v>122</v>
      </c>
      <c r="AC154" s="3" t="s">
        <v>35</v>
      </c>
      <c r="AD154" s="3" t="s">
        <v>34</v>
      </c>
      <c r="AE154" s="3" t="s">
        <v>483</v>
      </c>
      <c r="AF154" s="3" t="s">
        <v>483</v>
      </c>
      <c r="AG154" t="s">
        <v>125</v>
      </c>
      <c r="AH154" t="e">
        <f>LOOKUP(AC154,$AL$1:$AL$174,$AM$1:$AM$174 )</f>
        <v>#N/A</v>
      </c>
      <c r="AI154" t="e">
        <f>LOOKUP(AG154,$AN$1:$AN$174,$AO$1:$AO$174)</f>
        <v>#N/A</v>
      </c>
      <c r="AJ154">
        <f>COUNTIFS(Answer,AC154,Country,"USA")</f>
        <v>184</v>
      </c>
      <c r="AK154">
        <f>COUNTIF(Answer,AC154)</f>
        <v>352</v>
      </c>
    </row>
    <row r="155" spans="1:37">
      <c r="A155" s="3" t="s">
        <v>121</v>
      </c>
      <c r="B155" s="3" t="s">
        <v>478</v>
      </c>
      <c r="C155" s="3" t="s">
        <v>479</v>
      </c>
      <c r="D155" s="3" t="s">
        <v>480</v>
      </c>
      <c r="E155" s="3" t="s">
        <v>481</v>
      </c>
      <c r="F155" s="4">
        <v>0.03</v>
      </c>
      <c r="G155" s="3" t="s">
        <v>769</v>
      </c>
      <c r="H155" s="3">
        <v>30</v>
      </c>
      <c r="I155" s="3" t="s">
        <v>483</v>
      </c>
      <c r="J155" s="3">
        <v>180</v>
      </c>
      <c r="K155" s="3">
        <v>604800</v>
      </c>
      <c r="L155" s="3" t="s">
        <v>770</v>
      </c>
      <c r="M155" s="3" t="s">
        <v>483</v>
      </c>
      <c r="N155" s="3" t="s">
        <v>483</v>
      </c>
      <c r="O155" s="3" t="s">
        <v>2842</v>
      </c>
      <c r="P155" s="3" t="s">
        <v>52</v>
      </c>
      <c r="Q155" s="3" t="s">
        <v>4371</v>
      </c>
      <c r="R155" s="3" t="s">
        <v>2843</v>
      </c>
      <c r="S155" s="3">
        <v>1338567583</v>
      </c>
      <c r="T155" s="3" t="s">
        <v>2844</v>
      </c>
      <c r="U155" s="3" t="s">
        <v>2646</v>
      </c>
      <c r="V155" s="3" t="s">
        <v>483</v>
      </c>
      <c r="W155" s="3" t="s">
        <v>483</v>
      </c>
      <c r="X155" s="3">
        <v>30</v>
      </c>
      <c r="Y155" s="3" t="s">
        <v>753</v>
      </c>
      <c r="Z155" s="3" t="s">
        <v>490</v>
      </c>
      <c r="AA155" s="3" t="s">
        <v>490</v>
      </c>
      <c r="AB155" s="3" t="s">
        <v>122</v>
      </c>
      <c r="AC155" s="3" t="s">
        <v>127</v>
      </c>
      <c r="AD155" s="3" t="s">
        <v>38</v>
      </c>
      <c r="AE155" s="3" t="s">
        <v>483</v>
      </c>
      <c r="AF155" s="3" t="s">
        <v>483</v>
      </c>
      <c r="AG155" t="s">
        <v>125</v>
      </c>
      <c r="AH155" t="e">
        <f>LOOKUP(AC155,$AL$1:$AL$174,$AM$1:$AM$174 )</f>
        <v>#N/A</v>
      </c>
      <c r="AI155" t="e">
        <f>LOOKUP(AG155,$AN$1:$AN$174,$AO$1:$AO$174)</f>
        <v>#N/A</v>
      </c>
      <c r="AJ155">
        <f>COUNTIFS(Answer,AC155,Country,"USA")</f>
        <v>0</v>
      </c>
      <c r="AK155">
        <f>COUNTIF(Answer,AC155)</f>
        <v>0</v>
      </c>
    </row>
    <row r="156" spans="1:37">
      <c r="A156" s="3" t="s">
        <v>121</v>
      </c>
      <c r="B156" s="3" t="s">
        <v>478</v>
      </c>
      <c r="C156" s="3" t="s">
        <v>479</v>
      </c>
      <c r="D156" s="3" t="s">
        <v>480</v>
      </c>
      <c r="E156" s="3" t="s">
        <v>481</v>
      </c>
      <c r="F156" s="4">
        <v>0.03</v>
      </c>
      <c r="G156" s="3" t="s">
        <v>769</v>
      </c>
      <c r="H156" s="3">
        <v>30</v>
      </c>
      <c r="I156" s="3" t="s">
        <v>483</v>
      </c>
      <c r="J156" s="3">
        <v>180</v>
      </c>
      <c r="K156" s="3">
        <v>604800</v>
      </c>
      <c r="L156" s="3" t="s">
        <v>770</v>
      </c>
      <c r="M156" s="3" t="s">
        <v>483</v>
      </c>
      <c r="N156" s="3" t="s">
        <v>483</v>
      </c>
      <c r="O156" s="3" t="s">
        <v>2817</v>
      </c>
      <c r="P156" s="3" t="s">
        <v>97</v>
      </c>
      <c r="Q156" s="3" t="s">
        <v>4371</v>
      </c>
      <c r="R156" s="3" t="s">
        <v>2818</v>
      </c>
      <c r="S156" s="3">
        <v>1338568486</v>
      </c>
      <c r="T156" s="3" t="s">
        <v>2819</v>
      </c>
      <c r="U156" s="3" t="s">
        <v>2820</v>
      </c>
      <c r="V156" s="3" t="s">
        <v>483</v>
      </c>
      <c r="W156" s="3" t="s">
        <v>483</v>
      </c>
      <c r="X156" s="3">
        <v>18</v>
      </c>
      <c r="Y156" s="3" t="s">
        <v>561</v>
      </c>
      <c r="Z156" s="3" t="s">
        <v>490</v>
      </c>
      <c r="AA156" s="3" t="s">
        <v>490</v>
      </c>
      <c r="AB156" s="3" t="s">
        <v>122</v>
      </c>
      <c r="AC156" s="3" t="s">
        <v>125</v>
      </c>
      <c r="AD156" s="3" t="s">
        <v>38</v>
      </c>
      <c r="AE156" s="3" t="s">
        <v>483</v>
      </c>
      <c r="AF156" s="3" t="s">
        <v>483</v>
      </c>
      <c r="AG156" t="s">
        <v>125</v>
      </c>
      <c r="AH156" t="e">
        <f>LOOKUP(AC156,$AL$1:$AL$174,$AM$1:$AM$174 )</f>
        <v>#N/A</v>
      </c>
      <c r="AI156" t="e">
        <f>LOOKUP(AG156,$AN$1:$AN$174,$AO$1:$AO$174)</f>
        <v>#N/A</v>
      </c>
      <c r="AJ156">
        <f>COUNTIFS(Answer,AC156,Country,"USA")</f>
        <v>0</v>
      </c>
      <c r="AK156">
        <f>COUNTIF(Answer,AC156)</f>
        <v>0</v>
      </c>
    </row>
    <row r="157" spans="1:37">
      <c r="A157" s="3" t="s">
        <v>121</v>
      </c>
      <c r="B157" s="3" t="s">
        <v>478</v>
      </c>
      <c r="C157" s="3" t="s">
        <v>479</v>
      </c>
      <c r="D157" s="3" t="s">
        <v>480</v>
      </c>
      <c r="E157" s="3" t="s">
        <v>481</v>
      </c>
      <c r="F157" s="4">
        <v>0.03</v>
      </c>
      <c r="G157" s="3" t="s">
        <v>769</v>
      </c>
      <c r="H157" s="3">
        <v>30</v>
      </c>
      <c r="I157" s="3" t="s">
        <v>483</v>
      </c>
      <c r="J157" s="3">
        <v>180</v>
      </c>
      <c r="K157" s="3">
        <v>604800</v>
      </c>
      <c r="L157" s="3" t="s">
        <v>770</v>
      </c>
      <c r="M157" s="3" t="s">
        <v>483</v>
      </c>
      <c r="N157" s="3" t="s">
        <v>483</v>
      </c>
      <c r="O157" s="3" t="s">
        <v>2830</v>
      </c>
      <c r="P157" s="3" t="s">
        <v>4407</v>
      </c>
      <c r="Q157" s="3" t="s">
        <v>4371</v>
      </c>
      <c r="R157" s="3" t="s">
        <v>2831</v>
      </c>
      <c r="S157" s="3">
        <v>1338568604</v>
      </c>
      <c r="T157" s="3" t="s">
        <v>2832</v>
      </c>
      <c r="U157" s="3" t="s">
        <v>2132</v>
      </c>
      <c r="V157" s="3" t="s">
        <v>483</v>
      </c>
      <c r="W157" s="3" t="s">
        <v>483</v>
      </c>
      <c r="X157" s="3">
        <v>34</v>
      </c>
      <c r="Y157" s="3" t="s">
        <v>753</v>
      </c>
      <c r="Z157" s="3" t="s">
        <v>490</v>
      </c>
      <c r="AA157" s="3" t="s">
        <v>490</v>
      </c>
      <c r="AB157" s="3" t="s">
        <v>122</v>
      </c>
      <c r="AC157" s="3" t="s">
        <v>43</v>
      </c>
      <c r="AD157" s="3" t="s">
        <v>465</v>
      </c>
      <c r="AE157" s="3" t="s">
        <v>483</v>
      </c>
      <c r="AF157" s="3" t="s">
        <v>483</v>
      </c>
      <c r="AG157" t="s">
        <v>125</v>
      </c>
      <c r="AH157" t="e">
        <f>LOOKUP(AC157,$AL$1:$AL$174,$AM$1:$AM$174 )</f>
        <v>#N/A</v>
      </c>
      <c r="AI157" t="e">
        <f>LOOKUP(AG157,$AN$1:$AN$174,$AO$1:$AO$174)</f>
        <v>#N/A</v>
      </c>
      <c r="AJ157">
        <f>COUNTIFS(Answer,AC157,Country,"USA")</f>
        <v>107</v>
      </c>
      <c r="AK157">
        <f>COUNTIF(Answer,AC157)</f>
        <v>217</v>
      </c>
    </row>
    <row r="158" spans="1:37">
      <c r="A158" s="3" t="s">
        <v>121</v>
      </c>
      <c r="B158" s="3" t="s">
        <v>478</v>
      </c>
      <c r="C158" s="3" t="s">
        <v>479</v>
      </c>
      <c r="D158" s="3" t="s">
        <v>480</v>
      </c>
      <c r="E158" s="3" t="s">
        <v>481</v>
      </c>
      <c r="F158" s="4">
        <v>0.03</v>
      </c>
      <c r="G158" s="3" t="s">
        <v>769</v>
      </c>
      <c r="H158" s="3">
        <v>30</v>
      </c>
      <c r="I158" s="3" t="s">
        <v>483</v>
      </c>
      <c r="J158" s="3">
        <v>180</v>
      </c>
      <c r="K158" s="3">
        <v>604800</v>
      </c>
      <c r="L158" s="3" t="s">
        <v>770</v>
      </c>
      <c r="M158" s="3" t="s">
        <v>483</v>
      </c>
      <c r="N158" s="3" t="s">
        <v>483</v>
      </c>
      <c r="O158" s="3" t="s">
        <v>2827</v>
      </c>
      <c r="P158" s="3" t="s">
        <v>45</v>
      </c>
      <c r="Q158" s="3" t="s">
        <v>4371</v>
      </c>
      <c r="R158" s="3" t="s">
        <v>2828</v>
      </c>
      <c r="S158" s="3">
        <v>1338570053</v>
      </c>
      <c r="T158" s="3" t="s">
        <v>2829</v>
      </c>
      <c r="U158" s="3" t="s">
        <v>1204</v>
      </c>
      <c r="V158" s="3" t="s">
        <v>483</v>
      </c>
      <c r="W158" s="3" t="s">
        <v>483</v>
      </c>
      <c r="X158" s="3">
        <v>12</v>
      </c>
      <c r="Y158" s="3" t="s">
        <v>607</v>
      </c>
      <c r="Z158" s="3" t="s">
        <v>490</v>
      </c>
      <c r="AA158" s="3" t="s">
        <v>490</v>
      </c>
      <c r="AB158" s="3" t="s">
        <v>122</v>
      </c>
      <c r="AC158" s="3" t="s">
        <v>125</v>
      </c>
      <c r="AD158" s="3" t="s">
        <v>38</v>
      </c>
      <c r="AE158" s="3" t="s">
        <v>483</v>
      </c>
      <c r="AF158" s="3" t="s">
        <v>483</v>
      </c>
      <c r="AG158" t="s">
        <v>125</v>
      </c>
      <c r="AH158" t="e">
        <f>LOOKUP(AC158,$AL$1:$AL$174,$AM$1:$AM$174 )</f>
        <v>#N/A</v>
      </c>
      <c r="AI158" t="e">
        <f>LOOKUP(AG158,$AN$1:$AN$174,$AO$1:$AO$174)</f>
        <v>#N/A</v>
      </c>
      <c r="AJ158">
        <f>COUNTIFS(Answer,AC158,Country,"USA")</f>
        <v>0</v>
      </c>
      <c r="AK158">
        <f>COUNTIF(Answer,AC158)</f>
        <v>0</v>
      </c>
    </row>
    <row r="159" spans="1:37">
      <c r="A159" s="3" t="s">
        <v>121</v>
      </c>
      <c r="B159" s="3" t="s">
        <v>478</v>
      </c>
      <c r="C159" s="3" t="s">
        <v>479</v>
      </c>
      <c r="D159" s="3" t="s">
        <v>480</v>
      </c>
      <c r="E159" s="3" t="s">
        <v>481</v>
      </c>
      <c r="F159" s="4">
        <v>0.03</v>
      </c>
      <c r="G159" s="3" t="s">
        <v>769</v>
      </c>
      <c r="H159" s="3">
        <v>30</v>
      </c>
      <c r="I159" s="3" t="s">
        <v>483</v>
      </c>
      <c r="J159" s="3">
        <v>180</v>
      </c>
      <c r="K159" s="3">
        <v>604800</v>
      </c>
      <c r="L159" s="3" t="s">
        <v>770</v>
      </c>
      <c r="M159" s="3" t="s">
        <v>483</v>
      </c>
      <c r="N159" s="3" t="s">
        <v>483</v>
      </c>
      <c r="O159" s="3" t="s">
        <v>2813</v>
      </c>
      <c r="P159" s="3" t="s">
        <v>51</v>
      </c>
      <c r="Q159" s="3" t="s">
        <v>4371</v>
      </c>
      <c r="R159" s="3" t="s">
        <v>2814</v>
      </c>
      <c r="S159" s="3">
        <v>1338570538</v>
      </c>
      <c r="T159" s="3" t="s">
        <v>2815</v>
      </c>
      <c r="U159" s="3" t="s">
        <v>2816</v>
      </c>
      <c r="V159" s="3" t="s">
        <v>483</v>
      </c>
      <c r="W159" s="3" t="s">
        <v>483</v>
      </c>
      <c r="X159" s="3">
        <v>84</v>
      </c>
      <c r="Y159" s="3" t="s">
        <v>518</v>
      </c>
      <c r="Z159" s="3" t="s">
        <v>490</v>
      </c>
      <c r="AA159" s="3" t="s">
        <v>490</v>
      </c>
      <c r="AB159" s="3" t="s">
        <v>122</v>
      </c>
      <c r="AC159" s="3" t="s">
        <v>125</v>
      </c>
      <c r="AD159" s="3" t="s">
        <v>38</v>
      </c>
      <c r="AE159" s="3" t="s">
        <v>483</v>
      </c>
      <c r="AF159" s="3" t="s">
        <v>483</v>
      </c>
      <c r="AG159" t="s">
        <v>125</v>
      </c>
      <c r="AH159" t="e">
        <f>LOOKUP(AC159,$AL$1:$AL$174,$AM$1:$AM$174 )</f>
        <v>#N/A</v>
      </c>
      <c r="AI159" t="e">
        <f>LOOKUP(AG159,$AN$1:$AN$174,$AO$1:$AO$174)</f>
        <v>#N/A</v>
      </c>
      <c r="AJ159">
        <f>COUNTIFS(Answer,AC159,Country,"USA")</f>
        <v>0</v>
      </c>
      <c r="AK159">
        <f>COUNTIF(Answer,AC159)</f>
        <v>0</v>
      </c>
    </row>
    <row r="160" spans="1:37">
      <c r="A160" s="3" t="s">
        <v>121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2770</v>
      </c>
      <c r="P160" s="3" t="s">
        <v>4381</v>
      </c>
      <c r="Q160" s="3" t="s">
        <v>4371</v>
      </c>
      <c r="R160" s="3" t="s">
        <v>2771</v>
      </c>
      <c r="S160" s="3">
        <v>1338587390</v>
      </c>
      <c r="T160" s="3" t="s">
        <v>2772</v>
      </c>
      <c r="U160" s="3" t="s">
        <v>778</v>
      </c>
      <c r="V160" s="3" t="s">
        <v>483</v>
      </c>
      <c r="W160" s="3" t="s">
        <v>483</v>
      </c>
      <c r="X160" s="3">
        <v>53</v>
      </c>
      <c r="Y160" s="3" t="s">
        <v>546</v>
      </c>
      <c r="Z160" s="3" t="s">
        <v>490</v>
      </c>
      <c r="AA160" s="3" t="s">
        <v>490</v>
      </c>
      <c r="AB160" s="3" t="s">
        <v>122</v>
      </c>
      <c r="AC160" s="3" t="s">
        <v>126</v>
      </c>
      <c r="AD160" s="3" t="s">
        <v>36</v>
      </c>
      <c r="AE160" s="3" t="s">
        <v>483</v>
      </c>
      <c r="AF160" s="3" t="s">
        <v>483</v>
      </c>
      <c r="AG160" t="s">
        <v>125</v>
      </c>
      <c r="AH160" t="e">
        <f>LOOKUP(AC160,$AL$1:$AL$174,$AM$1:$AM$174 )</f>
        <v>#N/A</v>
      </c>
      <c r="AI160" t="e">
        <f>LOOKUP(AG160,$AN$1:$AN$174,$AO$1:$AO$174)</f>
        <v>#N/A</v>
      </c>
      <c r="AJ160">
        <f>COUNTIFS(Answer,AC160,Country,"USA")</f>
        <v>0</v>
      </c>
      <c r="AK160">
        <f>COUNTIF(Answer,AC160)</f>
        <v>0</v>
      </c>
    </row>
    <row r="161" spans="1:37">
      <c r="A161" s="3" t="s">
        <v>121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2845</v>
      </c>
      <c r="P161" s="3" t="s">
        <v>4409</v>
      </c>
      <c r="Q161" s="3" t="s">
        <v>4371</v>
      </c>
      <c r="R161" s="3" t="s">
        <v>2846</v>
      </c>
      <c r="S161" s="3">
        <v>1338607897</v>
      </c>
      <c r="T161" s="3" t="s">
        <v>2847</v>
      </c>
      <c r="U161" s="3" t="s">
        <v>778</v>
      </c>
      <c r="V161" s="3" t="s">
        <v>483</v>
      </c>
      <c r="W161" s="3" t="s">
        <v>483</v>
      </c>
      <c r="X161" s="3">
        <v>40</v>
      </c>
      <c r="Y161" s="3" t="s">
        <v>607</v>
      </c>
      <c r="Z161" s="3" t="s">
        <v>490</v>
      </c>
      <c r="AA161" s="3" t="s">
        <v>490</v>
      </c>
      <c r="AB161" s="3" t="s">
        <v>122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125</v>
      </c>
      <c r="AH161" t="e">
        <f>LOOKUP(AC161,$AL$1:$AL$174,$AM$1:$AM$174 )</f>
        <v>#N/A</v>
      </c>
      <c r="AI161" t="e">
        <f>LOOKUP(AG161,$AN$1:$AN$174,$AO$1:$AO$174)</f>
        <v>#N/A</v>
      </c>
      <c r="AJ161">
        <f>COUNTIFS(Answer,AC161,Country,"USA")</f>
        <v>107</v>
      </c>
      <c r="AK161">
        <f>COUNTIF(Answer,AC161)</f>
        <v>217</v>
      </c>
    </row>
    <row r="162" spans="1:37">
      <c r="A162" s="3" t="s">
        <v>121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2857</v>
      </c>
      <c r="P162" s="3" t="s">
        <v>55</v>
      </c>
      <c r="Q162" s="3" t="s">
        <v>4371</v>
      </c>
      <c r="R162" s="3" t="s">
        <v>2858</v>
      </c>
      <c r="S162" s="3">
        <v>1338575606</v>
      </c>
      <c r="T162" s="3" t="s">
        <v>2859</v>
      </c>
      <c r="U162" s="3" t="s">
        <v>1161</v>
      </c>
      <c r="V162" s="3" t="s">
        <v>483</v>
      </c>
      <c r="W162" s="3" t="s">
        <v>483</v>
      </c>
      <c r="X162" s="3">
        <v>18</v>
      </c>
      <c r="Y162" s="3" t="s">
        <v>607</v>
      </c>
      <c r="Z162" s="3" t="s">
        <v>490</v>
      </c>
      <c r="AA162" s="3" t="s">
        <v>490</v>
      </c>
      <c r="AB162" s="3" t="s">
        <v>122</v>
      </c>
      <c r="AC162" s="3" t="s">
        <v>125</v>
      </c>
      <c r="AD162" s="3" t="s">
        <v>38</v>
      </c>
      <c r="AE162" s="3" t="s">
        <v>483</v>
      </c>
      <c r="AF162" s="3" t="s">
        <v>483</v>
      </c>
      <c r="AG162" t="s">
        <v>125</v>
      </c>
      <c r="AH162" t="e">
        <f>LOOKUP(AC162,$AL$1:$AL$174,$AM$1:$AM$174 )</f>
        <v>#N/A</v>
      </c>
      <c r="AI162" t="e">
        <f>LOOKUP(AG162,$AN$1:$AN$174,$AO$1:$AO$174)</f>
        <v>#N/A</v>
      </c>
      <c r="AJ162">
        <f>COUNTIFS(Answer,AC162,Country,"USA")</f>
        <v>0</v>
      </c>
      <c r="AK162">
        <f>COUNTIF(Answer,AC162)</f>
        <v>0</v>
      </c>
    </row>
    <row r="163" spans="1:37">
      <c r="A163" s="3" t="s">
        <v>121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2786</v>
      </c>
      <c r="P163" s="3" t="s">
        <v>41</v>
      </c>
      <c r="Q163" s="3" t="s">
        <v>4371</v>
      </c>
      <c r="R163" s="3" t="s">
        <v>2787</v>
      </c>
      <c r="S163" s="3">
        <v>1338603885</v>
      </c>
      <c r="T163" s="3" t="s">
        <v>2788</v>
      </c>
      <c r="U163" s="3" t="s">
        <v>909</v>
      </c>
      <c r="V163" s="3" t="s">
        <v>483</v>
      </c>
      <c r="W163" s="3" t="s">
        <v>483</v>
      </c>
      <c r="X163" s="3">
        <v>42</v>
      </c>
      <c r="Y163" s="3" t="s">
        <v>660</v>
      </c>
      <c r="Z163" s="3" t="s">
        <v>490</v>
      </c>
      <c r="AA163" s="3" t="s">
        <v>490</v>
      </c>
      <c r="AB163" s="3" t="s">
        <v>122</v>
      </c>
      <c r="AC163" s="3" t="s">
        <v>125</v>
      </c>
      <c r="AD163" s="3" t="s">
        <v>38</v>
      </c>
      <c r="AE163" s="3" t="s">
        <v>483</v>
      </c>
      <c r="AF163" s="3" t="s">
        <v>483</v>
      </c>
      <c r="AG163" t="s">
        <v>125</v>
      </c>
      <c r="AH163" t="e">
        <f>LOOKUP(AC163,$AL$1:$AL$174,$AM$1:$AM$174 )</f>
        <v>#N/A</v>
      </c>
      <c r="AI163" t="e">
        <f>LOOKUP(AG163,$AN$1:$AN$174,$AO$1:$AO$174)</f>
        <v>#N/A</v>
      </c>
      <c r="AJ163">
        <f>COUNTIFS(Answer,AC163,Country,"USA")</f>
        <v>0</v>
      </c>
      <c r="AK163">
        <f>COUNTIF(Answer,AC163)</f>
        <v>0</v>
      </c>
    </row>
    <row r="164" spans="1:37">
      <c r="A164" s="3" t="s">
        <v>121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2804</v>
      </c>
      <c r="P164" s="3" t="s">
        <v>44</v>
      </c>
      <c r="Q164" s="3" t="s">
        <v>4371</v>
      </c>
      <c r="R164" s="3" t="s">
        <v>2805</v>
      </c>
      <c r="S164" s="3">
        <v>1338576408</v>
      </c>
      <c r="T164" s="3" t="s">
        <v>2806</v>
      </c>
      <c r="U164" s="3" t="s">
        <v>909</v>
      </c>
      <c r="V164" s="3" t="s">
        <v>483</v>
      </c>
      <c r="W164" s="3" t="s">
        <v>483</v>
      </c>
      <c r="X164" s="3">
        <v>37</v>
      </c>
      <c r="Y164" s="3" t="s">
        <v>590</v>
      </c>
      <c r="Z164" s="3" t="s">
        <v>490</v>
      </c>
      <c r="AA164" s="3" t="s">
        <v>490</v>
      </c>
      <c r="AB164" s="3" t="s">
        <v>122</v>
      </c>
      <c r="AC164" s="3" t="s">
        <v>125</v>
      </c>
      <c r="AD164" s="3" t="s">
        <v>38</v>
      </c>
      <c r="AE164" s="3" t="s">
        <v>483</v>
      </c>
      <c r="AF164" s="3" t="s">
        <v>483</v>
      </c>
      <c r="AG164" t="s">
        <v>125</v>
      </c>
      <c r="AH164" t="e">
        <f>LOOKUP(AC164,$AL$1:$AL$174,$AM$1:$AM$174 )</f>
        <v>#N/A</v>
      </c>
      <c r="AI164" t="e">
        <f>LOOKUP(AG164,$AN$1:$AN$174,$AO$1:$AO$174)</f>
        <v>#N/A</v>
      </c>
      <c r="AJ164">
        <f>COUNTIFS(Answer,AC164,Country,"USA")</f>
        <v>0</v>
      </c>
      <c r="AK164">
        <f>COUNTIF(Answer,AC164)</f>
        <v>0</v>
      </c>
    </row>
    <row r="165" spans="1:37">
      <c r="A165" s="3" t="s">
        <v>121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2773</v>
      </c>
      <c r="P165" s="3" t="s">
        <v>60</v>
      </c>
      <c r="Q165" s="3" t="s">
        <v>4371</v>
      </c>
      <c r="R165" s="3" t="s">
        <v>2774</v>
      </c>
      <c r="S165" s="3">
        <v>1338594917</v>
      </c>
      <c r="T165" s="3" t="s">
        <v>2775</v>
      </c>
      <c r="U165" s="3" t="s">
        <v>972</v>
      </c>
      <c r="V165" s="3" t="s">
        <v>483</v>
      </c>
      <c r="W165" s="3" t="s">
        <v>483</v>
      </c>
      <c r="X165" s="3">
        <v>21</v>
      </c>
      <c r="Y165" s="3" t="s">
        <v>753</v>
      </c>
      <c r="Z165" s="3" t="s">
        <v>490</v>
      </c>
      <c r="AA165" s="3" t="s">
        <v>490</v>
      </c>
      <c r="AB165" s="3" t="s">
        <v>122</v>
      </c>
      <c r="AC165" s="3" t="s">
        <v>125</v>
      </c>
      <c r="AD165" s="3" t="s">
        <v>38</v>
      </c>
      <c r="AE165" s="3" t="s">
        <v>483</v>
      </c>
      <c r="AF165" s="3" t="s">
        <v>483</v>
      </c>
      <c r="AG165" t="s">
        <v>125</v>
      </c>
      <c r="AH165" t="e">
        <f>LOOKUP(AC165,$AL$1:$AL$174,$AM$1:$AM$174 )</f>
        <v>#N/A</v>
      </c>
      <c r="AI165" t="e">
        <f>LOOKUP(AG165,$AN$1:$AN$174,$AO$1:$AO$174)</f>
        <v>#N/A</v>
      </c>
      <c r="AJ165">
        <f>COUNTIFS(Answer,AC165,Country,"USA")</f>
        <v>0</v>
      </c>
      <c r="AK165">
        <f>COUNTIF(Answer,AC165)</f>
        <v>0</v>
      </c>
    </row>
    <row r="166" spans="1:37">
      <c r="A166" s="3" t="s">
        <v>121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2795</v>
      </c>
      <c r="P166" s="3" t="s">
        <v>54</v>
      </c>
      <c r="Q166" s="3" t="s">
        <v>4371</v>
      </c>
      <c r="R166" s="3" t="s">
        <v>2796</v>
      </c>
      <c r="S166" s="3">
        <v>1338578962</v>
      </c>
      <c r="T166" s="3" t="s">
        <v>2797</v>
      </c>
      <c r="U166" s="3" t="s">
        <v>972</v>
      </c>
      <c r="V166" s="3" t="s">
        <v>483</v>
      </c>
      <c r="W166" s="3" t="s">
        <v>483</v>
      </c>
      <c r="X166" s="3">
        <v>25</v>
      </c>
      <c r="Y166" s="3" t="s">
        <v>753</v>
      </c>
      <c r="Z166" s="3" t="s">
        <v>490</v>
      </c>
      <c r="AA166" s="3" t="s">
        <v>490</v>
      </c>
      <c r="AB166" s="3" t="s">
        <v>122</v>
      </c>
      <c r="AC166" s="3" t="s">
        <v>130</v>
      </c>
      <c r="AD166" s="3" t="s">
        <v>38</v>
      </c>
      <c r="AE166" s="3" t="s">
        <v>483</v>
      </c>
      <c r="AF166" s="3" t="s">
        <v>483</v>
      </c>
      <c r="AG166" t="s">
        <v>125</v>
      </c>
      <c r="AH166" t="e">
        <f>LOOKUP(AC166,$AL$1:$AL$174,$AM$1:$AM$174 )</f>
        <v>#N/A</v>
      </c>
      <c r="AI166" t="e">
        <f>LOOKUP(AG166,$AN$1:$AN$174,$AO$1:$AO$174)</f>
        <v>#N/A</v>
      </c>
      <c r="AJ166">
        <f>COUNTIFS(Answer,AC166,Country,"USA")</f>
        <v>0</v>
      </c>
      <c r="AK166">
        <f>COUNTIF(Answer,AC166)</f>
        <v>0</v>
      </c>
    </row>
    <row r="167" spans="1:37">
      <c r="A167" s="3" t="s">
        <v>121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2833</v>
      </c>
      <c r="P167" s="3" t="s">
        <v>128</v>
      </c>
      <c r="Q167" s="3" t="s">
        <v>4371</v>
      </c>
      <c r="R167" s="3" t="s">
        <v>2834</v>
      </c>
      <c r="S167" s="3">
        <v>1338575005</v>
      </c>
      <c r="T167" s="3" t="s">
        <v>2835</v>
      </c>
      <c r="U167" s="3" t="s">
        <v>1042</v>
      </c>
      <c r="V167" s="3" t="s">
        <v>483</v>
      </c>
      <c r="W167" s="3" t="s">
        <v>483</v>
      </c>
      <c r="X167" s="3">
        <v>102</v>
      </c>
      <c r="Y167" s="3" t="s">
        <v>489</v>
      </c>
      <c r="Z167" s="3" t="s">
        <v>490</v>
      </c>
      <c r="AA167" s="3" t="s">
        <v>490</v>
      </c>
      <c r="AB167" s="3" t="s">
        <v>122</v>
      </c>
      <c r="AC167" s="3" t="s">
        <v>129</v>
      </c>
      <c r="AD167" s="3" t="s">
        <v>38</v>
      </c>
      <c r="AE167" s="3" t="s">
        <v>483</v>
      </c>
      <c r="AF167" s="3" t="s">
        <v>483</v>
      </c>
      <c r="AG167" t="s">
        <v>125</v>
      </c>
      <c r="AH167" t="e">
        <f>LOOKUP(AC167,$AL$1:$AL$174,$AM$1:$AM$174 )</f>
        <v>#N/A</v>
      </c>
      <c r="AI167" t="e">
        <f>LOOKUP(AG167,$AN$1:$AN$174,$AO$1:$AO$174)</f>
        <v>#N/A</v>
      </c>
      <c r="AJ167">
        <f>COUNTIFS(Answer,AC167,Country,"USA")</f>
        <v>0</v>
      </c>
      <c r="AK167">
        <f>COUNTIF(Answer,AC167)</f>
        <v>0</v>
      </c>
    </row>
    <row r="168" spans="1:37">
      <c r="A168" s="3" t="s">
        <v>121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2854</v>
      </c>
      <c r="P168" s="3" t="s">
        <v>57</v>
      </c>
      <c r="Q168" s="3" t="s">
        <v>4371</v>
      </c>
      <c r="R168" s="3" t="s">
        <v>2855</v>
      </c>
      <c r="S168" s="3">
        <v>1338585208</v>
      </c>
      <c r="T168" s="3" t="s">
        <v>2856</v>
      </c>
      <c r="U168" s="3" t="s">
        <v>1099</v>
      </c>
      <c r="V168" s="3" t="s">
        <v>483</v>
      </c>
      <c r="W168" s="3" t="s">
        <v>483</v>
      </c>
      <c r="X168" s="3">
        <v>16</v>
      </c>
      <c r="Y168" s="3" t="s">
        <v>579</v>
      </c>
      <c r="Z168" s="3" t="s">
        <v>490</v>
      </c>
      <c r="AA168" s="3" t="s">
        <v>490</v>
      </c>
      <c r="AB168" s="3" t="s">
        <v>122</v>
      </c>
      <c r="AC168" s="3" t="s">
        <v>124</v>
      </c>
      <c r="AD168" s="3" t="s">
        <v>38</v>
      </c>
      <c r="AE168" s="3" t="s">
        <v>483</v>
      </c>
      <c r="AF168" s="3" t="s">
        <v>483</v>
      </c>
      <c r="AG168" t="s">
        <v>125</v>
      </c>
      <c r="AH168" t="e">
        <f>LOOKUP(AC168,$AL$1:$AL$174,$AM$1:$AM$174 )</f>
        <v>#N/A</v>
      </c>
      <c r="AI168" t="e">
        <f>LOOKUP(AG168,$AN$1:$AN$174,$AO$1:$AO$174)</f>
        <v>#N/A</v>
      </c>
      <c r="AJ168">
        <f>COUNTIFS(Answer,AC168,Country,"USA")</f>
        <v>0</v>
      </c>
      <c r="AK168">
        <f>COUNTIF(Answer,AC168)</f>
        <v>0</v>
      </c>
    </row>
    <row r="169" spans="1:37">
      <c r="A169" s="3" t="s">
        <v>121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2789</v>
      </c>
      <c r="P169" s="3" t="s">
        <v>4411</v>
      </c>
      <c r="Q169" s="3" t="s">
        <v>4371</v>
      </c>
      <c r="R169" s="3" t="s">
        <v>2790</v>
      </c>
      <c r="S169" s="3">
        <v>1338600538</v>
      </c>
      <c r="T169" s="3" t="s">
        <v>2791</v>
      </c>
      <c r="U169" s="3" t="s">
        <v>854</v>
      </c>
      <c r="V169" s="3" t="s">
        <v>483</v>
      </c>
      <c r="W169" s="3" t="s">
        <v>483</v>
      </c>
      <c r="X169" s="3">
        <v>23</v>
      </c>
      <c r="Y169" s="3" t="s">
        <v>561</v>
      </c>
      <c r="Z169" s="3" t="s">
        <v>490</v>
      </c>
      <c r="AA169" s="3" t="s">
        <v>490</v>
      </c>
      <c r="AB169" s="3" t="s">
        <v>122</v>
      </c>
      <c r="AC169" s="3" t="s">
        <v>131</v>
      </c>
      <c r="AD169" s="3" t="s">
        <v>465</v>
      </c>
      <c r="AE169" s="3" t="s">
        <v>483</v>
      </c>
      <c r="AF169" s="3" t="s">
        <v>483</v>
      </c>
      <c r="AG169" t="s">
        <v>125</v>
      </c>
      <c r="AH169" t="e">
        <f>LOOKUP(AC169,$AL$1:$AL$174,$AM$1:$AM$174 )</f>
        <v>#N/A</v>
      </c>
      <c r="AI169" t="e">
        <f>LOOKUP(AG169,$AN$1:$AN$174,$AO$1:$AO$174)</f>
        <v>#N/A</v>
      </c>
      <c r="AJ169">
        <f>COUNTIFS(Answer,AC169,Country,"USA")</f>
        <v>0</v>
      </c>
      <c r="AK169">
        <f>COUNTIF(Answer,AC169)</f>
        <v>0</v>
      </c>
    </row>
    <row r="170" spans="1:37">
      <c r="A170" s="3" t="s">
        <v>121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2776</v>
      </c>
      <c r="P170" s="3" t="s">
        <v>56</v>
      </c>
      <c r="Q170" s="3" t="s">
        <v>4371</v>
      </c>
      <c r="R170" s="3" t="s">
        <v>2777</v>
      </c>
      <c r="S170" s="3">
        <v>1338611671</v>
      </c>
      <c r="T170" s="3" t="s">
        <v>2778</v>
      </c>
      <c r="U170" s="3" t="s">
        <v>815</v>
      </c>
      <c r="V170" s="3" t="s">
        <v>483</v>
      </c>
      <c r="W170" s="3" t="s">
        <v>483</v>
      </c>
      <c r="X170" s="3">
        <v>34</v>
      </c>
      <c r="Y170" s="3" t="s">
        <v>508</v>
      </c>
      <c r="Z170" s="3" t="s">
        <v>490</v>
      </c>
      <c r="AA170" s="3" t="s">
        <v>490</v>
      </c>
      <c r="AB170" s="3" t="s">
        <v>122</v>
      </c>
      <c r="AC170" s="3" t="s">
        <v>125</v>
      </c>
      <c r="AD170" s="3" t="s">
        <v>38</v>
      </c>
      <c r="AE170" s="3" t="s">
        <v>483</v>
      </c>
      <c r="AF170" s="3" t="s">
        <v>483</v>
      </c>
      <c r="AG170" t="s">
        <v>125</v>
      </c>
      <c r="AH170" t="e">
        <f>LOOKUP(AC170,$AL$1:$AL$174,$AM$1:$AM$174 )</f>
        <v>#N/A</v>
      </c>
      <c r="AI170" t="e">
        <f>LOOKUP(AG170,$AN$1:$AN$174,$AO$1:$AO$174)</f>
        <v>#N/A</v>
      </c>
      <c r="AJ170">
        <f>COUNTIFS(Answer,AC170,Country,"USA")</f>
        <v>0</v>
      </c>
      <c r="AK170">
        <f>COUNTIF(Answer,AC170)</f>
        <v>0</v>
      </c>
    </row>
    <row r="171" spans="1:37">
      <c r="A171" s="3" t="s">
        <v>121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2848</v>
      </c>
      <c r="P171" s="3" t="s">
        <v>53</v>
      </c>
      <c r="Q171" s="3" t="s">
        <v>4371</v>
      </c>
      <c r="R171" s="3" t="s">
        <v>2849</v>
      </c>
      <c r="S171" s="3">
        <v>1338606188</v>
      </c>
      <c r="T171" s="3" t="s">
        <v>2850</v>
      </c>
      <c r="U171" s="3" t="s">
        <v>815</v>
      </c>
      <c r="V171" s="3" t="s">
        <v>483</v>
      </c>
      <c r="W171" s="3" t="s">
        <v>483</v>
      </c>
      <c r="X171" s="3">
        <v>21</v>
      </c>
      <c r="Y171" s="3" t="s">
        <v>513</v>
      </c>
      <c r="Z171" s="3" t="s">
        <v>490</v>
      </c>
      <c r="AA171" s="3" t="s">
        <v>490</v>
      </c>
      <c r="AB171" s="3" t="s">
        <v>122</v>
      </c>
      <c r="AC171" s="3" t="s">
        <v>43</v>
      </c>
      <c r="AD171" s="3" t="s">
        <v>38</v>
      </c>
      <c r="AE171" s="3" t="s">
        <v>483</v>
      </c>
      <c r="AF171" s="3" t="s">
        <v>483</v>
      </c>
      <c r="AG171" t="s">
        <v>125</v>
      </c>
      <c r="AH171" t="e">
        <f>LOOKUP(AC171,$AL$1:$AL$174,$AM$1:$AM$174 )</f>
        <v>#N/A</v>
      </c>
      <c r="AI171" t="e">
        <f>LOOKUP(AG171,$AN$1:$AN$174,$AO$1:$AO$174)</f>
        <v>#N/A</v>
      </c>
      <c r="AJ171">
        <f>COUNTIFS(Answer,AC171,Country,"USA")</f>
        <v>107</v>
      </c>
      <c r="AK171">
        <f>COUNTIF(Answer,AC171)</f>
        <v>217</v>
      </c>
    </row>
    <row r="172" spans="1:37">
      <c r="A172" s="3" t="s">
        <v>121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2801</v>
      </c>
      <c r="P172" s="3" t="s">
        <v>101</v>
      </c>
      <c r="Q172" s="3" t="s">
        <v>4371</v>
      </c>
      <c r="R172" s="3" t="s">
        <v>2802</v>
      </c>
      <c r="S172" s="3">
        <v>1338577015</v>
      </c>
      <c r="T172" s="3" t="s">
        <v>2803</v>
      </c>
      <c r="U172" s="3" t="s">
        <v>1302</v>
      </c>
      <c r="V172" s="3" t="s">
        <v>483</v>
      </c>
      <c r="W172" s="3" t="s">
        <v>483</v>
      </c>
      <c r="X172" s="3">
        <v>46</v>
      </c>
      <c r="Y172" s="3" t="s">
        <v>518</v>
      </c>
      <c r="Z172" s="3" t="s">
        <v>490</v>
      </c>
      <c r="AA172" s="3" t="s">
        <v>490</v>
      </c>
      <c r="AB172" s="3" t="s">
        <v>122</v>
      </c>
      <c r="AC172" s="3" t="s">
        <v>126</v>
      </c>
      <c r="AD172" s="3" t="s">
        <v>38</v>
      </c>
      <c r="AE172" s="3" t="s">
        <v>483</v>
      </c>
      <c r="AF172" s="3" t="s">
        <v>483</v>
      </c>
      <c r="AG172" t="s">
        <v>125</v>
      </c>
      <c r="AH172" t="e">
        <f>LOOKUP(AC172,$AL$1:$AL$174,$AM$1:$AM$174 )</f>
        <v>#N/A</v>
      </c>
      <c r="AI172" t="e">
        <f>LOOKUP(AG172,$AN$1:$AN$174,$AO$1:$AO$174)</f>
        <v>#N/A</v>
      </c>
      <c r="AJ172">
        <f>COUNTIFS(Answer,AC172,Country,"USA")</f>
        <v>0</v>
      </c>
      <c r="AK172">
        <f>COUNTIF(Answer,AC172)</f>
        <v>0</v>
      </c>
    </row>
    <row r="173" spans="1:37">
      <c r="A173" s="3" t="s">
        <v>121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2839</v>
      </c>
      <c r="P173" s="3" t="s">
        <v>4420</v>
      </c>
      <c r="Q173" s="3" t="s">
        <v>4371</v>
      </c>
      <c r="R173" s="3" t="s">
        <v>2840</v>
      </c>
      <c r="S173" s="3">
        <v>1338618227</v>
      </c>
      <c r="T173" s="3" t="s">
        <v>2841</v>
      </c>
      <c r="U173" s="3" t="s">
        <v>2491</v>
      </c>
      <c r="V173" s="3" t="s">
        <v>483</v>
      </c>
      <c r="W173" s="3" t="s">
        <v>483</v>
      </c>
      <c r="X173" s="3">
        <v>55</v>
      </c>
      <c r="Y173" s="3" t="s">
        <v>555</v>
      </c>
      <c r="Z173" s="3" t="s">
        <v>490</v>
      </c>
      <c r="AA173" s="3" t="s">
        <v>490</v>
      </c>
      <c r="AB173" s="3" t="s">
        <v>122</v>
      </c>
      <c r="AC173" s="3" t="s">
        <v>125</v>
      </c>
      <c r="AD173" s="3" t="s">
        <v>2492</v>
      </c>
      <c r="AE173" s="3" t="s">
        <v>483</v>
      </c>
      <c r="AF173" s="3" t="s">
        <v>483</v>
      </c>
      <c r="AG173" t="s">
        <v>125</v>
      </c>
      <c r="AH173" t="e">
        <f>LOOKUP(AC173,$AL$1:$AL$174,$AM$1:$AM$174 )</f>
        <v>#N/A</v>
      </c>
      <c r="AI173" t="e">
        <f>LOOKUP(AG173,$AN$1:$AN$174,$AO$1:$AO$174)</f>
        <v>#N/A</v>
      </c>
      <c r="AJ173">
        <f>COUNTIFS(Answer,AC173,Country,"USA")</f>
        <v>0</v>
      </c>
      <c r="AK173">
        <f>COUNTIF(Answer,AC173)</f>
        <v>0</v>
      </c>
    </row>
    <row r="174" spans="1:37">
      <c r="A174" s="3" t="s">
        <v>121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2807</v>
      </c>
      <c r="P174" s="3" t="s">
        <v>99</v>
      </c>
      <c r="Q174" s="3" t="s">
        <v>4371</v>
      </c>
      <c r="R174" s="3" t="s">
        <v>2808</v>
      </c>
      <c r="S174" s="3">
        <v>1338612220</v>
      </c>
      <c r="T174" s="3" t="s">
        <v>2809</v>
      </c>
      <c r="U174" s="3" t="s">
        <v>2487</v>
      </c>
      <c r="V174" s="3" t="s">
        <v>483</v>
      </c>
      <c r="W174" s="3" t="s">
        <v>483</v>
      </c>
      <c r="X174" s="3">
        <v>24</v>
      </c>
      <c r="Y174" s="3" t="s">
        <v>561</v>
      </c>
      <c r="Z174" s="3" t="s">
        <v>490</v>
      </c>
      <c r="AA174" s="3" t="s">
        <v>490</v>
      </c>
      <c r="AB174" s="3" t="s">
        <v>122</v>
      </c>
      <c r="AC174" s="3" t="s">
        <v>125</v>
      </c>
      <c r="AD174" s="3" t="s">
        <v>38</v>
      </c>
      <c r="AE174" s="3" t="s">
        <v>483</v>
      </c>
      <c r="AF174" s="3" t="s">
        <v>483</v>
      </c>
      <c r="AG174" t="s">
        <v>125</v>
      </c>
      <c r="AH174" t="e">
        <f>LOOKUP(AC174,$AL$1:$AL$174,$AM$1:$AM$174 )</f>
        <v>#N/A</v>
      </c>
      <c r="AI174" t="e">
        <f>LOOKUP(AG174,$AN$1:$AN$174,$AO$1:$AO$174)</f>
        <v>#N/A</v>
      </c>
      <c r="AJ174">
        <f>COUNTIFS(Answer,AC174,Country,"USA")</f>
        <v>0</v>
      </c>
      <c r="AK174">
        <f>COUNTIF(Answer,AC174)</f>
        <v>0</v>
      </c>
    </row>
  </sheetData>
  <conditionalFormatting sqref="AG1:AG174">
    <cfRule type="containsText" dxfId="94" priority="1" operator="containsText" text="a nice coal dower">
      <formula>NOT(ISERROR(SEARCH("a nice coal dower",AG1)))</formula>
    </cfRule>
    <cfRule type="containsText" dxfId="93" priority="2" operator="containsText" text="eh nice cole dower">
      <formula>NOT(ISERROR(SEARCH("eh nice cole dower",AG1)))</formula>
    </cfRule>
    <cfRule type="containsText" dxfId="92" priority="3" operator="containsText" text="an ice kohl dower">
      <formula>NOT(ISERROR(SEARCH("an ice kohl dower",AG1)))</formula>
    </cfRule>
    <cfRule type="containsText" dxfId="91" priority="4" operator="containsText" text="an ice cole dower">
      <formula>NOT(ISERROR(SEARCH("an ice cole dower",AG1)))</formula>
    </cfRule>
    <cfRule type="containsText" dxfId="90" priority="5" operator="containsText" text="an ice coal dower">
      <formula>NOT(ISERROR(SEARCH("an ice coal dower",AG1)))</formula>
    </cfRule>
    <cfRule type="containsText" dxfId="89" priority="6" operator="containsText" text="on ice coal dower">
      <formula>NOT(ISERROR(SEARCH("on ice coal dower",AG1)))</formula>
    </cfRule>
    <cfRule type="containsText" dxfId="88" priority="7" operator="containsText" text="an aye scold hour">
      <formula>NOT(ISERROR(SEARCH("an aye scold hour",AG1)))</formula>
    </cfRule>
    <cfRule type="containsText" dxfId="87" priority="8" operator="containsText" text="a nye scold hour">
      <formula>NOT(ISERROR(SEARCH("a nye scold hour",AG1)))</formula>
    </cfRule>
    <cfRule type="containsText" dxfId="86" priority="9" operator="containsText" text="a nigh scold our">
      <formula>NOT(ISERROR(SEARCH("a nigh scold our",AG1)))</formula>
    </cfRule>
    <cfRule type="containsText" dxfId="85" priority="10" operator="containsText" text="on ice cold hour">
      <formula>NOT(ISERROR(SEARCH("on ice cold hour",AG1)))</formula>
    </cfRule>
    <cfRule type="containsText" dxfId="84" priority="11" operator="containsText" text="an ice-cold hour">
      <formula>NOT(ISERROR(SEARCH("an ice-cold hour",AG1)))</formula>
    </cfRule>
    <cfRule type="containsText" dxfId="83" priority="12" operator="containsText" text="an eye scold our">
      <formula>NOT(ISERROR(SEARCH("an eye scold our",AG1)))</formula>
    </cfRule>
    <cfRule type="containsText" dxfId="82" priority="13" operator="containsText" text="a nye scold our">
      <formula>NOT(ISERROR(SEARCH("a nye scold our",AG1)))</formula>
    </cfRule>
    <cfRule type="containsText" dxfId="81" priority="14" operator="containsText" text="a nice cold our">
      <formula>NOT(ISERROR(SEARCH("a nice cold our",AG1)))</formula>
    </cfRule>
    <cfRule type="containsText" dxfId="80" priority="15" operator="containsText" text="an ice-cold our">
      <formula>NOT(ISERROR(SEARCH("an ice-cold our",AG1)))</formula>
    </cfRule>
    <cfRule type="containsText" dxfId="79" priority="16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78" priority="16" operator="containsText" text="a nice coal dower">
      <formula>NOT(ISERROR(SEARCH("a nice coal dower",AH9)))</formula>
    </cfRule>
    <cfRule type="containsText" dxfId="77" priority="17" operator="containsText" text="eh nice cole dower">
      <formula>NOT(ISERROR(SEARCH("eh nice cole dower",AH9)))</formula>
    </cfRule>
    <cfRule type="containsText" dxfId="76" priority="18" operator="containsText" text="an ice kohl dower">
      <formula>NOT(ISERROR(SEARCH("an ice kohl dower",AH9)))</formula>
    </cfRule>
    <cfRule type="containsText" dxfId="75" priority="19" operator="containsText" text="an ice cole dower">
      <formula>NOT(ISERROR(SEARCH("an ice cole dower",AH9)))</formula>
    </cfRule>
    <cfRule type="containsText" dxfId="74" priority="20" operator="containsText" text="an ice coal dower">
      <formula>NOT(ISERROR(SEARCH("an ice coal dower",AH9)))</formula>
    </cfRule>
    <cfRule type="containsText" dxfId="73" priority="24" operator="containsText" text="on ice coal dower">
      <formula>NOT(ISERROR(SEARCH("on ice coal dower",AH9)))</formula>
    </cfRule>
    <cfRule type="containsText" dxfId="72" priority="25" operator="containsText" text="an aye scold hour">
      <formula>NOT(ISERROR(SEARCH("an aye scold hour",AH9)))</formula>
    </cfRule>
    <cfRule type="containsText" dxfId="71" priority="26" operator="containsText" text="a nye scold hour">
      <formula>NOT(ISERROR(SEARCH("a nye scold hour",AH9)))</formula>
    </cfRule>
    <cfRule type="containsText" dxfId="70" priority="27" operator="containsText" text="a nigh scold our">
      <formula>NOT(ISERROR(SEARCH("a nigh scold our",AH9)))</formula>
    </cfRule>
    <cfRule type="containsText" dxfId="69" priority="28" operator="containsText" text="on ice cold hour">
      <formula>NOT(ISERROR(SEARCH("on ice cold hour",AH9)))</formula>
    </cfRule>
    <cfRule type="containsText" dxfId="68" priority="29" operator="containsText" text="an ice-cold hour">
      <formula>NOT(ISERROR(SEARCH("an ice-cold hour",AH9)))</formula>
    </cfRule>
    <cfRule type="containsText" dxfId="67" priority="30" operator="containsText" text="a nye scold our">
      <formula>NOT(ISERROR(SEARCH("a nye scold our",AH9)))</formula>
    </cfRule>
    <cfRule type="containsText" dxfId="66" priority="31" operator="containsText" text="a nice cold our">
      <formula>NOT(ISERROR(SEARCH("a nice cold our",AH9)))</formula>
    </cfRule>
    <cfRule type="containsText" dxfId="65" priority="32" operator="containsText" text="an ice-cold our">
      <formula>NOT(ISERROR(SEARCH("an ice-cold our",AH9)))</formula>
    </cfRule>
    <cfRule type="containsText" dxfId="64" priority="33" operator="containsText" text="an ice cold our">
      <formula>NOT(ISERROR(SEARCH("an ice cold our",AH9)))</formula>
    </cfRule>
  </conditionalFormatting>
  <conditionalFormatting sqref="AD9:AD47">
    <cfRule type="containsText" dxfId="63" priority="22" operator="containsText" text="an ice cold hour">
      <formula>NOT(ISERROR(SEARCH("an ice cold hour",AD9)))</formula>
    </cfRule>
  </conditionalFormatting>
  <conditionalFormatting sqref="AD9:AD47">
    <cfRule type="containsText" dxfId="62" priority="21" operator="containsText" text="gold">
      <formula>NOT(ISERROR(SEARCH("gold",AD9)))</formula>
    </cfRule>
    <cfRule type="containsText" dxfId="61" priority="23" operator="containsText" text="a nice cold hour">
      <formula>NOT(ISERROR(SEARCH("a nice cold hour",AD9)))</formula>
    </cfRule>
  </conditionalFormatting>
  <conditionalFormatting sqref="AG1:AG8">
    <cfRule type="containsText" dxfId="60" priority="1" operator="containsText" text="a nice coal dower">
      <formula>NOT(ISERROR(SEARCH("a nice coal dower",AG1)))</formula>
    </cfRule>
    <cfRule type="containsText" dxfId="59" priority="2" operator="containsText" text="eh nice cole dower">
      <formula>NOT(ISERROR(SEARCH("eh nice cole dower",AG1)))</formula>
    </cfRule>
    <cfRule type="containsText" dxfId="58" priority="3" operator="containsText" text="an ice kohl dower">
      <formula>NOT(ISERROR(SEARCH("an ice kohl dower",AG1)))</formula>
    </cfRule>
    <cfRule type="containsText" dxfId="57" priority="4" operator="containsText" text="an ice cole dower">
      <formula>NOT(ISERROR(SEARCH("an ice cole dower",AG1)))</formula>
    </cfRule>
    <cfRule type="containsText" dxfId="56" priority="5" operator="containsText" text="an ice coal dower">
      <formula>NOT(ISERROR(SEARCH("an ice coal dower",AG1)))</formula>
    </cfRule>
    <cfRule type="containsText" dxfId="55" priority="6" operator="containsText" text="on ice coal dower">
      <formula>NOT(ISERROR(SEARCH("on ice coal dower",AG1)))</formula>
    </cfRule>
    <cfRule type="containsText" dxfId="54" priority="7" operator="containsText" text="an aye scold hour">
      <formula>NOT(ISERROR(SEARCH("an aye scold hour",AG1)))</formula>
    </cfRule>
    <cfRule type="containsText" dxfId="53" priority="8" operator="containsText" text="a nye scold hour">
      <formula>NOT(ISERROR(SEARCH("a nye scold hour",AG1)))</formula>
    </cfRule>
    <cfRule type="containsText" dxfId="52" priority="9" operator="containsText" text="a nigh scold our">
      <formula>NOT(ISERROR(SEARCH("a nigh scold our",AG1)))</formula>
    </cfRule>
    <cfRule type="containsText" dxfId="51" priority="10" operator="containsText" text="on ice cold hour">
      <formula>NOT(ISERROR(SEARCH("on ice cold hour",AG1)))</formula>
    </cfRule>
    <cfRule type="containsText" dxfId="50" priority="11" operator="containsText" text="an ice-cold hour">
      <formula>NOT(ISERROR(SEARCH("an ice-cold hour",AG1)))</formula>
    </cfRule>
    <cfRule type="containsText" dxfId="49" priority="12" operator="containsText" text="a nye scold our">
      <formula>NOT(ISERROR(SEARCH("a nye scold our",AG1)))</formula>
    </cfRule>
    <cfRule type="containsText" dxfId="48" priority="13" operator="containsText" text="a nice cold our">
      <formula>NOT(ISERROR(SEARCH("a nice cold our",AG1)))</formula>
    </cfRule>
    <cfRule type="containsText" dxfId="47" priority="14" operator="containsText" text="an ice-cold our">
      <formula>NOT(ISERROR(SEARCH("an ice-cold our",AG1)))</formula>
    </cfRule>
    <cfRule type="containsText" dxfId="46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Ruler="0" workbookViewId="0">
      <selection activeCell="D2" sqref="D2:D17"/>
    </sheetView>
  </sheetViews>
  <sheetFormatPr baseColWidth="10" defaultRowHeight="15" x14ac:dyDescent="0"/>
  <cols>
    <col min="2" max="2" width="19" customWidth="1"/>
  </cols>
  <sheetData>
    <row r="1" spans="1:4">
      <c r="B1" s="3" t="s">
        <v>4363</v>
      </c>
      <c r="C1" t="s">
        <v>4483</v>
      </c>
      <c r="D1" t="s">
        <v>4500</v>
      </c>
    </row>
    <row r="2" spans="1:4">
      <c r="A2">
        <v>1</v>
      </c>
      <c r="B2" t="s">
        <v>176</v>
      </c>
      <c r="C2" t="s">
        <v>4484</v>
      </c>
      <c r="D2">
        <f>COUNTIF(ActualPhrase,'Transcriptions Per Recording'!_xlnm.Extract)</f>
        <v>73</v>
      </c>
    </row>
    <row r="3" spans="1:4">
      <c r="A3">
        <v>2</v>
      </c>
      <c r="B3" t="s">
        <v>90</v>
      </c>
      <c r="C3" t="s">
        <v>4485</v>
      </c>
      <c r="D3">
        <f>COUNTIF(ActualPhrase,'Transcriptions Per Recording'!_xlnm.Extract)</f>
        <v>72</v>
      </c>
    </row>
    <row r="4" spans="1:4">
      <c r="A4">
        <v>3</v>
      </c>
      <c r="B4" t="s">
        <v>189</v>
      </c>
      <c r="C4" t="s">
        <v>4486</v>
      </c>
      <c r="D4">
        <f>COUNTIF(ActualPhrase,'Transcriptions Per Recording'!_xlnm.Extract)</f>
        <v>69</v>
      </c>
    </row>
    <row r="5" spans="1:4">
      <c r="A5">
        <v>4</v>
      </c>
      <c r="B5" t="s">
        <v>4350</v>
      </c>
      <c r="C5" t="s">
        <v>4487</v>
      </c>
      <c r="D5">
        <f>COUNTIF(ActualPhrase,'Transcriptions Per Recording'!_xlnm.Extract)</f>
        <v>71</v>
      </c>
    </row>
    <row r="6" spans="1:4">
      <c r="A6">
        <v>5</v>
      </c>
      <c r="B6" t="s">
        <v>4349</v>
      </c>
      <c r="C6" t="s">
        <v>4489</v>
      </c>
      <c r="D6">
        <f>COUNTIF(ActualPhrase,'Transcriptions Per Recording'!_xlnm.Extract)</f>
        <v>72</v>
      </c>
    </row>
    <row r="7" spans="1:4">
      <c r="A7">
        <v>6</v>
      </c>
      <c r="B7" t="s">
        <v>191</v>
      </c>
      <c r="C7" t="s">
        <v>4488</v>
      </c>
      <c r="D7">
        <f>COUNTIF(ActualPhrase,'Transcriptions Per Recording'!_xlnm.Extract)</f>
        <v>70</v>
      </c>
    </row>
    <row r="8" spans="1:4">
      <c r="A8">
        <v>7</v>
      </c>
      <c r="B8" t="s">
        <v>186</v>
      </c>
      <c r="C8" t="s">
        <v>4490</v>
      </c>
      <c r="D8">
        <f>COUNTIF(ActualPhrase,'Transcriptions Per Recording'!_xlnm.Extract)</f>
        <v>71</v>
      </c>
    </row>
    <row r="9" spans="1:4">
      <c r="A9">
        <v>8</v>
      </c>
      <c r="B9" t="s">
        <v>113</v>
      </c>
      <c r="C9" t="s">
        <v>4491</v>
      </c>
      <c r="D9">
        <f>COUNTIF(ActualPhrase,'Transcriptions Per Recording'!_xlnm.Extract)</f>
        <v>69</v>
      </c>
    </row>
    <row r="10" spans="1:4">
      <c r="A10">
        <v>9</v>
      </c>
      <c r="B10" t="s">
        <v>157</v>
      </c>
      <c r="C10" t="s">
        <v>4492</v>
      </c>
      <c r="D10">
        <f>COUNTIF(ActualPhrase,'Transcriptions Per Recording'!_xlnm.Extract)</f>
        <v>72</v>
      </c>
    </row>
    <row r="11" spans="1:4">
      <c r="A11">
        <v>10</v>
      </c>
      <c r="B11" t="s">
        <v>451</v>
      </c>
      <c r="C11" t="s">
        <v>4493</v>
      </c>
      <c r="D11">
        <f>COUNTIF(ActualPhrase,'Transcriptions Per Recording'!_xlnm.Extract)</f>
        <v>67</v>
      </c>
    </row>
    <row r="12" spans="1:4">
      <c r="A12">
        <v>11</v>
      </c>
      <c r="B12" t="s">
        <v>4351</v>
      </c>
      <c r="C12" t="s">
        <v>4494</v>
      </c>
      <c r="D12">
        <f>COUNTIF(ActualPhrase,'Transcriptions Per Recording'!_xlnm.Extract)</f>
        <v>75</v>
      </c>
    </row>
    <row r="13" spans="1:4">
      <c r="A13">
        <v>12</v>
      </c>
      <c r="B13" t="s">
        <v>187</v>
      </c>
      <c r="C13" t="s">
        <v>4495</v>
      </c>
      <c r="D13">
        <f>COUNTIF(ActualPhrase,'Transcriptions Per Recording'!_xlnm.Extract)</f>
        <v>101</v>
      </c>
    </row>
    <row r="14" spans="1:4">
      <c r="A14">
        <v>13</v>
      </c>
      <c r="B14" t="s">
        <v>4348</v>
      </c>
      <c r="C14" t="s">
        <v>4496</v>
      </c>
      <c r="D14">
        <f>COUNTIF(ActualPhrase,'Transcriptions Per Recording'!_xlnm.Extract)</f>
        <v>73</v>
      </c>
    </row>
    <row r="15" spans="1:4">
      <c r="A15">
        <v>14</v>
      </c>
      <c r="B15" t="s">
        <v>4352</v>
      </c>
      <c r="C15" t="s">
        <v>4497</v>
      </c>
      <c r="D15">
        <f>COUNTIF(ActualPhrase,'Transcriptions Per Recording'!_xlnm.Extract)</f>
        <v>0</v>
      </c>
    </row>
    <row r="16" spans="1:4">
      <c r="A16">
        <v>15</v>
      </c>
      <c r="B16" t="s">
        <v>192</v>
      </c>
      <c r="C16" t="s">
        <v>4498</v>
      </c>
      <c r="D16">
        <f>COUNTIF(ActualPhrase,'Transcriptions Per Recording'!_xlnm.Extract)</f>
        <v>0</v>
      </c>
    </row>
    <row r="17" spans="1:4">
      <c r="A17">
        <v>16</v>
      </c>
      <c r="B17" t="s">
        <v>125</v>
      </c>
      <c r="C17" t="s">
        <v>4499</v>
      </c>
      <c r="D17">
        <f>COUNTIF(ActualPhrase,'Transcriptions Per Recording'!_xlnm.Extract)</f>
        <v>0</v>
      </c>
    </row>
  </sheetData>
  <conditionalFormatting sqref="B1">
    <cfRule type="containsText" dxfId="45" priority="2" operator="containsText" text="a nice coal dower">
      <formula>NOT(ISERROR(SEARCH("a nice coal dower",B1)))</formula>
    </cfRule>
    <cfRule type="containsText" dxfId="44" priority="3" operator="containsText" text="eh nice cole dower">
      <formula>NOT(ISERROR(SEARCH("eh nice cole dower",B1)))</formula>
    </cfRule>
    <cfRule type="containsText" dxfId="43" priority="4" operator="containsText" text="an ice kohl dower">
      <formula>NOT(ISERROR(SEARCH("an ice kohl dower",B1)))</formula>
    </cfRule>
    <cfRule type="containsText" dxfId="42" priority="5" operator="containsText" text="an ice cole dower">
      <formula>NOT(ISERROR(SEARCH("an ice cole dower",B1)))</formula>
    </cfRule>
    <cfRule type="containsText" dxfId="41" priority="6" operator="containsText" text="an ice coal dower">
      <formula>NOT(ISERROR(SEARCH("an ice coal dower",B1)))</formula>
    </cfRule>
    <cfRule type="containsText" dxfId="40" priority="7" operator="containsText" text="on ice coal dower">
      <formula>NOT(ISERROR(SEARCH("on ice coal dower",B1)))</formula>
    </cfRule>
    <cfRule type="containsText" dxfId="39" priority="8" operator="containsText" text="an aye scold hour">
      <formula>NOT(ISERROR(SEARCH("an aye scold hour",B1)))</formula>
    </cfRule>
    <cfRule type="containsText" dxfId="38" priority="9" operator="containsText" text="a nye scold hour">
      <formula>NOT(ISERROR(SEARCH("a nye scold hour",B1)))</formula>
    </cfRule>
    <cfRule type="containsText" dxfId="37" priority="10" operator="containsText" text="a nigh scold our">
      <formula>NOT(ISERROR(SEARCH("a nigh scold our",B1)))</formula>
    </cfRule>
    <cfRule type="containsText" dxfId="36" priority="11" operator="containsText" text="on ice cold hour">
      <formula>NOT(ISERROR(SEARCH("on ice cold hour",B1)))</formula>
    </cfRule>
    <cfRule type="containsText" dxfId="35" priority="12" operator="containsText" text="an ice-cold hour">
      <formula>NOT(ISERROR(SEARCH("an ice-cold hour",B1)))</formula>
    </cfRule>
    <cfRule type="containsText" dxfId="34" priority="13" operator="containsText" text="an eye scold our">
      <formula>NOT(ISERROR(SEARCH("an eye scold our",B1)))</formula>
    </cfRule>
    <cfRule type="containsText" dxfId="33" priority="14" operator="containsText" text="a nye scold our">
      <formula>NOT(ISERROR(SEARCH("a nye scold our",B1)))</formula>
    </cfRule>
    <cfRule type="containsText" dxfId="32" priority="15" operator="containsText" text="a nice cold our">
      <formula>NOT(ISERROR(SEARCH("a nice cold our",B1)))</formula>
    </cfRule>
    <cfRule type="containsText" dxfId="31" priority="16" operator="containsText" text="an ice-cold our">
      <formula>NOT(ISERROR(SEARCH("an ice-cold our",B1)))</formula>
    </cfRule>
    <cfRule type="containsText" dxfId="30" priority="17" operator="containsText" text="an ice cold our">
      <formula>NOT(ISERROR(SEARCH("an ice cold our",B1)))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9"/>
  <sheetViews>
    <sheetView showRuler="0" topLeftCell="A146" workbookViewId="0">
      <selection activeCell="B184" sqref="B184"/>
    </sheetView>
  </sheetViews>
  <sheetFormatPr baseColWidth="10" defaultRowHeight="15" x14ac:dyDescent="0"/>
  <cols>
    <col min="1" max="1" width="26.1640625" customWidth="1"/>
  </cols>
  <sheetData>
    <row r="1" spans="1:32">
      <c r="A1" s="3" t="s">
        <v>4481</v>
      </c>
      <c r="B1" t="s">
        <v>4482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</row>
    <row r="2" spans="1:32">
      <c r="A2" s="3" t="s">
        <v>35</v>
      </c>
      <c r="B2">
        <f>COUNTIFS(Answer, 'Unique Transcriptions DYNAMIC'!$A2)</f>
        <v>352</v>
      </c>
      <c r="C2">
        <f>COUNTIFS(Answer, 'Unique Transcriptions DYNAMIC'!$A2, Country, C$1)</f>
        <v>96</v>
      </c>
      <c r="D2">
        <f>COUNTIFS(Answer, 'Unique Transcriptions DYNAMIC'!$A2, Country, D$1)</f>
        <v>20</v>
      </c>
      <c r="E2">
        <f>COUNTIFS(Answer, 'Unique Transcriptions DYNAMIC'!$A2, Country, E$1)</f>
        <v>184</v>
      </c>
      <c r="F2">
        <f>COUNTIFS(Answer, 'Unique Transcriptions DYNAMIC'!$A2, Country, F$1)</f>
        <v>12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8</v>
      </c>
      <c r="L2">
        <f>COUNTIFS(Answer, 'Unique Transcriptions DYNAMIC'!$A2, Country, L$1)</f>
        <v>3</v>
      </c>
      <c r="M2">
        <f>COUNTIFS(Answer, 'Unique Transcriptions DYNAMIC'!$A2, Country, M$1)</f>
        <v>3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2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</row>
    <row r="3" spans="1:32">
      <c r="A3" s="3" t="s">
        <v>43</v>
      </c>
      <c r="B3">
        <f>COUNTIFS(Answer, 'Unique Transcriptions DYNAMIC'!$A3)</f>
        <v>217</v>
      </c>
      <c r="C3">
        <f>COUNTIFS(Answer, 'Unique Transcriptions DYNAMIC'!$A3, Country, C$1)</f>
        <v>66</v>
      </c>
      <c r="D3">
        <f>COUNTIFS(Answer, 'Unique Transcriptions DYNAMIC'!$A3, Country, D$1)</f>
        <v>0</v>
      </c>
      <c r="E3">
        <f>COUNTIFS(Answer, 'Unique Transcriptions DYNAMIC'!$A3, Country, E$1)</f>
        <v>107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9</v>
      </c>
      <c r="I3">
        <f>COUNTIFS(Answer, 'Unique Transcriptions DYNAMIC'!$A3, Country, I$1)</f>
        <v>2</v>
      </c>
      <c r="J3">
        <f>COUNTIFS(Answer, 'Unique Transcriptions DYNAMIC'!$A3, Country, J$1)</f>
        <v>3</v>
      </c>
      <c r="K3">
        <f>COUNTIFS(Answer, 'Unique Transcriptions DYNAMIC'!$A3, Country, K$1)</f>
        <v>2</v>
      </c>
      <c r="L3">
        <f>COUNTIFS(Answer, 'Unique Transcriptions DYNAMIC'!$A3, Country, L$1)</f>
        <v>3</v>
      </c>
      <c r="M3">
        <f>COUNTIFS(Answer, 'Unique Transcriptions DYNAMIC'!$A3, Country, M$1)</f>
        <v>5</v>
      </c>
      <c r="N3">
        <f>COUNTIFS(Answer, 'Unique Transcriptions DYNAMIC'!$A3, Country, N$1)</f>
        <v>0</v>
      </c>
      <c r="O3">
        <f>COUNTIFS(Answer, 'Unique Transcriptions DYNAMIC'!$A3, Country, O$1)</f>
        <v>1</v>
      </c>
      <c r="P3">
        <f>COUNTIFS(Answer, 'Unique Transcriptions DYNAMIC'!$A3, Country, P$1)</f>
        <v>0</v>
      </c>
      <c r="Q3">
        <f>COUNTIFS(Answer, 'Unique Transcriptions DYNAMIC'!$A3, Country, Q$1)</f>
        <v>2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0</v>
      </c>
    </row>
    <row r="4" spans="1:32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0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2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</row>
    <row r="5" spans="1:32">
      <c r="A5" s="3" t="s">
        <v>125</v>
      </c>
      <c r="B5">
        <f>COUNTIFS(Answer, 'Unique Transcriptions DYNAMIC'!$A5)</f>
        <v>0</v>
      </c>
      <c r="C5">
        <f>COUNTIFS(Answer, 'Unique Transcriptions DYNAMIC'!$A5, Country, C$1)</f>
        <v>0</v>
      </c>
      <c r="D5">
        <f>COUNTIFS(Answer, 'Unique Transcriptions DYNAMIC'!$A5, Country, D$1)</f>
        <v>0</v>
      </c>
      <c r="E5">
        <f>COUNTIFS(Answer, 'Unique Transcriptions DYNAMIC'!$A5, Country, E$1)</f>
        <v>0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0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0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0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</row>
    <row r="6" spans="1:32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</row>
    <row r="7" spans="1:32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0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1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</row>
    <row r="8" spans="1:32">
      <c r="A8" s="3" t="s">
        <v>359</v>
      </c>
      <c r="B8">
        <f>COUNTIFS(Answer, 'Unique Transcriptions DYNAMIC'!$A8)</f>
        <v>12</v>
      </c>
      <c r="C8">
        <f>COUNTIFS(Answer, 'Unique Transcriptions DYNAMIC'!$A8, Country, C$1)</f>
        <v>12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</row>
    <row r="9" spans="1:32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</row>
    <row r="10" spans="1:32">
      <c r="A10" s="3" t="s">
        <v>569</v>
      </c>
      <c r="B10">
        <f>COUNTIFS(Answer, 'Unique Transcriptions DYNAMIC'!$A10)</f>
        <v>10</v>
      </c>
      <c r="C10">
        <f>COUNTIFS(Answer, 'Unique Transcriptions DYNAMIC'!$A10, Country, C$1)</f>
        <v>7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</row>
    <row r="11" spans="1:32">
      <c r="A11" s="3" t="s">
        <v>221</v>
      </c>
      <c r="B11">
        <f>COUNTIFS(Answer, 'Unique Transcriptions DYNAMIC'!$A11)</f>
        <v>10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10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</row>
    <row r="12" spans="1:32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</row>
    <row r="13" spans="1:32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</row>
    <row r="14" spans="1:32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</row>
    <row r="15" spans="1:32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</row>
    <row r="16" spans="1:32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</row>
    <row r="17" spans="1:32">
      <c r="A17" s="3" t="s">
        <v>225</v>
      </c>
      <c r="B17">
        <f>COUNTIFS(Answer, 'Unique Transcriptions DYNAMIC'!$A17)</f>
        <v>4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3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</row>
    <row r="18" spans="1:32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</row>
    <row r="19" spans="1:32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</row>
    <row r="20" spans="1:32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</row>
    <row r="21" spans="1:32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</row>
    <row r="22" spans="1:32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</row>
    <row r="23" spans="1:32">
      <c r="A23" s="3" t="s">
        <v>258</v>
      </c>
      <c r="B23">
        <f>COUNTIFS(Answer, 'Unique Transcriptions DYNAMIC'!$A23)</f>
        <v>0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0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</row>
    <row r="24" spans="1:32">
      <c r="A24" s="3" t="s">
        <v>126</v>
      </c>
      <c r="B24">
        <f>COUNTIFS(Answer, 'Unique Transcriptions DYNAMIC'!$A24)</f>
        <v>0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0</v>
      </c>
      <c r="F24">
        <f>COUNTIFS(Answer, 'Unique Transcriptions DYNAMIC'!$A24, Country, F$1)</f>
        <v>0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</row>
    <row r="25" spans="1:32">
      <c r="A25" s="3" t="s">
        <v>547</v>
      </c>
      <c r="B25">
        <f>COUNTIFS(Answer, 'Unique Transcriptions DYNAMIC'!$A25)</f>
        <v>2</v>
      </c>
      <c r="C25">
        <f>COUNTIFS(Answer, 'Unique Transcriptions DYNAMIC'!$A25, Country, C$1)</f>
        <v>2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</row>
    <row r="26" spans="1:32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</row>
    <row r="27" spans="1:32">
      <c r="A27" s="3" t="s">
        <v>177</v>
      </c>
      <c r="B27">
        <f>COUNTIFS(Answer, 'Unique Transcriptions DYNAMIC'!$A27)</f>
        <v>1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1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</row>
    <row r="28" spans="1:32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</row>
    <row r="29" spans="1:32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</row>
    <row r="30" spans="1:32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</row>
    <row r="31" spans="1:32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</row>
    <row r="32" spans="1:32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</row>
    <row r="33" spans="1:32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</row>
    <row r="34" spans="1:32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</row>
    <row r="35" spans="1:32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</row>
    <row r="36" spans="1:32">
      <c r="A36" s="3" t="s">
        <v>166</v>
      </c>
      <c r="B36">
        <f>COUNTIFS(Answer, 'Unique Transcriptions DYNAMIC'!$A36)</f>
        <v>0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0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</row>
    <row r="37" spans="1:32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</row>
    <row r="38" spans="1:32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</row>
    <row r="39" spans="1:32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</row>
    <row r="40" spans="1:32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</row>
    <row r="41" spans="1:32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</row>
    <row r="42" spans="1:32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</row>
    <row r="43" spans="1:32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</row>
    <row r="44" spans="1:32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</row>
    <row r="45" spans="1:32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</row>
    <row r="46" spans="1:32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</row>
    <row r="47" spans="1:32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</row>
    <row r="48" spans="1:32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</row>
    <row r="49" spans="1:32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</row>
    <row r="50" spans="1:32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</row>
    <row r="51" spans="1:32">
      <c r="A51" s="3" t="s">
        <v>102</v>
      </c>
      <c r="B51">
        <f>COUNTIFS(Answer, 'Unique Transcriptions DYNAMIC'!$A51)</f>
        <v>1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1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</row>
    <row r="52" spans="1:32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</row>
    <row r="53" spans="1:32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</row>
    <row r="54" spans="1:32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</row>
    <row r="55" spans="1:32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</row>
    <row r="56" spans="1:32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</row>
    <row r="57" spans="1:32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</row>
    <row r="58" spans="1:32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</row>
    <row r="59" spans="1:32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</row>
    <row r="60" spans="1:32">
      <c r="A60" s="3" t="s">
        <v>261</v>
      </c>
      <c r="B60">
        <f>COUNTIFS(Answer, 'Unique Transcriptions DYNAMIC'!$A60)</f>
        <v>0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0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</row>
    <row r="61" spans="1:32">
      <c r="A61" s="3" t="s">
        <v>462</v>
      </c>
      <c r="B61">
        <f>COUNTIFS(Answer, 'Unique Transcriptions DYNAMIC'!$A61)</f>
        <v>0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0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</row>
    <row r="62" spans="1:32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</row>
    <row r="63" spans="1:32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</row>
    <row r="64" spans="1:32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</row>
    <row r="65" spans="1:32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</row>
    <row r="66" spans="1:32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</row>
    <row r="67" spans="1:32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</row>
    <row r="68" spans="1:32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</row>
    <row r="69" spans="1:32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</row>
    <row r="70" spans="1:32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</row>
    <row r="71" spans="1:32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</row>
    <row r="72" spans="1:32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</row>
    <row r="73" spans="1:32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</row>
    <row r="74" spans="1:32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</row>
    <row r="75" spans="1:32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</row>
    <row r="76" spans="1:32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</row>
    <row r="77" spans="1:32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</row>
    <row r="78" spans="1:32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</row>
    <row r="79" spans="1:32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</row>
    <row r="80" spans="1:32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</row>
    <row r="81" spans="1:32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</row>
    <row r="82" spans="1:32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</row>
    <row r="83" spans="1:32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</row>
    <row r="84" spans="1:32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</row>
    <row r="85" spans="1:32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</row>
    <row r="86" spans="1:32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</row>
    <row r="87" spans="1:32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</row>
    <row r="88" spans="1:32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</row>
    <row r="89" spans="1:32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</row>
    <row r="90" spans="1:32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</row>
    <row r="91" spans="1:32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</row>
    <row r="92" spans="1:32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</row>
    <row r="93" spans="1:32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</row>
    <row r="94" spans="1:32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</row>
    <row r="95" spans="1:32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</row>
    <row r="96" spans="1:32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</row>
    <row r="97" spans="1:32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</row>
    <row r="98" spans="1:32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</row>
    <row r="99" spans="1:32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</row>
    <row r="100" spans="1:32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</row>
    <row r="101" spans="1:32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</row>
    <row r="102" spans="1:32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</row>
    <row r="103" spans="1:32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</row>
    <row r="104" spans="1:32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</row>
    <row r="105" spans="1:32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</row>
    <row r="106" spans="1:32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</row>
    <row r="107" spans="1:32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</row>
    <row r="108" spans="1:32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</row>
    <row r="109" spans="1:32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</row>
    <row r="110" spans="1:32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</row>
    <row r="111" spans="1:32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</row>
    <row r="112" spans="1:32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</row>
    <row r="113" spans="1:32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</row>
    <row r="114" spans="1:32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</row>
    <row r="115" spans="1:32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</row>
    <row r="116" spans="1:32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</row>
    <row r="117" spans="1:32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</row>
    <row r="118" spans="1:32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</row>
    <row r="119" spans="1:32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</row>
    <row r="120" spans="1:32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</row>
    <row r="121" spans="1:32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</row>
    <row r="122" spans="1:32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</row>
    <row r="123" spans="1:32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</row>
    <row r="124" spans="1:32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</row>
    <row r="125" spans="1:32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</row>
    <row r="126" spans="1:32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</row>
    <row r="127" spans="1:32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</row>
    <row r="128" spans="1:32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</row>
    <row r="129" spans="1:32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</row>
    <row r="130" spans="1:32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</row>
    <row r="131" spans="1:32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</row>
    <row r="132" spans="1:32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</row>
    <row r="133" spans="1:32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</row>
    <row r="134" spans="1:32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</row>
    <row r="135" spans="1:32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</row>
    <row r="136" spans="1:32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</row>
    <row r="137" spans="1:32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</row>
    <row r="138" spans="1:32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</row>
    <row r="139" spans="1:32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</row>
    <row r="140" spans="1:32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</row>
    <row r="141" spans="1:32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</row>
    <row r="142" spans="1:32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</row>
    <row r="143" spans="1:32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</row>
    <row r="144" spans="1:32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</row>
    <row r="145" spans="1:32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</row>
    <row r="146" spans="1:32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</row>
    <row r="147" spans="1:32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</row>
    <row r="148" spans="1:32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</row>
    <row r="149" spans="1:32">
      <c r="A149" s="3" t="s">
        <v>532</v>
      </c>
      <c r="B149">
        <f>COUNTIFS(Answer, 'Unique Transcriptions DYNAMIC'!$A149)</f>
        <v>0</v>
      </c>
      <c r="C149">
        <f>COUNTIFS(Answer, 'Unique Transcriptions DYNAMIC'!$A149, Country, C$1)</f>
        <v>0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</row>
    <row r="150" spans="1:32">
      <c r="A150" s="3" t="s">
        <v>722</v>
      </c>
      <c r="B150">
        <f>COUNTIFS(Answer, 'Unique Transcriptions DYNAMIC'!$A150)</f>
        <v>0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0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</row>
    <row r="151" spans="1:32">
      <c r="A151" s="3" t="s">
        <v>259</v>
      </c>
      <c r="B151">
        <f>COUNTIFS(Answer, 'Unique Transcriptions DYNAMIC'!$A151)</f>
        <v>0</v>
      </c>
      <c r="C151">
        <f>COUNTIFS(Answer, 'Unique Transcriptions DYNAMIC'!$A151, Country, C$1)</f>
        <v>0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</row>
    <row r="152" spans="1:32">
      <c r="A152" s="3" t="s">
        <v>257</v>
      </c>
      <c r="B152">
        <f>COUNTIFS(Answer, 'Unique Transcriptions DYNAMIC'!$A152)</f>
        <v>0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0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</row>
    <row r="153" spans="1:32">
      <c r="A153" s="3" t="s">
        <v>265</v>
      </c>
      <c r="B153">
        <f>COUNTIFS(Answer, 'Unique Transcriptions DYNAMIC'!$A153)</f>
        <v>0</v>
      </c>
      <c r="C153">
        <f>COUNTIFS(Answer, 'Unique Transcriptions DYNAMIC'!$A153, Country, C$1)</f>
        <v>0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</row>
    <row r="154" spans="1:32">
      <c r="A154" s="3" t="s">
        <v>437</v>
      </c>
      <c r="B154">
        <f>COUNTIFS(Answer, 'Unique Transcriptions DYNAMIC'!$A154)</f>
        <v>0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0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</row>
    <row r="155" spans="1:32">
      <c r="A155" s="3" t="s">
        <v>1257</v>
      </c>
      <c r="B155">
        <f>COUNTIFS(Answer, 'Unique Transcriptions DYNAMIC'!$A155)</f>
        <v>0</v>
      </c>
      <c r="C155">
        <f>COUNTIFS(Answer, 'Unique Transcriptions DYNAMIC'!$A155, Country, C$1)</f>
        <v>0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</row>
    <row r="156" spans="1:32">
      <c r="A156" s="3" t="s">
        <v>1104</v>
      </c>
      <c r="B156">
        <f>COUNTIFS(Answer, 'Unique Transcriptions DYNAMIC'!$A156)</f>
        <v>0</v>
      </c>
      <c r="C156">
        <f>COUNTIFS(Answer, 'Unique Transcriptions DYNAMIC'!$A156, Country, C$1)</f>
        <v>0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</row>
    <row r="157" spans="1:32">
      <c r="A157" s="3" t="s">
        <v>167</v>
      </c>
      <c r="B157">
        <f>COUNTIFS(Answer, 'Unique Transcriptions DYNAMIC'!$A157)</f>
        <v>0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0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</row>
    <row r="158" spans="1:32">
      <c r="A158" s="3" t="s">
        <v>162</v>
      </c>
      <c r="B158">
        <f>COUNTIFS(Answer, 'Unique Transcriptions DYNAMIC'!$A158)</f>
        <v>0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0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</row>
    <row r="159" spans="1:32">
      <c r="A159" s="3" t="s">
        <v>169</v>
      </c>
      <c r="B159">
        <f>COUNTIFS(Answer, 'Unique Transcriptions DYNAMIC'!$A159)</f>
        <v>0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0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</row>
    <row r="160" spans="1:32">
      <c r="A160" s="3" t="s">
        <v>163</v>
      </c>
      <c r="B160">
        <f>COUNTIFS(Answer, 'Unique Transcriptions DYNAMIC'!$A160)</f>
        <v>0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0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</row>
    <row r="161" spans="1:32">
      <c r="A161" s="3" t="s">
        <v>170</v>
      </c>
      <c r="B161">
        <f>COUNTIFS(Answer, 'Unique Transcriptions DYNAMIC'!$A161)</f>
        <v>0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0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</row>
    <row r="162" spans="1:32">
      <c r="A162" s="3" t="s">
        <v>171</v>
      </c>
      <c r="B162">
        <f>COUNTIFS(Answer, 'Unique Transcriptions DYNAMIC'!$A162)</f>
        <v>0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0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</row>
    <row r="163" spans="1:32">
      <c r="A163" s="3" t="s">
        <v>164</v>
      </c>
      <c r="B163">
        <f>COUNTIFS(Answer, 'Unique Transcriptions DYNAMIC'!$A163)</f>
        <v>0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0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</row>
    <row r="164" spans="1:32">
      <c r="A164" s="3" t="s">
        <v>428</v>
      </c>
      <c r="B164">
        <f>COUNTIFS(Answer, 'Unique Transcriptions DYNAMIC'!$A164)</f>
        <v>0</v>
      </c>
      <c r="C164">
        <f>COUNTIFS(Answer, 'Unique Transcriptions DYNAMIC'!$A164, Country, C$1)</f>
        <v>0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</row>
    <row r="165" spans="1:32">
      <c r="A165" s="3" t="s">
        <v>430</v>
      </c>
      <c r="B165">
        <f>COUNTIFS(Answer, 'Unique Transcriptions DYNAMIC'!$A165)</f>
        <v>0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0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</row>
    <row r="166" spans="1:32">
      <c r="A166" s="3" t="s">
        <v>429</v>
      </c>
      <c r="B166">
        <f>COUNTIFS(Answer, 'Unique Transcriptions DYNAMIC'!$A166)</f>
        <v>0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0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</row>
    <row r="167" spans="1:32">
      <c r="A167" s="3" t="s">
        <v>431</v>
      </c>
      <c r="B167">
        <f>COUNTIFS(Answer, 'Unique Transcriptions DYNAMIC'!$A167)</f>
        <v>0</v>
      </c>
      <c r="C167">
        <f>COUNTIFS(Answer, 'Unique Transcriptions DYNAMIC'!$A167, Country, C$1)</f>
        <v>0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</row>
    <row r="168" spans="1:32">
      <c r="A168" s="3" t="s">
        <v>4362</v>
      </c>
      <c r="B168">
        <f>COUNTIFS(Answer, 'Unique Transcriptions DYNAMIC'!$A168)</f>
        <v>0</v>
      </c>
      <c r="C168">
        <f>COUNTIFS(Answer, 'Unique Transcriptions DYNAMIC'!$A168, Country, C$1)</f>
        <v>0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</row>
    <row r="169" spans="1:32">
      <c r="A169" s="3" t="s">
        <v>433</v>
      </c>
      <c r="B169">
        <f>COUNTIFS(Answer, 'Unique Transcriptions DYNAMIC'!$A169)</f>
        <v>0</v>
      </c>
      <c r="C169">
        <f>COUNTIFS(Answer, 'Unique Transcriptions DYNAMIC'!$A169, Country, C$1)</f>
        <v>0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</row>
    <row r="170" spans="1:32">
      <c r="A170" s="3" t="s">
        <v>432</v>
      </c>
      <c r="B170">
        <f>COUNTIFS(Answer, 'Unique Transcriptions DYNAMIC'!$A170)</f>
        <v>0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0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</row>
    <row r="171" spans="1:32">
      <c r="A171" s="3" t="s">
        <v>123</v>
      </c>
      <c r="B171">
        <f>COUNTIFS(Answer, 'Unique Transcriptions DYNAMIC'!$A171)</f>
        <v>0</v>
      </c>
      <c r="C171">
        <f>COUNTIFS(Answer, 'Unique Transcriptions DYNAMIC'!$A171, Country, C$1)</f>
        <v>0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</row>
    <row r="172" spans="1:32">
      <c r="A172" s="3" t="s">
        <v>127</v>
      </c>
      <c r="B172">
        <f>COUNTIFS(Answer, 'Unique Transcriptions DYNAMIC'!$A172)</f>
        <v>0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0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</row>
    <row r="173" spans="1:32">
      <c r="A173" s="3" t="s">
        <v>130</v>
      </c>
      <c r="B173">
        <f>COUNTIFS(Answer, 'Unique Transcriptions DYNAMIC'!$A173)</f>
        <v>0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0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</row>
    <row r="174" spans="1:32">
      <c r="A174" s="3" t="s">
        <v>129</v>
      </c>
      <c r="B174">
        <f>COUNTIFS(Answer, 'Unique Transcriptions DYNAMIC'!$A174)</f>
        <v>0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0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</row>
    <row r="175" spans="1:32">
      <c r="A175" s="3" t="s">
        <v>124</v>
      </c>
      <c r="B175">
        <f>COUNTIFS(Answer, 'Unique Transcriptions DYNAMIC'!$A175)</f>
        <v>0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0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</row>
    <row r="176" spans="1:32">
      <c r="A176" s="3" t="s">
        <v>131</v>
      </c>
      <c r="B176">
        <f>COUNTIFS(Answer, 'Unique Transcriptions DYNAMIC'!$A176)</f>
        <v>0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0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selection activeCell="F2" sqref="F2:AI2"/>
    </sheetView>
  </sheetViews>
  <sheetFormatPr baseColWidth="10" defaultRowHeight="15" x14ac:dyDescent="0"/>
  <sheetData>
    <row r="1" spans="1:35">
      <c r="B1" t="s">
        <v>466</v>
      </c>
      <c r="C1">
        <f>SUM(C3:C32)</f>
        <v>954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34</v>
      </c>
      <c r="B3" t="s">
        <v>354</v>
      </c>
      <c r="C3">
        <f>COUNTIFS(Country,'All Response Summary charts'!A3,AssignmentStatus,"Approved")</f>
        <v>277</v>
      </c>
      <c r="D3" t="s">
        <v>355</v>
      </c>
      <c r="G3" s="3"/>
    </row>
    <row r="4" spans="1:35">
      <c r="A4" s="3" t="s">
        <v>244</v>
      </c>
      <c r="B4" t="s">
        <v>354</v>
      </c>
      <c r="C4">
        <f>COUNTIFS(Country,'All Response Summary charts'!A4,AssignmentStatus,"Approved")</f>
        <v>28</v>
      </c>
      <c r="D4" t="s">
        <v>355</v>
      </c>
      <c r="G4" s="3"/>
    </row>
    <row r="5" spans="1:35">
      <c r="A5" s="3" t="s">
        <v>38</v>
      </c>
      <c r="B5" t="s">
        <v>354</v>
      </c>
      <c r="C5">
        <f>COUNTIFS(Country,'All Response Summary charts'!A5,AssignmentStatus,"Approved")</f>
        <v>506</v>
      </c>
      <c r="D5" t="s">
        <v>355</v>
      </c>
      <c r="G5" s="3"/>
    </row>
    <row r="6" spans="1:35">
      <c r="A6" s="3" t="s">
        <v>36</v>
      </c>
      <c r="B6" t="s">
        <v>354</v>
      </c>
      <c r="C6">
        <f>COUNTIFS(Country,'All Response Summary charts'!A6,AssignmentStatus,"Approved")</f>
        <v>33</v>
      </c>
      <c r="D6" t="s">
        <v>355</v>
      </c>
      <c r="G6" s="3"/>
    </row>
    <row r="7" spans="1:35">
      <c r="A7" s="3" t="s">
        <v>115</v>
      </c>
      <c r="B7" t="s">
        <v>354</v>
      </c>
      <c r="C7">
        <f>COUNTIFS(Country,'All Response Summary charts'!A7,AssignmentStatus,"Approved")</f>
        <v>11</v>
      </c>
      <c r="D7" t="s">
        <v>355</v>
      </c>
      <c r="G7" s="3"/>
    </row>
    <row r="8" spans="1:35">
      <c r="A8" s="3" t="s">
        <v>465</v>
      </c>
      <c r="B8" t="s">
        <v>354</v>
      </c>
      <c r="C8">
        <f>COUNTIFS(Country,'All Response Summary charts'!A8,AssignmentStatus,"Approved")</f>
        <v>24</v>
      </c>
      <c r="D8" t="s">
        <v>355</v>
      </c>
      <c r="G8" s="3"/>
    </row>
    <row r="9" spans="1:35">
      <c r="A9" s="3" t="s">
        <v>243</v>
      </c>
      <c r="B9" t="s">
        <v>354</v>
      </c>
      <c r="C9">
        <f>COUNTIFS(Country,'All Response Summary charts'!A9,AssignmentStatus,"Approved")</f>
        <v>3</v>
      </c>
      <c r="D9" t="s">
        <v>355</v>
      </c>
      <c r="G9" s="3"/>
    </row>
    <row r="10" spans="1:35">
      <c r="A10" s="3" t="s">
        <v>80</v>
      </c>
      <c r="B10" t="s">
        <v>354</v>
      </c>
      <c r="C10">
        <f>COUNTIFS(Country,'All Response Summary charts'!A10,AssignmentStatus,"Approved")</f>
        <v>4</v>
      </c>
      <c r="D10" t="s">
        <v>355</v>
      </c>
      <c r="G10" s="3"/>
    </row>
    <row r="11" spans="1:35">
      <c r="A11" s="3" t="s">
        <v>729</v>
      </c>
      <c r="B11" t="s">
        <v>354</v>
      </c>
      <c r="C11">
        <f>COUNTIFS(Country,'All Response Summary charts'!A11,AssignmentStatus,"Approved")</f>
        <v>13</v>
      </c>
      <c r="D11" t="s">
        <v>355</v>
      </c>
      <c r="G11" s="3"/>
    </row>
    <row r="12" spans="1:35">
      <c r="A12" s="3" t="s">
        <v>89</v>
      </c>
      <c r="B12" t="s">
        <v>354</v>
      </c>
      <c r="C12">
        <f>COUNTIFS(Country,'All Response Summary charts'!A12,AssignmentStatus,"Approved")</f>
        <v>7</v>
      </c>
      <c r="D12" t="s">
        <v>355</v>
      </c>
      <c r="G12" s="3"/>
    </row>
    <row r="13" spans="1:35">
      <c r="A13" s="3" t="s">
        <v>366</v>
      </c>
      <c r="B13" t="s">
        <v>354</v>
      </c>
      <c r="C13">
        <f>COUNTIFS(Country,'All Response Summary charts'!A13,AssignmentStatus,"Approved")</f>
        <v>13</v>
      </c>
      <c r="D13" t="s">
        <v>355</v>
      </c>
      <c r="G13" s="3"/>
    </row>
    <row r="14" spans="1:35">
      <c r="A14" s="3" t="s">
        <v>210</v>
      </c>
      <c r="B14" t="s">
        <v>354</v>
      </c>
      <c r="C14">
        <f>COUNTIFS(Country,'All Response Summary charts'!A14,AssignmentStatus,"Approved")</f>
        <v>3</v>
      </c>
      <c r="D14" t="s">
        <v>355</v>
      </c>
      <c r="G14" s="3"/>
    </row>
    <row r="15" spans="1:35">
      <c r="A15" s="3" t="s">
        <v>2492</v>
      </c>
      <c r="B15" t="s">
        <v>354</v>
      </c>
      <c r="C15">
        <f>COUNTIFS(Country,'All Response Summary charts'!A15,AssignmentStatus,"Approved")</f>
        <v>4</v>
      </c>
      <c r="D15" t="s">
        <v>355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G16" s="3"/>
    </row>
    <row r="17" spans="1:7">
      <c r="A17" s="3" t="s">
        <v>135</v>
      </c>
      <c r="B17" t="s">
        <v>354</v>
      </c>
      <c r="C17">
        <f>COUNTIFS(Country,'All Response Summary charts'!A17,AssignmentStatus,"Approved")</f>
        <v>2</v>
      </c>
      <c r="D17" t="s">
        <v>355</v>
      </c>
      <c r="G17" s="3"/>
    </row>
    <row r="18" spans="1:7">
      <c r="A18" s="3" t="s">
        <v>245</v>
      </c>
      <c r="B18" t="s">
        <v>354</v>
      </c>
      <c r="C18">
        <f>COUNTIFS(Country,'All Response Summary charts'!A18,AssignmentStatus,"Approved")</f>
        <v>2</v>
      </c>
      <c r="D18" t="s">
        <v>355</v>
      </c>
      <c r="G18" s="3"/>
    </row>
    <row r="19" spans="1:7">
      <c r="A19" s="3" t="s">
        <v>361</v>
      </c>
      <c r="B19" t="s">
        <v>354</v>
      </c>
      <c r="C19">
        <f>COUNTIFS(Country,'All Response Summary charts'!A19,AssignmentStatus,"Approved")</f>
        <v>3</v>
      </c>
      <c r="D19" t="s">
        <v>355</v>
      </c>
      <c r="G19" s="3"/>
    </row>
    <row r="20" spans="1:7">
      <c r="A20" s="3" t="s">
        <v>2417</v>
      </c>
      <c r="B20" t="s">
        <v>354</v>
      </c>
      <c r="C20">
        <f>COUNTIFS(Country,'All Response Summary charts'!A20,AssignmentStatus,"Approved")</f>
        <v>1</v>
      </c>
      <c r="D20" t="s">
        <v>355</v>
      </c>
      <c r="G20" s="3"/>
    </row>
    <row r="21" spans="1:7">
      <c r="A21" s="3" t="s">
        <v>1246</v>
      </c>
      <c r="B21" t="s">
        <v>354</v>
      </c>
      <c r="C21">
        <f>COUNTIFS(Country,'All Response Summary charts'!A21,AssignmentStatus,"Approved")</f>
        <v>4</v>
      </c>
      <c r="D21" t="s">
        <v>355</v>
      </c>
      <c r="G21" s="3"/>
    </row>
    <row r="22" spans="1:7">
      <c r="A22" s="3" t="s">
        <v>2010</v>
      </c>
      <c r="B22" t="s">
        <v>354</v>
      </c>
      <c r="C22">
        <f>COUNTIFS(Country,'All Response Summary charts'!A22,AssignmentStatus,"Approved")</f>
        <v>2</v>
      </c>
      <c r="D22" t="s">
        <v>355</v>
      </c>
      <c r="G22" s="3"/>
    </row>
    <row r="23" spans="1:7">
      <c r="A23" s="3" t="s">
        <v>91</v>
      </c>
      <c r="B23" t="s">
        <v>354</v>
      </c>
      <c r="C23">
        <f>COUNTIFS(Country,'All Response Summary charts'!A23,AssignmentStatus,"Approved")</f>
        <v>2</v>
      </c>
      <c r="D23" t="s">
        <v>355</v>
      </c>
      <c r="G23" s="3"/>
    </row>
    <row r="24" spans="1:7">
      <c r="A24" s="3" t="s">
        <v>105</v>
      </c>
      <c r="B24" t="s">
        <v>354</v>
      </c>
      <c r="C24">
        <f>COUNTIFS(Country,'All Response Summary charts'!A24,AssignmentStatus,"Approved")</f>
        <v>2</v>
      </c>
      <c r="D24" t="s">
        <v>355</v>
      </c>
      <c r="G24" s="3"/>
    </row>
    <row r="25" spans="1:7">
      <c r="A25" s="3" t="s">
        <v>1886</v>
      </c>
      <c r="B25" t="s">
        <v>354</v>
      </c>
      <c r="C25">
        <f>COUNTIFS(Country,'All Response Summary charts'!A25,AssignmentStatus,"Approved")</f>
        <v>1</v>
      </c>
      <c r="D25" t="s">
        <v>355</v>
      </c>
      <c r="G25" s="3"/>
    </row>
    <row r="26" spans="1:7">
      <c r="A26" s="3" t="s">
        <v>360</v>
      </c>
      <c r="B26" t="s">
        <v>354</v>
      </c>
      <c r="C26">
        <f>COUNTIFS(Country,'All Response Summary charts'!A26,AssignmentStatus,"Approved")</f>
        <v>1</v>
      </c>
      <c r="D26" t="s">
        <v>355</v>
      </c>
      <c r="G26" s="3"/>
    </row>
    <row r="27" spans="1:7">
      <c r="A27" s="3" t="s">
        <v>237</v>
      </c>
      <c r="B27" t="s">
        <v>354</v>
      </c>
      <c r="C27">
        <f>COUNTIFS(Country,'All Response Summary charts'!A27,AssignmentStatus,"Approved")</f>
        <v>1</v>
      </c>
      <c r="D27" t="s">
        <v>355</v>
      </c>
      <c r="G27" s="3"/>
    </row>
    <row r="28" spans="1:7">
      <c r="A28" s="3" t="s">
        <v>1370</v>
      </c>
      <c r="B28" t="s">
        <v>354</v>
      </c>
      <c r="C28">
        <f>COUNTIFS(Country,'All Response Summary charts'!A28,AssignmentStatus,"Approved")</f>
        <v>1</v>
      </c>
      <c r="D28" t="s">
        <v>355</v>
      </c>
      <c r="G28" s="3"/>
    </row>
    <row r="29" spans="1:7">
      <c r="A29" s="3" t="s">
        <v>117</v>
      </c>
      <c r="B29" t="s">
        <v>354</v>
      </c>
      <c r="C29">
        <f>COUNTIFS(Country,'All Response Summary charts'!A29,AssignmentStatus,"Approved")</f>
        <v>1</v>
      </c>
      <c r="D29" t="s">
        <v>355</v>
      </c>
      <c r="G29" s="3"/>
    </row>
    <row r="30" spans="1:7">
      <c r="A30" s="3" t="s">
        <v>205</v>
      </c>
      <c r="B30" t="s">
        <v>354</v>
      </c>
      <c r="C30">
        <f>COUNTIFS(Country,'All Response Summary charts'!A30,AssignmentStatus,"Approved")</f>
        <v>1</v>
      </c>
      <c r="D30" t="s">
        <v>355</v>
      </c>
      <c r="G30" s="3"/>
    </row>
    <row r="31" spans="1:7">
      <c r="A31" s="3" t="s">
        <v>242</v>
      </c>
      <c r="B31" t="s">
        <v>354</v>
      </c>
      <c r="C31">
        <f>COUNTIFS(Country,'All Response Summary charts'!A31,AssignmentStatus,"Approved")</f>
        <v>1</v>
      </c>
      <c r="D31" t="s">
        <v>355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0</v>
      </c>
      <c r="D32" t="s">
        <v>355</v>
      </c>
      <c r="G32" s="3"/>
    </row>
  </sheetData>
  <autoFilter ref="A2:C459">
    <sortState ref="A3:C32">
      <sortCondition descending="1" ref="C1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workbookViewId="0">
      <selection activeCell="H7" sqref="H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Batch_813445_batch_results.csv</vt:lpstr>
      <vt:lpstr>Discarded recording HITS</vt:lpstr>
      <vt:lpstr>rejected HITS</vt:lpstr>
      <vt:lpstr>Transcriptions Per Recording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2012-12-29T05:40:52Z</dcterms:modified>
</cp:coreProperties>
</file>