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6601_18" sheetId="1" r:id="rId4"/>
    <sheet name="6602_18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<sst xmlns="http://schemas.openxmlformats.org/spreadsheetml/2006/main" uniqueCount="144">
  <si>
    <t>FORNITORE</t>
  </si>
  <si>
    <t>FMFINGROSS</t>
  </si>
  <si>
    <t>FORMA DI PAGAMENTO</t>
  </si>
  <si>
    <t>QUANTITA' IN ORDINE</t>
  </si>
  <si>
    <t>QUANTITA' IN SCONTO MERCE</t>
  </si>
  <si>
    <t>NUMERO ORDINE</t>
  </si>
  <si>
    <t>6601/18</t>
  </si>
  <si>
    <t>SCONTO CASSA %</t>
  </si>
  <si>
    <t>DATA ORDINE</t>
  </si>
  <si>
    <t>2018-04-11T22:00:00.000Z</t>
  </si>
  <si>
    <t>SPESE DI TRASPORTO</t>
  </si>
  <si>
    <t>TOTALE PEZZI</t>
  </si>
  <si>
    <t>SM1 - S.EUFEMIA</t>
  </si>
  <si>
    <t>SM3 - OSPITALETTO</t>
  </si>
  <si>
    <t>SM4 - MONIGA</t>
  </si>
  <si>
    <t>SM5 - CHIARI</t>
  </si>
  <si>
    <t>SM6 - ASOLA</t>
  </si>
  <si>
    <t>SM7 - PALAZZOLO</t>
  </si>
  <si>
    <t>SM9 - VIA DUCCO</t>
  </si>
  <si>
    <t>SM13 - ORZINUOVI</t>
  </si>
  <si>
    <t>SM14 - VIADANA</t>
  </si>
  <si>
    <t>SM15 - ALBINO</t>
  </si>
  <si>
    <t>SM16 - VILLANUOVA</t>
  </si>
  <si>
    <t>SM17 - PISOGNE</t>
  </si>
  <si>
    <t>SM18 - CASALMAGGIORE</t>
  </si>
  <si>
    <t>SM19 - CREMA</t>
  </si>
  <si>
    <t>SM25 - MERATE</t>
  </si>
  <si>
    <t>SM26 - COMO</t>
  </si>
  <si>
    <t>SM27 - GAVIRATE</t>
  </si>
  <si>
    <t>SM28 - ALBAVILLA</t>
  </si>
  <si>
    <t>SM32 - SAREZZO</t>
  </si>
  <si>
    <t>SM33 - CARPENEDOLO</t>
  </si>
  <si>
    <t>SM34 - SUZZARA</t>
  </si>
  <si>
    <t>SM35 - ALBANO S.A.</t>
  </si>
  <si>
    <t>SM36 - OSTIGLIA</t>
  </si>
  <si>
    <t>SM37 - SONICO</t>
  </si>
  <si>
    <t>SM38 - CASTEL GOFFREDO</t>
  </si>
  <si>
    <t>SM39 - ANTEGNATE</t>
  </si>
  <si>
    <t>SM41 - FRECCIA ROSSA</t>
  </si>
  <si>
    <t>SM43 - NOVI LIGURE</t>
  </si>
  <si>
    <t>SM44 - SESTO SAN GIOVANNI</t>
  </si>
  <si>
    <t>SM45 - CASTELVETRO</t>
  </si>
  <si>
    <t>SM46 - VOGHERA</t>
  </si>
  <si>
    <t>SM99 - MAPELLO</t>
  </si>
  <si>
    <t>SMW1 - NEGOZIO WEB</t>
  </si>
  <si>
    <t>ELW1 - NEGOZIO ELTRON WEB</t>
  </si>
  <si>
    <t>SMBB - SUPERMEDIA - B2B</t>
  </si>
  <si>
    <t>SMC1 - CR BRESCIA</t>
  </si>
  <si>
    <t>SMM1 - MAG ALBAVILLA</t>
  </si>
  <si>
    <t>SMM2 - MAG. VILLANUOVA</t>
  </si>
  <si>
    <t>SMM3 - MAG BRESCIA</t>
  </si>
  <si>
    <t>SMMD - MAGAZZINO DIFFERENZE</t>
  </si>
  <si>
    <t>TOTALE SCONTO MERCE</t>
  </si>
  <si>
    <t>DATA CONSEGNA PREVISTA</t>
  </si>
  <si>
    <t>SPESE DI TRASPORTO %</t>
  </si>
  <si>
    <t>DATA CONSEGNA MINIMA</t>
  </si>
  <si>
    <t>MARGINE TOTALE</t>
  </si>
  <si>
    <t>DATA CONSEGNA MASSIMA</t>
  </si>
  <si>
    <t>2018-04-26T22:00:00.000Z</t>
  </si>
  <si>
    <t>MARGINE %</t>
  </si>
  <si>
    <t>BUYER</t>
  </si>
  <si>
    <t xml:space="preserve"> - </t>
  </si>
  <si>
    <t>TOTALE ORDINE</t>
  </si>
  <si>
    <t>COD.ART. FORNITORE</t>
  </si>
  <si>
    <t>EAN</t>
  </si>
  <si>
    <t>COD. ART.</t>
  </si>
  <si>
    <t>DESCRIZIONE</t>
  </si>
  <si>
    <t>MARCA</t>
  </si>
  <si>
    <t>MODELLO</t>
  </si>
  <si>
    <t>FAM.</t>
  </si>
  <si>
    <t>S.FAM.</t>
  </si>
  <si>
    <t>IVA</t>
  </si>
  <si>
    <t>TG.</t>
  </si>
  <si>
    <t>COSTO</t>
  </si>
  <si>
    <t>SCONTI</t>
  </si>
  <si>
    <t>COSTO FINITO</t>
  </si>
  <si>
    <t>PREZZO VENDITA</t>
  </si>
  <si>
    <t>MARG.</t>
  </si>
  <si>
    <t>MARG.%</t>
  </si>
  <si>
    <t>MARG. TOTALE</t>
  </si>
  <si>
    <t>COSTO TOTALE</t>
  </si>
  <si>
    <t>%</t>
  </si>
  <si>
    <t>T</t>
  </si>
  <si>
    <t>A</t>
  </si>
  <si>
    <t>B</t>
  </si>
  <si>
    <t>C</t>
  </si>
  <si>
    <t>D</t>
  </si>
  <si>
    <t>EXT.</t>
  </si>
  <si>
    <t>IMP.</t>
  </si>
  <si>
    <t>9788817099431</t>
  </si>
  <si>
    <t>0776342</t>
  </si>
  <si>
    <t>SARA AL TRAMONTO</t>
  </si>
  <si>
    <t>OPPORTUNITY</t>
  </si>
  <si>
    <t>10071314</t>
  </si>
  <si>
    <t>75</t>
  </si>
  <si>
    <t>5</t>
  </si>
  <si>
    <t>9788838937804</t>
  </si>
  <si>
    <t>0776271</t>
  </si>
  <si>
    <t>CLINICA DI RIPOSO &amp; PACE (LA)</t>
  </si>
  <si>
    <t>10</t>
  </si>
  <si>
    <t>9788869876059</t>
  </si>
  <si>
    <t>0776262</t>
  </si>
  <si>
    <t>DIETA DEL MICROBIOMA (LA)</t>
  </si>
  <si>
    <t>4</t>
  </si>
  <si>
    <t>9788806237639</t>
  </si>
  <si>
    <t>0776217</t>
  </si>
  <si>
    <t>AGENTE DEL CAOS (L')</t>
  </si>
  <si>
    <t>38229845</t>
  </si>
  <si>
    <t>6602/18</t>
  </si>
  <si>
    <t>9788852224805</t>
  </si>
  <si>
    <t>0777635</t>
  </si>
  <si>
    <t>ALLA RICERCA DI NEMO</t>
  </si>
  <si>
    <t>18</t>
  </si>
  <si>
    <t>9</t>
  </si>
  <si>
    <t>9788852224843</t>
  </si>
  <si>
    <t>0777626</t>
  </si>
  <si>
    <t>RAPUNZEL                   CLA</t>
  </si>
  <si>
    <t>9788852224140</t>
  </si>
  <si>
    <t>0777608</t>
  </si>
  <si>
    <t>PINOCCHIO</t>
  </si>
  <si>
    <t>9788852227400</t>
  </si>
  <si>
    <t>0777591</t>
  </si>
  <si>
    <t>BELLA E LA BESTIA 8LA) CLASSIC</t>
  </si>
  <si>
    <t>9788852228759</t>
  </si>
  <si>
    <t>0777555</t>
  </si>
  <si>
    <t>FROZEN LE AVVENTURE DI OLAF</t>
  </si>
  <si>
    <t>9788852220623</t>
  </si>
  <si>
    <t>0777546</t>
  </si>
  <si>
    <t>SIRENETTA (LA)</t>
  </si>
  <si>
    <t>9788852220586</t>
  </si>
  <si>
    <t>0777528</t>
  </si>
  <si>
    <t>DUMBO</t>
  </si>
  <si>
    <t>9788852224126</t>
  </si>
  <si>
    <t>0777519</t>
  </si>
  <si>
    <t>CARICA DEI 101 (LA)</t>
  </si>
  <si>
    <t>9788852223778</t>
  </si>
  <si>
    <t>0777476</t>
  </si>
  <si>
    <t>INSIDE OUT                 CLA</t>
  </si>
  <si>
    <t>9788852220593</t>
  </si>
  <si>
    <t>0704214</t>
  </si>
  <si>
    <t>FROZEN</t>
  </si>
  <si>
    <t>0609700</t>
  </si>
  <si>
    <t>9788852227028</t>
  </si>
  <si>
    <t>CLASSICS - OCEANIA</t>
  </si>
</sst>
</file>

<file path=xl/styles.xml><?xml version="1.0" encoding="utf-8"?>
<styleSheet xmlns="http://schemas.openxmlformats.org/spreadsheetml/2006/main" xml:space="preserve">
  <numFmts count="1">
    <numFmt numFmtId="164" formatCode="[Blue][&gt;=20]###,###,##0.00;[Red][&lt;0]-###,###,##0.00;###,###,##0.00"/>
  </numFmts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9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B14"/>
  <sheetViews>
    <sheetView tabSelected="1" workbookViewId="0" showGridLines="true" showRowColHeaders="1">
      <selection activeCell="A9" sqref="A9"/>
    </sheetView>
  </sheetViews>
  <sheetFormatPr customHeight="true" defaultRowHeight="20" outlineLevelRow="0" outlineLevelCol="0"/>
  <cols>
    <col min="1" max="1" width="25" customWidth="true" style="0"/>
    <col min="2" max="2" width="15" customWidth="true" style="0"/>
    <col min="3" max="3" width="9" customWidth="true" style="0"/>
    <col min="4" max="4" width="28" customWidth="true" style="0"/>
    <col min="5" max="5" width="14" customWidth="true" style="0"/>
    <col min="6" max="6" width="14" customWidth="true" style="0"/>
    <col min="7" max="7" width="10" customWidth="true" style="0"/>
    <col min="8" max="8" width="10" customWidth="true" style="0"/>
    <col min="9" max="9" width="4" customWidth="true" style="0"/>
    <col min="10" max="10" width="4" customWidth="true" style="0"/>
    <col min="11" max="11" width="9" customWidth="true" style="0"/>
    <col min="12" max="12" width="9" customWidth="true" style="0"/>
    <col min="13" max="13" width="6" customWidth="true" style="0"/>
    <col min="14" max="14" width="6" customWidth="true" style="0"/>
    <col min="15" max="15" width="6" customWidth="true" style="0"/>
    <col min="16" max="16" width="6" customWidth="true" style="0"/>
    <col min="17" max="17" width="6" customWidth="true" style="0"/>
    <col min="18" max="18" width="6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4" customWidth="true" style="0"/>
    <col min="27" max="27" width="4" customWidth="true" style="0"/>
    <col min="28" max="28" width="4" customWidth="true" style="0"/>
    <col min="29" max="29" width="4" customWidth="true" style="0"/>
    <col min="30" max="30" width="4" customWidth="true" style="0"/>
    <col min="31" max="31" width="4" customWidth="true" style="0"/>
    <col min="32" max="32" width="4" customWidth="true" style="0"/>
    <col min="33" max="33" width="4" customWidth="true" style="0"/>
    <col min="34" max="34" width="4" customWidth="true" style="0"/>
    <col min="35" max="35" width="4" customWidth="true" style="0"/>
    <col min="36" max="36" width="4" customWidth="true" style="0"/>
    <col min="37" max="37" width="4" customWidth="true" style="0"/>
    <col min="38" max="38" width="4" customWidth="true" style="0"/>
    <col min="39" max="39" width="4" customWidth="true" style="0"/>
    <col min="40" max="40" width="4" customWidth="true" style="0"/>
    <col min="41" max="41" width="4" customWidth="true" style="0"/>
    <col min="42" max="42" width="4" customWidth="true" style="0"/>
    <col min="43" max="43" width="4" customWidth="true" style="0"/>
    <col min="44" max="44" width="4" customWidth="true" style="0"/>
    <col min="45" max="45" width="4" customWidth="true" style="0"/>
    <col min="46" max="46" width="4" customWidth="true" style="0"/>
    <col min="47" max="47" width="4" customWidth="true" style="0"/>
    <col min="48" max="48" width="4" customWidth="true" style="0"/>
    <col min="49" max="49" width="4" customWidth="true" style="0"/>
    <col min="50" max="50" width="4" customWidth="true" style="0"/>
    <col min="51" max="51" width="4" customWidth="true" style="0"/>
    <col min="52" max="52" width="4" customWidth="true" style="0"/>
    <col min="53" max="53" width="4" customWidth="true" style="0"/>
    <col min="54" max="54" width="4" customWidth="true" style="0"/>
    <col min="55" max="55" width="4" customWidth="true" style="0"/>
    <col min="56" max="56" width="4" customWidth="true" style="0"/>
    <col min="57" max="57" width="4" customWidth="true" style="0"/>
    <col min="58" max="58" width="4" customWidth="true" style="0"/>
    <col min="59" max="59" width="4" customWidth="true" style="0"/>
    <col min="60" max="60" width="4" customWidth="true" style="0"/>
    <col min="61" max="61" width="4" customWidth="true" style="0"/>
    <col min="62" max="62" width="4" customWidth="true" style="0"/>
    <col min="63" max="63" width="4" customWidth="true" style="0"/>
    <col min="64" max="64" width="4" customWidth="true" style="0"/>
    <col min="65" max="65" width="4" customWidth="true" style="0"/>
    <col min="66" max="66" width="9" customWidth="true" style="0"/>
    <col min="67" max="67" width="4" customWidth="true" style="0"/>
    <col min="68" max="68" width="4" customWidth="true" style="0"/>
    <col min="69" max="69" width="4" customWidth="true" style="0"/>
    <col min="70" max="70" width="4" customWidth="true" style="0"/>
    <col min="71" max="71" width="4" customWidth="true" style="0"/>
    <col min="72" max="72" width="4" customWidth="true" style="0"/>
    <col min="73" max="73" width="4" customWidth="true" style="0"/>
    <col min="74" max="74" width="4" customWidth="true" style="0"/>
    <col min="75" max="75" width="4" customWidth="true" style="0"/>
    <col min="76" max="76" width="4" customWidth="true" style="0"/>
    <col min="77" max="77" width="4" customWidth="true" style="0"/>
    <col min="78" max="78" width="4" customWidth="true" style="0"/>
    <col min="79" max="79" width="4" customWidth="true" style="0"/>
    <col min="80" max="80" width="4" customWidth="true" style="0"/>
    <col min="81" max="81" width="4" customWidth="true" style="0"/>
    <col min="82" max="82" width="4" customWidth="true" style="0"/>
    <col min="83" max="83" width="4" customWidth="true" style="0"/>
    <col min="84" max="84" width="4" customWidth="true" style="0"/>
    <col min="85" max="85" width="4" customWidth="true" style="0"/>
    <col min="86" max="86" width="4" customWidth="true" style="0"/>
    <col min="87" max="87" width="4" customWidth="true" style="0"/>
    <col min="88" max="88" width="4" customWidth="true" style="0"/>
    <col min="89" max="89" width="4" customWidth="true" style="0"/>
    <col min="90" max="90" width="4" customWidth="true" style="0"/>
    <col min="91" max="91" width="4" customWidth="true" style="0"/>
    <col min="92" max="92" width="4" customWidth="true" style="0"/>
    <col min="93" max="93" width="4" customWidth="true" style="0"/>
    <col min="94" max="94" width="4" customWidth="true" style="0"/>
    <col min="95" max="95" width="4" customWidth="true" style="0"/>
    <col min="96" max="96" width="4" customWidth="true" style="0"/>
    <col min="97" max="97" width="4" customWidth="true" style="0"/>
    <col min="98" max="98" width="4" customWidth="true" style="0"/>
    <col min="99" max="99" width="4" customWidth="true" style="0"/>
    <col min="100" max="100" width="4" customWidth="true" style="0"/>
    <col min="101" max="101" width="4" customWidth="true" style="0"/>
    <col min="102" max="102" width="4" customWidth="true" style="0"/>
    <col min="103" max="103" width="4" customWidth="true" style="0"/>
    <col min="104" max="104" width="4" customWidth="true" style="0"/>
    <col min="105" max="105" width="4" customWidth="true" style="0"/>
    <col min="106" max="106" width="4" customWidth="true" style="0"/>
  </cols>
  <sheetData>
    <row r="1" spans="1:106">
      <c r="A1" s="2" t="s">
        <v>0</v>
      </c>
      <c r="B1" s="1" t="s">
        <v>1</v>
      </c>
      <c r="C1" s="1"/>
      <c r="D1" s="2" t="s">
        <v>2</v>
      </c>
      <c r="E1" s="1"/>
      <c r="F1"/>
      <c r="Y1" s="6" t="s">
        <v>3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6" t="s">
        <v>4</v>
      </c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</row>
    <row r="2" spans="1:106">
      <c r="A2" s="2" t="s">
        <v>5</v>
      </c>
      <c r="B2" s="1" t="s">
        <v>6</v>
      </c>
      <c r="C2" s="1"/>
      <c r="D2" s="2" t="s">
        <v>7</v>
      </c>
      <c r="E2" s="1">
        <v>0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</row>
    <row r="3" spans="1:106">
      <c r="A3" s="2" t="s">
        <v>8</v>
      </c>
      <c r="B3" s="1" t="s">
        <v>9</v>
      </c>
      <c r="C3" s="1"/>
      <c r="D3" s="2" t="s">
        <v>10</v>
      </c>
      <c r="E3" s="1">
        <v>0</v>
      </c>
      <c r="Y3" s="5" t="s">
        <v>11</v>
      </c>
      <c r="Z3" s="5" t="s">
        <v>12</v>
      </c>
      <c r="AA3" s="5" t="s">
        <v>13</v>
      </c>
      <c r="AB3" s="5" t="s">
        <v>14</v>
      </c>
      <c r="AC3" s="5" t="s">
        <v>15</v>
      </c>
      <c r="AD3" s="5" t="s">
        <v>16</v>
      </c>
      <c r="AE3" s="5" t="s">
        <v>17</v>
      </c>
      <c r="AF3" s="5" t="s">
        <v>18</v>
      </c>
      <c r="AG3" s="5" t="s">
        <v>19</v>
      </c>
      <c r="AH3" s="5" t="s">
        <v>20</v>
      </c>
      <c r="AI3" s="5" t="s">
        <v>21</v>
      </c>
      <c r="AJ3" s="5" t="s">
        <v>22</v>
      </c>
      <c r="AK3" s="5" t="s">
        <v>23</v>
      </c>
      <c r="AL3" s="5" t="s">
        <v>24</v>
      </c>
      <c r="AM3" s="5" t="s">
        <v>25</v>
      </c>
      <c r="AN3" s="5" t="s">
        <v>26</v>
      </c>
      <c r="AO3" s="5" t="s">
        <v>27</v>
      </c>
      <c r="AP3" s="5" t="s">
        <v>28</v>
      </c>
      <c r="AQ3" s="5" t="s">
        <v>29</v>
      </c>
      <c r="AR3" s="5" t="s">
        <v>30</v>
      </c>
      <c r="AS3" s="5" t="s">
        <v>31</v>
      </c>
      <c r="AT3" s="5" t="s">
        <v>32</v>
      </c>
      <c r="AU3" s="5" t="s">
        <v>33</v>
      </c>
      <c r="AV3" s="5" t="s">
        <v>34</v>
      </c>
      <c r="AW3" s="5" t="s">
        <v>35</v>
      </c>
      <c r="AX3" s="5" t="s">
        <v>36</v>
      </c>
      <c r="AY3" s="5" t="s">
        <v>37</v>
      </c>
      <c r="AZ3" s="5" t="s">
        <v>38</v>
      </c>
      <c r="BA3" s="5" t="s">
        <v>39</v>
      </c>
      <c r="BB3" s="5" t="s">
        <v>40</v>
      </c>
      <c r="BC3" s="5" t="s">
        <v>41</v>
      </c>
      <c r="BD3" s="5" t="s">
        <v>42</v>
      </c>
      <c r="BE3" s="5" t="s">
        <v>43</v>
      </c>
      <c r="BF3" s="5" t="s">
        <v>44</v>
      </c>
      <c r="BG3" s="5" t="s">
        <v>45</v>
      </c>
      <c r="BH3" s="5" t="s">
        <v>46</v>
      </c>
      <c r="BI3" s="5" t="s">
        <v>47</v>
      </c>
      <c r="BJ3" s="5" t="s">
        <v>48</v>
      </c>
      <c r="BK3" s="5" t="s">
        <v>49</v>
      </c>
      <c r="BL3" s="5" t="s">
        <v>50</v>
      </c>
      <c r="BM3" s="5" t="s">
        <v>51</v>
      </c>
      <c r="BN3" s="5" t="s">
        <v>52</v>
      </c>
      <c r="BO3" s="5" t="s">
        <v>12</v>
      </c>
      <c r="BP3" s="5" t="s">
        <v>13</v>
      </c>
      <c r="BQ3" s="5" t="s">
        <v>14</v>
      </c>
      <c r="BR3" s="5" t="s">
        <v>15</v>
      </c>
      <c r="BS3" s="5" t="s">
        <v>16</v>
      </c>
      <c r="BT3" s="5" t="s">
        <v>17</v>
      </c>
      <c r="BU3" s="5" t="s">
        <v>18</v>
      </c>
      <c r="BV3" s="5" t="s">
        <v>19</v>
      </c>
      <c r="BW3" s="5" t="s">
        <v>20</v>
      </c>
      <c r="BX3" s="5" t="s">
        <v>21</v>
      </c>
      <c r="BY3" s="5" t="s">
        <v>22</v>
      </c>
      <c r="BZ3" s="5" t="s">
        <v>23</v>
      </c>
      <c r="CA3" s="5" t="s">
        <v>24</v>
      </c>
      <c r="CB3" s="5" t="s">
        <v>25</v>
      </c>
      <c r="CC3" s="5" t="s">
        <v>26</v>
      </c>
      <c r="CD3" s="5" t="s">
        <v>27</v>
      </c>
      <c r="CE3" s="5" t="s">
        <v>28</v>
      </c>
      <c r="CF3" s="5" t="s">
        <v>29</v>
      </c>
      <c r="CG3" s="5" t="s">
        <v>30</v>
      </c>
      <c r="CH3" s="5" t="s">
        <v>31</v>
      </c>
      <c r="CI3" s="5" t="s">
        <v>32</v>
      </c>
      <c r="CJ3" s="5" t="s">
        <v>33</v>
      </c>
      <c r="CK3" s="5" t="s">
        <v>34</v>
      </c>
      <c r="CL3" s="5" t="s">
        <v>35</v>
      </c>
      <c r="CM3" s="5" t="s">
        <v>36</v>
      </c>
      <c r="CN3" s="5" t="s">
        <v>37</v>
      </c>
      <c r="CO3" s="5" t="s">
        <v>38</v>
      </c>
      <c r="CP3" s="5" t="s">
        <v>39</v>
      </c>
      <c r="CQ3" s="5" t="s">
        <v>40</v>
      </c>
      <c r="CR3" s="5" t="s">
        <v>41</v>
      </c>
      <c r="CS3" s="5" t="s">
        <v>42</v>
      </c>
      <c r="CT3" s="5" t="s">
        <v>43</v>
      </c>
      <c r="CU3" s="5" t="s">
        <v>44</v>
      </c>
      <c r="CV3" s="5" t="s">
        <v>45</v>
      </c>
      <c r="CW3" s="5" t="s">
        <v>46</v>
      </c>
      <c r="CX3" s="5" t="s">
        <v>47</v>
      </c>
      <c r="CY3" s="5" t="s">
        <v>48</v>
      </c>
      <c r="CZ3" s="5" t="s">
        <v>49</v>
      </c>
      <c r="DA3" s="5" t="s">
        <v>50</v>
      </c>
      <c r="DB3" s="5" t="s">
        <v>51</v>
      </c>
    </row>
    <row r="4" spans="1:106">
      <c r="A4" s="2" t="s">
        <v>53</v>
      </c>
      <c r="B4" s="1" t="s">
        <v>9</v>
      </c>
      <c r="C4" s="1"/>
      <c r="D4" s="2" t="s">
        <v>54</v>
      </c>
      <c r="E4" s="1">
        <v>0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</row>
    <row r="5" spans="1:106">
      <c r="A5" s="2" t="s">
        <v>55</v>
      </c>
      <c r="B5" s="1" t="s">
        <v>9</v>
      </c>
      <c r="C5" s="1"/>
      <c r="D5" s="2" t="s">
        <v>56</v>
      </c>
      <c r="E5" s="1">
        <f>SUM(W11:W14)</f>
        <v>61.26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</row>
    <row r="6" spans="1:106">
      <c r="A6" s="2" t="s">
        <v>57</v>
      </c>
      <c r="B6" s="1" t="s">
        <v>58</v>
      </c>
      <c r="C6" s="1"/>
      <c r="D6" s="2" t="s">
        <v>59</v>
      </c>
      <c r="E6" s="1">
        <f>IF(E7&lt;&gt;0,ROUND(E5/(SUMPRODUCT(I11:I14,X11:X14)/100+E7)*100,2),0)</f>
        <v>32.81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</row>
    <row r="7" spans="1:106">
      <c r="A7" s="2" t="s">
        <v>60</v>
      </c>
      <c r="B7" s="1" t="s">
        <v>61</v>
      </c>
      <c r="C7" s="1"/>
      <c r="D7" s="2" t="s">
        <v>62</v>
      </c>
      <c r="E7" s="1">
        <f>SUM(X11:X14)</f>
        <v>186.7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</row>
    <row r="8" spans="1:106">
      <c r="A8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</row>
    <row r="9" spans="1:106">
      <c r="A9" s="7" t="s">
        <v>63</v>
      </c>
      <c r="B9" s="7" t="s">
        <v>64</v>
      </c>
      <c r="C9" s="7" t="s">
        <v>65</v>
      </c>
      <c r="D9" s="7" t="s">
        <v>66</v>
      </c>
      <c r="E9" s="7" t="s">
        <v>67</v>
      </c>
      <c r="F9" s="7" t="s">
        <v>68</v>
      </c>
      <c r="G9" s="7" t="s">
        <v>69</v>
      </c>
      <c r="H9" s="7" t="s">
        <v>70</v>
      </c>
      <c r="I9" s="7" t="s">
        <v>71</v>
      </c>
      <c r="J9" s="7"/>
      <c r="K9" s="7" t="s">
        <v>72</v>
      </c>
      <c r="L9" s="7" t="s">
        <v>73</v>
      </c>
      <c r="M9" s="7" t="s">
        <v>74</v>
      </c>
      <c r="N9" s="7"/>
      <c r="O9" s="7"/>
      <c r="P9" s="7"/>
      <c r="Q9" s="7"/>
      <c r="R9" s="7"/>
      <c r="S9" s="7" t="s">
        <v>75</v>
      </c>
      <c r="T9" s="7" t="s">
        <v>76</v>
      </c>
      <c r="U9" s="7" t="s">
        <v>77</v>
      </c>
      <c r="V9" s="7" t="s">
        <v>78</v>
      </c>
      <c r="W9" s="7" t="s">
        <v>79</v>
      </c>
      <c r="X9" s="7" t="s">
        <v>80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</row>
    <row r="10" spans="1:106">
      <c r="A10" s="7"/>
      <c r="B10" s="7"/>
      <c r="C10" s="7"/>
      <c r="D10" s="7"/>
      <c r="E10" s="7"/>
      <c r="F10" s="7"/>
      <c r="G10" s="7"/>
      <c r="H10" s="7"/>
      <c r="I10" s="7" t="s">
        <v>81</v>
      </c>
      <c r="J10" s="7" t="s">
        <v>82</v>
      </c>
      <c r="K10" s="7"/>
      <c r="L10" s="7"/>
      <c r="M10" s="7" t="s">
        <v>83</v>
      </c>
      <c r="N10" s="7" t="s">
        <v>84</v>
      </c>
      <c r="O10" s="7" t="s">
        <v>85</v>
      </c>
      <c r="P10" s="7" t="s">
        <v>86</v>
      </c>
      <c r="Q10" s="7" t="s">
        <v>87</v>
      </c>
      <c r="R10" s="7" t="s">
        <v>88</v>
      </c>
      <c r="S10" s="7"/>
      <c r="T10" s="7"/>
      <c r="U10" s="7"/>
      <c r="V10" s="7"/>
      <c r="W10" s="7"/>
      <c r="X10" s="7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</row>
    <row r="11" spans="1:106">
      <c r="A11"/>
      <c r="B11" s="3" t="s">
        <v>89</v>
      </c>
      <c r="C11" s="3" t="s">
        <v>90</v>
      </c>
      <c r="D11" t="s">
        <v>91</v>
      </c>
      <c r="E11" t="s">
        <v>92</v>
      </c>
      <c r="F11" t="s">
        <v>93</v>
      </c>
      <c r="G11" s="3" t="s">
        <v>94</v>
      </c>
      <c r="H11" s="3" t="s">
        <v>95</v>
      </c>
      <c r="I11" s="3">
        <v>0</v>
      </c>
      <c r="J11" s="3">
        <v>3</v>
      </c>
      <c r="K11">
        <v>0</v>
      </c>
      <c r="L11">
        <v>12.16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f>IF(BM11+Y11&gt;0,ROUND((L11*(100-M11)/100*(100-N11)/100*(100-O11)/100*(100-P11)/100*(100-Q11)/100-R11)*Y11/(BM11+Y11),2),ROUND((L11*(100-M11)/100*(100-N11)/100*(100-O11)/100*(100-P11)/100*(100-Q11)/100-R11),2))</f>
        <v>12.16</v>
      </c>
      <c r="T11">
        <v>16.15</v>
      </c>
      <c r="U11">
        <f>ROUND(T11*(100/(100+I11))-S11,2)</f>
        <v>3.99</v>
      </c>
      <c r="V11" s="4">
        <f>IF(T11&lt;&gt;0,ROUND(U11/(T11*(100/(100+I11)))*100,2),0)</f>
        <v>24.71</v>
      </c>
      <c r="W11">
        <f>ROUND(U11*(Y11+BM11),2)</f>
        <v>19.95</v>
      </c>
      <c r="X11">
        <f>ROUND(S11*(Y11+BM11),2)</f>
        <v>60.8</v>
      </c>
      <c r="Y11" s="3">
        <f>SUM(Z11:BM11)</f>
        <v>5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>
        <v>5</v>
      </c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>
        <f>SUM(BO11:DB11)</f>
        <v>0</v>
      </c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</row>
    <row r="12" spans="1:106">
      <c r="A12"/>
      <c r="B12" s="3" t="s">
        <v>96</v>
      </c>
      <c r="C12" s="3" t="s">
        <v>97</v>
      </c>
      <c r="D12" t="s">
        <v>98</v>
      </c>
      <c r="E12" t="s">
        <v>92</v>
      </c>
      <c r="F12"/>
      <c r="G12" s="3" t="s">
        <v>94</v>
      </c>
      <c r="H12" s="3" t="s">
        <v>99</v>
      </c>
      <c r="I12" s="3">
        <v>0</v>
      </c>
      <c r="J12" s="3">
        <v>3</v>
      </c>
      <c r="K12">
        <v>0</v>
      </c>
      <c r="L12">
        <v>8.96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f>IF(BM12+Y12&gt;0,ROUND((L12*(100-M12)/100*(100-N12)/100*(100-O12)/100*(100-P12)/100*(100-Q12)/100-R12)*Y12/(BM12+Y12),2),ROUND((L12*(100-M12)/100*(100-N12)/100*(100-O12)/100*(100-P12)/100*(100-Q12)/100-R12),2))</f>
        <v>8.96</v>
      </c>
      <c r="T12">
        <v>11.9</v>
      </c>
      <c r="U12">
        <f>ROUND(T12*(100/(100+I12))-S12,2)</f>
        <v>2.94</v>
      </c>
      <c r="V12" s="4">
        <f>IF(T12&lt;&gt;0,ROUND(U12/(T12*(100/(100+I12)))*100,2),0)</f>
        <v>24.71</v>
      </c>
      <c r="W12">
        <f>ROUND(U12*(Y12+BM12),2)</f>
        <v>14.7</v>
      </c>
      <c r="X12">
        <f>ROUND(S12*(Y12+BM12),2)</f>
        <v>44.8</v>
      </c>
      <c r="Y12" s="3">
        <f>SUM(Z12:BM12)</f>
        <v>5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>
        <v>5</v>
      </c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>
        <f>SUM(BO12:DB12)</f>
        <v>0</v>
      </c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</row>
    <row r="13" spans="1:106">
      <c r="A13"/>
      <c r="B13" s="3" t="s">
        <v>100</v>
      </c>
      <c r="C13" s="3" t="s">
        <v>101</v>
      </c>
      <c r="D13" t="s">
        <v>102</v>
      </c>
      <c r="E13" t="s">
        <v>92</v>
      </c>
      <c r="F13"/>
      <c r="G13" s="3" t="s">
        <v>94</v>
      </c>
      <c r="H13" s="3" t="s">
        <v>103</v>
      </c>
      <c r="I13" s="3">
        <v>0</v>
      </c>
      <c r="J13" s="3">
        <v>3</v>
      </c>
      <c r="K13">
        <v>0</v>
      </c>
      <c r="L13">
        <v>10.82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f>IF(BM13+Y13&gt;0,ROUND((L13*(100-M13)/100*(100-N13)/100*(100-O13)/100*(100-P13)/100*(100-Q13)/100-R13)*Y13/(BM13+Y13),2),ROUND((L13*(100-M13)/100*(100-N13)/100*(100-O13)/100*(100-P13)/100*(100-Q13)/100-R13),2))</f>
        <v>10.82</v>
      </c>
      <c r="T13">
        <v>14.37</v>
      </c>
      <c r="U13">
        <f>ROUND(T13*(100/(100+I13))-S13,2)</f>
        <v>3.55</v>
      </c>
      <c r="V13" s="4">
        <f>IF(T13&lt;&gt;0,ROUND(U13/(T13*(100/(100+I13)))*100,2),0)</f>
        <v>24.7</v>
      </c>
      <c r="W13">
        <f>ROUND(U13*(Y13+BM13),2)</f>
        <v>10.65</v>
      </c>
      <c r="X13">
        <f>ROUND(S13*(Y13+BM13),2)</f>
        <v>32.46</v>
      </c>
      <c r="Y13" s="3">
        <f>SUM(Z13:BM13)</f>
        <v>3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>
        <v>3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>
        <f>SUM(BO13:DB13)</f>
        <v>0</v>
      </c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</row>
    <row r="14" spans="1:106">
      <c r="A14"/>
      <c r="B14" s="3" t="s">
        <v>104</v>
      </c>
      <c r="C14" s="3" t="s">
        <v>105</v>
      </c>
      <c r="D14" t="s">
        <v>106</v>
      </c>
      <c r="E14" t="s">
        <v>92</v>
      </c>
      <c r="F14" t="s">
        <v>107</v>
      </c>
      <c r="G14" s="3" t="s">
        <v>94</v>
      </c>
      <c r="H14" s="3" t="s">
        <v>103</v>
      </c>
      <c r="I14" s="3">
        <v>0</v>
      </c>
      <c r="J14" s="3">
        <v>3</v>
      </c>
      <c r="K14">
        <v>0</v>
      </c>
      <c r="L14">
        <v>12.16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f>IF(BM14+Y14&gt;0,ROUND((L14*(100-M14)/100*(100-N14)/100*(100-O14)/100*(100-P14)/100*(100-Q14)/100-R14)*Y14/(BM14+Y14),2),ROUND((L14*(100-M14)/100*(100-N14)/100*(100-O14)/100*(100-P14)/100*(100-Q14)/100-R14),2))</f>
        <v>12.16</v>
      </c>
      <c r="T14">
        <v>16.15</v>
      </c>
      <c r="U14">
        <f>ROUND(T14*(100/(100+I14))-S14,2)</f>
        <v>3.99</v>
      </c>
      <c r="V14" s="4">
        <f>IF(T14&lt;&gt;0,ROUND(U14/(T14*(100/(100+I14)))*100,2),0)</f>
        <v>24.71</v>
      </c>
      <c r="W14">
        <f>ROUND(U14*(Y14+BM14),2)</f>
        <v>15.96</v>
      </c>
      <c r="X14">
        <f>ROUND(S14*(Y14+BM14),2)</f>
        <v>48.64</v>
      </c>
      <c r="Y14" s="3">
        <f>SUM(Z14:BM14)</f>
        <v>4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>
        <v>4</v>
      </c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>
        <f>SUM(BO14:DB14)</f>
        <v>0</v>
      </c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B2:C2"/>
    <mergeCell ref="B3:C3"/>
    <mergeCell ref="B4:C4"/>
    <mergeCell ref="B5:C5"/>
    <mergeCell ref="B6:C6"/>
    <mergeCell ref="B7:C7"/>
    <mergeCell ref="A9:A10"/>
    <mergeCell ref="B9:B10"/>
    <mergeCell ref="C9:C10"/>
    <mergeCell ref="D9:D10"/>
    <mergeCell ref="E9:E10"/>
    <mergeCell ref="F9:F10"/>
    <mergeCell ref="G9:G10"/>
    <mergeCell ref="H9:H10"/>
    <mergeCell ref="I9:J9"/>
    <mergeCell ref="K9:K10"/>
    <mergeCell ref="L9:L10"/>
    <mergeCell ref="M9:R9"/>
    <mergeCell ref="S9:S10"/>
    <mergeCell ref="T9:T10"/>
    <mergeCell ref="U9:U10"/>
    <mergeCell ref="V9:V10"/>
    <mergeCell ref="W9:W10"/>
    <mergeCell ref="X9:X10"/>
    <mergeCell ref="A8:X8"/>
    <mergeCell ref="F1:X7"/>
    <mergeCell ref="Y3:Y10"/>
    <mergeCell ref="Z3:Z10"/>
    <mergeCell ref="AA3:AA10"/>
    <mergeCell ref="AB3:AB10"/>
    <mergeCell ref="AC3:AC10"/>
    <mergeCell ref="AD3:AD10"/>
    <mergeCell ref="AE3:AE10"/>
    <mergeCell ref="AF3:AF10"/>
    <mergeCell ref="AG3:AG10"/>
    <mergeCell ref="AH3:AH10"/>
    <mergeCell ref="AI3:AI10"/>
    <mergeCell ref="AJ3:AJ10"/>
    <mergeCell ref="AK3:AK10"/>
    <mergeCell ref="AL3:AL10"/>
    <mergeCell ref="AM3:AM10"/>
    <mergeCell ref="AN3:AN10"/>
    <mergeCell ref="AO3:AO10"/>
    <mergeCell ref="AP3:AP10"/>
    <mergeCell ref="AQ3:AQ10"/>
    <mergeCell ref="AR3:AR10"/>
    <mergeCell ref="AS3:AS10"/>
    <mergeCell ref="AT3:AT10"/>
    <mergeCell ref="AU3:AU10"/>
    <mergeCell ref="AV3:AV10"/>
    <mergeCell ref="AW3:AW10"/>
    <mergeCell ref="AX3:AX10"/>
    <mergeCell ref="AY3:AY10"/>
    <mergeCell ref="AZ3:AZ10"/>
    <mergeCell ref="BA3:BA10"/>
    <mergeCell ref="BB3:BB10"/>
    <mergeCell ref="BC3:BC10"/>
    <mergeCell ref="BD3:BD10"/>
    <mergeCell ref="BE3:BE10"/>
    <mergeCell ref="BF3:BF10"/>
    <mergeCell ref="BG3:BG10"/>
    <mergeCell ref="BH3:BH10"/>
    <mergeCell ref="BI3:BI10"/>
    <mergeCell ref="BJ3:BJ10"/>
    <mergeCell ref="BK3:BK10"/>
    <mergeCell ref="BL3:BL10"/>
    <mergeCell ref="BM3:BM10"/>
    <mergeCell ref="Y1:BM2"/>
    <mergeCell ref="BN3:BN10"/>
    <mergeCell ref="BO3:BO10"/>
    <mergeCell ref="BP3:BP10"/>
    <mergeCell ref="BQ3:BQ10"/>
    <mergeCell ref="BR3:BR10"/>
    <mergeCell ref="BS3:BS10"/>
    <mergeCell ref="BT3:BT10"/>
    <mergeCell ref="BU3:BU10"/>
    <mergeCell ref="BV3:BV10"/>
    <mergeCell ref="BW3:BW10"/>
    <mergeCell ref="BX3:BX10"/>
    <mergeCell ref="BY3:BY10"/>
    <mergeCell ref="BZ3:BZ10"/>
    <mergeCell ref="CA3:CA10"/>
    <mergeCell ref="CB3:CB10"/>
    <mergeCell ref="CC3:CC10"/>
    <mergeCell ref="CD3:CD10"/>
    <mergeCell ref="CE3:CE10"/>
    <mergeCell ref="CF3:CF10"/>
    <mergeCell ref="CG3:CG10"/>
    <mergeCell ref="CH3:CH10"/>
    <mergeCell ref="CI3:CI10"/>
    <mergeCell ref="CJ3:CJ10"/>
    <mergeCell ref="CK3:CK10"/>
    <mergeCell ref="CL3:CL10"/>
    <mergeCell ref="CM3:CM10"/>
    <mergeCell ref="CN3:CN10"/>
    <mergeCell ref="CO3:CO10"/>
    <mergeCell ref="CP3:CP10"/>
    <mergeCell ref="CQ3:CQ10"/>
    <mergeCell ref="CR3:CR10"/>
    <mergeCell ref="CS3:CS10"/>
    <mergeCell ref="CT3:CT10"/>
    <mergeCell ref="CU3:CU10"/>
    <mergeCell ref="CV3:CV10"/>
    <mergeCell ref="CW3:CW10"/>
    <mergeCell ref="CX3:CX10"/>
    <mergeCell ref="CY3:CY10"/>
    <mergeCell ref="CZ3:CZ10"/>
    <mergeCell ref="DA3:DA10"/>
    <mergeCell ref="DB3:DB10"/>
    <mergeCell ref="BN1:D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B21"/>
  <sheetViews>
    <sheetView tabSelected="0" workbookViewId="0" showGridLines="true" showRowColHeaders="1">
      <selection activeCell="A9" sqref="A9"/>
    </sheetView>
  </sheetViews>
  <sheetFormatPr customHeight="true" defaultRowHeight="20" outlineLevelRow="0" outlineLevelCol="0"/>
  <cols>
    <col min="1" max="1" width="25" customWidth="true" style="0"/>
    <col min="2" max="2" width="15" customWidth="true" style="0"/>
    <col min="3" max="3" width="9" customWidth="true" style="0"/>
    <col min="4" max="4" width="28" customWidth="true" style="0"/>
    <col min="5" max="5" width="14" customWidth="true" style="0"/>
    <col min="6" max="6" width="14" customWidth="true" style="0"/>
    <col min="7" max="7" width="10" customWidth="true" style="0"/>
    <col min="8" max="8" width="10" customWidth="true" style="0"/>
    <col min="9" max="9" width="4" customWidth="true" style="0"/>
    <col min="10" max="10" width="4" customWidth="true" style="0"/>
    <col min="11" max="11" width="9" customWidth="true" style="0"/>
    <col min="12" max="12" width="9" customWidth="true" style="0"/>
    <col min="13" max="13" width="6" customWidth="true" style="0"/>
    <col min="14" max="14" width="6" customWidth="true" style="0"/>
    <col min="15" max="15" width="6" customWidth="true" style="0"/>
    <col min="16" max="16" width="6" customWidth="true" style="0"/>
    <col min="17" max="17" width="6" customWidth="true" style="0"/>
    <col min="18" max="18" width="6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4" customWidth="true" style="0"/>
    <col min="27" max="27" width="4" customWidth="true" style="0"/>
    <col min="28" max="28" width="4" customWidth="true" style="0"/>
    <col min="29" max="29" width="4" customWidth="true" style="0"/>
    <col min="30" max="30" width="4" customWidth="true" style="0"/>
    <col min="31" max="31" width="4" customWidth="true" style="0"/>
    <col min="32" max="32" width="4" customWidth="true" style="0"/>
    <col min="33" max="33" width="4" customWidth="true" style="0"/>
    <col min="34" max="34" width="4" customWidth="true" style="0"/>
    <col min="35" max="35" width="4" customWidth="true" style="0"/>
    <col min="36" max="36" width="4" customWidth="true" style="0"/>
    <col min="37" max="37" width="4" customWidth="true" style="0"/>
    <col min="38" max="38" width="4" customWidth="true" style="0"/>
    <col min="39" max="39" width="4" customWidth="true" style="0"/>
    <col min="40" max="40" width="4" customWidth="true" style="0"/>
    <col min="41" max="41" width="4" customWidth="true" style="0"/>
    <col min="42" max="42" width="4" customWidth="true" style="0"/>
    <col min="43" max="43" width="4" customWidth="true" style="0"/>
    <col min="44" max="44" width="4" customWidth="true" style="0"/>
    <col min="45" max="45" width="4" customWidth="true" style="0"/>
    <col min="46" max="46" width="4" customWidth="true" style="0"/>
    <col min="47" max="47" width="4" customWidth="true" style="0"/>
    <col min="48" max="48" width="4" customWidth="true" style="0"/>
    <col min="49" max="49" width="4" customWidth="true" style="0"/>
    <col min="50" max="50" width="4" customWidth="true" style="0"/>
    <col min="51" max="51" width="4" customWidth="true" style="0"/>
    <col min="52" max="52" width="4" customWidth="true" style="0"/>
    <col min="53" max="53" width="4" customWidth="true" style="0"/>
    <col min="54" max="54" width="4" customWidth="true" style="0"/>
    <col min="55" max="55" width="4" customWidth="true" style="0"/>
    <col min="56" max="56" width="4" customWidth="true" style="0"/>
    <col min="57" max="57" width="4" customWidth="true" style="0"/>
    <col min="58" max="58" width="4" customWidth="true" style="0"/>
    <col min="59" max="59" width="4" customWidth="true" style="0"/>
    <col min="60" max="60" width="4" customWidth="true" style="0"/>
    <col min="61" max="61" width="4" customWidth="true" style="0"/>
    <col min="62" max="62" width="4" customWidth="true" style="0"/>
    <col min="63" max="63" width="4" customWidth="true" style="0"/>
    <col min="64" max="64" width="4" customWidth="true" style="0"/>
    <col min="65" max="65" width="4" customWidth="true" style="0"/>
    <col min="66" max="66" width="9" customWidth="true" style="0"/>
    <col min="67" max="67" width="4" customWidth="true" style="0"/>
    <col min="68" max="68" width="4" customWidth="true" style="0"/>
    <col min="69" max="69" width="4" customWidth="true" style="0"/>
    <col min="70" max="70" width="4" customWidth="true" style="0"/>
    <col min="71" max="71" width="4" customWidth="true" style="0"/>
    <col min="72" max="72" width="4" customWidth="true" style="0"/>
    <col min="73" max="73" width="4" customWidth="true" style="0"/>
    <col min="74" max="74" width="4" customWidth="true" style="0"/>
    <col min="75" max="75" width="4" customWidth="true" style="0"/>
    <col min="76" max="76" width="4" customWidth="true" style="0"/>
    <col min="77" max="77" width="4" customWidth="true" style="0"/>
    <col min="78" max="78" width="4" customWidth="true" style="0"/>
    <col min="79" max="79" width="4" customWidth="true" style="0"/>
    <col min="80" max="80" width="4" customWidth="true" style="0"/>
    <col min="81" max="81" width="4" customWidth="true" style="0"/>
    <col min="82" max="82" width="4" customWidth="true" style="0"/>
    <col min="83" max="83" width="4" customWidth="true" style="0"/>
    <col min="84" max="84" width="4" customWidth="true" style="0"/>
    <col min="85" max="85" width="4" customWidth="true" style="0"/>
    <col min="86" max="86" width="4" customWidth="true" style="0"/>
    <col min="87" max="87" width="4" customWidth="true" style="0"/>
    <col min="88" max="88" width="4" customWidth="true" style="0"/>
    <col min="89" max="89" width="4" customWidth="true" style="0"/>
    <col min="90" max="90" width="4" customWidth="true" style="0"/>
    <col min="91" max="91" width="4" customWidth="true" style="0"/>
    <col min="92" max="92" width="4" customWidth="true" style="0"/>
    <col min="93" max="93" width="4" customWidth="true" style="0"/>
    <col min="94" max="94" width="4" customWidth="true" style="0"/>
    <col min="95" max="95" width="4" customWidth="true" style="0"/>
    <col min="96" max="96" width="4" customWidth="true" style="0"/>
    <col min="97" max="97" width="4" customWidth="true" style="0"/>
    <col min="98" max="98" width="4" customWidth="true" style="0"/>
    <col min="99" max="99" width="4" customWidth="true" style="0"/>
    <col min="100" max="100" width="4" customWidth="true" style="0"/>
    <col min="101" max="101" width="4" customWidth="true" style="0"/>
    <col min="102" max="102" width="4" customWidth="true" style="0"/>
    <col min="103" max="103" width="4" customWidth="true" style="0"/>
    <col min="104" max="104" width="4" customWidth="true" style="0"/>
    <col min="105" max="105" width="4" customWidth="true" style="0"/>
    <col min="106" max="106" width="4" customWidth="true" style="0"/>
  </cols>
  <sheetData>
    <row r="1" spans="1:106">
      <c r="A1" s="2" t="s">
        <v>0</v>
      </c>
      <c r="B1" s="1" t="s">
        <v>1</v>
      </c>
      <c r="C1" s="1"/>
      <c r="D1" s="2" t="s">
        <v>2</v>
      </c>
      <c r="E1" s="1"/>
      <c r="F1"/>
      <c r="Y1" s="6" t="s">
        <v>3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6" t="s">
        <v>4</v>
      </c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</row>
    <row r="2" spans="1:106">
      <c r="A2" s="2" t="s">
        <v>5</v>
      </c>
      <c r="B2" s="1" t="s">
        <v>108</v>
      </c>
      <c r="C2" s="1"/>
      <c r="D2" s="2" t="s">
        <v>7</v>
      </c>
      <c r="E2" s="1">
        <v>0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</row>
    <row r="3" spans="1:106">
      <c r="A3" s="2" t="s">
        <v>8</v>
      </c>
      <c r="B3" s="1" t="s">
        <v>9</v>
      </c>
      <c r="C3" s="1"/>
      <c r="D3" s="2" t="s">
        <v>10</v>
      </c>
      <c r="E3" s="1">
        <v>0</v>
      </c>
      <c r="Y3" s="5" t="s">
        <v>11</v>
      </c>
      <c r="Z3" s="5" t="s">
        <v>12</v>
      </c>
      <c r="AA3" s="5" t="s">
        <v>13</v>
      </c>
      <c r="AB3" s="5" t="s">
        <v>14</v>
      </c>
      <c r="AC3" s="5" t="s">
        <v>15</v>
      </c>
      <c r="AD3" s="5" t="s">
        <v>16</v>
      </c>
      <c r="AE3" s="5" t="s">
        <v>17</v>
      </c>
      <c r="AF3" s="5" t="s">
        <v>18</v>
      </c>
      <c r="AG3" s="5" t="s">
        <v>19</v>
      </c>
      <c r="AH3" s="5" t="s">
        <v>20</v>
      </c>
      <c r="AI3" s="5" t="s">
        <v>21</v>
      </c>
      <c r="AJ3" s="5" t="s">
        <v>22</v>
      </c>
      <c r="AK3" s="5" t="s">
        <v>23</v>
      </c>
      <c r="AL3" s="5" t="s">
        <v>24</v>
      </c>
      <c r="AM3" s="5" t="s">
        <v>25</v>
      </c>
      <c r="AN3" s="5" t="s">
        <v>26</v>
      </c>
      <c r="AO3" s="5" t="s">
        <v>27</v>
      </c>
      <c r="AP3" s="5" t="s">
        <v>28</v>
      </c>
      <c r="AQ3" s="5" t="s">
        <v>29</v>
      </c>
      <c r="AR3" s="5" t="s">
        <v>30</v>
      </c>
      <c r="AS3" s="5" t="s">
        <v>31</v>
      </c>
      <c r="AT3" s="5" t="s">
        <v>32</v>
      </c>
      <c r="AU3" s="5" t="s">
        <v>33</v>
      </c>
      <c r="AV3" s="5" t="s">
        <v>34</v>
      </c>
      <c r="AW3" s="5" t="s">
        <v>35</v>
      </c>
      <c r="AX3" s="5" t="s">
        <v>36</v>
      </c>
      <c r="AY3" s="5" t="s">
        <v>37</v>
      </c>
      <c r="AZ3" s="5" t="s">
        <v>38</v>
      </c>
      <c r="BA3" s="5" t="s">
        <v>39</v>
      </c>
      <c r="BB3" s="5" t="s">
        <v>40</v>
      </c>
      <c r="BC3" s="5" t="s">
        <v>41</v>
      </c>
      <c r="BD3" s="5" t="s">
        <v>42</v>
      </c>
      <c r="BE3" s="5" t="s">
        <v>43</v>
      </c>
      <c r="BF3" s="5" t="s">
        <v>44</v>
      </c>
      <c r="BG3" s="5" t="s">
        <v>45</v>
      </c>
      <c r="BH3" s="5" t="s">
        <v>46</v>
      </c>
      <c r="BI3" s="5" t="s">
        <v>47</v>
      </c>
      <c r="BJ3" s="5" t="s">
        <v>48</v>
      </c>
      <c r="BK3" s="5" t="s">
        <v>49</v>
      </c>
      <c r="BL3" s="5" t="s">
        <v>50</v>
      </c>
      <c r="BM3" s="5" t="s">
        <v>51</v>
      </c>
      <c r="BN3" s="5" t="s">
        <v>52</v>
      </c>
      <c r="BO3" s="5" t="s">
        <v>12</v>
      </c>
      <c r="BP3" s="5" t="s">
        <v>13</v>
      </c>
      <c r="BQ3" s="5" t="s">
        <v>14</v>
      </c>
      <c r="BR3" s="5" t="s">
        <v>15</v>
      </c>
      <c r="BS3" s="5" t="s">
        <v>16</v>
      </c>
      <c r="BT3" s="5" t="s">
        <v>17</v>
      </c>
      <c r="BU3" s="5" t="s">
        <v>18</v>
      </c>
      <c r="BV3" s="5" t="s">
        <v>19</v>
      </c>
      <c r="BW3" s="5" t="s">
        <v>20</v>
      </c>
      <c r="BX3" s="5" t="s">
        <v>21</v>
      </c>
      <c r="BY3" s="5" t="s">
        <v>22</v>
      </c>
      <c r="BZ3" s="5" t="s">
        <v>23</v>
      </c>
      <c r="CA3" s="5" t="s">
        <v>24</v>
      </c>
      <c r="CB3" s="5" t="s">
        <v>25</v>
      </c>
      <c r="CC3" s="5" t="s">
        <v>26</v>
      </c>
      <c r="CD3" s="5" t="s">
        <v>27</v>
      </c>
      <c r="CE3" s="5" t="s">
        <v>28</v>
      </c>
      <c r="CF3" s="5" t="s">
        <v>29</v>
      </c>
      <c r="CG3" s="5" t="s">
        <v>30</v>
      </c>
      <c r="CH3" s="5" t="s">
        <v>31</v>
      </c>
      <c r="CI3" s="5" t="s">
        <v>32</v>
      </c>
      <c r="CJ3" s="5" t="s">
        <v>33</v>
      </c>
      <c r="CK3" s="5" t="s">
        <v>34</v>
      </c>
      <c r="CL3" s="5" t="s">
        <v>35</v>
      </c>
      <c r="CM3" s="5" t="s">
        <v>36</v>
      </c>
      <c r="CN3" s="5" t="s">
        <v>37</v>
      </c>
      <c r="CO3" s="5" t="s">
        <v>38</v>
      </c>
      <c r="CP3" s="5" t="s">
        <v>39</v>
      </c>
      <c r="CQ3" s="5" t="s">
        <v>40</v>
      </c>
      <c r="CR3" s="5" t="s">
        <v>41</v>
      </c>
      <c r="CS3" s="5" t="s">
        <v>42</v>
      </c>
      <c r="CT3" s="5" t="s">
        <v>43</v>
      </c>
      <c r="CU3" s="5" t="s">
        <v>44</v>
      </c>
      <c r="CV3" s="5" t="s">
        <v>45</v>
      </c>
      <c r="CW3" s="5" t="s">
        <v>46</v>
      </c>
      <c r="CX3" s="5" t="s">
        <v>47</v>
      </c>
      <c r="CY3" s="5" t="s">
        <v>48</v>
      </c>
      <c r="CZ3" s="5" t="s">
        <v>49</v>
      </c>
      <c r="DA3" s="5" t="s">
        <v>50</v>
      </c>
      <c r="DB3" s="5" t="s">
        <v>51</v>
      </c>
    </row>
    <row r="4" spans="1:106">
      <c r="A4" s="2" t="s">
        <v>53</v>
      </c>
      <c r="B4" s="1" t="s">
        <v>9</v>
      </c>
      <c r="C4" s="1"/>
      <c r="D4" s="2" t="s">
        <v>54</v>
      </c>
      <c r="E4" s="1">
        <v>0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</row>
    <row r="5" spans="1:106">
      <c r="A5" s="2" t="s">
        <v>55</v>
      </c>
      <c r="B5" s="1" t="s">
        <v>9</v>
      </c>
      <c r="C5" s="1"/>
      <c r="D5" s="2" t="s">
        <v>56</v>
      </c>
      <c r="E5" s="1">
        <f>SUM(W11:W21)</f>
        <v>45.72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</row>
    <row r="6" spans="1:106">
      <c r="A6" s="2" t="s">
        <v>57</v>
      </c>
      <c r="B6" s="1" t="s">
        <v>58</v>
      </c>
      <c r="C6" s="1"/>
      <c r="D6" s="2" t="s">
        <v>59</v>
      </c>
      <c r="E6" s="1">
        <f>IF(E7&lt;&gt;0,ROUND(E5/(SUMPRODUCT(I11:I21,X11:X21)/100+E7)*100,2),0)</f>
        <v>43.03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</row>
    <row r="7" spans="1:106">
      <c r="A7" s="2" t="s">
        <v>60</v>
      </c>
      <c r="B7" s="1" t="s">
        <v>61</v>
      </c>
      <c r="C7" s="1"/>
      <c r="D7" s="2" t="s">
        <v>62</v>
      </c>
      <c r="E7" s="1">
        <f>SUM(X11:X21)</f>
        <v>106.26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</row>
    <row r="8" spans="1:106">
      <c r="A8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</row>
    <row r="9" spans="1:106">
      <c r="A9" s="7" t="s">
        <v>63</v>
      </c>
      <c r="B9" s="7" t="s">
        <v>64</v>
      </c>
      <c r="C9" s="7" t="s">
        <v>65</v>
      </c>
      <c r="D9" s="7" t="s">
        <v>66</v>
      </c>
      <c r="E9" s="7" t="s">
        <v>67</v>
      </c>
      <c r="F9" s="7" t="s">
        <v>68</v>
      </c>
      <c r="G9" s="7" t="s">
        <v>69</v>
      </c>
      <c r="H9" s="7" t="s">
        <v>70</v>
      </c>
      <c r="I9" s="7" t="s">
        <v>71</v>
      </c>
      <c r="J9" s="7"/>
      <c r="K9" s="7" t="s">
        <v>72</v>
      </c>
      <c r="L9" s="7" t="s">
        <v>73</v>
      </c>
      <c r="M9" s="7" t="s">
        <v>74</v>
      </c>
      <c r="N9" s="7"/>
      <c r="O9" s="7"/>
      <c r="P9" s="7"/>
      <c r="Q9" s="7"/>
      <c r="R9" s="7"/>
      <c r="S9" s="7" t="s">
        <v>75</v>
      </c>
      <c r="T9" s="7" t="s">
        <v>76</v>
      </c>
      <c r="U9" s="7" t="s">
        <v>77</v>
      </c>
      <c r="V9" s="7" t="s">
        <v>78</v>
      </c>
      <c r="W9" s="7" t="s">
        <v>79</v>
      </c>
      <c r="X9" s="7" t="s">
        <v>80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</row>
    <row r="10" spans="1:106">
      <c r="A10" s="7"/>
      <c r="B10" s="7"/>
      <c r="C10" s="7"/>
      <c r="D10" s="7"/>
      <c r="E10" s="7"/>
      <c r="F10" s="7"/>
      <c r="G10" s="7"/>
      <c r="H10" s="7"/>
      <c r="I10" s="7" t="s">
        <v>81</v>
      </c>
      <c r="J10" s="7" t="s">
        <v>82</v>
      </c>
      <c r="K10" s="7"/>
      <c r="L10" s="7"/>
      <c r="M10" s="7" t="s">
        <v>83</v>
      </c>
      <c r="N10" s="7" t="s">
        <v>84</v>
      </c>
      <c r="O10" s="7" t="s">
        <v>85</v>
      </c>
      <c r="P10" s="7" t="s">
        <v>86</v>
      </c>
      <c r="Q10" s="7" t="s">
        <v>87</v>
      </c>
      <c r="R10" s="7" t="s">
        <v>88</v>
      </c>
      <c r="S10" s="7"/>
      <c r="T10" s="7"/>
      <c r="U10" s="7"/>
      <c r="V10" s="7"/>
      <c r="W10" s="7"/>
      <c r="X10" s="7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</row>
    <row r="11" spans="1:106">
      <c r="A11"/>
      <c r="B11" s="3" t="s">
        <v>109</v>
      </c>
      <c r="C11" s="3" t="s">
        <v>110</v>
      </c>
      <c r="D11" t="s">
        <v>111</v>
      </c>
      <c r="E11" t="s">
        <v>92</v>
      </c>
      <c r="F11"/>
      <c r="G11" s="3" t="s">
        <v>112</v>
      </c>
      <c r="H11" s="3" t="s">
        <v>113</v>
      </c>
      <c r="I11" s="3">
        <v>0</v>
      </c>
      <c r="J11" s="3">
        <v>3</v>
      </c>
      <c r="K11">
        <v>0</v>
      </c>
      <c r="L11">
        <v>4.83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f>IF(BM11+Y11&gt;0,ROUND((L11*(100-M11)/100*(100-N11)/100*(100-O11)/100*(100-P11)/100*(100-Q11)/100-R11)*Y11/(BM11+Y11),2),ROUND((L11*(100-M11)/100*(100-N11)/100*(100-O11)/100*(100-P11)/100*(100-Q11)/100-R11),2))</f>
        <v>4.83</v>
      </c>
      <c r="T11">
        <v>6.9</v>
      </c>
      <c r="U11">
        <f>ROUND(T11*(100/(100+I11))-S11,2)</f>
        <v>2.07</v>
      </c>
      <c r="V11" s="4">
        <f>IF(T11&lt;&gt;0,ROUND(U11/(T11*(100/(100+I11)))*100,2),0)</f>
        <v>30</v>
      </c>
      <c r="W11">
        <f>ROUND(U11*(Y11+BM11),2)</f>
        <v>4.14</v>
      </c>
      <c r="X11">
        <f>ROUND(S11*(Y11+BM11),2)</f>
        <v>9.66</v>
      </c>
      <c r="Y11" s="3">
        <f>SUM(Z11:BM11)</f>
        <v>2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>
        <v>2</v>
      </c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>
        <f>SUM(BO11:DB11)</f>
        <v>0</v>
      </c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</row>
    <row r="12" spans="1:106">
      <c r="A12"/>
      <c r="B12" s="3" t="s">
        <v>114</v>
      </c>
      <c r="C12" s="3" t="s">
        <v>115</v>
      </c>
      <c r="D12" t="s">
        <v>116</v>
      </c>
      <c r="E12" t="s">
        <v>92</v>
      </c>
      <c r="F12"/>
      <c r="G12" s="3" t="s">
        <v>112</v>
      </c>
      <c r="H12" s="3" t="s">
        <v>113</v>
      </c>
      <c r="I12" s="3">
        <v>0</v>
      </c>
      <c r="J12" s="3">
        <v>3</v>
      </c>
      <c r="K12">
        <v>0</v>
      </c>
      <c r="L12">
        <v>4.83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f>IF(BM12+Y12&gt;0,ROUND((L12*(100-M12)/100*(100-N12)/100*(100-O12)/100*(100-P12)/100*(100-Q12)/100-R12)*Y12/(BM12+Y12),2),ROUND((L12*(100-M12)/100*(100-N12)/100*(100-O12)/100*(100-P12)/100*(100-Q12)/100-R12),2))</f>
        <v>4.83</v>
      </c>
      <c r="T12">
        <v>6.9</v>
      </c>
      <c r="U12">
        <f>ROUND(T12*(100/(100+I12))-S12,2)</f>
        <v>2.07</v>
      </c>
      <c r="V12" s="4">
        <f>IF(T12&lt;&gt;0,ROUND(U12/(T12*(100/(100+I12)))*100,2),0)</f>
        <v>30</v>
      </c>
      <c r="W12">
        <f>ROUND(U12*(Y12+BM12),2)</f>
        <v>4.14</v>
      </c>
      <c r="X12">
        <f>ROUND(S12*(Y12+BM12),2)</f>
        <v>9.66</v>
      </c>
      <c r="Y12" s="3">
        <f>SUM(Z12:BM12)</f>
        <v>2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>
        <v>2</v>
      </c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>
        <f>SUM(BO12:DB12)</f>
        <v>0</v>
      </c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</row>
    <row r="13" spans="1:106">
      <c r="A13"/>
      <c r="B13" s="3" t="s">
        <v>117</v>
      </c>
      <c r="C13" s="3" t="s">
        <v>118</v>
      </c>
      <c r="D13" t="s">
        <v>119</v>
      </c>
      <c r="E13" t="s">
        <v>92</v>
      </c>
      <c r="F13"/>
      <c r="G13" s="3" t="s">
        <v>112</v>
      </c>
      <c r="H13" s="3" t="s">
        <v>113</v>
      </c>
      <c r="I13" s="3">
        <v>0</v>
      </c>
      <c r="J13" s="3">
        <v>3</v>
      </c>
      <c r="K13">
        <v>0</v>
      </c>
      <c r="L13">
        <v>4.83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f>IF(BM13+Y13&gt;0,ROUND((L13*(100-M13)/100*(100-N13)/100*(100-O13)/100*(100-P13)/100*(100-Q13)/100-R13)*Y13/(BM13+Y13),2),ROUND((L13*(100-M13)/100*(100-N13)/100*(100-O13)/100*(100-P13)/100*(100-Q13)/100-R13),2))</f>
        <v>4.83</v>
      </c>
      <c r="T13">
        <v>6.9</v>
      </c>
      <c r="U13">
        <f>ROUND(T13*(100/(100+I13))-S13,2)</f>
        <v>2.07</v>
      </c>
      <c r="V13" s="4">
        <f>IF(T13&lt;&gt;0,ROUND(U13/(T13*(100/(100+I13)))*100,2),0)</f>
        <v>30</v>
      </c>
      <c r="W13">
        <f>ROUND(U13*(Y13+BM13),2)</f>
        <v>4.14</v>
      </c>
      <c r="X13">
        <f>ROUND(S13*(Y13+BM13),2)</f>
        <v>9.66</v>
      </c>
      <c r="Y13" s="3">
        <f>SUM(Z13:BM13)</f>
        <v>2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>
        <v>2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>
        <f>SUM(BO13:DB13)</f>
        <v>0</v>
      </c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</row>
    <row r="14" spans="1:106">
      <c r="A14"/>
      <c r="B14" s="3" t="s">
        <v>120</v>
      </c>
      <c r="C14" s="3" t="s">
        <v>121</v>
      </c>
      <c r="D14" t="s">
        <v>122</v>
      </c>
      <c r="E14" t="s">
        <v>92</v>
      </c>
      <c r="F14"/>
      <c r="G14" s="3" t="s">
        <v>112</v>
      </c>
      <c r="H14" s="3" t="s">
        <v>113</v>
      </c>
      <c r="I14" s="3">
        <v>0</v>
      </c>
      <c r="J14" s="3">
        <v>3</v>
      </c>
      <c r="K14">
        <v>0</v>
      </c>
      <c r="L14">
        <v>4.83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f>IF(BM14+Y14&gt;0,ROUND((L14*(100-M14)/100*(100-N14)/100*(100-O14)/100*(100-P14)/100*(100-Q14)/100-R14)*Y14/(BM14+Y14),2),ROUND((L14*(100-M14)/100*(100-N14)/100*(100-O14)/100*(100-P14)/100*(100-Q14)/100-R14),2))</f>
        <v>4.83</v>
      </c>
      <c r="T14">
        <v>6.9</v>
      </c>
      <c r="U14">
        <f>ROUND(T14*(100/(100+I14))-S14,2)</f>
        <v>2.07</v>
      </c>
      <c r="V14" s="4">
        <f>IF(T14&lt;&gt;0,ROUND(U14/(T14*(100/(100+I14)))*100,2),0)</f>
        <v>30</v>
      </c>
      <c r="W14">
        <f>ROUND(U14*(Y14+BM14),2)</f>
        <v>4.14</v>
      </c>
      <c r="X14">
        <f>ROUND(S14*(Y14+BM14),2)</f>
        <v>9.66</v>
      </c>
      <c r="Y14" s="3">
        <f>SUM(Z14:BM14)</f>
        <v>2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>
        <v>2</v>
      </c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>
        <f>SUM(BO14:DB14)</f>
        <v>0</v>
      </c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</row>
    <row r="15" spans="1:106">
      <c r="A15"/>
      <c r="B15" s="3" t="s">
        <v>123</v>
      </c>
      <c r="C15" s="3" t="s">
        <v>124</v>
      </c>
      <c r="D15" t="s">
        <v>125</v>
      </c>
      <c r="E15" t="s">
        <v>92</v>
      </c>
      <c r="F15"/>
      <c r="G15" s="3" t="s">
        <v>94</v>
      </c>
      <c r="H15" s="3" t="s">
        <v>99</v>
      </c>
      <c r="I15" s="3">
        <v>0</v>
      </c>
      <c r="J15" s="3">
        <v>3</v>
      </c>
      <c r="K15">
        <v>0</v>
      </c>
      <c r="L15">
        <v>4.83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f>IF(BM15+Y15&gt;0,ROUND((L15*(100-M15)/100*(100-N15)/100*(100-O15)/100*(100-P15)/100*(100-Q15)/100-R15)*Y15/(BM15+Y15),2),ROUND((L15*(100-M15)/100*(100-N15)/100*(100-O15)/100*(100-P15)/100*(100-Q15)/100-R15),2))</f>
        <v>4.83</v>
      </c>
      <c r="T15">
        <v>6.9</v>
      </c>
      <c r="U15">
        <f>ROUND(T15*(100/(100+I15))-S15,2)</f>
        <v>2.07</v>
      </c>
      <c r="V15" s="4">
        <f>IF(T15&lt;&gt;0,ROUND(U15/(T15*(100/(100+I15)))*100,2),0)</f>
        <v>30</v>
      </c>
      <c r="W15">
        <f>ROUND(U15*(Y15+BM15),2)</f>
        <v>4.14</v>
      </c>
      <c r="X15">
        <f>ROUND(S15*(Y15+BM15),2)</f>
        <v>9.66</v>
      </c>
      <c r="Y15" s="3">
        <f>SUM(Z15:BM15)</f>
        <v>2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>
        <v>2</v>
      </c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>
        <f>SUM(BO15:DB15)</f>
        <v>0</v>
      </c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</row>
    <row r="16" spans="1:106">
      <c r="A16"/>
      <c r="B16" s="3" t="s">
        <v>126</v>
      </c>
      <c r="C16" s="3" t="s">
        <v>127</v>
      </c>
      <c r="D16" t="s">
        <v>128</v>
      </c>
      <c r="E16" t="s">
        <v>92</v>
      </c>
      <c r="F16"/>
      <c r="G16" s="3" t="s">
        <v>94</v>
      </c>
      <c r="H16" s="3" t="s">
        <v>99</v>
      </c>
      <c r="I16" s="3">
        <v>0</v>
      </c>
      <c r="J16" s="3">
        <v>3</v>
      </c>
      <c r="K16">
        <v>0</v>
      </c>
      <c r="L16">
        <v>4.83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f>IF(BM16+Y16&gt;0,ROUND((L16*(100-M16)/100*(100-N16)/100*(100-O16)/100*(100-P16)/100*(100-Q16)/100-R16)*Y16/(BM16+Y16),2),ROUND((L16*(100-M16)/100*(100-N16)/100*(100-O16)/100*(100-P16)/100*(100-Q16)/100-R16),2))</f>
        <v>4.83</v>
      </c>
      <c r="T16">
        <v>6.9</v>
      </c>
      <c r="U16">
        <f>ROUND(T16*(100/(100+I16))-S16,2)</f>
        <v>2.07</v>
      </c>
      <c r="V16" s="4">
        <f>IF(T16&lt;&gt;0,ROUND(U16/(T16*(100/(100+I16)))*100,2),0)</f>
        <v>30</v>
      </c>
      <c r="W16">
        <f>ROUND(U16*(Y16+BM16),2)</f>
        <v>4.14</v>
      </c>
      <c r="X16">
        <f>ROUND(S16*(Y16+BM16),2)</f>
        <v>9.66</v>
      </c>
      <c r="Y16" s="3">
        <f>SUM(Z16:BM16)</f>
        <v>2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>
        <v>2</v>
      </c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>
        <f>SUM(BO16:DB16)</f>
        <v>0</v>
      </c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</row>
    <row r="17" spans="1:106">
      <c r="A17"/>
      <c r="B17" s="3" t="s">
        <v>129</v>
      </c>
      <c r="C17" s="3" t="s">
        <v>130</v>
      </c>
      <c r="D17" t="s">
        <v>131</v>
      </c>
      <c r="E17" t="s">
        <v>92</v>
      </c>
      <c r="F17"/>
      <c r="G17" s="3" t="s">
        <v>94</v>
      </c>
      <c r="H17" s="3" t="s">
        <v>99</v>
      </c>
      <c r="I17" s="3">
        <v>0</v>
      </c>
      <c r="J17" s="3">
        <v>3</v>
      </c>
      <c r="K17">
        <v>0</v>
      </c>
      <c r="L17">
        <v>4.83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f>IF(BM17+Y17&gt;0,ROUND((L17*(100-M17)/100*(100-N17)/100*(100-O17)/100*(100-P17)/100*(100-Q17)/100-R17)*Y17/(BM17+Y17),2),ROUND((L17*(100-M17)/100*(100-N17)/100*(100-O17)/100*(100-P17)/100*(100-Q17)/100-R17),2))</f>
        <v>4.83</v>
      </c>
      <c r="T17">
        <v>6.9</v>
      </c>
      <c r="U17">
        <f>ROUND(T17*(100/(100+I17))-S17,2)</f>
        <v>2.07</v>
      </c>
      <c r="V17" s="4">
        <f>IF(T17&lt;&gt;0,ROUND(U17/(T17*(100/(100+I17)))*100,2),0)</f>
        <v>30</v>
      </c>
      <c r="W17">
        <f>ROUND(U17*(Y17+BM17),2)</f>
        <v>4.14</v>
      </c>
      <c r="X17">
        <f>ROUND(S17*(Y17+BM17),2)</f>
        <v>9.66</v>
      </c>
      <c r="Y17" s="3">
        <f>SUM(Z17:BM17)</f>
        <v>2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>
        <v>2</v>
      </c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>
        <f>SUM(BO17:DB17)</f>
        <v>0</v>
      </c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</row>
    <row r="18" spans="1:106">
      <c r="A18"/>
      <c r="B18" s="3" t="s">
        <v>132</v>
      </c>
      <c r="C18" s="3" t="s">
        <v>133</v>
      </c>
      <c r="D18" t="s">
        <v>134</v>
      </c>
      <c r="E18" t="s">
        <v>92</v>
      </c>
      <c r="F18" t="s">
        <v>107</v>
      </c>
      <c r="G18" s="3" t="s">
        <v>94</v>
      </c>
      <c r="H18" s="3" t="s">
        <v>103</v>
      </c>
      <c r="I18" s="3">
        <v>0</v>
      </c>
      <c r="J18" s="3">
        <v>3</v>
      </c>
      <c r="K18">
        <v>0</v>
      </c>
      <c r="L18">
        <v>4.83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f>IF(BM18+Y18&gt;0,ROUND((L18*(100-M18)/100*(100-N18)/100*(100-O18)/100*(100-P18)/100*(100-Q18)/100-R18)*Y18/(BM18+Y18),2),ROUND((L18*(100-M18)/100*(100-N18)/100*(100-O18)/100*(100-P18)/100*(100-Q18)/100-R18),2))</f>
        <v>4.83</v>
      </c>
      <c r="T18">
        <v>6.9</v>
      </c>
      <c r="U18">
        <f>ROUND(T18*(100/(100+I18))-S18,2)</f>
        <v>2.07</v>
      </c>
      <c r="V18" s="4">
        <f>IF(T18&lt;&gt;0,ROUND(U18/(T18*(100/(100+I18)))*100,2),0)</f>
        <v>30</v>
      </c>
      <c r="W18">
        <f>ROUND(U18*(Y18+BM18),2)</f>
        <v>4.14</v>
      </c>
      <c r="X18">
        <f>ROUND(S18*(Y18+BM18),2)</f>
        <v>9.66</v>
      </c>
      <c r="Y18" s="3">
        <f>SUM(Z18:BM18)</f>
        <v>2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>
        <v>2</v>
      </c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>
        <f>SUM(BO18:DB18)</f>
        <v>0</v>
      </c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</row>
    <row r="19" spans="1:106">
      <c r="A19"/>
      <c r="B19" s="3" t="s">
        <v>135</v>
      </c>
      <c r="C19" s="3" t="s">
        <v>136</v>
      </c>
      <c r="D19" t="s">
        <v>137</v>
      </c>
      <c r="E19" t="s">
        <v>92</v>
      </c>
      <c r="F19"/>
      <c r="G19" s="3" t="s">
        <v>94</v>
      </c>
      <c r="H19" s="3" t="s">
        <v>99</v>
      </c>
      <c r="I19" s="3">
        <v>0</v>
      </c>
      <c r="J19" s="3">
        <v>3</v>
      </c>
      <c r="K19">
        <v>0</v>
      </c>
      <c r="L19">
        <v>4.83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f>IF(BM19+Y19&gt;0,ROUND((L19*(100-M19)/100*(100-N19)/100*(100-O19)/100*(100-P19)/100*(100-Q19)/100-R19)*Y19/(BM19+Y19),2),ROUND((L19*(100-M19)/100*(100-N19)/100*(100-O19)/100*(100-P19)/100*(100-Q19)/100-R19),2))</f>
        <v>4.83</v>
      </c>
      <c r="T19">
        <v>6.9</v>
      </c>
      <c r="U19">
        <f>ROUND(T19*(100/(100+I19))-S19,2)</f>
        <v>2.07</v>
      </c>
      <c r="V19" s="4">
        <f>IF(T19&lt;&gt;0,ROUND(U19/(T19*(100/(100+I19)))*100,2),0)</f>
        <v>30</v>
      </c>
      <c r="W19">
        <f>ROUND(U19*(Y19+BM19),2)</f>
        <v>4.14</v>
      </c>
      <c r="X19">
        <f>ROUND(S19*(Y19+BM19),2)</f>
        <v>9.66</v>
      </c>
      <c r="Y19" s="3">
        <f>SUM(Z19:BM19)</f>
        <v>2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>
        <v>2</v>
      </c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>
        <f>SUM(BO19:DB19)</f>
        <v>0</v>
      </c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</row>
    <row r="20" spans="1:106">
      <c r="A20"/>
      <c r="B20" s="3" t="s">
        <v>138</v>
      </c>
      <c r="C20" s="3" t="s">
        <v>139</v>
      </c>
      <c r="D20" t="s">
        <v>140</v>
      </c>
      <c r="E20" t="s">
        <v>92</v>
      </c>
      <c r="F20" t="s">
        <v>107</v>
      </c>
      <c r="G20" s="3" t="s">
        <v>94</v>
      </c>
      <c r="H20" s="3" t="s">
        <v>103</v>
      </c>
      <c r="I20" s="3">
        <v>0</v>
      </c>
      <c r="J20" s="3">
        <v>3</v>
      </c>
      <c r="K20">
        <v>0</v>
      </c>
      <c r="L20">
        <v>4.83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f>IF(BM20+Y20&gt;0,ROUND((L20*(100-M20)/100*(100-N20)/100*(100-O20)/100*(100-P20)/100*(100-Q20)/100-R20)*Y20/(BM20+Y20),2),ROUND((L20*(100-M20)/100*(100-N20)/100*(100-O20)/100*(100-P20)/100*(100-Q20)/100-R20),2))</f>
        <v>4.83</v>
      </c>
      <c r="T20">
        <v>6.9</v>
      </c>
      <c r="U20">
        <f>ROUND(T20*(100/(100+I20))-S20,2)</f>
        <v>2.07</v>
      </c>
      <c r="V20" s="4">
        <f>IF(T20&lt;&gt;0,ROUND(U20/(T20*(100/(100+I20)))*100,2),0)</f>
        <v>30</v>
      </c>
      <c r="W20">
        <f>ROUND(U20*(Y20+BM20),2)</f>
        <v>4.14</v>
      </c>
      <c r="X20">
        <f>ROUND(S20*(Y20+BM20),2)</f>
        <v>9.66</v>
      </c>
      <c r="Y20" s="3">
        <f>SUM(Z20:BM20)</f>
        <v>2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>
        <v>2</v>
      </c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>
        <f>SUM(BO20:DB20)</f>
        <v>0</v>
      </c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</row>
    <row r="21" spans="1:106">
      <c r="A21" t="s">
        <v>141</v>
      </c>
      <c r="B21" s="3" t="s">
        <v>142</v>
      </c>
      <c r="C21" s="3" t="s">
        <v>141</v>
      </c>
      <c r="D21" t="s">
        <v>143</v>
      </c>
      <c r="E21" t="s">
        <v>92</v>
      </c>
      <c r="F21"/>
      <c r="G21" s="3" t="s">
        <v>112</v>
      </c>
      <c r="H21" s="3" t="s">
        <v>113</v>
      </c>
      <c r="I21" s="3">
        <v>0</v>
      </c>
      <c r="J21" s="3">
        <v>3</v>
      </c>
      <c r="K21">
        <v>0</v>
      </c>
      <c r="L21">
        <v>4.83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f>IF(BM21+Y21&gt;0,ROUND((L21*(100-M21)/100*(100-N21)/100*(100-O21)/100*(100-P21)/100*(100-Q21)/100-R21)*Y21/(BM21+Y21),2),ROUND((L21*(100-M21)/100*(100-N21)/100*(100-O21)/100*(100-P21)/100*(100-Q21)/100-R21),2))</f>
        <v>4.83</v>
      </c>
      <c r="T21">
        <v>6.99</v>
      </c>
      <c r="U21">
        <f>ROUND(T21*(100/(100+I21))-S21,2)</f>
        <v>2.16</v>
      </c>
      <c r="V21" s="4">
        <f>IF(T21&lt;&gt;0,ROUND(U21/(T21*(100/(100+I21)))*100,2),0)</f>
        <v>30.9</v>
      </c>
      <c r="W21">
        <f>ROUND(U21*(Y21+BM21),2)</f>
        <v>4.32</v>
      </c>
      <c r="X21">
        <f>ROUND(S21*(Y21+BM21),2)</f>
        <v>9.66</v>
      </c>
      <c r="Y21" s="3">
        <f>SUM(Z21:BM21)</f>
        <v>2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>
        <v>2</v>
      </c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>
        <f>SUM(BO21:DB21)</f>
        <v>0</v>
      </c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B2:C2"/>
    <mergeCell ref="B3:C3"/>
    <mergeCell ref="B4:C4"/>
    <mergeCell ref="B5:C5"/>
    <mergeCell ref="B6:C6"/>
    <mergeCell ref="B7:C7"/>
    <mergeCell ref="A9:A10"/>
    <mergeCell ref="B9:B10"/>
    <mergeCell ref="C9:C10"/>
    <mergeCell ref="D9:D10"/>
    <mergeCell ref="E9:E10"/>
    <mergeCell ref="F9:F10"/>
    <mergeCell ref="G9:G10"/>
    <mergeCell ref="H9:H10"/>
    <mergeCell ref="I9:J9"/>
    <mergeCell ref="K9:K10"/>
    <mergeCell ref="L9:L10"/>
    <mergeCell ref="M9:R9"/>
    <mergeCell ref="S9:S10"/>
    <mergeCell ref="T9:T10"/>
    <mergeCell ref="U9:U10"/>
    <mergeCell ref="V9:V10"/>
    <mergeCell ref="W9:W10"/>
    <mergeCell ref="X9:X10"/>
    <mergeCell ref="A8:X8"/>
    <mergeCell ref="F1:X7"/>
    <mergeCell ref="Y3:Y10"/>
    <mergeCell ref="Z3:Z10"/>
    <mergeCell ref="AA3:AA10"/>
    <mergeCell ref="AB3:AB10"/>
    <mergeCell ref="AC3:AC10"/>
    <mergeCell ref="AD3:AD10"/>
    <mergeCell ref="AE3:AE10"/>
    <mergeCell ref="AF3:AF10"/>
    <mergeCell ref="AG3:AG10"/>
    <mergeCell ref="AH3:AH10"/>
    <mergeCell ref="AI3:AI10"/>
    <mergeCell ref="AJ3:AJ10"/>
    <mergeCell ref="AK3:AK10"/>
    <mergeCell ref="AL3:AL10"/>
    <mergeCell ref="AM3:AM10"/>
    <mergeCell ref="AN3:AN10"/>
    <mergeCell ref="AO3:AO10"/>
    <mergeCell ref="AP3:AP10"/>
    <mergeCell ref="AQ3:AQ10"/>
    <mergeCell ref="AR3:AR10"/>
    <mergeCell ref="AS3:AS10"/>
    <mergeCell ref="AT3:AT10"/>
    <mergeCell ref="AU3:AU10"/>
    <mergeCell ref="AV3:AV10"/>
    <mergeCell ref="AW3:AW10"/>
    <mergeCell ref="AX3:AX10"/>
    <mergeCell ref="AY3:AY10"/>
    <mergeCell ref="AZ3:AZ10"/>
    <mergeCell ref="BA3:BA10"/>
    <mergeCell ref="BB3:BB10"/>
    <mergeCell ref="BC3:BC10"/>
    <mergeCell ref="BD3:BD10"/>
    <mergeCell ref="BE3:BE10"/>
    <mergeCell ref="BF3:BF10"/>
    <mergeCell ref="BG3:BG10"/>
    <mergeCell ref="BH3:BH10"/>
    <mergeCell ref="BI3:BI10"/>
    <mergeCell ref="BJ3:BJ10"/>
    <mergeCell ref="BK3:BK10"/>
    <mergeCell ref="BL3:BL10"/>
    <mergeCell ref="BM3:BM10"/>
    <mergeCell ref="Y1:BM2"/>
    <mergeCell ref="BN3:BN10"/>
    <mergeCell ref="BO3:BO10"/>
    <mergeCell ref="BP3:BP10"/>
    <mergeCell ref="BQ3:BQ10"/>
    <mergeCell ref="BR3:BR10"/>
    <mergeCell ref="BS3:BS10"/>
    <mergeCell ref="BT3:BT10"/>
    <mergeCell ref="BU3:BU10"/>
    <mergeCell ref="BV3:BV10"/>
    <mergeCell ref="BW3:BW10"/>
    <mergeCell ref="BX3:BX10"/>
    <mergeCell ref="BY3:BY10"/>
    <mergeCell ref="BZ3:BZ10"/>
    <mergeCell ref="CA3:CA10"/>
    <mergeCell ref="CB3:CB10"/>
    <mergeCell ref="CC3:CC10"/>
    <mergeCell ref="CD3:CD10"/>
    <mergeCell ref="CE3:CE10"/>
    <mergeCell ref="CF3:CF10"/>
    <mergeCell ref="CG3:CG10"/>
    <mergeCell ref="CH3:CH10"/>
    <mergeCell ref="CI3:CI10"/>
    <mergeCell ref="CJ3:CJ10"/>
    <mergeCell ref="CK3:CK10"/>
    <mergeCell ref="CL3:CL10"/>
    <mergeCell ref="CM3:CM10"/>
    <mergeCell ref="CN3:CN10"/>
    <mergeCell ref="CO3:CO10"/>
    <mergeCell ref="CP3:CP10"/>
    <mergeCell ref="CQ3:CQ10"/>
    <mergeCell ref="CR3:CR10"/>
    <mergeCell ref="CS3:CS10"/>
    <mergeCell ref="CT3:CT10"/>
    <mergeCell ref="CU3:CU10"/>
    <mergeCell ref="CV3:CV10"/>
    <mergeCell ref="CW3:CW10"/>
    <mergeCell ref="CX3:CX10"/>
    <mergeCell ref="CY3:CY10"/>
    <mergeCell ref="CZ3:CZ10"/>
    <mergeCell ref="DA3:DA10"/>
    <mergeCell ref="DB3:DB10"/>
    <mergeCell ref="BN1:D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6601_18</vt:lpstr>
      <vt:lpstr>6602_18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Gnecchi</dc:creator>
  <cp:lastModifiedBy>Marco Gnecchi</cp:lastModifiedBy>
  <dcterms:created xsi:type="dcterms:W3CDTF">2018-04-22T13:44:03+00:00</dcterms:created>
  <dcterms:modified xsi:type="dcterms:W3CDTF">2018-04-22T13:44:03+00:00</dcterms:modified>
  <dc:title>Ordine Acquisto</dc:title>
  <dc:description>Esportazione Ordine di Acquisto</dc:description>
  <dc:subject>Ordine Acquisto</dc:subject>
  <cp:keywords>office 2007 openxml php</cp:keywords>
  <cp:category>SM Docs</cp:category>
</cp:coreProperties>
</file>