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7219_18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<sst xmlns="http://schemas.openxmlformats.org/spreadsheetml/2006/main" uniqueCount="182">
  <si>
    <t>FORNITORE</t>
  </si>
  <si>
    <t>FCOPRE</t>
  </si>
  <si>
    <t>FORMA DI PAGAMENTO</t>
  </si>
  <si>
    <t>A75</t>
  </si>
  <si>
    <t>QUANTITA' IN ORDINE</t>
  </si>
  <si>
    <t>QUANTITA' IN SCONTO MERCE</t>
  </si>
  <si>
    <t>NUMERO ORDINE</t>
  </si>
  <si>
    <t>7219/18</t>
  </si>
  <si>
    <t>SCONTO CASSA %</t>
  </si>
  <si>
    <t>DATA ORDINE</t>
  </si>
  <si>
    <t>SPESE DI TRASPORTO</t>
  </si>
  <si>
    <t>TOTALE PEZZI</t>
  </si>
  <si>
    <t>SM1 - S.EUFEMIA</t>
  </si>
  <si>
    <t>SM3 - OSPITALETTO</t>
  </si>
  <si>
    <t>SM4 - MONIGA</t>
  </si>
  <si>
    <t>SM5 - CHIARI</t>
  </si>
  <si>
    <t>SM6 - ASOLA</t>
  </si>
  <si>
    <t>SM7 - PALAZZOLO</t>
  </si>
  <si>
    <t>SM9 - VIA DUCCO</t>
  </si>
  <si>
    <t>SM13 - ORZINUOVI</t>
  </si>
  <si>
    <t>SM14 - VIADANA</t>
  </si>
  <si>
    <t>SM15 - ALBINO</t>
  </si>
  <si>
    <t>SM16 - VILLANUOVA</t>
  </si>
  <si>
    <t>SM17 - PISOGNE</t>
  </si>
  <si>
    <t>SM18 - CASALMAGGIORE</t>
  </si>
  <si>
    <t>SM19 - CREMA</t>
  </si>
  <si>
    <t>SM25 - MERATE</t>
  </si>
  <si>
    <t>SM26 - COMO</t>
  </si>
  <si>
    <t>SM27 - GAVIRATE</t>
  </si>
  <si>
    <t>SM28 - ALBAVILLA</t>
  </si>
  <si>
    <t>SM32 - SAREZZO</t>
  </si>
  <si>
    <t>SM33 - CARPENEDOLO</t>
  </si>
  <si>
    <t>SM34 - SUZZARA</t>
  </si>
  <si>
    <t>SM35 - ALBANO S.A.</t>
  </si>
  <si>
    <t>SM36 - OSTIGLIA</t>
  </si>
  <si>
    <t>SM37 - SONICO</t>
  </si>
  <si>
    <t>SM38 - CASTEL GOFFREDO</t>
  </si>
  <si>
    <t>SM39 - ANTEGNATE</t>
  </si>
  <si>
    <t>SM41 - FRECCIA ROSSA</t>
  </si>
  <si>
    <t>SM43 - NOVI LIGURE</t>
  </si>
  <si>
    <t>SM44 - SESTO SAN GIOVANNI</t>
  </si>
  <si>
    <t>SM45 - CASTELVETRO</t>
  </si>
  <si>
    <t>SM46 - VOGHERA</t>
  </si>
  <si>
    <t>SM99 - MAPELLO</t>
  </si>
  <si>
    <t>SMM1 - MAG ALBAVILLA</t>
  </si>
  <si>
    <t>SMM2 - MAG. VILLANUOVA</t>
  </si>
  <si>
    <t>SMM3 - MAG BRESCIA</t>
  </si>
  <si>
    <t>TOTALE SCONTO MERCE</t>
  </si>
  <si>
    <t>DATA CONSEGNA PREVISTA</t>
  </si>
  <si>
    <t>SPESE DI TRASPORTO %</t>
  </si>
  <si>
    <t>DATA CONSEGNA MINIMA</t>
  </si>
  <si>
    <t>MARGINE TOTALE</t>
  </si>
  <si>
    <t>DATA CONSEGNA MASSIMA</t>
  </si>
  <si>
    <t>MARGINE %</t>
  </si>
  <si>
    <t>BUYER</t>
  </si>
  <si>
    <t xml:space="preserve"> - </t>
  </si>
  <si>
    <t>TOTALE ORDINE</t>
  </si>
  <si>
    <t>COD.ART. FORNITORE</t>
  </si>
  <si>
    <t>EAN</t>
  </si>
  <si>
    <t>COD. ART.</t>
  </si>
  <si>
    <t>DESCRIZIONE</t>
  </si>
  <si>
    <t>MARCA</t>
  </si>
  <si>
    <t>MODELLO</t>
  </si>
  <si>
    <t>FAM.</t>
  </si>
  <si>
    <t>S.FAM.</t>
  </si>
  <si>
    <t>IVA</t>
  </si>
  <si>
    <t>TG.</t>
  </si>
  <si>
    <t>COSTO</t>
  </si>
  <si>
    <t>SCONTI</t>
  </si>
  <si>
    <t>COSTO FINITO</t>
  </si>
  <si>
    <t>PREZZO VENDITA</t>
  </si>
  <si>
    <t>MARG.</t>
  </si>
  <si>
    <t>MARG.%</t>
  </si>
  <si>
    <t>MARG. TOTALE</t>
  </si>
  <si>
    <t>COSTO TOTALE</t>
  </si>
  <si>
    <t>%</t>
  </si>
  <si>
    <t>T</t>
  </si>
  <si>
    <t>A</t>
  </si>
  <si>
    <t>B</t>
  </si>
  <si>
    <t>C</t>
  </si>
  <si>
    <t>D</t>
  </si>
  <si>
    <t>EXT.</t>
  </si>
  <si>
    <t>IMP.</t>
  </si>
  <si>
    <t>1750152021</t>
  </si>
  <si>
    <t>8004399920613</t>
  </si>
  <si>
    <t>0121059</t>
  </si>
  <si>
    <t>SACCHETTI PER COLOMBINA XLF1500/1600/1600PE DLS35 5519210141</t>
  </si>
  <si>
    <t>DE LONGHI PED ACC</t>
  </si>
  <si>
    <t>DLS4 5519210141</t>
  </si>
  <si>
    <t>33</t>
  </si>
  <si>
    <t>10</t>
  </si>
  <si>
    <t>1408575082</t>
  </si>
  <si>
    <t>8710103533825</t>
  </si>
  <si>
    <t>0209893</t>
  </si>
  <si>
    <t>DEPILATORE BATTERIA WET &amp; DRY HP6341/00</t>
  </si>
  <si>
    <t>PHILIPS PED</t>
  </si>
  <si>
    <t>HP6341/00</t>
  </si>
  <si>
    <t>40</t>
  </si>
  <si>
    <t>4</t>
  </si>
  <si>
    <t>1420350121</t>
  </si>
  <si>
    <t>8007403110109</t>
  </si>
  <si>
    <t>0407857</t>
  </si>
  <si>
    <t>PIASTRA CAPELLI INFRAROSSI B8-100 11010 IMETEC</t>
  </si>
  <si>
    <t>IMETEC</t>
  </si>
  <si>
    <t>11010</t>
  </si>
  <si>
    <t>2</t>
  </si>
  <si>
    <t>1312152013</t>
  </si>
  <si>
    <t>8004399260276</t>
  </si>
  <si>
    <t>0465721</t>
  </si>
  <si>
    <t>GRIGLIA ELETT 2450W DOPPIA GRIGLIA BQ80.X</t>
  </si>
  <si>
    <t>DE LONGHI PED</t>
  </si>
  <si>
    <t>BQ80.X</t>
  </si>
  <si>
    <t>35</t>
  </si>
  <si>
    <t>7</t>
  </si>
  <si>
    <t>1402575214</t>
  </si>
  <si>
    <t>8710103688754</t>
  </si>
  <si>
    <t>0467435</t>
  </si>
  <si>
    <t>RASOIO RICARIC 50 MIN CONTOUR DETECT V-TRACK S9031</t>
  </si>
  <si>
    <t>S9031</t>
  </si>
  <si>
    <t>6</t>
  </si>
  <si>
    <t>4804433143</t>
  </si>
  <si>
    <t>8006023219926</t>
  </si>
  <si>
    <t>0468416</t>
  </si>
  <si>
    <t>STAFFA TV 40/50" FISSA SLIMSTILE 400F</t>
  </si>
  <si>
    <t>MELICONI STAF ACC</t>
  </si>
  <si>
    <t>SLIMSTILE 400F</t>
  </si>
  <si>
    <t>09</t>
  </si>
  <si>
    <t>5</t>
  </si>
  <si>
    <t>4804433139</t>
  </si>
  <si>
    <t>8006023219667</t>
  </si>
  <si>
    <t>0468434</t>
  </si>
  <si>
    <t>STAFFA TV 40/50" ORIENTABILE SLIMSTILE 400ST</t>
  </si>
  <si>
    <t>SLIMSTILE 400ST</t>
  </si>
  <si>
    <t>1750230004</t>
  </si>
  <si>
    <t>4039784059290</t>
  </si>
  <si>
    <t>0480205</t>
  </si>
  <si>
    <t>SACCHETTI CARTA CONF. 5PZ PER BIDONI MV2 COD.6904322</t>
  </si>
  <si>
    <t>KARCHER PED</t>
  </si>
  <si>
    <t>6904322</t>
  </si>
  <si>
    <t>4804118008</t>
  </si>
  <si>
    <t>8009476113209</t>
  </si>
  <si>
    <t>0495280</t>
  </si>
  <si>
    <t>STAFFA TV INCLINABILE 2 SNODI 10"/26" VESA 100X100 ELBIS100</t>
  </si>
  <si>
    <t>CIATTI STAF ACC</t>
  </si>
  <si>
    <t>ELBIS100</t>
  </si>
  <si>
    <t>4804118034</t>
  </si>
  <si>
    <t>8009476128296</t>
  </si>
  <si>
    <t>0553001</t>
  </si>
  <si>
    <t>STAFFA TV 32"60" PANTOGRAFO STRONG400</t>
  </si>
  <si>
    <t>STRONG 400</t>
  </si>
  <si>
    <t>1320470009</t>
  </si>
  <si>
    <t>3045386373543</t>
  </si>
  <si>
    <t>0596064</t>
  </si>
  <si>
    <t>SPREMIAGRUMI 0,6LT VITAPRESS WHITE PC300B MOULINEX</t>
  </si>
  <si>
    <t>MOULINEX</t>
  </si>
  <si>
    <t>PC300B</t>
  </si>
  <si>
    <t>36</t>
  </si>
  <si>
    <t>8</t>
  </si>
  <si>
    <t>0916249024</t>
  </si>
  <si>
    <t>8052745129777</t>
  </si>
  <si>
    <t>0625728</t>
  </si>
  <si>
    <t>CAPPA DA INCASSO 60CM 1 MOTORE BIANCO GHL600WH</t>
  </si>
  <si>
    <t>GLEM INC</t>
  </si>
  <si>
    <t>GHL600WH</t>
  </si>
  <si>
    <t>23</t>
  </si>
  <si>
    <t>3</t>
  </si>
  <si>
    <t>0916249025</t>
  </si>
  <si>
    <t>8052745129784</t>
  </si>
  <si>
    <t>0625737</t>
  </si>
  <si>
    <t>CAPPA DA INCASSO 60CM 1 MOTORE NERA GHL600BK</t>
  </si>
  <si>
    <t>GHL600BK</t>
  </si>
  <si>
    <t>1420350138</t>
  </si>
  <si>
    <t>8007403111441</t>
  </si>
  <si>
    <t>0668771</t>
  </si>
  <si>
    <t>PIASTRA BELLISSIMA TORMALINA B9 300 11144</t>
  </si>
  <si>
    <t>11144</t>
  </si>
  <si>
    <t>4810433063</t>
  </si>
  <si>
    <t>8006023255887</t>
  </si>
  <si>
    <t>0769788</t>
  </si>
  <si>
    <t>TELECOMANDO UNIVERSALE SMART 4 QUERTY TLC06</t>
  </si>
  <si>
    <t>MELICONI ACC</t>
  </si>
  <si>
    <t>TLC06 8020</t>
  </si>
</sst>
</file>

<file path=xl/styles.xml><?xml version="1.0" encoding="utf-8"?>
<styleSheet xmlns="http://schemas.openxmlformats.org/spreadsheetml/2006/main" xml:space="preserve">
  <numFmts count="2">
    <numFmt numFmtId="164" formatCode="dd/mm/yy"/>
    <numFmt numFmtId="165" formatCode="###,###,##0.00;[Red][&lt;0]-###,###,##0.00;"/>
  </numFmts>
  <fonts count="2"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9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R25"/>
  <sheetViews>
    <sheetView tabSelected="1" workbookViewId="0" showGridLines="true" showRowColHeaders="1">
      <selection activeCell="A9" sqref="A9"/>
    </sheetView>
  </sheetViews>
  <sheetFormatPr customHeight="true" defaultRowHeight="20" outlineLevelRow="0" outlineLevelCol="0"/>
  <cols>
    <col min="1" max="1" width="25" customWidth="true" style="0"/>
    <col min="2" max="2" width="15" customWidth="true" style="0"/>
    <col min="3" max="3" width="9" customWidth="true" style="0"/>
    <col min="4" max="4" width="28" customWidth="true" style="0"/>
    <col min="5" max="5" width="14" customWidth="true" style="0"/>
    <col min="6" max="6" width="14" customWidth="true" style="0"/>
    <col min="7" max="7" width="10" customWidth="true" style="0"/>
    <col min="8" max="8" width="10" customWidth="true" style="0"/>
    <col min="9" max="9" width="4" customWidth="true" style="0"/>
    <col min="10" max="10" width="4" customWidth="true" style="0"/>
    <col min="11" max="11" width="9" customWidth="true" style="0"/>
    <col min="12" max="12" width="9" customWidth="true" style="0"/>
    <col min="13" max="13" width="6" customWidth="true" style="0"/>
    <col min="14" max="14" width="6" customWidth="true" style="0"/>
    <col min="15" max="15" width="6" customWidth="true" style="0"/>
    <col min="16" max="16" width="6" customWidth="true" style="0"/>
    <col min="17" max="17" width="6" customWidth="true" style="0"/>
    <col min="18" max="18" width="6" customWidth="true" style="0"/>
    <col min="19" max="19" width="9" customWidth="true" style="0"/>
    <col min="20" max="20" width="9" customWidth="true" style="0"/>
    <col min="21" max="21" width="9" customWidth="true" style="0"/>
    <col min="22" max="22" width="9" customWidth="true" style="0"/>
    <col min="23" max="23" width="9" customWidth="true" style="0"/>
    <col min="24" max="24" width="9" customWidth="true" style="0"/>
    <col min="25" max="25" width="9" customWidth="true" style="0"/>
    <col min="26" max="26" width="4" customWidth="true" style="0"/>
    <col min="27" max="27" width="4" customWidth="true" style="0"/>
    <col min="28" max="28" width="4" customWidth="true" style="0"/>
    <col min="29" max="29" width="4" customWidth="true" style="0"/>
    <col min="30" max="30" width="4" customWidth="true" style="0"/>
    <col min="31" max="31" width="4" customWidth="true" style="0"/>
    <col min="32" max="32" width="4" customWidth="true" style="0"/>
    <col min="33" max="33" width="4" customWidth="true" style="0"/>
    <col min="34" max="34" width="4" customWidth="true" style="0"/>
    <col min="35" max="35" width="4" customWidth="true" style="0"/>
    <col min="36" max="36" width="4" customWidth="true" style="0"/>
    <col min="37" max="37" width="4" customWidth="true" style="0"/>
    <col min="38" max="38" width="4" customWidth="true" style="0"/>
    <col min="39" max="39" width="4" customWidth="true" style="0"/>
    <col min="40" max="40" width="4" customWidth="true" style="0"/>
    <col min="41" max="41" width="4" customWidth="true" style="0"/>
    <col min="42" max="42" width="4" customWidth="true" style="0"/>
    <col min="43" max="43" width="4" customWidth="true" style="0"/>
    <col min="44" max="44" width="4" customWidth="true" style="0"/>
    <col min="45" max="45" width="4" customWidth="true" style="0"/>
    <col min="46" max="46" width="4" customWidth="true" style="0"/>
    <col min="47" max="47" width="4" customWidth="true" style="0"/>
    <col min="48" max="48" width="4" customWidth="true" style="0"/>
    <col min="49" max="49" width="4" customWidth="true" style="0"/>
    <col min="50" max="50" width="4" customWidth="true" style="0"/>
    <col min="51" max="51" width="4" customWidth="true" style="0"/>
    <col min="52" max="52" width="4" customWidth="true" style="0"/>
    <col min="53" max="53" width="4" customWidth="true" style="0"/>
    <col min="54" max="54" width="4" customWidth="true" style="0"/>
    <col min="55" max="55" width="4" customWidth="true" style="0"/>
    <col min="56" max="56" width="4" customWidth="true" style="0"/>
    <col min="57" max="57" width="4" customWidth="true" style="0"/>
    <col min="58" max="58" width="4" customWidth="true" style="0"/>
    <col min="59" max="59" width="4" customWidth="true" style="0"/>
    <col min="60" max="60" width="4" customWidth="true" style="0"/>
    <col min="61" max="61" width="9" customWidth="true" style="0"/>
    <col min="62" max="62" width="4" customWidth="true" style="0"/>
    <col min="63" max="63" width="4" customWidth="true" style="0"/>
    <col min="64" max="64" width="4" customWidth="true" style="0"/>
    <col min="65" max="65" width="4" customWidth="true" style="0"/>
    <col min="66" max="66" width="4" customWidth="true" style="0"/>
    <col min="67" max="67" width="4" customWidth="true" style="0"/>
    <col min="68" max="68" width="4" customWidth="true" style="0"/>
    <col min="69" max="69" width="4" customWidth="true" style="0"/>
    <col min="70" max="70" width="4" customWidth="true" style="0"/>
    <col min="71" max="71" width="4" customWidth="true" style="0"/>
    <col min="72" max="72" width="4" customWidth="true" style="0"/>
    <col min="73" max="73" width="4" customWidth="true" style="0"/>
    <col min="74" max="74" width="4" customWidth="true" style="0"/>
    <col min="75" max="75" width="4" customWidth="true" style="0"/>
    <col min="76" max="76" width="4" customWidth="true" style="0"/>
    <col min="77" max="77" width="4" customWidth="true" style="0"/>
    <col min="78" max="78" width="4" customWidth="true" style="0"/>
    <col min="79" max="79" width="4" customWidth="true" style="0"/>
    <col min="80" max="80" width="4" customWidth="true" style="0"/>
    <col min="81" max="81" width="4" customWidth="true" style="0"/>
    <col min="82" max="82" width="4" customWidth="true" style="0"/>
    <col min="83" max="83" width="4" customWidth="true" style="0"/>
    <col min="84" max="84" width="4" customWidth="true" style="0"/>
    <col min="85" max="85" width="4" customWidth="true" style="0"/>
    <col min="86" max="86" width="4" customWidth="true" style="0"/>
    <col min="87" max="87" width="4" customWidth="true" style="0"/>
    <col min="88" max="88" width="4" customWidth="true" style="0"/>
    <col min="89" max="89" width="4" customWidth="true" style="0"/>
    <col min="90" max="90" width="4" customWidth="true" style="0"/>
    <col min="91" max="91" width="4" customWidth="true" style="0"/>
    <col min="92" max="92" width="4" customWidth="true" style="0"/>
    <col min="93" max="93" width="4" customWidth="true" style="0"/>
    <col min="94" max="94" width="4" customWidth="true" style="0"/>
    <col min="95" max="95" width="4" customWidth="true" style="0"/>
    <col min="96" max="96" width="4" customWidth="true" style="0"/>
  </cols>
  <sheetData>
    <row r="1" spans="1:96">
      <c r="A1" s="3" t="s">
        <v>0</v>
      </c>
      <c r="B1" s="1" t="s">
        <v>1</v>
      </c>
      <c r="C1" s="1"/>
      <c r="D1" s="3" t="s">
        <v>2</v>
      </c>
      <c r="E1" s="1" t="s">
        <v>3</v>
      </c>
      <c r="F1"/>
      <c r="Y1" s="7" t="s">
        <v>4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7" t="s">
        <v>5</v>
      </c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</row>
    <row r="2" spans="1:96">
      <c r="A2" s="3" t="s">
        <v>6</v>
      </c>
      <c r="B2" s="1" t="s">
        <v>7</v>
      </c>
      <c r="C2" s="1"/>
      <c r="D2" s="3" t="s">
        <v>8</v>
      </c>
      <c r="E2" s="1">
        <v>0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>
      <c r="A3" s="3" t="s">
        <v>9</v>
      </c>
      <c r="B3" s="2">
        <v>43213</v>
      </c>
      <c r="C3" s="1"/>
      <c r="D3" s="3" t="s">
        <v>10</v>
      </c>
      <c r="E3" s="1">
        <v>0</v>
      </c>
      <c r="Y3" s="6" t="s">
        <v>11</v>
      </c>
      <c r="Z3" s="6" t="s">
        <v>12</v>
      </c>
      <c r="AA3" s="6" t="s">
        <v>13</v>
      </c>
      <c r="AB3" s="6" t="s">
        <v>14</v>
      </c>
      <c r="AC3" s="6" t="s">
        <v>15</v>
      </c>
      <c r="AD3" s="6" t="s">
        <v>16</v>
      </c>
      <c r="AE3" s="6" t="s">
        <v>17</v>
      </c>
      <c r="AF3" s="6" t="s">
        <v>18</v>
      </c>
      <c r="AG3" s="6" t="s">
        <v>19</v>
      </c>
      <c r="AH3" s="6" t="s">
        <v>20</v>
      </c>
      <c r="AI3" s="6" t="s">
        <v>21</v>
      </c>
      <c r="AJ3" s="6" t="s">
        <v>22</v>
      </c>
      <c r="AK3" s="6" t="s">
        <v>23</v>
      </c>
      <c r="AL3" s="6" t="s">
        <v>24</v>
      </c>
      <c r="AM3" s="6" t="s">
        <v>25</v>
      </c>
      <c r="AN3" s="6" t="s">
        <v>26</v>
      </c>
      <c r="AO3" s="6" t="s">
        <v>27</v>
      </c>
      <c r="AP3" s="6" t="s">
        <v>28</v>
      </c>
      <c r="AQ3" s="6" t="s">
        <v>29</v>
      </c>
      <c r="AR3" s="6" t="s">
        <v>30</v>
      </c>
      <c r="AS3" s="6" t="s">
        <v>31</v>
      </c>
      <c r="AT3" s="6" t="s">
        <v>32</v>
      </c>
      <c r="AU3" s="6" t="s">
        <v>33</v>
      </c>
      <c r="AV3" s="6" t="s">
        <v>34</v>
      </c>
      <c r="AW3" s="6" t="s">
        <v>35</v>
      </c>
      <c r="AX3" s="6" t="s">
        <v>36</v>
      </c>
      <c r="AY3" s="6" t="s">
        <v>37</v>
      </c>
      <c r="AZ3" s="6" t="s">
        <v>38</v>
      </c>
      <c r="BA3" s="6" t="s">
        <v>39</v>
      </c>
      <c r="BB3" s="6" t="s">
        <v>40</v>
      </c>
      <c r="BC3" s="6" t="s">
        <v>41</v>
      </c>
      <c r="BD3" s="6" t="s">
        <v>42</v>
      </c>
      <c r="BE3" s="6" t="s">
        <v>43</v>
      </c>
      <c r="BF3" s="6" t="s">
        <v>44</v>
      </c>
      <c r="BG3" s="6" t="s">
        <v>45</v>
      </c>
      <c r="BH3" s="6" t="s">
        <v>46</v>
      </c>
      <c r="BI3" s="6" t="s">
        <v>47</v>
      </c>
      <c r="BJ3" s="6" t="s">
        <v>12</v>
      </c>
      <c r="BK3" s="6" t="s">
        <v>13</v>
      </c>
      <c r="BL3" s="6" t="s">
        <v>14</v>
      </c>
      <c r="BM3" s="6" t="s">
        <v>15</v>
      </c>
      <c r="BN3" s="6" t="s">
        <v>16</v>
      </c>
      <c r="BO3" s="6" t="s">
        <v>17</v>
      </c>
      <c r="BP3" s="6" t="s">
        <v>18</v>
      </c>
      <c r="BQ3" s="6" t="s">
        <v>19</v>
      </c>
      <c r="BR3" s="6" t="s">
        <v>20</v>
      </c>
      <c r="BS3" s="6" t="s">
        <v>21</v>
      </c>
      <c r="BT3" s="6" t="s">
        <v>22</v>
      </c>
      <c r="BU3" s="6" t="s">
        <v>23</v>
      </c>
      <c r="BV3" s="6" t="s">
        <v>24</v>
      </c>
      <c r="BW3" s="6" t="s">
        <v>25</v>
      </c>
      <c r="BX3" s="6" t="s">
        <v>26</v>
      </c>
      <c r="BY3" s="6" t="s">
        <v>27</v>
      </c>
      <c r="BZ3" s="6" t="s">
        <v>28</v>
      </c>
      <c r="CA3" s="6" t="s">
        <v>29</v>
      </c>
      <c r="CB3" s="6" t="s">
        <v>30</v>
      </c>
      <c r="CC3" s="6" t="s">
        <v>31</v>
      </c>
      <c r="CD3" s="6" t="s">
        <v>32</v>
      </c>
      <c r="CE3" s="6" t="s">
        <v>33</v>
      </c>
      <c r="CF3" s="6" t="s">
        <v>34</v>
      </c>
      <c r="CG3" s="6" t="s">
        <v>35</v>
      </c>
      <c r="CH3" s="6" t="s">
        <v>36</v>
      </c>
      <c r="CI3" s="6" t="s">
        <v>37</v>
      </c>
      <c r="CJ3" s="6" t="s">
        <v>38</v>
      </c>
      <c r="CK3" s="6" t="s">
        <v>39</v>
      </c>
      <c r="CL3" s="6" t="s">
        <v>40</v>
      </c>
      <c r="CM3" s="6" t="s">
        <v>41</v>
      </c>
      <c r="CN3" s="6" t="s">
        <v>42</v>
      </c>
      <c r="CO3" s="6" t="s">
        <v>43</v>
      </c>
      <c r="CP3" s="6" t="s">
        <v>44</v>
      </c>
      <c r="CQ3" s="6" t="s">
        <v>45</v>
      </c>
      <c r="CR3" s="6" t="s">
        <v>46</v>
      </c>
    </row>
    <row r="4" spans="1:96">
      <c r="A4" s="3" t="s">
        <v>48</v>
      </c>
      <c r="B4" s="2">
        <v>43213</v>
      </c>
      <c r="C4" s="1"/>
      <c r="D4" s="3" t="s">
        <v>49</v>
      </c>
      <c r="E4" s="1">
        <v>0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</row>
    <row r="5" spans="1:96">
      <c r="A5" s="3" t="s">
        <v>50</v>
      </c>
      <c r="B5" s="2">
        <v>43213</v>
      </c>
      <c r="C5" s="1"/>
      <c r="D5" s="3" t="s">
        <v>51</v>
      </c>
      <c r="E5" s="1">
        <f>SUM(W11:W25)</f>
        <v>663.89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</row>
    <row r="6" spans="1:96">
      <c r="A6" s="3" t="s">
        <v>52</v>
      </c>
      <c r="B6" s="2">
        <v>43228</v>
      </c>
      <c r="C6" s="1"/>
      <c r="D6" s="3" t="s">
        <v>53</v>
      </c>
      <c r="E6" s="1">
        <f>IF(E7&lt;&gt;0,ROUND(E5/(SUMPRODUCT(I11:I25,X11:X25)/100+E7)*100,2),0)</f>
        <v>40.54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96">
      <c r="A7" s="3" t="s">
        <v>54</v>
      </c>
      <c r="B7" s="1" t="s">
        <v>55</v>
      </c>
      <c r="C7" s="1"/>
      <c r="D7" s="3" t="s">
        <v>56</v>
      </c>
      <c r="E7" s="1">
        <f>SUM(X11:X25)</f>
        <v>1342.2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</row>
    <row r="8" spans="1:96">
      <c r="A8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</row>
    <row r="9" spans="1:96">
      <c r="A9" s="8" t="s">
        <v>57</v>
      </c>
      <c r="B9" s="8" t="s">
        <v>58</v>
      </c>
      <c r="C9" s="8" t="s">
        <v>59</v>
      </c>
      <c r="D9" s="8" t="s">
        <v>60</v>
      </c>
      <c r="E9" s="8" t="s">
        <v>61</v>
      </c>
      <c r="F9" s="8" t="s">
        <v>62</v>
      </c>
      <c r="G9" s="8" t="s">
        <v>63</v>
      </c>
      <c r="H9" s="8" t="s">
        <v>64</v>
      </c>
      <c r="I9" s="8" t="s">
        <v>65</v>
      </c>
      <c r="J9" s="8"/>
      <c r="K9" s="8" t="s">
        <v>66</v>
      </c>
      <c r="L9" s="8" t="s">
        <v>67</v>
      </c>
      <c r="M9" s="8" t="s">
        <v>68</v>
      </c>
      <c r="N9" s="8"/>
      <c r="O9" s="8"/>
      <c r="P9" s="8"/>
      <c r="Q9" s="8"/>
      <c r="R9" s="8"/>
      <c r="S9" s="8" t="s">
        <v>69</v>
      </c>
      <c r="T9" s="8" t="s">
        <v>70</v>
      </c>
      <c r="U9" s="8" t="s">
        <v>71</v>
      </c>
      <c r="V9" s="8" t="s">
        <v>72</v>
      </c>
      <c r="W9" s="8" t="s">
        <v>73</v>
      </c>
      <c r="X9" s="8" t="s">
        <v>74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</row>
    <row r="10" spans="1:96">
      <c r="A10" s="8"/>
      <c r="B10" s="8"/>
      <c r="C10" s="8"/>
      <c r="D10" s="8"/>
      <c r="E10" s="8"/>
      <c r="F10" s="8"/>
      <c r="G10" s="8"/>
      <c r="H10" s="8"/>
      <c r="I10" s="8" t="s">
        <v>75</v>
      </c>
      <c r="J10" s="8" t="s">
        <v>76</v>
      </c>
      <c r="K10" s="8"/>
      <c r="L10" s="8"/>
      <c r="M10" s="8" t="s">
        <v>77</v>
      </c>
      <c r="N10" s="8" t="s">
        <v>78</v>
      </c>
      <c r="O10" s="8" t="s">
        <v>79</v>
      </c>
      <c r="P10" s="8" t="s">
        <v>80</v>
      </c>
      <c r="Q10" s="8" t="s">
        <v>81</v>
      </c>
      <c r="R10" s="8" t="s">
        <v>82</v>
      </c>
      <c r="S10" s="8"/>
      <c r="T10" s="8"/>
      <c r="U10" s="8"/>
      <c r="V10" s="8"/>
      <c r="W10" s="8"/>
      <c r="X10" s="8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</row>
    <row r="11" spans="1:96">
      <c r="A11" t="s">
        <v>83</v>
      </c>
      <c r="B11" s="4" t="s">
        <v>84</v>
      </c>
      <c r="C11" s="4" t="s">
        <v>85</v>
      </c>
      <c r="D11" t="s">
        <v>86</v>
      </c>
      <c r="E11" t="s">
        <v>87</v>
      </c>
      <c r="F11" t="s">
        <v>88</v>
      </c>
      <c r="G11" s="4" t="s">
        <v>89</v>
      </c>
      <c r="H11" s="4" t="s">
        <v>90</v>
      </c>
      <c r="I11" s="4">
        <v>22</v>
      </c>
      <c r="J11" s="4">
        <v>16</v>
      </c>
      <c r="K11">
        <v>0</v>
      </c>
      <c r="L11" s="5">
        <v>6.35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f>IF(BM11+Y11&gt;0,ROUND((L11*(100-M11)/100*(100-N11)/100*(100-O11)/100*(100-P11)/100*(100-Q11)/100-R11)*Y11/(BM11+Y11),2),ROUND((L11*(100-M11)/100*(100-N11)/100*(100-O11)/100*(100-P11)/100*(100-Q11)/100-R11),2))</f>
        <v>6.35</v>
      </c>
      <c r="T11" s="5">
        <v>9.99</v>
      </c>
      <c r="U11" s="5">
        <f>ROUND(T11*(100/(100+I11))-S11,2)</f>
        <v>1.84</v>
      </c>
      <c r="V11" s="5">
        <f>IF(T11&lt;&gt;0,ROUND(U11/(T11*(100/(100+I11)))*100,2),0)</f>
        <v>22.47</v>
      </c>
      <c r="W11" s="5">
        <f>ROUND(U11*(Y11+BM11),2)</f>
        <v>9.2</v>
      </c>
      <c r="X11" s="5">
        <f>ROUND(S11*(Y11+BM11),2)</f>
        <v>31.75</v>
      </c>
      <c r="Y11" s="4">
        <f>SUM(Z11:BH11)</f>
        <v>5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>
        <v>5</v>
      </c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>
        <f>SUM(BJ11:CR11)</f>
        <v>0</v>
      </c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:96">
      <c r="A12" t="s">
        <v>91</v>
      </c>
      <c r="B12" s="4" t="s">
        <v>92</v>
      </c>
      <c r="C12" s="4" t="s">
        <v>93</v>
      </c>
      <c r="D12" t="s">
        <v>94</v>
      </c>
      <c r="E12" t="s">
        <v>95</v>
      </c>
      <c r="F12" t="s">
        <v>96</v>
      </c>
      <c r="G12" s="4" t="s">
        <v>97</v>
      </c>
      <c r="H12" s="4" t="s">
        <v>98</v>
      </c>
      <c r="I12" s="4">
        <v>22</v>
      </c>
      <c r="J12" s="4">
        <v>16</v>
      </c>
      <c r="K12">
        <v>0</v>
      </c>
      <c r="L12" s="5">
        <v>14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f>IF(BM12+Y12&gt;0,ROUND((L12*(100-M12)/100*(100-N12)/100*(100-O12)/100*(100-P12)/100*(100-Q12)/100-R12)*Y12/(BM12+Y12),2),ROUND((L12*(100-M12)/100*(100-N12)/100*(100-O12)/100*(100-P12)/100*(100-Q12)/100-R12),2))</f>
        <v>14</v>
      </c>
      <c r="T12" s="5">
        <v>23.99</v>
      </c>
      <c r="U12" s="5">
        <f>ROUND(T12*(100/(100+I12))-S12,2)</f>
        <v>5.66</v>
      </c>
      <c r="V12" s="5">
        <f>IF(T12&lt;&gt;0,ROUND(U12/(T12*(100/(100+I12)))*100,2),0)</f>
        <v>28.78</v>
      </c>
      <c r="W12" s="5">
        <f>ROUND(U12*(Y12+BM12),2)</f>
        <v>11.32</v>
      </c>
      <c r="X12" s="5">
        <f>ROUND(S12*(Y12+BM12),2)</f>
        <v>28</v>
      </c>
      <c r="Y12" s="4">
        <f>SUM(Z12:BH12)</f>
        <v>2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>
        <v>2</v>
      </c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>
        <f>SUM(BJ12:CR12)</f>
        <v>0</v>
      </c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:96">
      <c r="A13" t="s">
        <v>99</v>
      </c>
      <c r="B13" s="4" t="s">
        <v>100</v>
      </c>
      <c r="C13" s="4" t="s">
        <v>101</v>
      </c>
      <c r="D13" t="s">
        <v>102</v>
      </c>
      <c r="E13" t="s">
        <v>103</v>
      </c>
      <c r="F13" t="s">
        <v>104</v>
      </c>
      <c r="G13" s="4" t="s">
        <v>97</v>
      </c>
      <c r="H13" s="4" t="s">
        <v>105</v>
      </c>
      <c r="I13" s="4">
        <v>22</v>
      </c>
      <c r="J13" s="4">
        <v>16</v>
      </c>
      <c r="K13">
        <v>0</v>
      </c>
      <c r="L13" s="5">
        <v>59.65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f>IF(BM13+Y13&gt;0,ROUND((L13*(100-M13)/100*(100-N13)/100*(100-O13)/100*(100-P13)/100*(100-Q13)/100-R13)*Y13/(BM13+Y13),2),ROUND((L13*(100-M13)/100*(100-N13)/100*(100-O13)/100*(100-P13)/100*(100-Q13)/100-R13),2))</f>
        <v>59.65</v>
      </c>
      <c r="T13" s="5">
        <v>89.99</v>
      </c>
      <c r="U13" s="5">
        <f>ROUND(T13*(100/(100+I13))-S13,2)</f>
        <v>14.11</v>
      </c>
      <c r="V13" s="5">
        <f>IF(T13&lt;&gt;0,ROUND(U13/(T13*(100/(100+I13)))*100,2),0)</f>
        <v>19.13</v>
      </c>
      <c r="W13" s="5">
        <f>ROUND(U13*(Y13+BM13),2)</f>
        <v>14.11</v>
      </c>
      <c r="X13" s="5">
        <f>ROUND(S13*(Y13+BM13),2)</f>
        <v>59.65</v>
      </c>
      <c r="Y13" s="4">
        <f>SUM(Z13:BH13)</f>
        <v>1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>
        <v>1</v>
      </c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>
        <f>SUM(BJ13:CR13)</f>
        <v>0</v>
      </c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</row>
    <row r="14" spans="1:96">
      <c r="A14" t="s">
        <v>106</v>
      </c>
      <c r="B14" s="4" t="s">
        <v>107</v>
      </c>
      <c r="C14" s="4" t="s">
        <v>108</v>
      </c>
      <c r="D14" t="s">
        <v>109</v>
      </c>
      <c r="E14" t="s">
        <v>110</v>
      </c>
      <c r="F14" t="s">
        <v>111</v>
      </c>
      <c r="G14" s="4" t="s">
        <v>112</v>
      </c>
      <c r="H14" s="4" t="s">
        <v>113</v>
      </c>
      <c r="I14" s="4">
        <v>22</v>
      </c>
      <c r="J14" s="4">
        <v>16</v>
      </c>
      <c r="K14">
        <v>0</v>
      </c>
      <c r="L14" s="5">
        <v>83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f>IF(BM14+Y14&gt;0,ROUND((L14*(100-M14)/100*(100-N14)/100*(100-O14)/100*(100-P14)/100*(100-Q14)/100-R14)*Y14/(BM14+Y14),2),ROUND((L14*(100-M14)/100*(100-N14)/100*(100-O14)/100*(100-P14)/100*(100-Q14)/100-R14),2))</f>
        <v>83</v>
      </c>
      <c r="T14" s="5">
        <v>129.9</v>
      </c>
      <c r="U14" s="5">
        <f>ROUND(T14*(100/(100+I14))-S14,2)</f>
        <v>23.48</v>
      </c>
      <c r="V14" s="5">
        <f>IF(T14&lt;&gt;0,ROUND(U14/(T14*(100/(100+I14)))*100,2),0)</f>
        <v>22.05</v>
      </c>
      <c r="W14" s="5">
        <f>ROUND(U14*(Y14+BM14),2)</f>
        <v>23.48</v>
      </c>
      <c r="X14" s="5">
        <f>ROUND(S14*(Y14+BM14),2)</f>
        <v>83</v>
      </c>
      <c r="Y14" s="4">
        <f>SUM(Z14:BH14)</f>
        <v>1</v>
      </c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>
        <v>1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>
        <f>SUM(BJ14:CR14)</f>
        <v>0</v>
      </c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</row>
    <row r="15" spans="1:96">
      <c r="A15" t="s">
        <v>114</v>
      </c>
      <c r="B15" s="4" t="s">
        <v>115</v>
      </c>
      <c r="C15" s="4" t="s">
        <v>116</v>
      </c>
      <c r="D15" t="s">
        <v>117</v>
      </c>
      <c r="E15" t="s">
        <v>95</v>
      </c>
      <c r="F15" t="s">
        <v>118</v>
      </c>
      <c r="G15" s="4" t="s">
        <v>97</v>
      </c>
      <c r="H15" s="4" t="s">
        <v>119</v>
      </c>
      <c r="I15" s="4">
        <v>22</v>
      </c>
      <c r="J15" s="4">
        <v>16</v>
      </c>
      <c r="K15">
        <v>0</v>
      </c>
      <c r="L15" s="5">
        <v>154.9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f>IF(BM15+Y15&gt;0,ROUND((L15*(100-M15)/100*(100-N15)/100*(100-O15)/100*(100-P15)/100*(100-Q15)/100-R15)*Y15/(BM15+Y15),2),ROUND((L15*(100-M15)/100*(100-N15)/100*(100-O15)/100*(100-P15)/100*(100-Q15)/100-R15),2))</f>
        <v>154.9</v>
      </c>
      <c r="T15" s="5">
        <v>239</v>
      </c>
      <c r="U15" s="5">
        <f>ROUND(T15*(100/(100+I15))-S15,2)</f>
        <v>41</v>
      </c>
      <c r="V15" s="5">
        <f>IF(T15&lt;&gt;0,ROUND(U15/(T15*(100/(100+I15)))*100,2),0)</f>
        <v>20.93</v>
      </c>
      <c r="W15" s="5">
        <f>ROUND(U15*(Y15+BM15),2)</f>
        <v>41</v>
      </c>
      <c r="X15" s="5">
        <f>ROUND(S15*(Y15+BM15),2)</f>
        <v>154.9</v>
      </c>
      <c r="Y15" s="4">
        <f>SUM(Z15:BH15)</f>
        <v>1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>
        <v>1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>
        <f>SUM(BJ15:CR15)</f>
        <v>0</v>
      </c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</row>
    <row r="16" spans="1:96">
      <c r="A16" t="s">
        <v>120</v>
      </c>
      <c r="B16" s="4" t="s">
        <v>121</v>
      </c>
      <c r="C16" s="4" t="s">
        <v>122</v>
      </c>
      <c r="D16" t="s">
        <v>123</v>
      </c>
      <c r="E16" t="s">
        <v>124</v>
      </c>
      <c r="F16" t="s">
        <v>125</v>
      </c>
      <c r="G16" s="4" t="s">
        <v>126</v>
      </c>
      <c r="H16" s="4" t="s">
        <v>127</v>
      </c>
      <c r="I16" s="4">
        <v>22</v>
      </c>
      <c r="J16" s="4">
        <v>16</v>
      </c>
      <c r="K16">
        <v>0</v>
      </c>
      <c r="L16" s="5">
        <v>23.35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f>IF(BM16+Y16&gt;0,ROUND((L16*(100-M16)/100*(100-N16)/100*(100-O16)/100*(100-P16)/100*(100-Q16)/100-R16)*Y16/(BM16+Y16),2),ROUND((L16*(100-M16)/100*(100-N16)/100*(100-O16)/100*(100-P16)/100*(100-Q16)/100-R16),2))</f>
        <v>23.35</v>
      </c>
      <c r="T16" s="5">
        <v>45.99</v>
      </c>
      <c r="U16" s="5">
        <f>ROUND(T16*(100/(100+I16))-S16,2)</f>
        <v>14.35</v>
      </c>
      <c r="V16" s="5">
        <f>IF(T16&lt;&gt;0,ROUND(U16/(T16*(100/(100+I16)))*100,2),0)</f>
        <v>38.07</v>
      </c>
      <c r="W16" s="5">
        <f>ROUND(U16*(Y16+BM16),2)</f>
        <v>57.4</v>
      </c>
      <c r="X16" s="5">
        <f>ROUND(S16*(Y16+BM16),2)</f>
        <v>93.4</v>
      </c>
      <c r="Y16" s="4">
        <f>SUM(Z16:BH16)</f>
        <v>4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>
        <v>4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>
        <f>SUM(BJ16:CR16)</f>
        <v>0</v>
      </c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</row>
    <row r="17" spans="1:96">
      <c r="A17" t="s">
        <v>128</v>
      </c>
      <c r="B17" s="4" t="s">
        <v>129</v>
      </c>
      <c r="C17" s="4" t="s">
        <v>130</v>
      </c>
      <c r="D17" t="s">
        <v>131</v>
      </c>
      <c r="E17" t="s">
        <v>124</v>
      </c>
      <c r="F17" t="s">
        <v>132</v>
      </c>
      <c r="G17" s="4" t="s">
        <v>126</v>
      </c>
      <c r="H17" s="4" t="s">
        <v>127</v>
      </c>
      <c r="I17" s="4">
        <v>22</v>
      </c>
      <c r="J17" s="4">
        <v>16</v>
      </c>
      <c r="K17">
        <v>0</v>
      </c>
      <c r="L17" s="5">
        <v>35.7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f>IF(BM17+Y17&gt;0,ROUND((L17*(100-M17)/100*(100-N17)/100*(100-O17)/100*(100-P17)/100*(100-Q17)/100-R17)*Y17/(BM17+Y17),2),ROUND((L17*(100-M17)/100*(100-N17)/100*(100-O17)/100*(100-P17)/100*(100-Q17)/100-R17),2))</f>
        <v>35.7</v>
      </c>
      <c r="T17" s="5">
        <v>69.99</v>
      </c>
      <c r="U17" s="5">
        <f>ROUND(T17*(100/(100+I17))-S17,2)</f>
        <v>21.67</v>
      </c>
      <c r="V17" s="5">
        <f>IF(T17&lt;&gt;0,ROUND(U17/(T17*(100/(100+I17)))*100,2),0)</f>
        <v>37.77</v>
      </c>
      <c r="W17" s="5">
        <f>ROUND(U17*(Y17+BM17),2)</f>
        <v>86.68</v>
      </c>
      <c r="X17" s="5">
        <f>ROUND(S17*(Y17+BM17),2)</f>
        <v>142.8</v>
      </c>
      <c r="Y17" s="4">
        <f>SUM(Z17:BH17)</f>
        <v>4</v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>
        <v>4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>
        <f>SUM(BJ17:CR17)</f>
        <v>0</v>
      </c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</row>
    <row r="18" spans="1:96">
      <c r="A18" t="s">
        <v>133</v>
      </c>
      <c r="B18" s="4" t="s">
        <v>134</v>
      </c>
      <c r="C18" s="4" t="s">
        <v>135</v>
      </c>
      <c r="D18" t="s">
        <v>136</v>
      </c>
      <c r="E18" t="s">
        <v>137</v>
      </c>
      <c r="F18" t="s">
        <v>138</v>
      </c>
      <c r="G18" s="4" t="s">
        <v>89</v>
      </c>
      <c r="H18" s="4" t="s">
        <v>90</v>
      </c>
      <c r="I18" s="4">
        <v>22</v>
      </c>
      <c r="J18" s="4">
        <v>16</v>
      </c>
      <c r="K18">
        <v>0</v>
      </c>
      <c r="L18" s="5">
        <v>5.2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f>IF(BM18+Y18&gt;0,ROUND((L18*(100-M18)/100*(100-N18)/100*(100-O18)/100*(100-P18)/100*(100-Q18)/100-R18)*Y18/(BM18+Y18),2),ROUND((L18*(100-M18)/100*(100-N18)/100*(100-O18)/100*(100-P18)/100*(100-Q18)/100-R18),2))</f>
        <v>5.2</v>
      </c>
      <c r="T18" s="5">
        <v>9.99</v>
      </c>
      <c r="U18" s="5">
        <f>ROUND(T18*(100/(100+I18))-S18,2)</f>
        <v>2.99</v>
      </c>
      <c r="V18" s="5">
        <f>IF(T18&lt;&gt;0,ROUND(U18/(T18*(100/(100+I18)))*100,2),0)</f>
        <v>36.51</v>
      </c>
      <c r="W18" s="5">
        <f>ROUND(U18*(Y18+BM18),2)</f>
        <v>11.96</v>
      </c>
      <c r="X18" s="5">
        <f>ROUND(S18*(Y18+BM18),2)</f>
        <v>20.8</v>
      </c>
      <c r="Y18" s="4">
        <f>SUM(Z18:BH18)</f>
        <v>4</v>
      </c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>
        <v>4</v>
      </c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>
        <f>SUM(BJ18:CR18)</f>
        <v>0</v>
      </c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</row>
    <row r="19" spans="1:96">
      <c r="A19" t="s">
        <v>139</v>
      </c>
      <c r="B19" s="4" t="s">
        <v>140</v>
      </c>
      <c r="C19" s="4" t="s">
        <v>141</v>
      </c>
      <c r="D19" t="s">
        <v>142</v>
      </c>
      <c r="E19" t="s">
        <v>143</v>
      </c>
      <c r="F19" t="s">
        <v>144</v>
      </c>
      <c r="G19" s="4" t="s">
        <v>126</v>
      </c>
      <c r="H19" s="4" t="s">
        <v>127</v>
      </c>
      <c r="I19" s="4">
        <v>22</v>
      </c>
      <c r="J19" s="4">
        <v>16</v>
      </c>
      <c r="K19">
        <v>0</v>
      </c>
      <c r="L19" s="5">
        <v>13.35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f>IF(BM19+Y19&gt;0,ROUND((L19*(100-M19)/100*(100-N19)/100*(100-O19)/100*(100-P19)/100*(100-Q19)/100-R19)*Y19/(BM19+Y19),2),ROUND((L19*(100-M19)/100*(100-N19)/100*(100-O19)/100*(100-P19)/100*(100-Q19)/100-R19),2))</f>
        <v>13.35</v>
      </c>
      <c r="T19" s="5">
        <v>31.99</v>
      </c>
      <c r="U19" s="5">
        <f>ROUND(T19*(100/(100+I19))-S19,2)</f>
        <v>12.87</v>
      </c>
      <c r="V19" s="5">
        <f>IF(T19&lt;&gt;0,ROUND(U19/(T19*(100/(100+I19)))*100,2),0)</f>
        <v>49.08</v>
      </c>
      <c r="W19" s="5">
        <f>ROUND(U19*(Y19+BM19),2)</f>
        <v>51.48</v>
      </c>
      <c r="X19" s="5">
        <f>ROUND(S19*(Y19+BM19),2)</f>
        <v>53.4</v>
      </c>
      <c r="Y19" s="4">
        <f>SUM(Z19:BH19)</f>
        <v>4</v>
      </c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>
        <v>4</v>
      </c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>
        <f>SUM(BJ19:CR19)</f>
        <v>0</v>
      </c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</row>
    <row r="20" spans="1:96">
      <c r="A20" t="s">
        <v>145</v>
      </c>
      <c r="B20" s="4" t="s">
        <v>146</v>
      </c>
      <c r="C20" s="4" t="s">
        <v>147</v>
      </c>
      <c r="D20" t="s">
        <v>148</v>
      </c>
      <c r="E20" t="s">
        <v>143</v>
      </c>
      <c r="F20" t="s">
        <v>149</v>
      </c>
      <c r="G20" s="4" t="s">
        <v>126</v>
      </c>
      <c r="H20" s="4" t="s">
        <v>127</v>
      </c>
      <c r="I20" s="4">
        <v>22</v>
      </c>
      <c r="J20" s="4">
        <v>16</v>
      </c>
      <c r="K20">
        <v>0</v>
      </c>
      <c r="L20" s="5">
        <v>45.85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f>IF(BM20+Y20&gt;0,ROUND((L20*(100-M20)/100*(100-N20)/100*(100-O20)/100*(100-P20)/100*(100-Q20)/100-R20)*Y20/(BM20+Y20),2),ROUND((L20*(100-M20)/100*(100-N20)/100*(100-O20)/100*(100-P20)/100*(100-Q20)/100-R20),2))</f>
        <v>45.85</v>
      </c>
      <c r="T20" s="5">
        <v>89.9</v>
      </c>
      <c r="U20" s="5">
        <f>ROUND(T20*(100/(100+I20))-S20,2)</f>
        <v>27.84</v>
      </c>
      <c r="V20" s="5">
        <f>IF(T20&lt;&gt;0,ROUND(U20/(T20*(100/(100+I20)))*100,2),0)</f>
        <v>37.78</v>
      </c>
      <c r="W20" s="5">
        <f>ROUND(U20*(Y20+BM20),2)</f>
        <v>222.72</v>
      </c>
      <c r="X20" s="5">
        <f>ROUND(S20*(Y20+BM20),2)</f>
        <v>366.8</v>
      </c>
      <c r="Y20" s="4">
        <f>SUM(Z20:BH20)</f>
        <v>8</v>
      </c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>
        <v>8</v>
      </c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>
        <f>SUM(BJ20:CR20)</f>
        <v>0</v>
      </c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</row>
    <row r="21" spans="1:96">
      <c r="A21" t="s">
        <v>150</v>
      </c>
      <c r="B21" s="4" t="s">
        <v>151</v>
      </c>
      <c r="C21" s="4" t="s">
        <v>152</v>
      </c>
      <c r="D21" t="s">
        <v>153</v>
      </c>
      <c r="E21" t="s">
        <v>154</v>
      </c>
      <c r="F21" t="s">
        <v>155</v>
      </c>
      <c r="G21" s="4" t="s">
        <v>156</v>
      </c>
      <c r="H21" s="4" t="s">
        <v>157</v>
      </c>
      <c r="I21" s="4">
        <v>22</v>
      </c>
      <c r="J21" s="4">
        <v>16</v>
      </c>
      <c r="K21">
        <v>0</v>
      </c>
      <c r="L21" s="5">
        <v>24.75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f>IF(BM21+Y21&gt;0,ROUND((L21*(100-M21)/100*(100-N21)/100*(100-O21)/100*(100-P21)/100*(100-Q21)/100-R21)*Y21/(BM21+Y21),2),ROUND((L21*(100-M21)/100*(100-N21)/100*(100-O21)/100*(100-P21)/100*(100-Q21)/100-R21),2))</f>
        <v>24.75</v>
      </c>
      <c r="T21" s="5">
        <v>39.99</v>
      </c>
      <c r="U21" s="5">
        <f>ROUND(T21*(100/(100+I21))-S21,2)</f>
        <v>8.03</v>
      </c>
      <c r="V21" s="5">
        <f>IF(T21&lt;&gt;0,ROUND(U21/(T21*(100/(100+I21)))*100,2),0)</f>
        <v>24.5</v>
      </c>
      <c r="W21" s="5">
        <f>ROUND(U21*(Y21+BM21),2)</f>
        <v>24.09</v>
      </c>
      <c r="X21" s="5">
        <f>ROUND(S21*(Y21+BM21),2)</f>
        <v>74.25</v>
      </c>
      <c r="Y21" s="4">
        <f>SUM(Z21:BH21)</f>
        <v>3</v>
      </c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>
        <v>3</v>
      </c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>
        <f>SUM(BJ21:CR21)</f>
        <v>0</v>
      </c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</row>
    <row r="22" spans="1:96">
      <c r="A22" t="s">
        <v>158</v>
      </c>
      <c r="B22" s="4" t="s">
        <v>159</v>
      </c>
      <c r="C22" s="4" t="s">
        <v>160</v>
      </c>
      <c r="D22" t="s">
        <v>161</v>
      </c>
      <c r="E22" t="s">
        <v>162</v>
      </c>
      <c r="F22" t="s">
        <v>163</v>
      </c>
      <c r="G22" s="4" t="s">
        <v>164</v>
      </c>
      <c r="H22" s="4" t="s">
        <v>165</v>
      </c>
      <c r="I22" s="4">
        <v>22</v>
      </c>
      <c r="J22" s="4">
        <v>16</v>
      </c>
      <c r="K22">
        <v>0</v>
      </c>
      <c r="L22" s="5">
        <v>39.1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f>IF(BM22+Y22&gt;0,ROUND((L22*(100-M22)/100*(100-N22)/100*(100-O22)/100*(100-P22)/100*(100-Q22)/100-R22)*Y22/(BM22+Y22),2),ROUND((L22*(100-M22)/100*(100-N22)/100*(100-O22)/100*(100-P22)/100*(100-Q22)/100-R22),2))</f>
        <v>39.1</v>
      </c>
      <c r="T22" s="5">
        <v>69.99</v>
      </c>
      <c r="U22" s="5">
        <f>ROUND(T22*(100/(100+I22))-S22,2)</f>
        <v>18.27</v>
      </c>
      <c r="V22" s="5">
        <f>IF(T22&lt;&gt;0,ROUND(U22/(T22*(100/(100+I22)))*100,2),0)</f>
        <v>31.85</v>
      </c>
      <c r="W22" s="5">
        <f>ROUND(U22*(Y22+BM22),2)</f>
        <v>18.27</v>
      </c>
      <c r="X22" s="5">
        <f>ROUND(S22*(Y22+BM22),2)</f>
        <v>39.1</v>
      </c>
      <c r="Y22" s="4">
        <f>SUM(Z22:BH22)</f>
        <v>1</v>
      </c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>
        <v>1</v>
      </c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>
        <f>SUM(BJ22:CR22)</f>
        <v>0</v>
      </c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</row>
    <row r="23" spans="1:96">
      <c r="A23" t="s">
        <v>166</v>
      </c>
      <c r="B23" s="4" t="s">
        <v>167</v>
      </c>
      <c r="C23" s="4" t="s">
        <v>168</v>
      </c>
      <c r="D23" t="s">
        <v>169</v>
      </c>
      <c r="E23" t="s">
        <v>162</v>
      </c>
      <c r="F23" t="s">
        <v>170</v>
      </c>
      <c r="G23" s="4" t="s">
        <v>164</v>
      </c>
      <c r="H23" s="4" t="s">
        <v>165</v>
      </c>
      <c r="I23" s="4">
        <v>22</v>
      </c>
      <c r="J23" s="4">
        <v>16</v>
      </c>
      <c r="K23">
        <v>0</v>
      </c>
      <c r="L23" s="5">
        <v>39.15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f>IF(BM23+Y23&gt;0,ROUND((L23*(100-M23)/100*(100-N23)/100*(100-O23)/100*(100-P23)/100*(100-Q23)/100-R23)*Y23/(BM23+Y23),2),ROUND((L23*(100-M23)/100*(100-N23)/100*(100-O23)/100*(100-P23)/100*(100-Q23)/100-R23),2))</f>
        <v>39.15</v>
      </c>
      <c r="T23" s="5">
        <v>69.99</v>
      </c>
      <c r="U23" s="5">
        <f>ROUND(T23*(100/(100+I23))-S23,2)</f>
        <v>18.22</v>
      </c>
      <c r="V23" s="5">
        <f>IF(T23&lt;&gt;0,ROUND(U23/(T23*(100/(100+I23)))*100,2),0)</f>
        <v>31.76</v>
      </c>
      <c r="W23" s="5">
        <f>ROUND(U23*(Y23+BM23),2)</f>
        <v>18.22</v>
      </c>
      <c r="X23" s="5">
        <f>ROUND(S23*(Y23+BM23),2)</f>
        <v>39.15</v>
      </c>
      <c r="Y23" s="4">
        <f>SUM(Z23:BH23)</f>
        <v>1</v>
      </c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>
        <v>1</v>
      </c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>
        <f>SUM(BJ23:CR23)</f>
        <v>0</v>
      </c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</row>
    <row r="24" spans="1:96">
      <c r="A24" t="s">
        <v>171</v>
      </c>
      <c r="B24" s="4" t="s">
        <v>172</v>
      </c>
      <c r="C24" s="4" t="s">
        <v>173</v>
      </c>
      <c r="D24" t="s">
        <v>174</v>
      </c>
      <c r="E24" t="s">
        <v>103</v>
      </c>
      <c r="F24" t="s">
        <v>175</v>
      </c>
      <c r="G24" s="4" t="s">
        <v>97</v>
      </c>
      <c r="H24" s="4" t="s">
        <v>105</v>
      </c>
      <c r="I24" s="4">
        <v>22</v>
      </c>
      <c r="J24" s="4">
        <v>16</v>
      </c>
      <c r="K24">
        <v>0</v>
      </c>
      <c r="L24" s="5">
        <v>25.4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f>IF(BM24+Y24&gt;0,ROUND((L24*(100-M24)/100*(100-N24)/100*(100-O24)/100*(100-P24)/100*(100-Q24)/100-R24)*Y24/(BM24+Y24),2),ROUND((L24*(100-M24)/100*(100-N24)/100*(100-O24)/100*(100-P24)/100*(100-Q24)/100-R24),2))</f>
        <v>25.4</v>
      </c>
      <c r="T24" s="5">
        <v>39.99</v>
      </c>
      <c r="U24" s="5">
        <f>ROUND(T24*(100/(100+I24))-S24,2)</f>
        <v>7.38</v>
      </c>
      <c r="V24" s="5">
        <f>IF(T24&lt;&gt;0,ROUND(U24/(T24*(100/(100+I24)))*100,2),0)</f>
        <v>22.51</v>
      </c>
      <c r="W24" s="5">
        <f>ROUND(U24*(Y24+BM24),2)</f>
        <v>14.76</v>
      </c>
      <c r="X24" s="5">
        <f>ROUND(S24*(Y24+BM24),2)</f>
        <v>50.8</v>
      </c>
      <c r="Y24" s="4">
        <f>SUM(Z24:BH24)</f>
        <v>2</v>
      </c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>
        <v>2</v>
      </c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>
        <f>SUM(BJ24:CR24)</f>
        <v>0</v>
      </c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</row>
    <row r="25" spans="1:96">
      <c r="A25" t="s">
        <v>176</v>
      </c>
      <c r="B25" s="4" t="s">
        <v>177</v>
      </c>
      <c r="C25" s="4" t="s">
        <v>178</v>
      </c>
      <c r="D25" t="s">
        <v>179</v>
      </c>
      <c r="E25" t="s">
        <v>180</v>
      </c>
      <c r="F25" t="s">
        <v>181</v>
      </c>
      <c r="G25" s="4" t="s">
        <v>126</v>
      </c>
      <c r="H25" s="4" t="s">
        <v>165</v>
      </c>
      <c r="I25" s="4">
        <v>22</v>
      </c>
      <c r="J25" s="4">
        <v>16</v>
      </c>
      <c r="K25">
        <v>0</v>
      </c>
      <c r="L25" s="5">
        <v>26.1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f>IF(BM25+Y25&gt;0,ROUND((L25*(100-M25)/100*(100-N25)/100*(100-O25)/100*(100-P25)/100*(100-Q25)/100-R25)*Y25/(BM25+Y25),2),ROUND((L25*(100-M25)/100*(100-N25)/100*(100-O25)/100*(100-P25)/100*(100-Q25)/100-R25),2))</f>
        <v>26.1</v>
      </c>
      <c r="T25" s="5">
        <v>49.9</v>
      </c>
      <c r="U25" s="5">
        <f>ROUND(T25*(100/(100+I25))-S25,2)</f>
        <v>14.8</v>
      </c>
      <c r="V25" s="5">
        <f>IF(T25&lt;&gt;0,ROUND(U25/(T25*(100/(100+I25)))*100,2),0)</f>
        <v>36.18</v>
      </c>
      <c r="W25" s="5">
        <f>ROUND(U25*(Y25+BM25),2)</f>
        <v>59.2</v>
      </c>
      <c r="X25" s="5">
        <f>ROUND(S25*(Y25+BM25),2)</f>
        <v>104.4</v>
      </c>
      <c r="Y25" s="4">
        <f>SUM(Z25:BH25)</f>
        <v>4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>
        <v>4</v>
      </c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>
        <f>SUM(BJ25:CR25)</f>
        <v>0</v>
      </c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B2:C2"/>
    <mergeCell ref="B3:C3"/>
    <mergeCell ref="B4:C4"/>
    <mergeCell ref="B5:C5"/>
    <mergeCell ref="B6:C6"/>
    <mergeCell ref="B7:C7"/>
    <mergeCell ref="A9:A10"/>
    <mergeCell ref="B9:B10"/>
    <mergeCell ref="C9:C10"/>
    <mergeCell ref="D9:D10"/>
    <mergeCell ref="E9:E10"/>
    <mergeCell ref="F9:F10"/>
    <mergeCell ref="G9:G10"/>
    <mergeCell ref="H9:H10"/>
    <mergeCell ref="I9:J9"/>
    <mergeCell ref="K9:K10"/>
    <mergeCell ref="L9:L10"/>
    <mergeCell ref="M9:R9"/>
    <mergeCell ref="S9:S10"/>
    <mergeCell ref="T9:T10"/>
    <mergeCell ref="U9:U10"/>
    <mergeCell ref="V9:V10"/>
    <mergeCell ref="W9:W10"/>
    <mergeCell ref="X9:X10"/>
    <mergeCell ref="A8:X8"/>
    <mergeCell ref="F1:X7"/>
    <mergeCell ref="Y3:Y10"/>
    <mergeCell ref="Z3:Z10"/>
    <mergeCell ref="AA3:AA10"/>
    <mergeCell ref="AB3:AB10"/>
    <mergeCell ref="AC3:AC10"/>
    <mergeCell ref="AD3:AD10"/>
    <mergeCell ref="AE3:AE10"/>
    <mergeCell ref="AF3:AF10"/>
    <mergeCell ref="AG3:AG10"/>
    <mergeCell ref="AH3:AH10"/>
    <mergeCell ref="AI3:AI10"/>
    <mergeCell ref="AJ3:AJ10"/>
    <mergeCell ref="AK3:AK10"/>
    <mergeCell ref="AL3:AL10"/>
    <mergeCell ref="AM3:AM10"/>
    <mergeCell ref="AN3:AN10"/>
    <mergeCell ref="AO3:AO10"/>
    <mergeCell ref="AP3:AP10"/>
    <mergeCell ref="AQ3:AQ10"/>
    <mergeCell ref="AR3:AR10"/>
    <mergeCell ref="AS3:AS10"/>
    <mergeCell ref="AT3:AT10"/>
    <mergeCell ref="AU3:AU10"/>
    <mergeCell ref="AV3:AV10"/>
    <mergeCell ref="AW3:AW10"/>
    <mergeCell ref="AX3:AX10"/>
    <mergeCell ref="AY3:AY10"/>
    <mergeCell ref="AZ3:AZ10"/>
    <mergeCell ref="BA3:BA10"/>
    <mergeCell ref="BB3:BB10"/>
    <mergeCell ref="BC3:BC10"/>
    <mergeCell ref="BD3:BD10"/>
    <mergeCell ref="BE3:BE10"/>
    <mergeCell ref="BF3:BF10"/>
    <mergeCell ref="BG3:BG10"/>
    <mergeCell ref="BH3:BH10"/>
    <mergeCell ref="Y1:BH2"/>
    <mergeCell ref="BI3:BI10"/>
    <mergeCell ref="BJ3:BJ10"/>
    <mergeCell ref="BK3:BK10"/>
    <mergeCell ref="BL3:BL10"/>
    <mergeCell ref="BM3:BM10"/>
    <mergeCell ref="BN3:BN10"/>
    <mergeCell ref="BO3:BO10"/>
    <mergeCell ref="BP3:BP10"/>
    <mergeCell ref="BQ3:BQ10"/>
    <mergeCell ref="BR3:BR10"/>
    <mergeCell ref="BS3:BS10"/>
    <mergeCell ref="BT3:BT10"/>
    <mergeCell ref="BU3:BU10"/>
    <mergeCell ref="BV3:BV10"/>
    <mergeCell ref="BW3:BW10"/>
    <mergeCell ref="BX3:BX10"/>
    <mergeCell ref="BY3:BY10"/>
    <mergeCell ref="BZ3:BZ10"/>
    <mergeCell ref="CA3:CA10"/>
    <mergeCell ref="CB3:CB10"/>
    <mergeCell ref="CC3:CC10"/>
    <mergeCell ref="CD3:CD10"/>
    <mergeCell ref="CE3:CE10"/>
    <mergeCell ref="CF3:CF10"/>
    <mergeCell ref="CG3:CG10"/>
    <mergeCell ref="CH3:CH10"/>
    <mergeCell ref="CI3:CI10"/>
    <mergeCell ref="CJ3:CJ10"/>
    <mergeCell ref="CK3:CK10"/>
    <mergeCell ref="CL3:CL10"/>
    <mergeCell ref="CM3:CM10"/>
    <mergeCell ref="CN3:CN10"/>
    <mergeCell ref="CO3:CO10"/>
    <mergeCell ref="CP3:CP10"/>
    <mergeCell ref="CQ3:CQ10"/>
    <mergeCell ref="CR3:CR10"/>
    <mergeCell ref="BI1:CR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7219_18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IF65 S.p.A. (Gruppo Italmark)</dc:creator>
  <cp:lastModifiedBy>IF65 S.p.A.</cp:lastModifiedBy>
  <dcterms:created xsi:type="dcterms:W3CDTF">2018-04-24T08:55:20+00:00</dcterms:created>
  <dcterms:modified xsi:type="dcterms:W3CDTF">2018-04-24T08:55:20+00:00</dcterms:modified>
  <dc:title>Ordine Acquisto</dc:title>
  <dc:description>Esportazione Ordine di Acquisto</dc:description>
  <dc:subject>Ordine Acquisto</dc:subject>
  <cp:keywords>office 2007 openxml php</cp:keywords>
  <cp:category>SM Docs</cp:category>
</cp:coreProperties>
</file>