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TD\package_sources\DOORMAT\inst\extdata\"/>
    </mc:Choice>
  </mc:AlternateContent>
  <xr:revisionPtr revIDLastSave="0" documentId="13_ncr:1_{E0E6CC85-E954-4483-9A4E-9B20F1E4F726}" xr6:coauthVersionLast="47" xr6:coauthVersionMax="47" xr10:uidLastSave="{00000000-0000-0000-0000-000000000000}"/>
  <bookViews>
    <workbookView xWindow="-120" yWindow="-120" windowWidth="29040" windowHeight="15840" tabRatio="785" firstSheet="3" activeTab="5" xr2:uid="{00000000-000D-0000-FFFF-FFFF00000000}"/>
  </bookViews>
  <sheets>
    <sheet name="StatPlanet Output" sheetId="3" state="veryHidden" r:id="rId1"/>
    <sheet name="R Maps" sheetId="4" state="veryHidden" r:id="rId2"/>
    <sheet name="R Linegraphs" sheetId="19" state="veryHidden" r:id="rId3"/>
    <sheet name="domain_pointer" sheetId="21" r:id="rId4"/>
    <sheet name="Parameter Selection" sheetId="5" r:id="rId5"/>
    <sheet name="Aggregation Regions" sheetId="17" r:id="rId6"/>
    <sheet name="Aggregation Crops" sheetId="18" r:id="rId7"/>
    <sheet name="param_naming" sheetId="20" r:id="rId8"/>
    <sheet name="Classifications" sheetId="13" r:id="rId9"/>
  </sheets>
  <externalReferences>
    <externalReference r:id="rId10"/>
    <externalReference r:id="rId11"/>
  </externalReferences>
  <definedNames>
    <definedName name="_xlnm._FilterDatabase" localSheetId="5" hidden="1">'Aggregation Regions'!$A$8:$W$166</definedName>
    <definedName name="AgrCrops">#REF!</definedName>
    <definedName name="AgrDeleteCells">#REF!</definedName>
    <definedName name="AgrFilesSortOrder">#REF!</definedName>
    <definedName name="AgrName">#REF!</definedName>
    <definedName name="AgrOutputGDXFiles">#REF!</definedName>
    <definedName name="AgrOutputGDXFilesSortOrder">#REF!</definedName>
    <definedName name="AgrParameterSet">#REF!</definedName>
    <definedName name="AgrRegion">#REF!</definedName>
    <definedName name="AgrRenameCells">#REF!</definedName>
    <definedName name="AgrReports">#REF!</definedName>
    <definedName name="AgrYearFrom">#REF!</definedName>
    <definedName name="AgrYearStep">#REF!</definedName>
    <definedName name="AgrYearTo">#REF!</definedName>
    <definedName name="basin">[1]RegionalSets!$J$5:$K$165</definedName>
    <definedName name="CGCenterCost">#REF!</definedName>
    <definedName name="ColorScheme">OFFSET(#REF!,0,0,COUNTA(#REF!),1)</definedName>
    <definedName name="CommodityMenu">Table7[CommodityMenu]</definedName>
    <definedName name="CommodityMenu2">Table7[CommodityMenu]</definedName>
    <definedName name="country">[1]RegionalSets!$C$5:$D$163</definedName>
    <definedName name="CountryClassification2" comment="Used in vlookup">CountryTable[[childkey]:[name]]</definedName>
    <definedName name="CropAgrNames">'Aggregation Crops'!$A$8:$AB$8</definedName>
    <definedName name="CropClassification2">CropTable[[childkey]:[name]]</definedName>
    <definedName name="Crops">Classifications!$V$7:$V$58</definedName>
    <definedName name="ctylist">'Aggregation Regions'!$A$9:$A$166</definedName>
    <definedName name="CTYParamDynRange">OFFSET('Parameter Selection'!$I$10,0,0,COUNTA('Parameter Selection'!$I$10:$I$101),1)</definedName>
    <definedName name="CTYParamList">'Parameter Selection'!$I$10</definedName>
    <definedName name="CTYParams">'Parameter Selection'!$B$9:$H$9</definedName>
    <definedName name="DROutputGDXFiles">OFFSET(#REF!,0,0,COUNTA(#REF!),1)</definedName>
    <definedName name="FPUClassification2">FPUTable[[childkey]:[name]]</definedName>
    <definedName name="FpuList">#REF!</definedName>
    <definedName name="FPUParamDynRange">OFFSET('Parameter Selection'!$Q$10,0,0,COUNTA('Parameter Selection'!$Q$10:$Q$29),1)</definedName>
    <definedName name="FPUParamList">'Parameter Selection'!$Q$10</definedName>
    <definedName name="FPUParams">'Parameter Selection'!$L$9:$P$9</definedName>
    <definedName name="FPUs">FPUTable[childkey]</definedName>
    <definedName name="GDXDateFromFilter">#REF!</definedName>
    <definedName name="GDXDateToFilter">#REF!</definedName>
    <definedName name="GDXMaxFilesFilter">#REF!</definedName>
    <definedName name="GDXNameFilter">#REF!</definedName>
    <definedName name="Graphics">OFFSET(#REF!,0,0,COUNTA(#REF!),1)</definedName>
    <definedName name="KeyPosition">OFFSET(#REF!,0,0,COUNTA(#REF!),1)</definedName>
    <definedName name="KeySize">OFFSET(#REF!,0,0,COUNTA(#REF!),1)</definedName>
    <definedName name="LineWidth">OFFSET(#REF!,0,0,COUNTA(#REF!),1)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AdoptionFunction">'[2]Static Menus'!$K$9:$K$10</definedName>
    <definedName name="MenuArea">OFFSET([2]LandDrivers!$U$4,0,0,COUNTA([2]LandDrivers!$U$4:$U$52),1)</definedName>
    <definedName name="MenuBasinEff">OFFSET([2]BasinEfficiency!$U$4,0,0,COUNTA([2]BasinEfficiency!$U$4:$U$145),1)</definedName>
    <definedName name="MenuClimate">'[2]Static Menus'!$M$9:$M$17</definedName>
    <definedName name="menuCost">#REF!</definedName>
    <definedName name="MenuFonts">#REF!</definedName>
    <definedName name="MenuGDP">OFFSET([2]SocioEconIndic!$J$8,0,0,MATCH("*",[2]SocioEconIndic!$J$8:$J$28,-1),1)</definedName>
    <definedName name="MenuGroundWat" comment="=OFFSET(BasinEfficiency!$U$4,0,0,COUNTA(BasinEfficiency!$U$4:$U$145),1)">OFFSET([2]GroundWater!$U$4,0,0,COUNTA([2]GroundWater!$U$4:$U$77),1)</definedName>
    <definedName name="MenuModel" comment="Model options. These are fixed to Water, Food, Water+Food">'[2]Static Menus'!$G$9:$G$11</definedName>
    <definedName name="MenuPOP">OFFSET([2]SocioEconIndic!$H$8,0,0,MATCH("*",[2]SocioEconIndic!$H$8:$H$28,-1),1)</definedName>
    <definedName name="MenuSoEc" comment="Socio Economic options">OFFSET([2]SocioEconIndic!$B$8,0,0,COUNTA([2]SocioEconIndic!$B$8:$B$28),1)</definedName>
    <definedName name="MenuStorageCap">OFFSET([2]StorageCapacity!$U$4,0,0,COUNTA([2]StorageCapacity!$U$4:$U$118),1)</definedName>
    <definedName name="MenuSurfWat">OFFSET([2]SurfaceWater!$U$4,0,0,COUNTA([2]SurfaceWater!$U$4:$U$117),1)</definedName>
    <definedName name="MenuTech">OFFSET('[2]Static Menus'!$C$9,0,0,COUNTA('[2]Static Menus'!$C$9:$C$33),1)</definedName>
    <definedName name="MenuTechAdopt">OFFSET([2]TechAdoption!$T$7,0,0,[2]TechAdoption!$W$7,1)</definedName>
    <definedName name="MenuWat" comment="=OFFSET('WaterModelSpecifications'!$C$9,0,0,MATCH(&quot;*&quot;,'WaterModelSpecifications'!$C$9:$C$33,-1),1) =OFFSET('WaterModelSpecifications'!$C$9,0,0,COUNTA('WaterModelSpecifications'!$C$9:$C$33),1)">OFFSET([2]WaterModelSpecifications!$C$9,0,0,COUNTA([2]WaterModelSpecifications!$C$9:$C$33),1)</definedName>
    <definedName name="MenuWelfare" comment="Welfare Options (for now fixed to Yes/No)">'[2]Static Menus'!$E$9:$E$11</definedName>
    <definedName name="MenuYield">OFFSET([2]YieldDrivers!$U$3,0,0,COUNTA([2]YieldDrivers!$U$3:$U$38),1)</definedName>
    <definedName name="OtherWelfareCost">#REF!</definedName>
    <definedName name="OutputGDXFiles">#REF!</definedName>
    <definedName name="OutputGDXFilesDirName">#REF!</definedName>
    <definedName name="OutputGDXFilesSortOrder">#REF!</definedName>
    <definedName name="PTDeleteCells">#REF!</definedName>
    <definedName name="PTFilesSortOrder">#REF!</definedName>
    <definedName name="PTName">#REF!</definedName>
    <definedName name="PTOutputGDXFiles">#REF!</definedName>
    <definedName name="PTOutputGDXFilesSortOrder">#REF!</definedName>
    <definedName name="PTParameterSet">#REF!</definedName>
    <definedName name="PTParameterSet2">#REF!</definedName>
    <definedName name="PTRenameCells">#REF!</definedName>
    <definedName name="PTReports">#REF!</definedName>
    <definedName name="RegionAgrNames">'Aggregation Regions'!$A$8:$W$8</definedName>
    <definedName name="Regions">CountryTable[childkey]</definedName>
    <definedName name="RLGName">'R Linegraphs'!$I$5</definedName>
    <definedName name="RLOutputGDXFiles">'R Linegraphs'!$B$9</definedName>
    <definedName name="RLOutputGDXFilesSortOrder">'R Linegraphs'!$D$8</definedName>
    <definedName name="RMColorScheme">'R Maps'!$J$20</definedName>
    <definedName name="RMColorSpace">'R Maps'!$J$21</definedName>
    <definedName name="RMCtyParam">'R Maps'!$J$10</definedName>
    <definedName name="RMDeleteFiles">'R Maps'!$S$9</definedName>
    <definedName name="RMDirName">'R Maps'!$R$4</definedName>
    <definedName name="RMFilter">'R Maps'!$J$12</definedName>
    <definedName name="RMFont">'R Maps'!$J$26</definedName>
    <definedName name="RMFpuParam">'R Maps'!$J$11</definedName>
    <definedName name="RMGraphicsFormat">'R Maps'!$J$22</definedName>
    <definedName name="RMHeight">'R Maps'!$J$29</definedName>
    <definedName name="RMName">'R Maps'!$J$8</definedName>
    <definedName name="RMOutputGDXFiles">'R Maps'!$B$9</definedName>
    <definedName name="RMOutputGDXFilesSortOrder">'R Maps'!$D$8</definedName>
    <definedName name="RMPointSize">'R Maps'!$N$26</definedName>
    <definedName name="RMRenameFiles">'R Maps'!$T$9</definedName>
    <definedName name="RMReportDirsSortOrder">'R Maps'!$S$8</definedName>
    <definedName name="RMReports">'R Maps'!$Q$9</definedName>
    <definedName name="RMSubTitle">'R Maps'!$J$19</definedName>
    <definedName name="RMThreads">'R Maps'!$N$28</definedName>
    <definedName name="RMTitle">'R Maps'!$J$18</definedName>
    <definedName name="RMWidth">'R Maps'!$J$30</definedName>
    <definedName name="RMYearFrom">'R Maps'!$K$14</definedName>
    <definedName name="RMYearStep">'R Maps'!$K$16</definedName>
    <definedName name="RMYearTo">'R Maps'!$K$15</definedName>
    <definedName name="SPCtyParameterSet">'StatPlanet Output'!$I$8</definedName>
    <definedName name="SpDeleteCells">'StatPlanet Output'!$Q$8</definedName>
    <definedName name="SPDirName">'StatPlanet Output'!$P$3</definedName>
    <definedName name="SPFPUParameterSet">'StatPlanet Output'!$I$9</definedName>
    <definedName name="SPGDXnames">OFFSET('StatPlanet Output'!$B$8,0,0,COUNTA('StatPlanet Output'!$B$8:$B$35),1)</definedName>
    <definedName name="SPName">'StatPlanet Output'!$I$7</definedName>
    <definedName name="SPOutputGDXFiles">'StatPlanet Output'!$B$8</definedName>
    <definedName name="SPOutputGDXFilesSortOrder">'StatPlanet Output'!$D$7</definedName>
    <definedName name="SpRenameCells">'StatPlanet Output'!$R$8</definedName>
    <definedName name="SPReportDirsSortOrder">'StatPlanet Output'!$Q$7</definedName>
    <definedName name="SPReports">'StatPlanet Output'!$O$8</definedName>
    <definedName name="Steps">OFFSET(#REF!,0,0,COUNTA(#REF!),1)</definedName>
    <definedName name="TableCropMap">'Aggregation Crops'!$A$8</definedName>
    <definedName name="TableRegionMap">'Aggregation Regions'!$A$8</definedName>
    <definedName name="TechYieldMenu">OFFSET([2]TechYield!$V$4,0,0,COUNTA([2]TechYield!$V$4:$V$63),1)</definedName>
    <definedName name="UniqueCropAgr">'Aggregation Crops'!$AC$13:$AC$32</definedName>
    <definedName name="UniqueCropAgr0">'Aggregation Crops'!$AC$13</definedName>
    <definedName name="UniqueCropAgr2">OFFSET(UniqueCropAgr0,0,0,COUNTA(UniqueCropAgr),1)</definedName>
    <definedName name="UniqueRegionAgr">'Aggregation Regions'!#REF!</definedName>
    <definedName name="UniqueRegionAgr0">'Aggregation Regions'!#REF!</definedName>
    <definedName name="UniqueRegionAgr2">OFFSET(UniqueRegionAgr0,0,0,COUNTA(UniqueRegionAgr),1)</definedName>
    <definedName name="Variables">OFFSET(#REF!,0,0,COUNTA(#REF!),1)</definedName>
    <definedName name="WaterSpec" comment="=OFFSET(WaterModelSpecifications!$C$9,0,0,COUNTA(WaterModelSpecifications!$C$9:$C$28),1)">OFFSET([2]WaterModelSpecifications!$C$9,0,0,COUNTA([2]WaterModelSpecifications!$C$9:$C$28),1)</definedName>
    <definedName name="WelfareCostId">#REF!</definedName>
    <definedName name="WelfareCostNames">#REF!,#REF!,#REF!</definedName>
    <definedName name="WelfareCostNames1">#REF!</definedName>
    <definedName name="WelfareCostNames2">#REF!</definedName>
    <definedName name="WelfareCountNames">#REF!</definedName>
    <definedName name="WelfareDiscountRate">#REF!</definedName>
    <definedName name="WelfareName">#REF!</definedName>
    <definedName name="WelfareUniqueCostNames">#REF!</definedName>
    <definedName name="WelfareUniqueCostNames2">OFFSET(#REF!,0,0,COUNTA(#REF!),1)</definedName>
    <definedName name="WfDeleteCells">#REF!</definedName>
    <definedName name="WFDirName">#REF!</definedName>
    <definedName name="WFOutputGDXFiles">#REF!</definedName>
    <definedName name="WFOutputGDXFilesSortOrder">#REF!</definedName>
    <definedName name="WfRenameCells">#REF!</definedName>
    <definedName name="WfReportFiles">#REF!</definedName>
    <definedName name="WFReportFilesSortOrder">#REF!</definedName>
    <definedName name="Years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3" i="13" l="1"/>
  <c r="J463" i="13"/>
  <c r="H463" i="13"/>
  <c r="K462" i="13"/>
  <c r="J462" i="13"/>
  <c r="H462" i="13"/>
  <c r="K358" i="13"/>
  <c r="J358" i="13"/>
  <c r="H358" i="13"/>
  <c r="K357" i="13"/>
  <c r="J357" i="13"/>
  <c r="H357" i="13"/>
  <c r="K355" i="13"/>
  <c r="J355" i="13"/>
  <c r="H355" i="13"/>
  <c r="K354" i="13"/>
  <c r="J354" i="13"/>
  <c r="H354" i="13"/>
  <c r="K353" i="13"/>
  <c r="J353" i="13"/>
  <c r="H353" i="13"/>
  <c r="K352" i="13"/>
  <c r="J352" i="13"/>
  <c r="H352" i="13"/>
  <c r="K351" i="13"/>
  <c r="J351" i="13"/>
  <c r="H351" i="13"/>
  <c r="K350" i="13"/>
  <c r="J350" i="13"/>
  <c r="H350" i="13"/>
  <c r="E150" i="18" l="1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U166" i="17"/>
  <c r="S166" i="17"/>
  <c r="V166" i="17" s="1"/>
  <c r="Q166" i="17"/>
  <c r="R166" i="17" s="1"/>
  <c r="U165" i="17"/>
  <c r="S165" i="17"/>
  <c r="V165" i="17" s="1"/>
  <c r="Q165" i="17"/>
  <c r="R165" i="17" s="1"/>
  <c r="U164" i="17"/>
  <c r="S164" i="17"/>
  <c r="V164" i="17" s="1"/>
  <c r="Q164" i="17"/>
  <c r="R164" i="17" s="1"/>
  <c r="V163" i="17"/>
  <c r="U163" i="17"/>
  <c r="S163" i="17"/>
  <c r="Q163" i="17"/>
  <c r="R163" i="17" s="1"/>
  <c r="V162" i="17"/>
  <c r="U162" i="17"/>
  <c r="S162" i="17"/>
  <c r="Q162" i="17"/>
  <c r="R162" i="17" s="1"/>
  <c r="V161" i="17"/>
  <c r="U161" i="17"/>
  <c r="S161" i="17"/>
  <c r="Q161" i="17"/>
  <c r="R161" i="17" s="1"/>
  <c r="V160" i="17"/>
  <c r="U160" i="17"/>
  <c r="S160" i="17"/>
  <c r="Q160" i="17"/>
  <c r="R160" i="17" s="1"/>
  <c r="V159" i="17"/>
  <c r="U159" i="17"/>
  <c r="S159" i="17"/>
  <c r="Q159" i="17"/>
  <c r="R159" i="17" s="1"/>
  <c r="V158" i="17"/>
  <c r="U158" i="17"/>
  <c r="S158" i="17"/>
  <c r="Q158" i="17"/>
  <c r="R158" i="17" s="1"/>
  <c r="V157" i="17"/>
  <c r="U157" i="17"/>
  <c r="S157" i="17"/>
  <c r="Q157" i="17"/>
  <c r="R157" i="17" s="1"/>
  <c r="V156" i="17"/>
  <c r="U156" i="17"/>
  <c r="S156" i="17"/>
  <c r="Q156" i="17"/>
  <c r="R156" i="17" s="1"/>
  <c r="V155" i="17"/>
  <c r="U155" i="17"/>
  <c r="S155" i="17"/>
  <c r="Q155" i="17"/>
  <c r="R155" i="17" s="1"/>
  <c r="U154" i="17"/>
  <c r="S154" i="17"/>
  <c r="V154" i="17" s="1"/>
  <c r="Q154" i="17"/>
  <c r="R154" i="17" s="1"/>
  <c r="U153" i="17"/>
  <c r="S153" i="17"/>
  <c r="V153" i="17" s="1"/>
  <c r="Q153" i="17"/>
  <c r="R153" i="17" s="1"/>
  <c r="V152" i="17"/>
  <c r="U152" i="17"/>
  <c r="S152" i="17"/>
  <c r="Q152" i="17"/>
  <c r="R152" i="17" s="1"/>
  <c r="V151" i="17"/>
  <c r="U151" i="17"/>
  <c r="S151" i="17"/>
  <c r="Q151" i="17"/>
  <c r="R151" i="17" s="1"/>
  <c r="V150" i="17"/>
  <c r="U150" i="17"/>
  <c r="S150" i="17"/>
  <c r="Q150" i="17"/>
  <c r="R150" i="17" s="1"/>
  <c r="V149" i="17"/>
  <c r="U149" i="17"/>
  <c r="S149" i="17"/>
  <c r="Q149" i="17"/>
  <c r="R149" i="17" s="1"/>
  <c r="V148" i="17"/>
  <c r="U148" i="17"/>
  <c r="S148" i="17"/>
  <c r="Q148" i="17"/>
  <c r="R148" i="17" s="1"/>
  <c r="V147" i="17"/>
  <c r="U147" i="17"/>
  <c r="S147" i="17"/>
  <c r="Q147" i="17"/>
  <c r="R147" i="17" s="1"/>
  <c r="U146" i="17"/>
  <c r="S146" i="17"/>
  <c r="V146" i="17" s="1"/>
  <c r="Q146" i="17"/>
  <c r="R146" i="17" s="1"/>
  <c r="U145" i="17"/>
  <c r="S145" i="17"/>
  <c r="V145" i="17" s="1"/>
  <c r="Q145" i="17"/>
  <c r="R145" i="17" s="1"/>
  <c r="V144" i="17"/>
  <c r="U144" i="17"/>
  <c r="S144" i="17"/>
  <c r="Q144" i="17"/>
  <c r="R144" i="17" s="1"/>
  <c r="U143" i="17"/>
  <c r="S143" i="17"/>
  <c r="V143" i="17" s="1"/>
  <c r="Q143" i="17"/>
  <c r="R143" i="17" s="1"/>
  <c r="V142" i="17"/>
  <c r="U142" i="17"/>
  <c r="S142" i="17"/>
  <c r="Q142" i="17"/>
  <c r="R142" i="17" s="1"/>
  <c r="V141" i="17"/>
  <c r="U141" i="17"/>
  <c r="S141" i="17"/>
  <c r="Q141" i="17"/>
  <c r="R141" i="17" s="1"/>
  <c r="V140" i="17"/>
  <c r="U140" i="17"/>
  <c r="S140" i="17"/>
  <c r="Q140" i="17"/>
  <c r="R140" i="17" s="1"/>
  <c r="V139" i="17"/>
  <c r="U139" i="17"/>
  <c r="S139" i="17"/>
  <c r="Q139" i="17"/>
  <c r="R139" i="17" s="1"/>
  <c r="U138" i="17"/>
  <c r="S138" i="17"/>
  <c r="V138" i="17" s="1"/>
  <c r="Q138" i="17"/>
  <c r="R138" i="17" s="1"/>
  <c r="V137" i="17"/>
  <c r="U137" i="17"/>
  <c r="S137" i="17"/>
  <c r="Q137" i="17"/>
  <c r="R137" i="17" s="1"/>
  <c r="U136" i="17"/>
  <c r="S136" i="17"/>
  <c r="V136" i="17" s="1"/>
  <c r="Q136" i="17"/>
  <c r="R136" i="17" s="1"/>
  <c r="V135" i="17"/>
  <c r="U135" i="17"/>
  <c r="S135" i="17"/>
  <c r="Q135" i="17"/>
  <c r="R135" i="17" s="1"/>
  <c r="U134" i="17"/>
  <c r="S134" i="17"/>
  <c r="V134" i="17" s="1"/>
  <c r="Q134" i="17"/>
  <c r="R134" i="17" s="1"/>
  <c r="U133" i="17"/>
  <c r="S133" i="17"/>
  <c r="V133" i="17" s="1"/>
  <c r="Q133" i="17"/>
  <c r="R133" i="17" s="1"/>
  <c r="V132" i="17"/>
  <c r="U132" i="17"/>
  <c r="S132" i="17"/>
  <c r="Q132" i="17"/>
  <c r="R132" i="17" s="1"/>
  <c r="U131" i="17"/>
  <c r="S131" i="17"/>
  <c r="V131" i="17" s="1"/>
  <c r="Q131" i="17"/>
  <c r="R131" i="17" s="1"/>
  <c r="V130" i="17"/>
  <c r="U130" i="17"/>
  <c r="S130" i="17"/>
  <c r="Q130" i="17"/>
  <c r="R130" i="17" s="1"/>
  <c r="V129" i="17"/>
  <c r="U129" i="17"/>
  <c r="S129" i="17"/>
  <c r="Q129" i="17"/>
  <c r="R129" i="17" s="1"/>
  <c r="V128" i="17"/>
  <c r="U128" i="17"/>
  <c r="S128" i="17"/>
  <c r="Q128" i="17"/>
  <c r="R128" i="17" s="1"/>
  <c r="V127" i="17"/>
  <c r="U127" i="17"/>
  <c r="S127" i="17"/>
  <c r="Q127" i="17"/>
  <c r="R127" i="17" s="1"/>
  <c r="V126" i="17"/>
  <c r="U126" i="17"/>
  <c r="S126" i="17"/>
  <c r="Q126" i="17"/>
  <c r="R126" i="17" s="1"/>
  <c r="V125" i="17"/>
  <c r="U125" i="17"/>
  <c r="S125" i="17"/>
  <c r="Q125" i="17"/>
  <c r="R125" i="17" s="1"/>
  <c r="V124" i="17"/>
  <c r="U124" i="17"/>
  <c r="S124" i="17"/>
  <c r="Q124" i="17"/>
  <c r="R124" i="17" s="1"/>
  <c r="V123" i="17"/>
  <c r="U123" i="17"/>
  <c r="S123" i="17"/>
  <c r="Q123" i="17"/>
  <c r="R123" i="17" s="1"/>
  <c r="V122" i="17"/>
  <c r="U122" i="17"/>
  <c r="S122" i="17"/>
  <c r="Q122" i="17"/>
  <c r="R122" i="17" s="1"/>
  <c r="V121" i="17"/>
  <c r="U121" i="17"/>
  <c r="S121" i="17"/>
  <c r="Q121" i="17"/>
  <c r="R121" i="17" s="1"/>
  <c r="V120" i="17"/>
  <c r="U120" i="17"/>
  <c r="S120" i="17"/>
  <c r="Q120" i="17"/>
  <c r="R120" i="17" s="1"/>
  <c r="V119" i="17"/>
  <c r="U119" i="17"/>
  <c r="S119" i="17"/>
  <c r="Q119" i="17"/>
  <c r="R119" i="17" s="1"/>
  <c r="V118" i="17"/>
  <c r="U118" i="17"/>
  <c r="S118" i="17"/>
  <c r="Q118" i="17"/>
  <c r="R118" i="17" s="1"/>
  <c r="V117" i="17"/>
  <c r="U117" i="17"/>
  <c r="S117" i="17"/>
  <c r="Q117" i="17"/>
  <c r="R117" i="17" s="1"/>
  <c r="V116" i="17"/>
  <c r="U116" i="17"/>
  <c r="S116" i="17"/>
  <c r="Q116" i="17"/>
  <c r="R116" i="17" s="1"/>
  <c r="V115" i="17"/>
  <c r="U115" i="17"/>
  <c r="S115" i="17"/>
  <c r="Q115" i="17"/>
  <c r="R115" i="17" s="1"/>
  <c r="V114" i="17"/>
  <c r="U114" i="17"/>
  <c r="S114" i="17"/>
  <c r="Q114" i="17"/>
  <c r="R114" i="17" s="1"/>
  <c r="U113" i="17"/>
  <c r="S113" i="17"/>
  <c r="V113" i="17" s="1"/>
  <c r="Q113" i="17"/>
  <c r="R113" i="17" s="1"/>
  <c r="V112" i="17"/>
  <c r="U112" i="17"/>
  <c r="S112" i="17"/>
  <c r="Q112" i="17"/>
  <c r="R112" i="17" s="1"/>
  <c r="V111" i="17"/>
  <c r="U111" i="17"/>
  <c r="S111" i="17"/>
  <c r="Q111" i="17"/>
  <c r="R111" i="17" s="1"/>
  <c r="V110" i="17"/>
  <c r="U110" i="17"/>
  <c r="S110" i="17"/>
  <c r="Q110" i="17"/>
  <c r="R110" i="17" s="1"/>
  <c r="V109" i="17"/>
  <c r="U109" i="17"/>
  <c r="S109" i="17"/>
  <c r="Q109" i="17"/>
  <c r="R109" i="17" s="1"/>
  <c r="V108" i="17"/>
  <c r="U108" i="17"/>
  <c r="S108" i="17"/>
  <c r="Q108" i="17"/>
  <c r="R108" i="17" s="1"/>
  <c r="U107" i="17"/>
  <c r="S107" i="17"/>
  <c r="V107" i="17" s="1"/>
  <c r="Q107" i="17"/>
  <c r="R107" i="17" s="1"/>
  <c r="U106" i="17"/>
  <c r="S106" i="17"/>
  <c r="V106" i="17" s="1"/>
  <c r="Q106" i="17"/>
  <c r="R106" i="17" s="1"/>
  <c r="U105" i="17"/>
  <c r="S105" i="17"/>
  <c r="V105" i="17" s="1"/>
  <c r="Q105" i="17"/>
  <c r="R105" i="17" s="1"/>
  <c r="V104" i="17"/>
  <c r="U104" i="17"/>
  <c r="S104" i="17"/>
  <c r="Q104" i="17"/>
  <c r="R104" i="17" s="1"/>
  <c r="U103" i="17"/>
  <c r="S103" i="17"/>
  <c r="V103" i="17" s="1"/>
  <c r="Q103" i="17"/>
  <c r="R103" i="17" s="1"/>
  <c r="V102" i="17"/>
  <c r="U102" i="17"/>
  <c r="S102" i="17"/>
  <c r="Q102" i="17"/>
  <c r="R102" i="17" s="1"/>
  <c r="U101" i="17"/>
  <c r="S101" i="17"/>
  <c r="V101" i="17" s="1"/>
  <c r="Q101" i="17"/>
  <c r="R101" i="17" s="1"/>
  <c r="V100" i="17"/>
  <c r="U100" i="17"/>
  <c r="S100" i="17"/>
  <c r="Q100" i="17"/>
  <c r="R100" i="17" s="1"/>
  <c r="V99" i="17"/>
  <c r="U99" i="17"/>
  <c r="S99" i="17"/>
  <c r="Q99" i="17"/>
  <c r="R99" i="17" s="1"/>
  <c r="V98" i="17"/>
  <c r="U98" i="17"/>
  <c r="S98" i="17"/>
  <c r="Q98" i="17"/>
  <c r="R98" i="17" s="1"/>
  <c r="U97" i="17"/>
  <c r="S97" i="17"/>
  <c r="V97" i="17" s="1"/>
  <c r="Q97" i="17"/>
  <c r="R97" i="17" s="1"/>
  <c r="V96" i="17"/>
  <c r="U96" i="17"/>
  <c r="S96" i="17"/>
  <c r="Q96" i="17"/>
  <c r="R96" i="17" s="1"/>
  <c r="U95" i="17"/>
  <c r="S95" i="17"/>
  <c r="V95" i="17" s="1"/>
  <c r="Q95" i="17"/>
  <c r="R95" i="17" s="1"/>
  <c r="V94" i="17"/>
  <c r="U94" i="17"/>
  <c r="S94" i="17"/>
  <c r="Q94" i="17"/>
  <c r="R94" i="17" s="1"/>
  <c r="U93" i="17"/>
  <c r="S93" i="17"/>
  <c r="V93" i="17" s="1"/>
  <c r="Q93" i="17"/>
  <c r="R93" i="17" s="1"/>
  <c r="V92" i="17"/>
  <c r="U92" i="17"/>
  <c r="S92" i="17"/>
  <c r="Q92" i="17"/>
  <c r="R92" i="17" s="1"/>
  <c r="V91" i="17"/>
  <c r="U91" i="17"/>
  <c r="S91" i="17"/>
  <c r="Q91" i="17"/>
  <c r="R91" i="17" s="1"/>
  <c r="U90" i="17"/>
  <c r="S90" i="17"/>
  <c r="V90" i="17" s="1"/>
  <c r="Q90" i="17"/>
  <c r="R90" i="17" s="1"/>
  <c r="V89" i="17"/>
  <c r="U89" i="17"/>
  <c r="S89" i="17"/>
  <c r="Q89" i="17"/>
  <c r="R89" i="17" s="1"/>
  <c r="V88" i="17"/>
  <c r="U88" i="17"/>
  <c r="S88" i="17"/>
  <c r="Q88" i="17"/>
  <c r="R88" i="17" s="1"/>
  <c r="V87" i="17"/>
  <c r="U87" i="17"/>
  <c r="S87" i="17"/>
  <c r="Q87" i="17"/>
  <c r="R87" i="17" s="1"/>
  <c r="V86" i="17"/>
  <c r="U86" i="17"/>
  <c r="S86" i="17"/>
  <c r="Q86" i="17"/>
  <c r="R86" i="17" s="1"/>
  <c r="V85" i="17"/>
  <c r="U85" i="17"/>
  <c r="S85" i="17"/>
  <c r="Q85" i="17"/>
  <c r="R85" i="17" s="1"/>
  <c r="U84" i="17"/>
  <c r="S84" i="17"/>
  <c r="V84" i="17" s="1"/>
  <c r="Q84" i="17"/>
  <c r="R84" i="17" s="1"/>
  <c r="V83" i="17"/>
  <c r="U83" i="17"/>
  <c r="S83" i="17"/>
  <c r="Q83" i="17"/>
  <c r="R83" i="17" s="1"/>
  <c r="V82" i="17"/>
  <c r="U82" i="17"/>
  <c r="S82" i="17"/>
  <c r="Q82" i="17"/>
  <c r="R82" i="17" s="1"/>
  <c r="V81" i="17"/>
  <c r="U81" i="17"/>
  <c r="S81" i="17"/>
  <c r="Q81" i="17"/>
  <c r="R81" i="17" s="1"/>
  <c r="V80" i="17"/>
  <c r="U80" i="17"/>
  <c r="S80" i="17"/>
  <c r="Q80" i="17"/>
  <c r="R80" i="17" s="1"/>
  <c r="V79" i="17"/>
  <c r="U79" i="17"/>
  <c r="S79" i="17"/>
  <c r="Q79" i="17"/>
  <c r="R79" i="17" s="1"/>
  <c r="V78" i="17"/>
  <c r="U78" i="17"/>
  <c r="S78" i="17"/>
  <c r="Q78" i="17"/>
  <c r="R78" i="17" s="1"/>
  <c r="V77" i="17"/>
  <c r="U77" i="17"/>
  <c r="S77" i="17"/>
  <c r="Q77" i="17"/>
  <c r="R77" i="17" s="1"/>
  <c r="V76" i="17"/>
  <c r="U76" i="17"/>
  <c r="S76" i="17"/>
  <c r="Q76" i="17"/>
  <c r="R76" i="17" s="1"/>
  <c r="V75" i="17"/>
  <c r="U75" i="17"/>
  <c r="S75" i="17"/>
  <c r="Q75" i="17"/>
  <c r="R75" i="17" s="1"/>
  <c r="V74" i="17"/>
  <c r="U74" i="17"/>
  <c r="S74" i="17"/>
  <c r="Q74" i="17"/>
  <c r="R74" i="17" s="1"/>
  <c r="V73" i="17"/>
  <c r="U73" i="17"/>
  <c r="S73" i="17"/>
  <c r="Q73" i="17"/>
  <c r="R73" i="17" s="1"/>
  <c r="V72" i="17"/>
  <c r="U72" i="17"/>
  <c r="S72" i="17"/>
  <c r="Q72" i="17"/>
  <c r="R72" i="17" s="1"/>
  <c r="V71" i="17"/>
  <c r="U71" i="17"/>
  <c r="S71" i="17"/>
  <c r="Q71" i="17"/>
  <c r="R71" i="17" s="1"/>
  <c r="V70" i="17"/>
  <c r="U70" i="17"/>
  <c r="S70" i="17"/>
  <c r="Q70" i="17"/>
  <c r="R70" i="17" s="1"/>
  <c r="V69" i="17"/>
  <c r="U69" i="17"/>
  <c r="S69" i="17"/>
  <c r="Q69" i="17"/>
  <c r="R69" i="17" s="1"/>
  <c r="V68" i="17"/>
  <c r="U68" i="17"/>
  <c r="S68" i="17"/>
  <c r="Q68" i="17"/>
  <c r="R68" i="17" s="1"/>
  <c r="V67" i="17"/>
  <c r="U67" i="17"/>
  <c r="S67" i="17"/>
  <c r="Q67" i="17"/>
  <c r="R67" i="17" s="1"/>
  <c r="V66" i="17"/>
  <c r="U66" i="17"/>
  <c r="S66" i="17"/>
  <c r="Q66" i="17"/>
  <c r="R66" i="17" s="1"/>
  <c r="V65" i="17"/>
  <c r="U65" i="17"/>
  <c r="S65" i="17"/>
  <c r="Q65" i="17"/>
  <c r="R65" i="17" s="1"/>
  <c r="V64" i="17"/>
  <c r="U64" i="17"/>
  <c r="S64" i="17"/>
  <c r="Q64" i="17"/>
  <c r="R64" i="17" s="1"/>
  <c r="U63" i="17"/>
  <c r="S63" i="17"/>
  <c r="V63" i="17" s="1"/>
  <c r="Q63" i="17"/>
  <c r="R63" i="17" s="1"/>
  <c r="U62" i="17"/>
  <c r="S62" i="17"/>
  <c r="V62" i="17" s="1"/>
  <c r="Q62" i="17"/>
  <c r="R62" i="17" s="1"/>
  <c r="U61" i="17"/>
  <c r="S61" i="17"/>
  <c r="V61" i="17" s="1"/>
  <c r="Q61" i="17"/>
  <c r="R61" i="17" s="1"/>
  <c r="U60" i="17"/>
  <c r="S60" i="17"/>
  <c r="V60" i="17" s="1"/>
  <c r="Q60" i="17"/>
  <c r="R60" i="17" s="1"/>
  <c r="U59" i="17"/>
  <c r="S59" i="17"/>
  <c r="V59" i="17" s="1"/>
  <c r="Q59" i="17"/>
  <c r="R59" i="17" s="1"/>
  <c r="V58" i="17"/>
  <c r="U58" i="17"/>
  <c r="S58" i="17"/>
  <c r="Q58" i="17"/>
  <c r="R58" i="17" s="1"/>
  <c r="U57" i="17"/>
  <c r="S57" i="17"/>
  <c r="V57" i="17" s="1"/>
  <c r="Q57" i="17"/>
  <c r="R57" i="17" s="1"/>
  <c r="V56" i="17"/>
  <c r="U56" i="17"/>
  <c r="S56" i="17"/>
  <c r="Q56" i="17"/>
  <c r="R56" i="17" s="1"/>
  <c r="V55" i="17"/>
  <c r="U55" i="17"/>
  <c r="S55" i="17"/>
  <c r="Q55" i="17"/>
  <c r="R55" i="17" s="1"/>
  <c r="V54" i="17"/>
  <c r="U54" i="17"/>
  <c r="S54" i="17"/>
  <c r="Q54" i="17"/>
  <c r="R54" i="17" s="1"/>
  <c r="U53" i="17"/>
  <c r="S53" i="17"/>
  <c r="V53" i="17" s="1"/>
  <c r="Q53" i="17"/>
  <c r="R53" i="17" s="1"/>
  <c r="U52" i="17"/>
  <c r="S52" i="17"/>
  <c r="V52" i="17" s="1"/>
  <c r="Q52" i="17"/>
  <c r="R52" i="17" s="1"/>
  <c r="V51" i="17"/>
  <c r="U51" i="17"/>
  <c r="S51" i="17"/>
  <c r="Q51" i="17"/>
  <c r="R51" i="17" s="1"/>
  <c r="V50" i="17"/>
  <c r="U50" i="17"/>
  <c r="S50" i="17"/>
  <c r="Q50" i="17"/>
  <c r="R50" i="17" s="1"/>
  <c r="V49" i="17"/>
  <c r="U49" i="17"/>
  <c r="S49" i="17"/>
  <c r="Q49" i="17"/>
  <c r="R49" i="17" s="1"/>
  <c r="V48" i="17"/>
  <c r="U48" i="17"/>
  <c r="S48" i="17"/>
  <c r="Q48" i="17"/>
  <c r="R48" i="17" s="1"/>
  <c r="V47" i="17"/>
  <c r="U47" i="17"/>
  <c r="S47" i="17"/>
  <c r="Q47" i="17"/>
  <c r="R47" i="17" s="1"/>
  <c r="U46" i="17"/>
  <c r="S46" i="17"/>
  <c r="V46" i="17" s="1"/>
  <c r="Q46" i="17"/>
  <c r="R46" i="17" s="1"/>
  <c r="V45" i="17"/>
  <c r="U45" i="17"/>
  <c r="S45" i="17"/>
  <c r="Q45" i="17"/>
  <c r="R45" i="17" s="1"/>
  <c r="V44" i="17"/>
  <c r="U44" i="17"/>
  <c r="S44" i="17"/>
  <c r="Q44" i="17"/>
  <c r="R44" i="17" s="1"/>
  <c r="V43" i="17"/>
  <c r="U43" i="17"/>
  <c r="S43" i="17"/>
  <c r="Q43" i="17"/>
  <c r="R43" i="17" s="1"/>
  <c r="V42" i="17"/>
  <c r="U42" i="17"/>
  <c r="S42" i="17"/>
  <c r="Q42" i="17"/>
  <c r="R42" i="17" s="1"/>
  <c r="V41" i="17"/>
  <c r="U41" i="17"/>
  <c r="S41" i="17"/>
  <c r="Q41" i="17"/>
  <c r="R41" i="17" s="1"/>
  <c r="V40" i="17"/>
  <c r="U40" i="17"/>
  <c r="S40" i="17"/>
  <c r="Q40" i="17"/>
  <c r="R40" i="17" s="1"/>
  <c r="V39" i="17"/>
  <c r="U39" i="17"/>
  <c r="S39" i="17"/>
  <c r="Q39" i="17"/>
  <c r="R39" i="17" s="1"/>
  <c r="U38" i="17"/>
  <c r="S38" i="17"/>
  <c r="V38" i="17" s="1"/>
  <c r="Q38" i="17"/>
  <c r="R38" i="17" s="1"/>
  <c r="U37" i="17"/>
  <c r="S37" i="17"/>
  <c r="V37" i="17" s="1"/>
  <c r="Q37" i="17"/>
  <c r="R37" i="17" s="1"/>
  <c r="U36" i="17"/>
  <c r="S36" i="17"/>
  <c r="V36" i="17" s="1"/>
  <c r="Q36" i="17"/>
  <c r="R36" i="17" s="1"/>
  <c r="U35" i="17"/>
  <c r="S35" i="17"/>
  <c r="V35" i="17" s="1"/>
  <c r="Q35" i="17"/>
  <c r="R35" i="17" s="1"/>
  <c r="V34" i="17"/>
  <c r="U34" i="17"/>
  <c r="S34" i="17"/>
  <c r="Q34" i="17"/>
  <c r="R34" i="17" s="1"/>
  <c r="V33" i="17"/>
  <c r="U33" i="17"/>
  <c r="S33" i="17"/>
  <c r="Q33" i="17"/>
  <c r="R33" i="17" s="1"/>
  <c r="V32" i="17"/>
  <c r="U32" i="17"/>
  <c r="S32" i="17"/>
  <c r="Q32" i="17"/>
  <c r="R32" i="17" s="1"/>
  <c r="V31" i="17"/>
  <c r="U31" i="17"/>
  <c r="S31" i="17"/>
  <c r="Q31" i="17"/>
  <c r="R31" i="17" s="1"/>
  <c r="U30" i="17"/>
  <c r="S30" i="17"/>
  <c r="V30" i="17" s="1"/>
  <c r="Q30" i="17"/>
  <c r="R30" i="17" s="1"/>
  <c r="U29" i="17"/>
  <c r="S29" i="17"/>
  <c r="V29" i="17" s="1"/>
  <c r="Q29" i="17"/>
  <c r="R29" i="17" s="1"/>
  <c r="V28" i="17"/>
  <c r="U28" i="17"/>
  <c r="S28" i="17"/>
  <c r="Q28" i="17"/>
  <c r="R28" i="17" s="1"/>
  <c r="V27" i="17"/>
  <c r="U27" i="17"/>
  <c r="S27" i="17"/>
  <c r="Q27" i="17"/>
  <c r="R27" i="17" s="1"/>
  <c r="V26" i="17"/>
  <c r="U26" i="17"/>
  <c r="S26" i="17"/>
  <c r="Q26" i="17"/>
  <c r="R26" i="17" s="1"/>
  <c r="V25" i="17"/>
  <c r="U25" i="17"/>
  <c r="S25" i="17"/>
  <c r="Q25" i="17"/>
  <c r="R25" i="17" s="1"/>
  <c r="V24" i="17"/>
  <c r="U24" i="17"/>
  <c r="S24" i="17"/>
  <c r="Q24" i="17"/>
  <c r="R24" i="17" s="1"/>
  <c r="V23" i="17"/>
  <c r="U23" i="17"/>
  <c r="S23" i="17"/>
  <c r="Q23" i="17"/>
  <c r="R23" i="17" s="1"/>
  <c r="V22" i="17"/>
  <c r="U22" i="17"/>
  <c r="S22" i="17"/>
  <c r="Q22" i="17"/>
  <c r="R22" i="17" s="1"/>
  <c r="V21" i="17"/>
  <c r="U21" i="17"/>
  <c r="S21" i="17"/>
  <c r="Q21" i="17"/>
  <c r="R21" i="17" s="1"/>
  <c r="V20" i="17"/>
  <c r="U20" i="17"/>
  <c r="S20" i="17"/>
  <c r="Q20" i="17"/>
  <c r="R20" i="17" s="1"/>
  <c r="U19" i="17"/>
  <c r="S19" i="17"/>
  <c r="V19" i="17" s="1"/>
  <c r="Q19" i="17"/>
  <c r="R19" i="17" s="1"/>
  <c r="U18" i="17"/>
  <c r="S18" i="17"/>
  <c r="V18" i="17" s="1"/>
  <c r="Q18" i="17"/>
  <c r="R18" i="17" s="1"/>
  <c r="U17" i="17"/>
  <c r="S17" i="17"/>
  <c r="V17" i="17" s="1"/>
  <c r="Q17" i="17"/>
  <c r="R17" i="17" s="1"/>
  <c r="V16" i="17"/>
  <c r="U16" i="17"/>
  <c r="S16" i="17"/>
  <c r="Q16" i="17"/>
  <c r="R16" i="17" s="1"/>
  <c r="V15" i="17"/>
  <c r="U15" i="17"/>
  <c r="S15" i="17"/>
  <c r="Q15" i="17"/>
  <c r="R15" i="17" s="1"/>
  <c r="V14" i="17"/>
  <c r="U14" i="17"/>
  <c r="S14" i="17"/>
  <c r="Q14" i="17"/>
  <c r="R14" i="17" s="1"/>
  <c r="V13" i="17"/>
  <c r="U13" i="17"/>
  <c r="S13" i="17"/>
  <c r="Q13" i="17"/>
  <c r="R13" i="17" s="1"/>
  <c r="V12" i="17"/>
  <c r="U12" i="17"/>
  <c r="S12" i="17"/>
  <c r="Q12" i="17"/>
  <c r="R12" i="17" s="1"/>
  <c r="V11" i="17"/>
  <c r="U11" i="17"/>
  <c r="S11" i="17"/>
  <c r="Q11" i="17"/>
  <c r="R11" i="17" s="1"/>
  <c r="U10" i="17"/>
  <c r="S10" i="17"/>
  <c r="V10" i="17" s="1"/>
  <c r="Q10" i="17"/>
  <c r="R10" i="17" s="1"/>
  <c r="V9" i="17"/>
  <c r="U9" i="17"/>
  <c r="S9" i="17"/>
  <c r="Q9" i="17"/>
  <c r="R9" i="17" s="1"/>
  <c r="AF149" i="13" l="1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L519" i="13" l="1"/>
  <c r="L518" i="13"/>
  <c r="F199" i="13"/>
  <c r="F198" i="13"/>
  <c r="R82" i="13"/>
  <c r="R81" i="13"/>
</calcChain>
</file>

<file path=xl/sharedStrings.xml><?xml version="1.0" encoding="utf-8"?>
<sst xmlns="http://schemas.openxmlformats.org/spreadsheetml/2006/main" count="7488" uniqueCount="1943">
  <si>
    <t>Parameter Selection</t>
  </si>
  <si>
    <t>R MAPS</t>
  </si>
  <si>
    <t>Using this page you can generate maps from selected</t>
  </si>
  <si>
    <t>IMPACT3 results. It assumes R is installed on your computer.</t>
  </si>
  <si>
    <t>Home</t>
  </si>
  <si>
    <t>Name</t>
  </si>
  <si>
    <t>Date</t>
  </si>
  <si>
    <t>Delete</t>
  </si>
  <si>
    <t>Rename</t>
  </si>
  <si>
    <t>GDX Output Files</t>
  </si>
  <si>
    <t>Select</t>
  </si>
  <si>
    <t>In the select column</t>
  </si>
  <si>
    <t>specify the GDX files</t>
  </si>
  <si>
    <t>StatPlanet Visualization</t>
  </si>
  <si>
    <t>Interactive Visualization of model results</t>
  </si>
  <si>
    <t>Parameter</t>
  </si>
  <si>
    <t>Available Reports</t>
  </si>
  <si>
    <t>View</t>
  </si>
  <si>
    <t>Sheet</t>
  </si>
  <si>
    <t>Under Windows the following characters are not allowed in file names:</t>
  </si>
  <si>
    <t>&lt; &gt; : " / \ . | ? *</t>
  </si>
  <si>
    <t>Notes:</t>
  </si>
  <si>
    <t xml:space="preserve">changes to that cell.  </t>
  </si>
  <si>
    <t>Name:</t>
  </si>
  <si>
    <t>Up(2)</t>
  </si>
  <si>
    <t xml:space="preserve">The Delete and Rename cells </t>
  </si>
  <si>
    <t>are activated when the focus</t>
  </si>
  <si>
    <t>The View links will open a</t>
  </si>
  <si>
    <t>Manage</t>
  </si>
  <si>
    <t>Informational. Sort order.</t>
  </si>
  <si>
    <t>Cells:</t>
  </si>
  <si>
    <t>Input cells.</t>
  </si>
  <si>
    <t>Select a number</t>
  </si>
  <si>
    <t>of GDX output</t>
  </si>
  <si>
    <t xml:space="preserve">files to include </t>
  </si>
  <si>
    <t>in the report.</t>
  </si>
  <si>
    <t xml:space="preserve">Name: Identifies the StatPlanet report. This is the name of a </t>
  </si>
  <si>
    <t xml:space="preserve">          directory, so no all characters are allowed.</t>
  </si>
  <si>
    <t xml:space="preserve">Parameter Sets: Selection of a set of quantities to be </t>
  </si>
  <si>
    <t xml:space="preserve">          displayed. The link provides more information.</t>
  </si>
  <si>
    <t>StatPlanet application.</t>
  </si>
  <si>
    <t>AREACTYX0</t>
  </si>
  <si>
    <t>YLDCTYX0</t>
  </si>
  <si>
    <t>QSUPX0</t>
  </si>
  <si>
    <t>QFX0</t>
  </si>
  <si>
    <t>QLX0</t>
  </si>
  <si>
    <t>QDX0</t>
  </si>
  <si>
    <t>ANMLNUMCTYX0</t>
  </si>
  <si>
    <t>AnmlYLDCTYX0</t>
  </si>
  <si>
    <t>Solution crop area by CTY and land type</t>
  </si>
  <si>
    <t>Solution crop yields by CTY and land type</t>
  </si>
  <si>
    <t>Solution total commodity supply</t>
  </si>
  <si>
    <t>Solution household demand aggregated to cty</t>
  </si>
  <si>
    <t>Solution livestock feed demand</t>
  </si>
  <si>
    <t xml:space="preserve">Solution total demand for commodity  </t>
  </si>
  <si>
    <t>Solution animal numbers by CTY</t>
  </si>
  <si>
    <t>Solution animal yields by CTY</t>
  </si>
  <si>
    <t>Description</t>
  </si>
  <si>
    <t>PPX0</t>
  </si>
  <si>
    <t>PCX0</t>
  </si>
  <si>
    <t>PMX0</t>
  </si>
  <si>
    <t>PEX0</t>
  </si>
  <si>
    <t xml:space="preserve">Solution producer prices (2005 USD per mt)        </t>
  </si>
  <si>
    <t xml:space="preserve">Solution consumer prices (2005 USD per mt)        </t>
  </si>
  <si>
    <t xml:space="preserve">Solution domestic import prices (2005 USD per mt) </t>
  </si>
  <si>
    <t xml:space="preserve">Solution domestic export prices (2005 USD per mt) </t>
  </si>
  <si>
    <t>Parameter Sets</t>
  </si>
  <si>
    <t>PNETX0</t>
  </si>
  <si>
    <t>Solution net prices (2005 USD per mt)</t>
  </si>
  <si>
    <t>StandardCty</t>
  </si>
  <si>
    <t>CTY Parameter Sets:</t>
  </si>
  <si>
    <t>FPU Parameter Sets:</t>
  </si>
  <si>
    <t xml:space="preserve">          Choose either a CTY or FPU parameter set.</t>
  </si>
  <si>
    <t>PricesCty</t>
  </si>
  <si>
    <t>Name of Maps</t>
  </si>
  <si>
    <t>for the optional baseline</t>
  </si>
  <si>
    <t>and selected case. There</t>
  </si>
  <si>
    <t xml:space="preserve">must be exactly one </t>
  </si>
  <si>
    <t>selected gdx file and</t>
  </si>
  <si>
    <t>zero or one baseline</t>
  </si>
  <si>
    <t>case.</t>
  </si>
  <si>
    <t>Years</t>
  </si>
  <si>
    <t>From</t>
  </si>
  <si>
    <t>To</t>
  </si>
  <si>
    <t>Step</t>
  </si>
  <si>
    <t>Title</t>
  </si>
  <si>
    <t>SubTitle</t>
  </si>
  <si>
    <t>Color Scheme</t>
  </si>
  <si>
    <t>Graphics Format</t>
  </si>
  <si>
    <t>Line Width</t>
  </si>
  <si>
    <t>Key Position</t>
  </si>
  <si>
    <t>Key Size</t>
  </si>
  <si>
    <t>Font</t>
  </si>
  <si>
    <t>Right</t>
  </si>
  <si>
    <t>Color Space</t>
  </si>
  <si>
    <t>RGB</t>
  </si>
  <si>
    <t>Height</t>
  </si>
  <si>
    <t>Optional</t>
  </si>
  <si>
    <t>Width</t>
  </si>
  <si>
    <t>Height/Width in pixels for raster plots</t>
  </si>
  <si>
    <t>and in inches for vector graphics</t>
  </si>
  <si>
    <t>Available Maps</t>
  </si>
  <si>
    <t>Name of subdirectory with maps</t>
  </si>
  <si>
    <t>svg</t>
  </si>
  <si>
    <t>CTY (Country) Based Quantities</t>
  </si>
  <si>
    <t>FPU Based Quantities</t>
  </si>
  <si>
    <t>Select parameter to display</t>
  </si>
  <si>
    <t>AREAX0</t>
  </si>
  <si>
    <t>Solution crop area by FPU and land type lnd  (000 Ha)</t>
  </si>
  <si>
    <t>StandardFpu</t>
  </si>
  <si>
    <t>YLDX0</t>
  </si>
  <si>
    <t xml:space="preserve">Solution crop yields by FPU and land type lnd (mt per Ha) </t>
  </si>
  <si>
    <t>Directory Name</t>
  </si>
  <si>
    <t>CTY Level Parameter</t>
  </si>
  <si>
    <t>FPU Level Parameter</t>
  </si>
  <si>
    <t>Threads</t>
  </si>
  <si>
    <t>jbana</t>
  </si>
  <si>
    <t>Main</t>
  </si>
  <si>
    <t>GDX</t>
  </si>
  <si>
    <t>Classifications</t>
  </si>
  <si>
    <t>Country selection</t>
  </si>
  <si>
    <t>FPU Selection</t>
  </si>
  <si>
    <t>Crops</t>
  </si>
  <si>
    <t>JCROPS</t>
  </si>
  <si>
    <t>All Crops</t>
  </si>
  <si>
    <t>The JCROPS table is for data validation</t>
  </si>
  <si>
    <t>parentkey</t>
  </si>
  <si>
    <t>childkey</t>
  </si>
  <si>
    <t>Column1</t>
  </si>
  <si>
    <t>name</t>
  </si>
  <si>
    <t>group</t>
  </si>
  <si>
    <t>description</t>
  </si>
  <si>
    <t>jjj</t>
  </si>
  <si>
    <t>jcrop</t>
  </si>
  <si>
    <t>Cereals</t>
  </si>
  <si>
    <t>in Excel.</t>
  </si>
  <si>
    <t>World</t>
  </si>
  <si>
    <t>Root and Tubers</t>
  </si>
  <si>
    <t>Africa</t>
  </si>
  <si>
    <t>Fruits and Vegetables</t>
  </si>
  <si>
    <t>Asia</t>
  </si>
  <si>
    <t>Pulses</t>
  </si>
  <si>
    <t>Americas</t>
  </si>
  <si>
    <t>Sugar Crops</t>
  </si>
  <si>
    <t>Europe</t>
  </si>
  <si>
    <t>Traded Oilseeds</t>
  </si>
  <si>
    <t>Oceania</t>
  </si>
  <si>
    <t>Non-traded Oilseed</t>
  </si>
  <si>
    <t>Eastern Africa</t>
  </si>
  <si>
    <t>Other Crops</t>
  </si>
  <si>
    <t>Middle Africa</t>
  </si>
  <si>
    <t>barl</t>
  </si>
  <si>
    <t>Northern Africa</t>
  </si>
  <si>
    <t>Processed Oils</t>
  </si>
  <si>
    <t>maiz</t>
  </si>
  <si>
    <t>Southern Africa</t>
  </si>
  <si>
    <t>Oilmeals</t>
  </si>
  <si>
    <t>mill</t>
  </si>
  <si>
    <t>Western Africa</t>
  </si>
  <si>
    <t>ocer</t>
  </si>
  <si>
    <t>Northern America</t>
  </si>
  <si>
    <t>barl -- Barley</t>
  </si>
  <si>
    <t>Barley</t>
  </si>
  <si>
    <t>jbarl</t>
  </si>
  <si>
    <t>rice</t>
  </si>
  <si>
    <t>Central America</t>
  </si>
  <si>
    <t>maiz -- Maize</t>
  </si>
  <si>
    <t>Maize</t>
  </si>
  <si>
    <t>jmaiz</t>
  </si>
  <si>
    <t>sorg</t>
  </si>
  <si>
    <t>Caribbean</t>
  </si>
  <si>
    <t>mill -- Millet</t>
  </si>
  <si>
    <t>Millet</t>
  </si>
  <si>
    <t>jmill</t>
  </si>
  <si>
    <t>whea</t>
  </si>
  <si>
    <t>South America</t>
  </si>
  <si>
    <t>ocer -- Other Cereals</t>
  </si>
  <si>
    <t>Other Cereals</t>
  </si>
  <si>
    <t>jocer</t>
  </si>
  <si>
    <t>pota</t>
  </si>
  <si>
    <t>Central Asia</t>
  </si>
  <si>
    <t>rice -- Rice</t>
  </si>
  <si>
    <t>Rice</t>
  </si>
  <si>
    <t>jrice</t>
  </si>
  <si>
    <t>cass</t>
  </si>
  <si>
    <t>Eastern Asia</t>
  </si>
  <si>
    <t>sorg -- Sorghum</t>
  </si>
  <si>
    <t>Sorghum</t>
  </si>
  <si>
    <t>jsorg</t>
  </si>
  <si>
    <t>orat</t>
  </si>
  <si>
    <t>Southern Asia</t>
  </si>
  <si>
    <t>whea -- Wheat</t>
  </si>
  <si>
    <t>Wheat</t>
  </si>
  <si>
    <t>jwhea</t>
  </si>
  <si>
    <t>swpt</t>
  </si>
  <si>
    <t>South-Eastern Asia</t>
  </si>
  <si>
    <t>pota -- Potato</t>
  </si>
  <si>
    <t>Potato</t>
  </si>
  <si>
    <t>jpota</t>
  </si>
  <si>
    <t>yams</t>
  </si>
  <si>
    <t>Western Asia</t>
  </si>
  <si>
    <t>cass -- Cassava</t>
  </si>
  <si>
    <t>Cassava</t>
  </si>
  <si>
    <t>jcass</t>
  </si>
  <si>
    <t>plnt</t>
  </si>
  <si>
    <t>Eastern Europe</t>
  </si>
  <si>
    <t>orat -- Other Roots &amp; Tubers</t>
  </si>
  <si>
    <t>Other Roots &amp; Tubers</t>
  </si>
  <si>
    <t>jorat</t>
  </si>
  <si>
    <t>bana</t>
  </si>
  <si>
    <t>Northern Europe</t>
  </si>
  <si>
    <t>swpt -- Sweet Potatoes</t>
  </si>
  <si>
    <t>Sweet Potatoes</t>
  </si>
  <si>
    <t>jswpt</t>
  </si>
  <si>
    <t>subf</t>
  </si>
  <si>
    <t>Southern Europe</t>
  </si>
  <si>
    <t>yams -- Yams</t>
  </si>
  <si>
    <t>Yams</t>
  </si>
  <si>
    <t>jyams</t>
  </si>
  <si>
    <t>temf</t>
  </si>
  <si>
    <t>Western Europe</t>
  </si>
  <si>
    <t>plnt -- Plantains</t>
  </si>
  <si>
    <t>Plantains</t>
  </si>
  <si>
    <t>jplnt</t>
  </si>
  <si>
    <t>vege</t>
  </si>
  <si>
    <t>Australia and New Zealand</t>
  </si>
  <si>
    <t>bana -- Bananas</t>
  </si>
  <si>
    <t>Bananas</t>
  </si>
  <si>
    <t>pigp</t>
  </si>
  <si>
    <t>Melanesia</t>
  </si>
  <si>
    <t>subf -- (Sub)-Tropical Fruits</t>
  </si>
  <si>
    <t>(Sub)-Tropical Fruits</t>
  </si>
  <si>
    <t>jsubf</t>
  </si>
  <si>
    <t>chkp</t>
  </si>
  <si>
    <t>Micronesia</t>
  </si>
  <si>
    <t>temf -- Temperate Fruits</t>
  </si>
  <si>
    <t>Temperate Fruits</t>
  </si>
  <si>
    <t>jtemf</t>
  </si>
  <si>
    <t>lent</t>
  </si>
  <si>
    <t>Polynesia</t>
  </si>
  <si>
    <t>vege -- Vegetables</t>
  </si>
  <si>
    <t>Vegetables</t>
  </si>
  <si>
    <t>jvege</t>
  </si>
  <si>
    <t>cowp</t>
  </si>
  <si>
    <t>ALB</t>
  </si>
  <si>
    <t>ALB -- Albania</t>
  </si>
  <si>
    <t>Albania</t>
  </si>
  <si>
    <t>pigp -- Pigeonpeas</t>
  </si>
  <si>
    <t>Pigeonpeas</t>
  </si>
  <si>
    <t>jpigp</t>
  </si>
  <si>
    <t>bean</t>
  </si>
  <si>
    <t>ARM</t>
  </si>
  <si>
    <t>ARM -- Armenia</t>
  </si>
  <si>
    <t>Armenia</t>
  </si>
  <si>
    <t>chkp -- Chickpeas</t>
  </si>
  <si>
    <t>Chickpeas</t>
  </si>
  <si>
    <t>jchkp</t>
  </si>
  <si>
    <t>opul</t>
  </si>
  <si>
    <t>AUT</t>
  </si>
  <si>
    <t>AUT -- Austria</t>
  </si>
  <si>
    <t>Austria</t>
  </si>
  <si>
    <t>lent -- Lentils</t>
  </si>
  <si>
    <t>Lentils</t>
  </si>
  <si>
    <t>jlent</t>
  </si>
  <si>
    <t>sugb</t>
  </si>
  <si>
    <t>AZE</t>
  </si>
  <si>
    <t>AZE -- Azerbaijan</t>
  </si>
  <si>
    <t>Azerbaijan</t>
  </si>
  <si>
    <t>cowp -- Cowpeas</t>
  </si>
  <si>
    <t>Cowpeas</t>
  </si>
  <si>
    <t>jcowp</t>
  </si>
  <si>
    <t>sugc</t>
  </si>
  <si>
    <t>BGR</t>
  </si>
  <si>
    <t>BGR -- Bulgaria</t>
  </si>
  <si>
    <t>Bulgaria</t>
  </si>
  <si>
    <t>bean -- Beans</t>
  </si>
  <si>
    <t>Beans</t>
  </si>
  <si>
    <t>jbean</t>
  </si>
  <si>
    <t>soyb</t>
  </si>
  <si>
    <t>BLR</t>
  </si>
  <si>
    <t>BLR -- Belarus</t>
  </si>
  <si>
    <t>Belarus</t>
  </si>
  <si>
    <t>opul -- Other Pulses</t>
  </si>
  <si>
    <t>Other Pulses</t>
  </si>
  <si>
    <t>jopul</t>
  </si>
  <si>
    <t>grnd</t>
  </si>
  <si>
    <t>CYP</t>
  </si>
  <si>
    <t>CYP --- Cyprus</t>
  </si>
  <si>
    <t>Cyprus</t>
  </si>
  <si>
    <t>sugb -- Sugarbeet</t>
  </si>
  <si>
    <t>Sugarbeet</t>
  </si>
  <si>
    <t>jsugb</t>
  </si>
  <si>
    <t>snfl</t>
  </si>
  <si>
    <t>CZE</t>
  </si>
  <si>
    <t>CZE -- Czech Republic</t>
  </si>
  <si>
    <t>Czech Republic</t>
  </si>
  <si>
    <t>sugc -- Sugarcane</t>
  </si>
  <si>
    <t>Sugarcane</t>
  </si>
  <si>
    <t>jsugc</t>
  </si>
  <si>
    <t>tols</t>
  </si>
  <si>
    <t>DEU</t>
  </si>
  <si>
    <t>DEU -- Germany</t>
  </si>
  <si>
    <t>Germany</t>
  </si>
  <si>
    <t>sugr</t>
  </si>
  <si>
    <t>sugr -- Refined Sugar</t>
  </si>
  <si>
    <t>Refined Sugar</t>
  </si>
  <si>
    <t>jsugr</t>
  </si>
  <si>
    <t>rpsd</t>
  </si>
  <si>
    <t>DNK</t>
  </si>
  <si>
    <t>DNK -- Denmark</t>
  </si>
  <si>
    <t>Denmark</t>
  </si>
  <si>
    <t>soyb -- Soybeans</t>
  </si>
  <si>
    <t>Soybeans</t>
  </si>
  <si>
    <t>jsoyb</t>
  </si>
  <si>
    <t>palm</t>
  </si>
  <si>
    <t>GEO</t>
  </si>
  <si>
    <t>GEO -- Georgia</t>
  </si>
  <si>
    <t>Georgia</t>
  </si>
  <si>
    <t>grnd -- Groundnuts</t>
  </si>
  <si>
    <t>Groundnuts</t>
  </si>
  <si>
    <t>jgrnd</t>
  </si>
  <si>
    <t>sbnt</t>
  </si>
  <si>
    <t>GRC</t>
  </si>
  <si>
    <t>GRC -- Greece</t>
  </si>
  <si>
    <t>Greece</t>
  </si>
  <si>
    <t>snfl -- Sunflower Seeds</t>
  </si>
  <si>
    <t>Sunflower Seeds</t>
  </si>
  <si>
    <t>jsnfl</t>
  </si>
  <si>
    <t>gdnt</t>
  </si>
  <si>
    <t>GRL</t>
  </si>
  <si>
    <t>GRL -- Greenland</t>
  </si>
  <si>
    <t>Greenland</t>
  </si>
  <si>
    <t>tols -- Total Other Oilseeds</t>
  </si>
  <si>
    <t>Total Other Oilseeds</t>
  </si>
  <si>
    <t>jtols</t>
  </si>
  <si>
    <t>sfnt</t>
  </si>
  <si>
    <t>HRV</t>
  </si>
  <si>
    <t>HRV -- Croatia</t>
  </si>
  <si>
    <t>Croatia</t>
  </si>
  <si>
    <t>rpsd -- Rapeseed</t>
  </si>
  <si>
    <t>Rapeseed</t>
  </si>
  <si>
    <t>jrpsd</t>
  </si>
  <si>
    <t>rpnt</t>
  </si>
  <si>
    <t>HUN</t>
  </si>
  <si>
    <t>HUN -- Hungary</t>
  </si>
  <si>
    <t>Hungary</t>
  </si>
  <si>
    <t>palm -- Oil Palm Fruit</t>
  </si>
  <si>
    <t>Oil Palm Fruit</t>
  </si>
  <si>
    <t>jpalm</t>
  </si>
  <si>
    <t>tont</t>
  </si>
  <si>
    <t>IRL</t>
  </si>
  <si>
    <t>IRL -- Ireland</t>
  </si>
  <si>
    <t>Ireland</t>
  </si>
  <si>
    <t>pkrl</t>
  </si>
  <si>
    <t>pkrl -- Palm Kernal</t>
  </si>
  <si>
    <t>Palm Kernal</t>
  </si>
  <si>
    <t>jpkrl</t>
  </si>
  <si>
    <t>cafe</t>
  </si>
  <si>
    <t>ISL</t>
  </si>
  <si>
    <t>ISL -- Iceland</t>
  </si>
  <si>
    <t>Iceland</t>
  </si>
  <si>
    <t>sbnt -- Soybeans for Oil</t>
  </si>
  <si>
    <t>Soybeans for Oil</t>
  </si>
  <si>
    <t>jsbnt</t>
  </si>
  <si>
    <t>coco</t>
  </si>
  <si>
    <t>KAZ</t>
  </si>
  <si>
    <t>KAZ -- Kazakhstan</t>
  </si>
  <si>
    <t>Kazakhstan</t>
  </si>
  <si>
    <t>gdnt -- Groundnuts for Oil</t>
  </si>
  <si>
    <t>Groundnuts for Oil</t>
  </si>
  <si>
    <t>jgdnt</t>
  </si>
  <si>
    <t>teas</t>
  </si>
  <si>
    <t>KGZ</t>
  </si>
  <si>
    <t>KGZ -- Kyrgyzstan</t>
  </si>
  <si>
    <t>Kyrgyzstan</t>
  </si>
  <si>
    <t>sfnt -- Sunflower Seeds for Oil</t>
  </si>
  <si>
    <t>Sunflower Seeds for Oil</t>
  </si>
  <si>
    <t>jsfnt</t>
  </si>
  <si>
    <t>cott</t>
  </si>
  <si>
    <t>MDA</t>
  </si>
  <si>
    <t>MDA -- Republic of Moldova</t>
  </si>
  <si>
    <t>Moldova</t>
  </si>
  <si>
    <t>rpnt -- Rapeseed for Oil</t>
  </si>
  <si>
    <t>Rapeseed for Oil</t>
  </si>
  <si>
    <t>jrpnt</t>
  </si>
  <si>
    <t>othr</t>
  </si>
  <si>
    <t>NLD</t>
  </si>
  <si>
    <t>NLD -- Netherlands</t>
  </si>
  <si>
    <t>Netherlands</t>
  </si>
  <si>
    <t>tont -- Total Other Oilseeds for Oil</t>
  </si>
  <si>
    <t>Total Other Oilseeds for Oil</t>
  </si>
  <si>
    <t>jtont</t>
  </si>
  <si>
    <t>fodr</t>
  </si>
  <si>
    <t>NOR</t>
  </si>
  <si>
    <t>NOR -- Norway</t>
  </si>
  <si>
    <t>Norway</t>
  </si>
  <si>
    <t>plol</t>
  </si>
  <si>
    <t>plol -- Palm Oil</t>
  </si>
  <si>
    <t>Palm Oil</t>
  </si>
  <si>
    <t>jplol</t>
  </si>
  <si>
    <t>pstr</t>
  </si>
  <si>
    <t>POL</t>
  </si>
  <si>
    <t>POL -- Poland</t>
  </si>
  <si>
    <t>Poland</t>
  </si>
  <si>
    <t>pkol</t>
  </si>
  <si>
    <t>pkol -- Palm Kernal Oil</t>
  </si>
  <si>
    <t>Palm Kernal Oil</t>
  </si>
  <si>
    <t>jpkol</t>
  </si>
  <si>
    <t>PRT</t>
  </si>
  <si>
    <t>PRT -- Portugal</t>
  </si>
  <si>
    <t>Portugal</t>
  </si>
  <si>
    <t>gdol</t>
  </si>
  <si>
    <t>gdol -- Groundnut Oil</t>
  </si>
  <si>
    <t>Groundnut Oil</t>
  </si>
  <si>
    <t>jgdol</t>
  </si>
  <si>
    <t>RUS</t>
  </si>
  <si>
    <t>RUS -- Russian Federation</t>
  </si>
  <si>
    <t>Russian Federation</t>
  </si>
  <si>
    <t>sfol</t>
  </si>
  <si>
    <t>sfol -- Sunflower Oil</t>
  </si>
  <si>
    <t>Sunflower Oil</t>
  </si>
  <si>
    <t>jsfol</t>
  </si>
  <si>
    <t>SVK</t>
  </si>
  <si>
    <t>SVK -- Slovakia</t>
  </si>
  <si>
    <t>Slovakia</t>
  </si>
  <si>
    <t>sbol</t>
  </si>
  <si>
    <t>sbol -- Soybean Oil</t>
  </si>
  <si>
    <t>Soybean Oil</t>
  </si>
  <si>
    <t>jsbol</t>
  </si>
  <si>
    <t>SVN</t>
  </si>
  <si>
    <t>SVN -- Slovenia</t>
  </si>
  <si>
    <t>Slovenia</t>
  </si>
  <si>
    <t>tool</t>
  </si>
  <si>
    <t>tool -- Total Other Oils</t>
  </si>
  <si>
    <t>Total Other Oils</t>
  </si>
  <si>
    <t>jtool</t>
  </si>
  <si>
    <t>SWE</t>
  </si>
  <si>
    <t>SWE -- Sweden</t>
  </si>
  <si>
    <t>Sweden</t>
  </si>
  <si>
    <t>rpol</t>
  </si>
  <si>
    <t>rpol -- Rapeseed Oil</t>
  </si>
  <si>
    <t>Rapeseed Oil</t>
  </si>
  <si>
    <t>jrpol</t>
  </si>
  <si>
    <t>TJK</t>
  </si>
  <si>
    <t>TJK -- Tajikistan</t>
  </si>
  <si>
    <t>Tajikistan</t>
  </si>
  <si>
    <t>pkml</t>
  </si>
  <si>
    <t>pkml -- Palm Kernal Meal</t>
  </si>
  <si>
    <t>Palm Kernal Meal</t>
  </si>
  <si>
    <t>jpkml</t>
  </si>
  <si>
    <t>TKM</t>
  </si>
  <si>
    <t>TKM -- Turkmenistan</t>
  </si>
  <si>
    <t>Turkmenistan</t>
  </si>
  <si>
    <t>gdml</t>
  </si>
  <si>
    <t>gdml -- Groundnut Meal</t>
  </si>
  <si>
    <t>Groundnut Meal</t>
  </si>
  <si>
    <t>jgdml</t>
  </si>
  <si>
    <t>TUR</t>
  </si>
  <si>
    <t>TUR -- Turkey</t>
  </si>
  <si>
    <t>Turkey</t>
  </si>
  <si>
    <t>sbml</t>
  </si>
  <si>
    <t>sbml -- Soybean Meal</t>
  </si>
  <si>
    <t>Soybean Meal</t>
  </si>
  <si>
    <t>jsbml</t>
  </si>
  <si>
    <t>UKR</t>
  </si>
  <si>
    <t>UKR -- Ukraine</t>
  </si>
  <si>
    <t>Ukraine</t>
  </si>
  <si>
    <t>sfml</t>
  </si>
  <si>
    <t>sfml -- Sunflower Meal</t>
  </si>
  <si>
    <t>Sunflower Meal</t>
  </si>
  <si>
    <t>jsfml</t>
  </si>
  <si>
    <t>UZB</t>
  </si>
  <si>
    <t>UZB -- Uzbekistan</t>
  </si>
  <si>
    <t>Uzbekistan</t>
  </si>
  <si>
    <t>rpml</t>
  </si>
  <si>
    <t>rpml -- Rapeseed Meal</t>
  </si>
  <si>
    <t>Rapeseed Meal</t>
  </si>
  <si>
    <t>jrpml</t>
  </si>
  <si>
    <t>AFG</t>
  </si>
  <si>
    <t>AFG -- Afghanistan</t>
  </si>
  <si>
    <t>Afghanistan</t>
  </si>
  <si>
    <t>toml</t>
  </si>
  <si>
    <t>toml -- Total Other Oilseed Meal</t>
  </si>
  <si>
    <t>Total Other Oilseed Meal</t>
  </si>
  <si>
    <t>jtoml</t>
  </si>
  <si>
    <t>AGO</t>
  </si>
  <si>
    <t>AGO -- Angola</t>
  </si>
  <si>
    <t>Angola</t>
  </si>
  <si>
    <t>cafe -- Coffee</t>
  </si>
  <si>
    <t>Coffee</t>
  </si>
  <si>
    <t>jcafe</t>
  </si>
  <si>
    <t>ARG</t>
  </si>
  <si>
    <t>ARG -- Argentina</t>
  </si>
  <si>
    <t>Argentina</t>
  </si>
  <si>
    <t>coco -- Cocoa</t>
  </si>
  <si>
    <t>Cocoa</t>
  </si>
  <si>
    <t>jcoco</t>
  </si>
  <si>
    <t>AUS</t>
  </si>
  <si>
    <t>AUS -- Australia</t>
  </si>
  <si>
    <t>Australia</t>
  </si>
  <si>
    <t>teas -- Tea</t>
  </si>
  <si>
    <t>Tea</t>
  </si>
  <si>
    <t>jteas</t>
  </si>
  <si>
    <t>BDI</t>
  </si>
  <si>
    <t>BDI -- Burundi</t>
  </si>
  <si>
    <t>Burundi</t>
  </si>
  <si>
    <t>cott -- Cotton</t>
  </si>
  <si>
    <t>Cotton</t>
  </si>
  <si>
    <t>jcott</t>
  </si>
  <si>
    <t>BEN</t>
  </si>
  <si>
    <t>BEN -- Benin</t>
  </si>
  <si>
    <t>Benin</t>
  </si>
  <si>
    <t>othr -- Other Crops</t>
  </si>
  <si>
    <t>jothr</t>
  </si>
  <si>
    <t>BFA</t>
  </si>
  <si>
    <t>BFA -- Burkina Faso</t>
  </si>
  <si>
    <t>Burkina Faso</t>
  </si>
  <si>
    <t>Fodder</t>
  </si>
  <si>
    <t>Fodder Crops</t>
  </si>
  <si>
    <t>jfodr</t>
  </si>
  <si>
    <t>BGD</t>
  </si>
  <si>
    <t>BGD -- Bangladesh</t>
  </si>
  <si>
    <t>Bangladesh</t>
  </si>
  <si>
    <t>Pasture</t>
  </si>
  <si>
    <t>Pasture Crops</t>
  </si>
  <si>
    <t>jpstr</t>
  </si>
  <si>
    <t>BLT</t>
  </si>
  <si>
    <t>BLT -- Baltic States</t>
  </si>
  <si>
    <t>Baltic States</t>
  </si>
  <si>
    <t>BLX</t>
  </si>
  <si>
    <t>BLX -- Belgium and Luxembourg</t>
  </si>
  <si>
    <t>Belgium and Luxembourg</t>
  </si>
  <si>
    <t>BLZ</t>
  </si>
  <si>
    <t>BLZ -- Belize</t>
  </si>
  <si>
    <t>Belize</t>
  </si>
  <si>
    <t>counts</t>
  </si>
  <si>
    <t>BOL</t>
  </si>
  <si>
    <t>BOL -- Bolivia</t>
  </si>
  <si>
    <t>Bolivia</t>
  </si>
  <si>
    <t>groups</t>
  </si>
  <si>
    <t>BRA</t>
  </si>
  <si>
    <t>BRA -- Brazil</t>
  </si>
  <si>
    <t>Brazil</t>
  </si>
  <si>
    <t>crops</t>
  </si>
  <si>
    <t>BTN</t>
  </si>
  <si>
    <t>BTN -- Bhutan</t>
  </si>
  <si>
    <t>Bhutan</t>
  </si>
  <si>
    <t>BWA</t>
  </si>
  <si>
    <t>BWA -- Botswana</t>
  </si>
  <si>
    <t>Botswana</t>
  </si>
  <si>
    <t>CAF</t>
  </si>
  <si>
    <t>CAF -- Central African Republic</t>
  </si>
  <si>
    <t>Central African Republic</t>
  </si>
  <si>
    <t>CAN</t>
  </si>
  <si>
    <t>CAN -- Canada</t>
  </si>
  <si>
    <t>Canada</t>
  </si>
  <si>
    <t>CHL</t>
  </si>
  <si>
    <t>CHL -- Chile</t>
  </si>
  <si>
    <t>Chile</t>
  </si>
  <si>
    <t>CHM</t>
  </si>
  <si>
    <t>CHM -- China</t>
  </si>
  <si>
    <t>China</t>
  </si>
  <si>
    <t>CHP</t>
  </si>
  <si>
    <t>CHP -- Switzerland</t>
  </si>
  <si>
    <t>Switzerland</t>
  </si>
  <si>
    <t>CIV</t>
  </si>
  <si>
    <t>CIV -- Côte d'Ivoire</t>
  </si>
  <si>
    <t>Côte d'Ivoire</t>
  </si>
  <si>
    <t>CMR</t>
  </si>
  <si>
    <t>CMR -- Cameroon</t>
  </si>
  <si>
    <t>Cameroon</t>
  </si>
  <si>
    <t>COD</t>
  </si>
  <si>
    <t>COD -- Democratic Republic of the Congo</t>
  </si>
  <si>
    <t>Democratic Republic of the Congo</t>
  </si>
  <si>
    <t>COG</t>
  </si>
  <si>
    <t>COG -- Congo</t>
  </si>
  <si>
    <t>Congo</t>
  </si>
  <si>
    <t>COL</t>
  </si>
  <si>
    <t>COL -- Colombia</t>
  </si>
  <si>
    <t>Colombia</t>
  </si>
  <si>
    <t>CRB</t>
  </si>
  <si>
    <t>CRB --- Other Caribbean</t>
  </si>
  <si>
    <t>Other Caribbean</t>
  </si>
  <si>
    <t>CRI</t>
  </si>
  <si>
    <t>CRI -- Costa Rica</t>
  </si>
  <si>
    <t>Costa Rica</t>
  </si>
  <si>
    <t>CUB</t>
  </si>
  <si>
    <t>CUB -- Cuba</t>
  </si>
  <si>
    <t>Cuba</t>
  </si>
  <si>
    <t>DJI</t>
  </si>
  <si>
    <t>DJI -- Djibouti</t>
  </si>
  <si>
    <t>Djibouti</t>
  </si>
  <si>
    <t>DOM</t>
  </si>
  <si>
    <t>DOM -- Dominican Republic</t>
  </si>
  <si>
    <t>Dominican Republic</t>
  </si>
  <si>
    <t>DZA</t>
  </si>
  <si>
    <t>DZA -- Algeria</t>
  </si>
  <si>
    <t>Algeria</t>
  </si>
  <si>
    <t>ECU</t>
  </si>
  <si>
    <t>ECU -- Ecuador</t>
  </si>
  <si>
    <t>Ecuador</t>
  </si>
  <si>
    <t>EGY</t>
  </si>
  <si>
    <t>EGY -- Egypt</t>
  </si>
  <si>
    <t>Egypt</t>
  </si>
  <si>
    <t>ERI</t>
  </si>
  <si>
    <t>ERI -- Eritrea</t>
  </si>
  <si>
    <t>Eritrea</t>
  </si>
  <si>
    <t>ETH</t>
  </si>
  <si>
    <t>ETH -- Ethiopia</t>
  </si>
  <si>
    <t>Ethiopia</t>
  </si>
  <si>
    <t>FJI</t>
  </si>
  <si>
    <t>FJI -- Fiji</t>
  </si>
  <si>
    <t>Fiji</t>
  </si>
  <si>
    <t>FNP</t>
  </si>
  <si>
    <t>FNP -- Finland</t>
  </si>
  <si>
    <t>Finland</t>
  </si>
  <si>
    <t>FRP</t>
  </si>
  <si>
    <t>FRP -- France</t>
  </si>
  <si>
    <t>France</t>
  </si>
  <si>
    <t>GAB</t>
  </si>
  <si>
    <t>GAB -- Gabon</t>
  </si>
  <si>
    <t>Gabon</t>
  </si>
  <si>
    <t>GHA</t>
  </si>
  <si>
    <t>GHA -- Ghana</t>
  </si>
  <si>
    <t>Ghana</t>
  </si>
  <si>
    <t>GIN</t>
  </si>
  <si>
    <t>GIN -- Guinea</t>
  </si>
  <si>
    <t>Guinea</t>
  </si>
  <si>
    <t>GMB</t>
  </si>
  <si>
    <t>GMB -- Gambia</t>
  </si>
  <si>
    <t>Gambia</t>
  </si>
  <si>
    <t>GNB</t>
  </si>
  <si>
    <t>GNB -- Guinea-Bissau</t>
  </si>
  <si>
    <t>Guinea-Bissau</t>
  </si>
  <si>
    <t>GNQ</t>
  </si>
  <si>
    <t>GNQ -- Equatorial Guinea</t>
  </si>
  <si>
    <t>Equatorial Guinea</t>
  </si>
  <si>
    <t>GSA</t>
  </si>
  <si>
    <t>GSA -- Guyanas South America</t>
  </si>
  <si>
    <t>Guyanas South America</t>
  </si>
  <si>
    <t>GTM</t>
  </si>
  <si>
    <t>GTM -- Guatemala</t>
  </si>
  <si>
    <t>Guatemala</t>
  </si>
  <si>
    <t>HND</t>
  </si>
  <si>
    <t>HND -- Honduras</t>
  </si>
  <si>
    <t>Honduras</t>
  </si>
  <si>
    <t>HTI</t>
  </si>
  <si>
    <t>HTI -- Haiti</t>
  </si>
  <si>
    <t>Haiti</t>
  </si>
  <si>
    <t>IDN</t>
  </si>
  <si>
    <t>IDN -- Indonesia</t>
  </si>
  <si>
    <t>Indonesia</t>
  </si>
  <si>
    <t>IND</t>
  </si>
  <si>
    <t>IND -- India</t>
  </si>
  <si>
    <t>India</t>
  </si>
  <si>
    <t>IRN</t>
  </si>
  <si>
    <t>IRN -- Iran</t>
  </si>
  <si>
    <t>Iran</t>
  </si>
  <si>
    <t>IRQ</t>
  </si>
  <si>
    <t>IRQ -- Iraq</t>
  </si>
  <si>
    <t>Iraq</t>
  </si>
  <si>
    <t>ISR</t>
  </si>
  <si>
    <t>ISR -- Israel</t>
  </si>
  <si>
    <t>Israel</t>
  </si>
  <si>
    <t>ITP</t>
  </si>
  <si>
    <t>ITP -- Italy</t>
  </si>
  <si>
    <t>Italy</t>
  </si>
  <si>
    <t>JAM</t>
  </si>
  <si>
    <t>JAM -- Jamaica</t>
  </si>
  <si>
    <t>Jamaica</t>
  </si>
  <si>
    <t>JOR</t>
  </si>
  <si>
    <t>JOR -- Jordan</t>
  </si>
  <si>
    <t>Jordan</t>
  </si>
  <si>
    <t>JPN</t>
  </si>
  <si>
    <t>JPN -- Japan</t>
  </si>
  <si>
    <t>Japan</t>
  </si>
  <si>
    <t>KEN</t>
  </si>
  <si>
    <t>KEN -- Kenya</t>
  </si>
  <si>
    <t>Kenya</t>
  </si>
  <si>
    <t>KHM</t>
  </si>
  <si>
    <t>KHM -- Cambodia</t>
  </si>
  <si>
    <t>Cambodia</t>
  </si>
  <si>
    <t>KOR</t>
  </si>
  <si>
    <t>KOR -- Republic of Korea</t>
  </si>
  <si>
    <t>Republic of Korea</t>
  </si>
  <si>
    <t>LAO</t>
  </si>
  <si>
    <t>LAO -- Lao People's Democratic Republic</t>
  </si>
  <si>
    <t>Lao People's Democratic Republic</t>
  </si>
  <si>
    <t>LBN</t>
  </si>
  <si>
    <t>LBN -- Lebanon</t>
  </si>
  <si>
    <t>Lebanon</t>
  </si>
  <si>
    <t>LBR</t>
  </si>
  <si>
    <t>LBR -- Liberia</t>
  </si>
  <si>
    <t>Liberia</t>
  </si>
  <si>
    <t>LBY</t>
  </si>
  <si>
    <t>LBY -- Libya</t>
  </si>
  <si>
    <t>Libya</t>
  </si>
  <si>
    <t>LKA</t>
  </si>
  <si>
    <t>LKA -- Sri Lanka</t>
  </si>
  <si>
    <t>Sri Lanka</t>
  </si>
  <si>
    <t>LSO</t>
  </si>
  <si>
    <t>LSO -- Lesotho</t>
  </si>
  <si>
    <t>Lesotho</t>
  </si>
  <si>
    <t>MDG</t>
  </si>
  <si>
    <t>MDG -- Madagascar</t>
  </si>
  <si>
    <t>Madagascar</t>
  </si>
  <si>
    <t>MEX</t>
  </si>
  <si>
    <t>MEX -- Mexico</t>
  </si>
  <si>
    <t>Mexico</t>
  </si>
  <si>
    <t>MLI</t>
  </si>
  <si>
    <t>MLI -- Mali</t>
  </si>
  <si>
    <t>Mali</t>
  </si>
  <si>
    <t>MMR</t>
  </si>
  <si>
    <t>MMR -- Myanmar</t>
  </si>
  <si>
    <t>Myanmar</t>
  </si>
  <si>
    <t>MNG</t>
  </si>
  <si>
    <t>MNG -- Mongolia</t>
  </si>
  <si>
    <t>Mongolia</t>
  </si>
  <si>
    <t>MOR</t>
  </si>
  <si>
    <t>MOR -- Morocco</t>
  </si>
  <si>
    <t>Morocco</t>
  </si>
  <si>
    <t>MOZ</t>
  </si>
  <si>
    <t>MOZ -- Mozambique</t>
  </si>
  <si>
    <t>Mozambique</t>
  </si>
  <si>
    <t>MRT</t>
  </si>
  <si>
    <t>MRT -- Mauritania</t>
  </si>
  <si>
    <t>Mauritania</t>
  </si>
  <si>
    <t>MWI</t>
  </si>
  <si>
    <t>MWI -- Malawi</t>
  </si>
  <si>
    <t>Malawi</t>
  </si>
  <si>
    <t>MYS</t>
  </si>
  <si>
    <t>MYS -- Malaysia</t>
  </si>
  <si>
    <t>Malaysia</t>
  </si>
  <si>
    <t>NAM</t>
  </si>
  <si>
    <t>NAM -- Namibia</t>
  </si>
  <si>
    <t>Namibia</t>
  </si>
  <si>
    <t>NER</t>
  </si>
  <si>
    <t>NER -- Niger</t>
  </si>
  <si>
    <t>Niger</t>
  </si>
  <si>
    <t>NGA</t>
  </si>
  <si>
    <t>NGA -- Nigeria</t>
  </si>
  <si>
    <t>Nigeria</t>
  </si>
  <si>
    <t>NIC</t>
  </si>
  <si>
    <t>NIC -- Nicaragua</t>
  </si>
  <si>
    <t>Nicaragua</t>
  </si>
  <si>
    <t>NPL</t>
  </si>
  <si>
    <t>NPL -- Nepal</t>
  </si>
  <si>
    <t>Nepal</t>
  </si>
  <si>
    <t>NZL</t>
  </si>
  <si>
    <t>NZL -- New Zealand</t>
  </si>
  <si>
    <t>New Zealand</t>
  </si>
  <si>
    <t>OAO</t>
  </si>
  <si>
    <t>OAO -- Other Atlantic Ocean</t>
  </si>
  <si>
    <t>Other Atlantic Ocean</t>
  </si>
  <si>
    <t>OBN</t>
  </si>
  <si>
    <t>OBN -- Other Balkans</t>
  </si>
  <si>
    <t>Other Balkans</t>
  </si>
  <si>
    <t>OIO</t>
  </si>
  <si>
    <t>OIO -- Other Indian Ocean</t>
  </si>
  <si>
    <t>Other Indian Ocean</t>
  </si>
  <si>
    <t>OPO</t>
  </si>
  <si>
    <t>OPO -- Other Pacific Ocean</t>
  </si>
  <si>
    <t>Other Pacific Ocean</t>
  </si>
  <si>
    <t>OSA</t>
  </si>
  <si>
    <t>OSA -- Other Southeast Asia</t>
  </si>
  <si>
    <t>Other Southeast Asia</t>
  </si>
  <si>
    <t>PAK</t>
  </si>
  <si>
    <t>PAK -- Pakistan</t>
  </si>
  <si>
    <t>Pakistan</t>
  </si>
  <si>
    <t>PAN</t>
  </si>
  <si>
    <t>PAN -- Panama</t>
  </si>
  <si>
    <t>Panama</t>
  </si>
  <si>
    <t>PER</t>
  </si>
  <si>
    <t>PER -- Peru</t>
  </si>
  <si>
    <t>Peru</t>
  </si>
  <si>
    <t>PHL</t>
  </si>
  <si>
    <t>PHL -- Philippines</t>
  </si>
  <si>
    <t>Philippines</t>
  </si>
  <si>
    <t>PNG</t>
  </si>
  <si>
    <t>PNG -- Papua New Guinea</t>
  </si>
  <si>
    <t>Papua New Guinea</t>
  </si>
  <si>
    <t>PRK</t>
  </si>
  <si>
    <t>PRK -- Democratic People's Republic of Korea</t>
  </si>
  <si>
    <t>Democratic People's Republic of Korea</t>
  </si>
  <si>
    <t>PRY</t>
  </si>
  <si>
    <t>PRY -- Paraguay</t>
  </si>
  <si>
    <t>Paraguay</t>
  </si>
  <si>
    <t>PSE</t>
  </si>
  <si>
    <t>PSE -- State of Palestine</t>
  </si>
  <si>
    <t>State of Palestine</t>
  </si>
  <si>
    <t>RAP</t>
  </si>
  <si>
    <t>RAP -- Rest of Arab Peninsula</t>
  </si>
  <si>
    <t>Rest of Arab Peninsula</t>
  </si>
  <si>
    <t>ROU</t>
  </si>
  <si>
    <t>ROU -- Romania</t>
  </si>
  <si>
    <t>Romania</t>
  </si>
  <si>
    <t>RWA</t>
  </si>
  <si>
    <t>RWA -- Rwanda</t>
  </si>
  <si>
    <t>Rwanda</t>
  </si>
  <si>
    <t>SAU</t>
  </si>
  <si>
    <t>SAU -- Saudi Arabia</t>
  </si>
  <si>
    <t>Saudi Arabia</t>
  </si>
  <si>
    <t>SDN</t>
  </si>
  <si>
    <t>SDN -- Sudan</t>
  </si>
  <si>
    <t>Sudan</t>
  </si>
  <si>
    <t>SEN</t>
  </si>
  <si>
    <t>SEN -- Senegal</t>
  </si>
  <si>
    <t>Senegal</t>
  </si>
  <si>
    <t>SLB</t>
  </si>
  <si>
    <t>SLB -- Solomon Islands</t>
  </si>
  <si>
    <t>Solomon Islands</t>
  </si>
  <si>
    <t>SLE</t>
  </si>
  <si>
    <t>SLE -- Sierra Leone</t>
  </si>
  <si>
    <t>Sierra Leone</t>
  </si>
  <si>
    <t>SLV</t>
  </si>
  <si>
    <t>SLV -- El Salvador</t>
  </si>
  <si>
    <t>El Salvador</t>
  </si>
  <si>
    <t>SOM</t>
  </si>
  <si>
    <t>SOM -- Somalia</t>
  </si>
  <si>
    <t>Somalia</t>
  </si>
  <si>
    <t>SPP</t>
  </si>
  <si>
    <t>SPP -- Spain</t>
  </si>
  <si>
    <t>Spain</t>
  </si>
  <si>
    <t>SWZ</t>
  </si>
  <si>
    <t>SWZ -- Swaziland</t>
  </si>
  <si>
    <t>Swaziland</t>
  </si>
  <si>
    <t>SYR</t>
  </si>
  <si>
    <t>SYR -- Syrian Arab Republic</t>
  </si>
  <si>
    <t>Syrian Arab Republic</t>
  </si>
  <si>
    <t>TCD</t>
  </si>
  <si>
    <t>TCD -- Chad</t>
  </si>
  <si>
    <t>Chad</t>
  </si>
  <si>
    <t>TGO</t>
  </si>
  <si>
    <t>TGO -- Togo</t>
  </si>
  <si>
    <t>Togo</t>
  </si>
  <si>
    <t>THA</t>
  </si>
  <si>
    <t>THA -- Thailand</t>
  </si>
  <si>
    <t>Thailand</t>
  </si>
  <si>
    <t>TLS</t>
  </si>
  <si>
    <t>TLS -- Timor-Leste</t>
  </si>
  <si>
    <t>Timor-Leste</t>
  </si>
  <si>
    <t>TUN</t>
  </si>
  <si>
    <t>TUN -- Tunisia</t>
  </si>
  <si>
    <t>Tunisia</t>
  </si>
  <si>
    <t>TZA</t>
  </si>
  <si>
    <t>TZA -- United Republic of Tanzania</t>
  </si>
  <si>
    <t>United Republic of Tanzania</t>
  </si>
  <si>
    <t>UGA</t>
  </si>
  <si>
    <t>UGA -- Uganda</t>
  </si>
  <si>
    <t>Uganda</t>
  </si>
  <si>
    <t>UKP</t>
  </si>
  <si>
    <t>UKP -- United Kingdom</t>
  </si>
  <si>
    <t>United Kingdom</t>
  </si>
  <si>
    <t>URY</t>
  </si>
  <si>
    <t>URY -- Uruguay</t>
  </si>
  <si>
    <t>Uruguay</t>
  </si>
  <si>
    <t>USA</t>
  </si>
  <si>
    <t>USA -- United States of America</t>
  </si>
  <si>
    <t>United States of America</t>
  </si>
  <si>
    <t>VEN</t>
  </si>
  <si>
    <t>VEN -- Venezuela</t>
  </si>
  <si>
    <t>Venezuela (Bolivarian Republic of)</t>
  </si>
  <si>
    <t>VNM</t>
  </si>
  <si>
    <t>VNM -- Viet Nam</t>
  </si>
  <si>
    <t>Viet Nam</t>
  </si>
  <si>
    <t>VUT</t>
  </si>
  <si>
    <t>VUT -- Vanuatu</t>
  </si>
  <si>
    <t>Vanuatu</t>
  </si>
  <si>
    <t>YEM</t>
  </si>
  <si>
    <t>YEM -- Yemen</t>
  </si>
  <si>
    <t>Yemen</t>
  </si>
  <si>
    <t>ZAF</t>
  </si>
  <si>
    <t>ZAF -- South Africa</t>
  </si>
  <si>
    <t>South Africa</t>
  </si>
  <si>
    <t>ZMB</t>
  </si>
  <si>
    <t>ZMB -- Zambia</t>
  </si>
  <si>
    <t>Zambia</t>
  </si>
  <si>
    <t>ZWE</t>
  </si>
  <si>
    <t>ZWE -- Zimbabwe</t>
  </si>
  <si>
    <t>Zimbabwe</t>
  </si>
  <si>
    <t>AMD_AFG</t>
  </si>
  <si>
    <t>Amudarja Basin - Afghanistan</t>
  </si>
  <si>
    <t>WAI_AFG</t>
  </si>
  <si>
    <t>Western Asia Iran Basin - Afghanistan</t>
  </si>
  <si>
    <t>CAF_AGO</t>
  </si>
  <si>
    <t>Central African Basin - Angola</t>
  </si>
  <si>
    <t>regions</t>
  </si>
  <si>
    <t>CON_AGO</t>
  </si>
  <si>
    <t>Congo Basin - Angola</t>
  </si>
  <si>
    <t>countries</t>
  </si>
  <si>
    <t>ZAM_AGO</t>
  </si>
  <si>
    <t>Zambezi Basin - Angola</t>
  </si>
  <si>
    <t>ALB_ALB</t>
  </si>
  <si>
    <t>Albania Basin - Albania</t>
  </si>
  <si>
    <t>PAR_ARG</t>
  </si>
  <si>
    <t>Parana Basin - Argentina</t>
  </si>
  <si>
    <t>RIC_ARG</t>
  </si>
  <si>
    <t>Rio Colorado Basin - Argentina</t>
  </si>
  <si>
    <t>SAL_ARG</t>
  </si>
  <si>
    <t>Salada Tierra Basin - Argentina</t>
  </si>
  <si>
    <t>TIE_ARG</t>
  </si>
  <si>
    <t>Tierra Basin - Argentina</t>
  </si>
  <si>
    <t>ARM_ARM</t>
  </si>
  <si>
    <t>Armenia Basin - Armenia</t>
  </si>
  <si>
    <t>CAU_AUS</t>
  </si>
  <si>
    <t>Central Australia Basin - Australia</t>
  </si>
  <si>
    <t>Dropped SSD</t>
  </si>
  <si>
    <t>EAU_AUS</t>
  </si>
  <si>
    <t>Eastern Australia Basin - Australia</t>
  </si>
  <si>
    <t>Mapped NIG_SSD to SDN</t>
  </si>
  <si>
    <t>MAU_AUS</t>
  </si>
  <si>
    <t>Murray Australia Basin - Australia</t>
  </si>
  <si>
    <t>WAU_AUS</t>
  </si>
  <si>
    <t>Western Australia Basin - Australia</t>
  </si>
  <si>
    <t>DAN_AUT</t>
  </si>
  <si>
    <t>Danube Basin - Austria</t>
  </si>
  <si>
    <t>AZE_AZE</t>
  </si>
  <si>
    <t>Azerbiajan Basin - Azerbaijan</t>
  </si>
  <si>
    <t>EAC_BDI</t>
  </si>
  <si>
    <t>East African Coast Basin - Burundi</t>
  </si>
  <si>
    <t>NIG_BEN</t>
  </si>
  <si>
    <t>Niger Basin - Benin</t>
  </si>
  <si>
    <t>VOT_BEN</t>
  </si>
  <si>
    <t>Volta Basin - Benin</t>
  </si>
  <si>
    <t>NIG_BFA</t>
  </si>
  <si>
    <t>Niger Basin - Burkina Faso</t>
  </si>
  <si>
    <t>VOT_BFA</t>
  </si>
  <si>
    <t>Volta Basin - Burkina Faso</t>
  </si>
  <si>
    <t>BRT_BGD</t>
  </si>
  <si>
    <t>Brahmaputra Basin - Bangladesh</t>
  </si>
  <si>
    <t>GAN_BGD</t>
  </si>
  <si>
    <t>Ganges Basin - Bangladesh</t>
  </si>
  <si>
    <t>TMM_BGD</t>
  </si>
  <si>
    <t>Thai Myan Malay Basin - Bangladesh</t>
  </si>
  <si>
    <t>DAN_BGR</t>
  </si>
  <si>
    <t>Danube Basin - Bulgaria</t>
  </si>
  <si>
    <t>DNI_BLR</t>
  </si>
  <si>
    <t>Dnieper Basin - Belarus</t>
  </si>
  <si>
    <t>BAL_BLT</t>
  </si>
  <si>
    <t>Baltic Basin - Baltic States</t>
  </si>
  <si>
    <t>RHI_BLX</t>
  </si>
  <si>
    <t>Rhine Basin - Belgium-Luxembourg</t>
  </si>
  <si>
    <t>BLZ_BLZ</t>
  </si>
  <si>
    <t>Belize Basin - Belize</t>
  </si>
  <si>
    <t>AMA_BOL</t>
  </si>
  <si>
    <t>Amazon Basin - Bolivia</t>
  </si>
  <si>
    <t>PAR_BOL</t>
  </si>
  <si>
    <t>Parana Basin - Bolivia</t>
  </si>
  <si>
    <t>AMA_BRA</t>
  </si>
  <si>
    <t>Amazon Basin - Brazil</t>
  </si>
  <si>
    <t>NEB_BRA</t>
  </si>
  <si>
    <t>Northeast Brazil Basin - Brazil</t>
  </si>
  <si>
    <t>PAR_BRA</t>
  </si>
  <si>
    <t>Parana Basin - Brazil</t>
  </si>
  <si>
    <t>SAN_BRA</t>
  </si>
  <si>
    <t>San Francisco Basin - Brazil</t>
  </si>
  <si>
    <t>TOC_BRA</t>
  </si>
  <si>
    <t>Toc Basin - Brazil</t>
  </si>
  <si>
    <t>URU_BRA</t>
  </si>
  <si>
    <t>Uruguay Basin - Brazil</t>
  </si>
  <si>
    <t>BRT_BTN</t>
  </si>
  <si>
    <t>Brahmaputra Basin - Bhutan</t>
  </si>
  <si>
    <t>KAL_BWA</t>
  </si>
  <si>
    <t>Kalahari Basin - Botswana</t>
  </si>
  <si>
    <t>LIM_BWA</t>
  </si>
  <si>
    <t>Limpopo Basin - Botswana</t>
  </si>
  <si>
    <t>ZAM_BWA</t>
  </si>
  <si>
    <t>Zambezi Basin - Botswana</t>
  </si>
  <si>
    <t>CAF_CAF</t>
  </si>
  <si>
    <t>Central African Basin - Central African Republic</t>
  </si>
  <si>
    <t>CON_CAF</t>
  </si>
  <si>
    <t>Congo Basin - Central African Republic</t>
  </si>
  <si>
    <t>LCB_CAF</t>
  </si>
  <si>
    <t>Lake Chad Basin - Central African Republic</t>
  </si>
  <si>
    <t>CAN_CAN</t>
  </si>
  <si>
    <t>Canadian Arctic Basin - Canada</t>
  </si>
  <si>
    <t>COB_CAN</t>
  </si>
  <si>
    <t>Columbia Basin - Canada</t>
  </si>
  <si>
    <t>GLA_CAN</t>
  </si>
  <si>
    <t>Great Lakes Basin - Canada</t>
  </si>
  <si>
    <t>MCK_CAN</t>
  </si>
  <si>
    <t>Mackenzie Basin - Canada</t>
  </si>
  <si>
    <t>RWI_CAN</t>
  </si>
  <si>
    <t>Red Winnipeg Basin - Canada</t>
  </si>
  <si>
    <t>CHC_CHL</t>
  </si>
  <si>
    <t>Chilean Coast Basin - Chile</t>
  </si>
  <si>
    <t>AMR_CHM</t>
  </si>
  <si>
    <t>Amur Basin - China Plus</t>
  </si>
  <si>
    <t>BRT_CHM</t>
  </si>
  <si>
    <t>Brahmaputra Basin - China Plus</t>
  </si>
  <si>
    <t>CHJ_CHM</t>
  </si>
  <si>
    <t>Chang Jiang Basin - China Plus</t>
  </si>
  <si>
    <t>GAN_CHM</t>
  </si>
  <si>
    <t>Ganges Basin - China Plus</t>
  </si>
  <si>
    <t>HAI_CHM</t>
  </si>
  <si>
    <t>Hail He Basin - China Plus</t>
  </si>
  <si>
    <t>HUA_CHM</t>
  </si>
  <si>
    <t>Hual He Basin - China Plus</t>
  </si>
  <si>
    <t>HUN_CHM</t>
  </si>
  <si>
    <t>Huang He Basin - China Plus</t>
  </si>
  <si>
    <t>IND_CHM</t>
  </si>
  <si>
    <t>Indus Basin - China Plus</t>
  </si>
  <si>
    <t>LAJ_CHM</t>
  </si>
  <si>
    <t>Langcang Jiang Basin - China Plus</t>
  </si>
  <si>
    <t>LMO_CHM</t>
  </si>
  <si>
    <t>Lower Mongolia Basin - China Plus</t>
  </si>
  <si>
    <t>OBB_CHM</t>
  </si>
  <si>
    <t>Ob Basin - China Plus</t>
  </si>
  <si>
    <t>SON_CHM</t>
  </si>
  <si>
    <t>Songhua Basin - China Plus</t>
  </si>
  <si>
    <t>TWN_CHM</t>
  </si>
  <si>
    <t>Taiwain Basin - China Plus</t>
  </si>
  <si>
    <t>YHE_CHM</t>
  </si>
  <si>
    <t>Yili He Basin - China Plus</t>
  </si>
  <si>
    <t>YRD_CHM</t>
  </si>
  <si>
    <t>Yuan Red River Basin - China</t>
  </si>
  <si>
    <t>ZHJ_CHM</t>
  </si>
  <si>
    <t>Zhu Jiang Basin - China Plus</t>
  </si>
  <si>
    <t>RHI_CHP</t>
  </si>
  <si>
    <t>Rhine Basin - Switzerland plus</t>
  </si>
  <si>
    <t>NIG_CIV</t>
  </si>
  <si>
    <t>Niger Basin - Ivory Coast</t>
  </si>
  <si>
    <t>VOT_CIV</t>
  </si>
  <si>
    <t>Volta Basin - Ivory Coast</t>
  </si>
  <si>
    <t>WAC_CIV</t>
  </si>
  <si>
    <t>West African Coast Basin - Ivory Coast</t>
  </si>
  <si>
    <t>CAF_CMR</t>
  </si>
  <si>
    <t>Central African Basin - Cameroon</t>
  </si>
  <si>
    <t>LCB_CMR</t>
  </si>
  <si>
    <t>Lake Chad Basin - Cameroon</t>
  </si>
  <si>
    <t>NIG_CMR</t>
  </si>
  <si>
    <t>Niger Basin - Cameroon</t>
  </si>
  <si>
    <t>CON_COD</t>
  </si>
  <si>
    <t>Congo Basin - Democratic Republic of Congo</t>
  </si>
  <si>
    <t>EAC_COD</t>
  </si>
  <si>
    <t>East African Coast Basin - Democratic Republic of Congo</t>
  </si>
  <si>
    <t>ZAM_COD</t>
  </si>
  <si>
    <t>Zambezi Basin - Democratic Republic of Congo</t>
  </si>
  <si>
    <t>CAF_COG</t>
  </si>
  <si>
    <t>Central African Basin - Congo</t>
  </si>
  <si>
    <t>CON_COG</t>
  </si>
  <si>
    <t>Congo Basin - Congo</t>
  </si>
  <si>
    <t>AMA_COL</t>
  </si>
  <si>
    <t>Amazon Basin - Colombia</t>
  </si>
  <si>
    <t>NWS_COL</t>
  </si>
  <si>
    <t>Northwest South America Basin - Colombia</t>
  </si>
  <si>
    <t>ORI_COL</t>
  </si>
  <si>
    <t>Orinoco Basin - Colombia</t>
  </si>
  <si>
    <t>CRB_CRB</t>
  </si>
  <si>
    <t>Other Caribbean Basin - Other Caribbean</t>
  </si>
  <si>
    <t>CRI_CRI</t>
  </si>
  <si>
    <t>Costa Rica Basin - Costa Rica</t>
  </si>
  <si>
    <t>CUB_CUB</t>
  </si>
  <si>
    <t>Cuba Basin - Cuba</t>
  </si>
  <si>
    <t>EME_CYP</t>
  </si>
  <si>
    <t>Eastern Mediterranean Basin - Cyprus</t>
  </si>
  <si>
    <t>DAN_CZE</t>
  </si>
  <si>
    <t>Danube Basin - Czech Republic</t>
  </si>
  <si>
    <t>DAN_DEU</t>
  </si>
  <si>
    <t>Danube Basin - Germany</t>
  </si>
  <si>
    <t>ELB_DEU</t>
  </si>
  <si>
    <t>Elbe Basin - Germany</t>
  </si>
  <si>
    <t>ODE_DEU</t>
  </si>
  <si>
    <t>Oder Basin - Germany</t>
  </si>
  <si>
    <t>RHI_DEU</t>
  </si>
  <si>
    <t>Rhine Basin - Germany</t>
  </si>
  <si>
    <t>NLL_DJI</t>
  </si>
  <si>
    <t>Nile Basin - Djibouti</t>
  </si>
  <si>
    <t>ELB_DNK</t>
  </si>
  <si>
    <t>Elbe Basin - Denmark</t>
  </si>
  <si>
    <t>DOM_DOM</t>
  </si>
  <si>
    <t>Dominican Republic Basin - Dominican Republic</t>
  </si>
  <si>
    <t>NAC_DZA</t>
  </si>
  <si>
    <t>North African Coast Basin - Algeria</t>
  </si>
  <si>
    <t>SAH_DZA</t>
  </si>
  <si>
    <t>Sahara Basin - Algeria</t>
  </si>
  <si>
    <t>AMA_ECU</t>
  </si>
  <si>
    <t>Amazon Basin - Ecuador</t>
  </si>
  <si>
    <t>NWS_ECU</t>
  </si>
  <si>
    <t>Northwest South America Basin - Ecuador</t>
  </si>
  <si>
    <t>EME_EGY</t>
  </si>
  <si>
    <t>Eastern Mediterranean Basin - Egypt</t>
  </si>
  <si>
    <t>NAC_EGY</t>
  </si>
  <si>
    <t>North African Coast Basin - Egypt</t>
  </si>
  <si>
    <t>NLL_EGY</t>
  </si>
  <si>
    <t>Nile Basin - Egypt</t>
  </si>
  <si>
    <t>SAH_EGY</t>
  </si>
  <si>
    <t>Sahara Basin - Egypt</t>
  </si>
  <si>
    <t>NLL_ERI</t>
  </si>
  <si>
    <t>Nile Basin - Eritrea</t>
  </si>
  <si>
    <t>HOA_ETH</t>
  </si>
  <si>
    <t>Horn of Africa Basin - Ethiopia</t>
  </si>
  <si>
    <t>NLL_ETH</t>
  </si>
  <si>
    <t>Nile Basin - Ethiopia</t>
  </si>
  <si>
    <t>FJI_FJI</t>
  </si>
  <si>
    <t>Fiji Basin - Fiji</t>
  </si>
  <si>
    <t>FNP_FNP</t>
  </si>
  <si>
    <t>Finland plus Basin - Finland Plus</t>
  </si>
  <si>
    <t>LBO_FRP</t>
  </si>
  <si>
    <t>Loire Bordeaux Basin - France plus</t>
  </si>
  <si>
    <t>RHI_FRP</t>
  </si>
  <si>
    <t>Rhine Basin - France plus</t>
  </si>
  <si>
    <t>RHO_FRP</t>
  </si>
  <si>
    <t>Rhone Basin - France plus</t>
  </si>
  <si>
    <t>SEI_FRP</t>
  </si>
  <si>
    <t>Seine Basin - France plus</t>
  </si>
  <si>
    <t>CAF_GAB</t>
  </si>
  <si>
    <t>Central African Basin - Gabon</t>
  </si>
  <si>
    <t>GEO_GEO</t>
  </si>
  <si>
    <t>Georgia  Basin - Georgia</t>
  </si>
  <si>
    <t>VOT_GHA</t>
  </si>
  <si>
    <t>Volta Basin - Ghana</t>
  </si>
  <si>
    <t>NIG_GIN</t>
  </si>
  <si>
    <t>Niger Basin - Guinea</t>
  </si>
  <si>
    <t>SEN_GIN</t>
  </si>
  <si>
    <t>Senegal Basin - Guinea</t>
  </si>
  <si>
    <t>WAC_GIN</t>
  </si>
  <si>
    <t>West African Coast Basin - Guinea</t>
  </si>
  <si>
    <t>WAC_GMB</t>
  </si>
  <si>
    <t>West African Coast Basin - Gambia</t>
  </si>
  <si>
    <t>WAC_GNB</t>
  </si>
  <si>
    <t>West African Coast Basin - Guinea-Bissau</t>
  </si>
  <si>
    <t>CAF_GNQ</t>
  </si>
  <si>
    <t>Central African Basin - Equatorial Guinea</t>
  </si>
  <si>
    <t>GRC_GRC</t>
  </si>
  <si>
    <t>Greece Basin - Greece</t>
  </si>
  <si>
    <t>GRL_GRL</t>
  </si>
  <si>
    <t>Greenland Basin - Greenland</t>
  </si>
  <si>
    <t>GSA_GSA</t>
  </si>
  <si>
    <t>Guyanas South America Basin - Guyanas South America</t>
  </si>
  <si>
    <t>GTM_GTM</t>
  </si>
  <si>
    <t>Guatemala Basin - Guatemala</t>
  </si>
  <si>
    <t>HND_HND</t>
  </si>
  <si>
    <t>Honduras Basin - Honduras</t>
  </si>
  <si>
    <t>DAN_HRV</t>
  </si>
  <si>
    <t>Danube Basin - Croatia</t>
  </si>
  <si>
    <t>HTI_HTI</t>
  </si>
  <si>
    <t>Haiti Basin - Haiti</t>
  </si>
  <si>
    <t>DAN_HUN</t>
  </si>
  <si>
    <t>Danube Basin - Hungary</t>
  </si>
  <si>
    <t>BOR_IDN</t>
  </si>
  <si>
    <t>Borneo Basin - Indonesia</t>
  </si>
  <si>
    <t>INE_IDN</t>
  </si>
  <si>
    <t>Indonesia East Basin - Indonesia</t>
  </si>
  <si>
    <t>INW_IDN</t>
  </si>
  <si>
    <t>Indonesia West Basin - Indonesia</t>
  </si>
  <si>
    <t>BRT_IND</t>
  </si>
  <si>
    <t>Brahmaputra Basin - India</t>
  </si>
  <si>
    <t>CAV_IND</t>
  </si>
  <si>
    <t>Cauvery Basin - India</t>
  </si>
  <si>
    <t>CHO_IND</t>
  </si>
  <si>
    <t>Chota-Nagpui Basin - India</t>
  </si>
  <si>
    <t>EGH_IND</t>
  </si>
  <si>
    <t>Easten Ghats Basin - India</t>
  </si>
  <si>
    <t>GAN_IND</t>
  </si>
  <si>
    <t>Ganges Basin - India</t>
  </si>
  <si>
    <t>GOD_IND</t>
  </si>
  <si>
    <t>Godavari Basin - India</t>
  </si>
  <si>
    <t>IEC_IND</t>
  </si>
  <si>
    <t>India East Coast Basin - India</t>
  </si>
  <si>
    <t>IND_IND</t>
  </si>
  <si>
    <t>Indus Basin - India</t>
  </si>
  <si>
    <t>KRI_IND</t>
  </si>
  <si>
    <t>Krishna Basin - India</t>
  </si>
  <si>
    <t>LUN_IND</t>
  </si>
  <si>
    <t>Luni Basin - India</t>
  </si>
  <si>
    <t>MAT_IND</t>
  </si>
  <si>
    <t>Mahi Tapti Basin - India</t>
  </si>
  <si>
    <t>MHN_IND</t>
  </si>
  <si>
    <t>Mahanadi Basin - India</t>
  </si>
  <si>
    <t>SAY_IND</t>
  </si>
  <si>
    <t>Sahyada Basin - India</t>
  </si>
  <si>
    <t>IRL_IRL</t>
  </si>
  <si>
    <t>Ireland Basin - Ireland</t>
  </si>
  <si>
    <t>TIG_IRN</t>
  </si>
  <si>
    <t>Tigris Euphrates Basin - Iran</t>
  </si>
  <si>
    <t>WAI_IRN</t>
  </si>
  <si>
    <t>Western Asia Iran Basin - Iran</t>
  </si>
  <si>
    <t>ARA_IRQ</t>
  </si>
  <si>
    <t>Arabian Peninsula Basin - Iraq</t>
  </si>
  <si>
    <t>TIG_IRQ</t>
  </si>
  <si>
    <t>Tigris Euphrates Basin - Iraq</t>
  </si>
  <si>
    <t>ISL_ISL</t>
  </si>
  <si>
    <t>Iceland Basin - Iceland</t>
  </si>
  <si>
    <t>EME_ISR</t>
  </si>
  <si>
    <t>Eastern Mediterranean Basin - Israel</t>
  </si>
  <si>
    <t>ITA_ITP</t>
  </si>
  <si>
    <t>Italy Basin - Italy plus</t>
  </si>
  <si>
    <t>JAM_JAM</t>
  </si>
  <si>
    <t>Jamaica Basin - Jamaica</t>
  </si>
  <si>
    <t>EME_JOR</t>
  </si>
  <si>
    <t>Eastern Mediterranean Basin - Jordan</t>
  </si>
  <si>
    <t>JAP_JPN</t>
  </si>
  <si>
    <t>Japan Basin - Japan</t>
  </si>
  <si>
    <t>LBA_KAZ</t>
  </si>
  <si>
    <t>OBB_KAZ</t>
  </si>
  <si>
    <t>SYD_KAZ</t>
  </si>
  <si>
    <t>URA_KAZ</t>
  </si>
  <si>
    <t>HOA_KEN</t>
  </si>
  <si>
    <t>Horn of Africa Basin - Kenya</t>
  </si>
  <si>
    <t>SYD_KGZ</t>
  </si>
  <si>
    <t>MEK_KHM</t>
  </si>
  <si>
    <t>Mekong Basin - Cambodia</t>
  </si>
  <si>
    <t>SKP_KOR</t>
  </si>
  <si>
    <t>South Korean Penisula Basin - South Korea</t>
  </si>
  <si>
    <t>MEK_LAO</t>
  </si>
  <si>
    <t>Mekong Basin - Laos</t>
  </si>
  <si>
    <t>EME_LBN</t>
  </si>
  <si>
    <t>Eastern Mediterranean Basin - Lebanon</t>
  </si>
  <si>
    <t>WAC_LBR</t>
  </si>
  <si>
    <t>West African Coast Basin - Liberia</t>
  </si>
  <si>
    <t>NAC_LBY</t>
  </si>
  <si>
    <t>North African Coast Basin - Libya</t>
  </si>
  <si>
    <t>SAH_LBY</t>
  </si>
  <si>
    <t>Sahara Basin - Libya</t>
  </si>
  <si>
    <t>SRL_LKA</t>
  </si>
  <si>
    <t>Sri Lanka Basin - Sri Lanka</t>
  </si>
  <si>
    <t>ORA_LSO</t>
  </si>
  <si>
    <t>Orange Basin - Lesotho</t>
  </si>
  <si>
    <t>DAN_MDA</t>
  </si>
  <si>
    <t>Danube Basin - Moldova</t>
  </si>
  <si>
    <t>MAD_MDG</t>
  </si>
  <si>
    <t>Madagascar Basin - Madagascar</t>
  </si>
  <si>
    <t>MIM_MEX</t>
  </si>
  <si>
    <t>Middle Mexico Basin - Mexico</t>
  </si>
  <si>
    <t>RIG_MEX</t>
  </si>
  <si>
    <t>Rio Grande Basin - Mexico</t>
  </si>
  <si>
    <t>UME_MEX</t>
  </si>
  <si>
    <t>Upper Mexico Basin - Mexico</t>
  </si>
  <si>
    <t>YUC_MEX</t>
  </si>
  <si>
    <t>Yucatan Basin - Mexico</t>
  </si>
  <si>
    <t>NIG_MLI</t>
  </si>
  <si>
    <t>Niger Basin - Mali</t>
  </si>
  <si>
    <t>SAH_MLI</t>
  </si>
  <si>
    <t>Sahara Basin - Mali</t>
  </si>
  <si>
    <t>SEN_MLI</t>
  </si>
  <si>
    <t>Senegal Basin - Mali</t>
  </si>
  <si>
    <t>VOT_MLI</t>
  </si>
  <si>
    <t>Volta Basin - Mali</t>
  </si>
  <si>
    <t>MEK_MMR</t>
  </si>
  <si>
    <t>Mekong Basin - Myanmar</t>
  </si>
  <si>
    <t>TMM_MMR</t>
  </si>
  <si>
    <t>Thai Myan Malay Basin - Myanmar</t>
  </si>
  <si>
    <t>LMO_MNG</t>
  </si>
  <si>
    <t>Lower Mongolia Basin - Mongolia</t>
  </si>
  <si>
    <t>UMO_MNG</t>
  </si>
  <si>
    <t>Upper Mongolia Basin - Mongolia</t>
  </si>
  <si>
    <t>NWA_MOR</t>
  </si>
  <si>
    <t>Northwest Africa Basin - Morocco</t>
  </si>
  <si>
    <t>SAH_MOR</t>
  </si>
  <si>
    <t>Sahara Basin - Morocco</t>
  </si>
  <si>
    <t>LIM_MOZ</t>
  </si>
  <si>
    <t>Limpopo Basin - Mozambique</t>
  </si>
  <si>
    <t>SAF_MOZ</t>
  </si>
  <si>
    <t>Southeast Africa Basin - Mozambique</t>
  </si>
  <si>
    <t>ZAM_MOZ</t>
  </si>
  <si>
    <t>Zambezi Basin - Mozambique</t>
  </si>
  <si>
    <t>NWA_MRT</t>
  </si>
  <si>
    <t>Northwest Africa Basin - Mauritania</t>
  </si>
  <si>
    <t>SAH_MRT</t>
  </si>
  <si>
    <t>Sahara Basin - Mauritania</t>
  </si>
  <si>
    <t>SEN_MRT</t>
  </si>
  <si>
    <t>Senegal Basin - Mauritania</t>
  </si>
  <si>
    <t>ZAM_MWI</t>
  </si>
  <si>
    <t>Zambezi Basin - Malawi</t>
  </si>
  <si>
    <t>BOR_MYS</t>
  </si>
  <si>
    <t>Borneo Basin - Malaysia</t>
  </si>
  <si>
    <t>TMM_MYS</t>
  </si>
  <si>
    <t>Thai Myan Malay Basin - Malaysia</t>
  </si>
  <si>
    <t>CAF_NAM</t>
  </si>
  <si>
    <t>Central African Basin - Namibia</t>
  </si>
  <si>
    <t>KAL_NAM</t>
  </si>
  <si>
    <t>Kalahari Basin - Namibia</t>
  </si>
  <si>
    <t>ORA_NAM</t>
  </si>
  <si>
    <t>Orange Basin - Namibia</t>
  </si>
  <si>
    <t>ZAM_NAM</t>
  </si>
  <si>
    <t>Zambezi Basin - Namibia</t>
  </si>
  <si>
    <t>LCB_NER</t>
  </si>
  <si>
    <t>Lake Chad Basin - Niger</t>
  </si>
  <si>
    <t>NIG_NER</t>
  </si>
  <si>
    <t>Niger Basin - Niger</t>
  </si>
  <si>
    <t>SAH_NER</t>
  </si>
  <si>
    <t>Sahara Basin - Niger</t>
  </si>
  <si>
    <t>LCB_NGA</t>
  </si>
  <si>
    <t>Lake Chad Basin - Nigeria</t>
  </si>
  <si>
    <t>NIG_NGA</t>
  </si>
  <si>
    <t>Niger Basin - Nigeria</t>
  </si>
  <si>
    <t>NIC_NIC</t>
  </si>
  <si>
    <t>Nicaruagua Basin - Nicaragua</t>
  </si>
  <si>
    <t>RHI_NLD</t>
  </si>
  <si>
    <t>Rhine Basin - Netherlands</t>
  </si>
  <si>
    <t>NOR_NOR</t>
  </si>
  <si>
    <t>Norway Basin - Norway</t>
  </si>
  <si>
    <t>GAN_NPL</t>
  </si>
  <si>
    <t>Ganges Basin - Nepal</t>
  </si>
  <si>
    <t>NZE_NZL</t>
  </si>
  <si>
    <t>New Zealand Basin - New Zealand</t>
  </si>
  <si>
    <t>OAO_OAO</t>
  </si>
  <si>
    <t>Other Atlantic Ocean Basin - Other Atlantic Ocean</t>
  </si>
  <si>
    <t>DAN_OBN</t>
  </si>
  <si>
    <t>Danube Basin - Other Balkans</t>
  </si>
  <si>
    <t>OIO_OIO</t>
  </si>
  <si>
    <t>Other Indian Ocean Basin - Other Indian Ocean</t>
  </si>
  <si>
    <t>OPO_OPO</t>
  </si>
  <si>
    <t>Other Pacific Ocean Basin - Other Pacific Ocean</t>
  </si>
  <si>
    <t>TMM_OSA</t>
  </si>
  <si>
    <t>Thai Myan Malay Basin - Other Southeast Asia</t>
  </si>
  <si>
    <t>IND_PAK</t>
  </si>
  <si>
    <t>Indus Basin - Pakistan</t>
  </si>
  <si>
    <t>WAI_PAK</t>
  </si>
  <si>
    <t>Western Asia Iran Basin - Pakistan</t>
  </si>
  <si>
    <t>PAN_PAN</t>
  </si>
  <si>
    <t>Panama Basin - Panama</t>
  </si>
  <si>
    <t>AMA_PER</t>
  </si>
  <si>
    <t>Amazon Basin - Peru</t>
  </si>
  <si>
    <t>PEC_PER</t>
  </si>
  <si>
    <t>Peru Coastal Basin - Peru</t>
  </si>
  <si>
    <t>PHI_PHL</t>
  </si>
  <si>
    <t>Philippines Basin - Philippines</t>
  </si>
  <si>
    <t>PAO_PNG</t>
  </si>
  <si>
    <t>Papau Oceania Basin - Papua New Guinea</t>
  </si>
  <si>
    <t>ODE_POL</t>
  </si>
  <si>
    <t>Oder Basin - Poland</t>
  </si>
  <si>
    <t>NKP_PRK</t>
  </si>
  <si>
    <t>North Korean Penisula Basin - North Korea</t>
  </si>
  <si>
    <t>PRT_PRT</t>
  </si>
  <si>
    <t>Portugal Basin - Portugal</t>
  </si>
  <si>
    <t>PAR_PRY</t>
  </si>
  <si>
    <t>Parana Basin - Paraguay</t>
  </si>
  <si>
    <t>EME_PSE</t>
  </si>
  <si>
    <t>Eastern Mediterranean Basin - Palestine</t>
  </si>
  <si>
    <t>RAP_RAP</t>
  </si>
  <si>
    <t>Rest of Arab Peninsula Basin - Rest of Arab Peninsula</t>
  </si>
  <si>
    <t>DAN_ROU</t>
  </si>
  <si>
    <t>Danube Basin - Romania</t>
  </si>
  <si>
    <t>AMR_RUS</t>
  </si>
  <si>
    <t>Amur Basin - Russia</t>
  </si>
  <si>
    <t>BAL_RUS</t>
  </si>
  <si>
    <t>Baltic Basin - Russia</t>
  </si>
  <si>
    <t>BLA_RUS</t>
  </si>
  <si>
    <t>Black Sea Basin - Russia</t>
  </si>
  <si>
    <t>DNI_RUS</t>
  </si>
  <si>
    <t>Dnieper Basin - Russia</t>
  </si>
  <si>
    <t>NER_RUS</t>
  </si>
  <si>
    <t>North Europe-Russia Basin - Russia</t>
  </si>
  <si>
    <t>OBB_RUS</t>
  </si>
  <si>
    <t>Ob Basin - Russia</t>
  </si>
  <si>
    <t>ODE_RUS</t>
  </si>
  <si>
    <t>Oder Basin - Russia</t>
  </si>
  <si>
    <t>RRS_RUS</t>
  </si>
  <si>
    <t>Rest of Russia Basin - Russia</t>
  </si>
  <si>
    <t>UMO_RUS</t>
  </si>
  <si>
    <t>Upper Mongolia Basin - Russia</t>
  </si>
  <si>
    <t>URA_RUS</t>
  </si>
  <si>
    <t>Ural Basin - Russia</t>
  </si>
  <si>
    <t>VOG_RUS</t>
  </si>
  <si>
    <t>Volga Basin - Russia</t>
  </si>
  <si>
    <t>YEN_RUS</t>
  </si>
  <si>
    <t>Yenisey Basin - Russia</t>
  </si>
  <si>
    <t>EAC_RWA</t>
  </si>
  <si>
    <t>East African Coast Basin - Rwanda</t>
  </si>
  <si>
    <t>SAU_SAU</t>
  </si>
  <si>
    <t>Saudi Arabia Basin - Saudi Arabia</t>
  </si>
  <si>
    <t>NLL_SDN</t>
  </si>
  <si>
    <t>Nile Basin - Sudan</t>
  </si>
  <si>
    <t>SAH_SDN</t>
  </si>
  <si>
    <t>Sahara Basin - Sudan</t>
  </si>
  <si>
    <t>SEN_SEN</t>
  </si>
  <si>
    <t>Senegal Basin - Senegal</t>
  </si>
  <si>
    <t>WAC_SEN</t>
  </si>
  <si>
    <t>West African Coast Basin - Senegal</t>
  </si>
  <si>
    <t>SLB_SLB</t>
  </si>
  <si>
    <t>Solomon Islands Basin - Solomon Islands</t>
  </si>
  <si>
    <t>WAC_SLE</t>
  </si>
  <si>
    <t>West African Coast Basin - Sierra Leone</t>
  </si>
  <si>
    <t>SLV_SLV</t>
  </si>
  <si>
    <t>El Salvador Basin - El Salvador</t>
  </si>
  <si>
    <t>HOA_SOM</t>
  </si>
  <si>
    <t>Horn of Africa Basin - Somalia</t>
  </si>
  <si>
    <t>SPP_SPP</t>
  </si>
  <si>
    <t>Spain plus Basin - Spain plus</t>
  </si>
  <si>
    <t>NLL_SSD</t>
  </si>
  <si>
    <t>Nile Basin - South Sudan</t>
  </si>
  <si>
    <t>DAN_SVK</t>
  </si>
  <si>
    <t>Danube Basin - Slovakia</t>
  </si>
  <si>
    <t>DAN_SVN</t>
  </si>
  <si>
    <t>Danube Basin - Slovenia</t>
  </si>
  <si>
    <t>SWE_SWE</t>
  </si>
  <si>
    <t>Sweden Basin - Sweden</t>
  </si>
  <si>
    <t>SAC_SWZ</t>
  </si>
  <si>
    <t>South African Coast Basin - Swaziland</t>
  </si>
  <si>
    <t>EME_SYR</t>
  </si>
  <si>
    <t>Eastern Mediterranean Basin - Syria</t>
  </si>
  <si>
    <t>TIG_SYR</t>
  </si>
  <si>
    <t>Tigris Euphrates Basin - Syria</t>
  </si>
  <si>
    <t>LCB_TCD</t>
  </si>
  <si>
    <t>Lake Chad Basin - Chad</t>
  </si>
  <si>
    <t>NIG_TCD</t>
  </si>
  <si>
    <t>Niger Basin - Chad</t>
  </si>
  <si>
    <t>SAH_TCD</t>
  </si>
  <si>
    <t>Sahara Basin - Chad</t>
  </si>
  <si>
    <t>VOT_TGO</t>
  </si>
  <si>
    <t>Volta Basin - Togo</t>
  </si>
  <si>
    <t>MEK_THA</t>
  </si>
  <si>
    <t>Mekong Basin - Thailand</t>
  </si>
  <si>
    <t>TMM_THA</t>
  </si>
  <si>
    <t>Thai Myan Malay Basin - Thailand</t>
  </si>
  <si>
    <t>AMD_TJK</t>
  </si>
  <si>
    <t>AMD_TKM</t>
  </si>
  <si>
    <t>Amudarja Basin - Turkmenistan</t>
  </si>
  <si>
    <t>URA_TKM</t>
  </si>
  <si>
    <t>Ural Basin - Turkmenistan</t>
  </si>
  <si>
    <t>WAI_TKM</t>
  </si>
  <si>
    <t>Western Asia Iran Basin - Turkmenistan</t>
  </si>
  <si>
    <t>TLS_TLS</t>
  </si>
  <si>
    <t>Timor-L'este Basin - Timor-L'este</t>
  </si>
  <si>
    <t>NAC_TUN</t>
  </si>
  <si>
    <t>North African Coast Basin - Tunisia</t>
  </si>
  <si>
    <t>BLA_TUR</t>
  </si>
  <si>
    <t>Black Sea Basin - Turkey</t>
  </si>
  <si>
    <t>DAN_TUR</t>
  </si>
  <si>
    <t>Danube Basin - Turkey</t>
  </si>
  <si>
    <t>EME_TUR</t>
  </si>
  <si>
    <t>Eastern Mediterranean Basin - Turkey</t>
  </si>
  <si>
    <t>TIG_TUR</t>
  </si>
  <si>
    <t>Tigris Euphrates Basin - Turkey</t>
  </si>
  <si>
    <t>EAC_TZA</t>
  </si>
  <si>
    <t>East African Coast Basin - Tanzania</t>
  </si>
  <si>
    <t>SAF_TZA</t>
  </si>
  <si>
    <t>Southeast Africa Basin - Tanzania</t>
  </si>
  <si>
    <t>ZAM_TZA</t>
  </si>
  <si>
    <t>Zambezi Basin - Tanzania</t>
  </si>
  <si>
    <t>NLL_UGA</t>
  </si>
  <si>
    <t>Nile Basin - Uganda</t>
  </si>
  <si>
    <t>UKP_UKP</t>
  </si>
  <si>
    <t>Great Britain plus Basin - Great Britain plus</t>
  </si>
  <si>
    <t>BLA_UKR</t>
  </si>
  <si>
    <t>Black Sea Basin - Ukraine</t>
  </si>
  <si>
    <t>DAN_UKR</t>
  </si>
  <si>
    <t>Danube Basin - Ukraine</t>
  </si>
  <si>
    <t>DNI_UKR</t>
  </si>
  <si>
    <t>Dnieper Basin - Ukraine</t>
  </si>
  <si>
    <t>URU_URY</t>
  </si>
  <si>
    <t>Uruguay Basin - Uruguay</t>
  </si>
  <si>
    <t>ALK_USA</t>
  </si>
  <si>
    <t>Alaska Basin - USA</t>
  </si>
  <si>
    <t>ARK_USA</t>
  </si>
  <si>
    <t>Arkansas Basin - United States</t>
  </si>
  <si>
    <t>CAL_USA</t>
  </si>
  <si>
    <t>California Basin - United States</t>
  </si>
  <si>
    <t>COB_USA</t>
  </si>
  <si>
    <t>Columbia Basin - United States</t>
  </si>
  <si>
    <t>COL_USA</t>
  </si>
  <si>
    <t>Colorado Basin - United States</t>
  </si>
  <si>
    <t>GBA_USA</t>
  </si>
  <si>
    <t>Great Basin - United States</t>
  </si>
  <si>
    <t>GLA_USA</t>
  </si>
  <si>
    <t>Great Lakes Basin - United States</t>
  </si>
  <si>
    <t>HWI_USA</t>
  </si>
  <si>
    <t>Hawaii Basin - USA</t>
  </si>
  <si>
    <t>MIS_USA</t>
  </si>
  <si>
    <t>Mississippi Basin - United States</t>
  </si>
  <si>
    <t>MOU_USA</t>
  </si>
  <si>
    <t>Missouri Basin - United States</t>
  </si>
  <si>
    <t>OHI_USA</t>
  </si>
  <si>
    <t>Ohio Basin - United States</t>
  </si>
  <si>
    <t>RIG_USA</t>
  </si>
  <si>
    <t>Rio Grande Basin - United States</t>
  </si>
  <si>
    <t>RWI_USA</t>
  </si>
  <si>
    <t>Red Winnipeg Basin - United States</t>
  </si>
  <si>
    <t>SEU_USA</t>
  </si>
  <si>
    <t>Southeast US Basin - United States</t>
  </si>
  <si>
    <t>USN_USA</t>
  </si>
  <si>
    <t>US Northeast Basin - United States</t>
  </si>
  <si>
    <t>WGM_USA</t>
  </si>
  <si>
    <t>Western Gulf of Mexico Basin - United States</t>
  </si>
  <si>
    <t>AMD_UZB</t>
  </si>
  <si>
    <t>Amudarja Basin - Uzbekistan</t>
  </si>
  <si>
    <t>SYD_UZB</t>
  </si>
  <si>
    <t>Syrdarja Basin - Uzbekistan</t>
  </si>
  <si>
    <t>ORI_VEN</t>
  </si>
  <si>
    <t>Orinoco Basin - Venezuela</t>
  </si>
  <si>
    <t>RVE_VEN</t>
  </si>
  <si>
    <t>Rest of Venezuela Basin - Venezuela</t>
  </si>
  <si>
    <t>MEK_VNM</t>
  </si>
  <si>
    <t>Mekong Basin - Vietnam</t>
  </si>
  <si>
    <t>RVN_VNM</t>
  </si>
  <si>
    <t>Rest of Vietnam Basin - Vietnam</t>
  </si>
  <si>
    <t>YRD_VNM</t>
  </si>
  <si>
    <t>Yuan Red River Basin - Vietnam</t>
  </si>
  <si>
    <t>VUT_VUT</t>
  </si>
  <si>
    <t>Vanuatu Basin - Vanuatu</t>
  </si>
  <si>
    <t>YEM_YEM</t>
  </si>
  <si>
    <t>Yemen Basin - Yemen</t>
  </si>
  <si>
    <t>KAL_ZAF</t>
  </si>
  <si>
    <t>Kalahari Basin - South Africa</t>
  </si>
  <si>
    <t>LIM_ZAF</t>
  </si>
  <si>
    <t>Limpopo Basin - South Africa</t>
  </si>
  <si>
    <t>ORA_ZAF</t>
  </si>
  <si>
    <t>Orange Basin - South Africa</t>
  </si>
  <si>
    <t>SAC_ZAF</t>
  </si>
  <si>
    <t>South African Coast Basin - South Africa</t>
  </si>
  <si>
    <t>ZAM_ZMB</t>
  </si>
  <si>
    <t>Zambezi Basin - Zambia</t>
  </si>
  <si>
    <t>LIM_ZWE</t>
  </si>
  <si>
    <t>Limpopo Basin - Zimbabwe</t>
  </si>
  <si>
    <t>SAF_ZWE</t>
  </si>
  <si>
    <t>Southeast Africa Basin - Zimbabwe</t>
  </si>
  <si>
    <t>ZAM_ZWE</t>
  </si>
  <si>
    <t>Zambezi Basin - Zimbabwe</t>
  </si>
  <si>
    <t>fpus</t>
  </si>
  <si>
    <t>StatPlanet:</t>
  </si>
  <si>
    <t>For more information on StatPlanet see:</t>
  </si>
  <si>
    <t>http://www.statsilk.com/software/statplanet</t>
  </si>
  <si>
    <t>StatPlanet</t>
  </si>
  <si>
    <t>This sheet can be used to compose sets of parameters.</t>
  </si>
  <si>
    <t>Include</t>
  </si>
  <si>
    <t>Rescan directories and populate tables</t>
  </si>
  <si>
    <t>Commodities</t>
  </si>
  <si>
    <t>jbeef</t>
  </si>
  <si>
    <t>Cattle</t>
  </si>
  <si>
    <t>jpork</t>
  </si>
  <si>
    <t>Pigs</t>
  </si>
  <si>
    <t>jlamb</t>
  </si>
  <si>
    <t>Sheep and Goats</t>
  </si>
  <si>
    <t>jpoul</t>
  </si>
  <si>
    <t>Poultry</t>
  </si>
  <si>
    <t>jeggs</t>
  </si>
  <si>
    <t>Eggs</t>
  </si>
  <si>
    <t>jmilk</t>
  </si>
  <si>
    <t>Dairy</t>
  </si>
  <si>
    <t>jrice2</t>
  </si>
  <si>
    <t>Rice for water model</t>
  </si>
  <si>
    <t>jrice3</t>
  </si>
  <si>
    <t>Sugar</t>
  </si>
  <si>
    <t>jsugrc</t>
  </si>
  <si>
    <t>Cane Sugar</t>
  </si>
  <si>
    <t>jsugrb</t>
  </si>
  <si>
    <t>Beet Sugar</t>
  </si>
  <si>
    <t xml:space="preserve">Rapeseed </t>
  </si>
  <si>
    <t>jgdoln</t>
  </si>
  <si>
    <t>Groundnut oil from gdnt</t>
  </si>
  <si>
    <t>jrpoln</t>
  </si>
  <si>
    <t>Rapeseed oil from rpnt</t>
  </si>
  <si>
    <t>jsboln</t>
  </si>
  <si>
    <t>Soybean Oil from sbnt</t>
  </si>
  <si>
    <t>jsfoln</t>
  </si>
  <si>
    <t>Sunflower Oil from sfnt</t>
  </si>
  <si>
    <t>jtooln</t>
  </si>
  <si>
    <t>Total Other oils from tont</t>
  </si>
  <si>
    <t>jgdolt</t>
  </si>
  <si>
    <t>Groundnut oil from grnd</t>
  </si>
  <si>
    <t>jrpolt</t>
  </si>
  <si>
    <t>Rapeseed oil from rpsd</t>
  </si>
  <si>
    <t>jsbolt</t>
  </si>
  <si>
    <t>Soybean Oil from soyb</t>
  </si>
  <si>
    <t>jsfolt</t>
  </si>
  <si>
    <t>Sunflower Oil from snfl</t>
  </si>
  <si>
    <t>jtoolt</t>
  </si>
  <si>
    <t>Total other oils from tols</t>
  </si>
  <si>
    <t>Pasture and Meadows</t>
  </si>
  <si>
    <t>cbeef</t>
  </si>
  <si>
    <t>cpork</t>
  </si>
  <si>
    <t>clamb</t>
  </si>
  <si>
    <t>cpoul</t>
  </si>
  <si>
    <t>ceggs</t>
  </si>
  <si>
    <t>cmilk</t>
  </si>
  <si>
    <t>cbarl</t>
  </si>
  <si>
    <t>cmaiz</t>
  </si>
  <si>
    <t>cmill</t>
  </si>
  <si>
    <t>crice</t>
  </si>
  <si>
    <t>csorg</t>
  </si>
  <si>
    <t>cwhea</t>
  </si>
  <si>
    <t>cocer</t>
  </si>
  <si>
    <t>ccass</t>
  </si>
  <si>
    <t>Cassava and Other R&amp;T</t>
  </si>
  <si>
    <t>cpota</t>
  </si>
  <si>
    <t>cswpt</t>
  </si>
  <si>
    <t>cyams</t>
  </si>
  <si>
    <t>corat</t>
  </si>
  <si>
    <t>cbean</t>
  </si>
  <si>
    <t>cchkp</t>
  </si>
  <si>
    <t>ccowp</t>
  </si>
  <si>
    <t>clent</t>
  </si>
  <si>
    <t>cpigp</t>
  </si>
  <si>
    <t>copul</t>
  </si>
  <si>
    <t>cbana</t>
  </si>
  <si>
    <t>cplnt</t>
  </si>
  <si>
    <t>csubf</t>
  </si>
  <si>
    <t>ctemf</t>
  </si>
  <si>
    <t>cvege</t>
  </si>
  <si>
    <t>csugc</t>
  </si>
  <si>
    <t>csugb</t>
  </si>
  <si>
    <t>csugr</t>
  </si>
  <si>
    <t>cgrnd</t>
  </si>
  <si>
    <t>cgdnt</t>
  </si>
  <si>
    <t>cgdol</t>
  </si>
  <si>
    <t>cgdml</t>
  </si>
  <si>
    <t>crpsd</t>
  </si>
  <si>
    <t>crpnt</t>
  </si>
  <si>
    <t>crpol</t>
  </si>
  <si>
    <t>crpml</t>
  </si>
  <si>
    <t>csoyb</t>
  </si>
  <si>
    <t>csbnt</t>
  </si>
  <si>
    <t>csbol</t>
  </si>
  <si>
    <t>csbml</t>
  </si>
  <si>
    <t>csnfl</t>
  </si>
  <si>
    <t>csfnt</t>
  </si>
  <si>
    <t>csfol</t>
  </si>
  <si>
    <t>csfml</t>
  </si>
  <si>
    <t>cpalm</t>
  </si>
  <si>
    <t>cplol</t>
  </si>
  <si>
    <t>cpkrl</t>
  </si>
  <si>
    <t>cpkol</t>
  </si>
  <si>
    <t>cpkml</t>
  </si>
  <si>
    <t>ctols</t>
  </si>
  <si>
    <t>ctont</t>
  </si>
  <si>
    <t>ctool</t>
  </si>
  <si>
    <t>ctoml</t>
  </si>
  <si>
    <t>ccoco</t>
  </si>
  <si>
    <t>ccafe</t>
  </si>
  <si>
    <t>ccott</t>
  </si>
  <si>
    <t>cteas</t>
  </si>
  <si>
    <t>cothr</t>
  </si>
  <si>
    <t>cfodr</t>
  </si>
  <si>
    <t>Fodders</t>
  </si>
  <si>
    <t>cgrss</t>
  </si>
  <si>
    <t>Grass</t>
  </si>
  <si>
    <t>beef - Cattle</t>
  </si>
  <si>
    <t>pork - Pigs</t>
  </si>
  <si>
    <t>lamb - Sheep and Goats</t>
  </si>
  <si>
    <t>poul - Poultry</t>
  </si>
  <si>
    <t>eggs - Eggs</t>
  </si>
  <si>
    <t>milk - Dairy</t>
  </si>
  <si>
    <t>barl - Barley</t>
  </si>
  <si>
    <t>maiz - Maize</t>
  </si>
  <si>
    <t>mill - Millet</t>
  </si>
  <si>
    <t>rice - Rice</t>
  </si>
  <si>
    <t>rice2 - Rice for water model</t>
  </si>
  <si>
    <t>rice3 - Rice for water model</t>
  </si>
  <si>
    <t>sorg - Sorghum</t>
  </si>
  <si>
    <t>whea - Wheat</t>
  </si>
  <si>
    <t>ocer - Other Cereals</t>
  </si>
  <si>
    <t>cass - Cassava</t>
  </si>
  <si>
    <t>pota - Potato</t>
  </si>
  <si>
    <t>swpt - Sweet Potatoes</t>
  </si>
  <si>
    <t>yams - Yams</t>
  </si>
  <si>
    <t>orat - Other Roots &amp; Tubers</t>
  </si>
  <si>
    <t>bean - Beans</t>
  </si>
  <si>
    <t>chkp - Chickpeas</t>
  </si>
  <si>
    <t>cowp - Cowpeas</t>
  </si>
  <si>
    <t>lent - Lentils</t>
  </si>
  <si>
    <t>pigp - Pigeonpeas</t>
  </si>
  <si>
    <t>opul - Other Pulses</t>
  </si>
  <si>
    <t>bana - Bananas</t>
  </si>
  <si>
    <t>plnt - Plantains</t>
  </si>
  <si>
    <t>subf - (Sub)-Tropical Fruits</t>
  </si>
  <si>
    <t>temf - Temperate Fruits</t>
  </si>
  <si>
    <t>vege - Vegetables</t>
  </si>
  <si>
    <t>sugc - Sugarcane</t>
  </si>
  <si>
    <t>sugb - Sugarbeet</t>
  </si>
  <si>
    <t>sugr - Sugar</t>
  </si>
  <si>
    <t>sugrc - Cane Sugar</t>
  </si>
  <si>
    <t>sugrb - Beet Sugar</t>
  </si>
  <si>
    <t>grnd - Groundnuts</t>
  </si>
  <si>
    <t>gdnt - Groundnuts for Oil</t>
  </si>
  <si>
    <t>gdol - Groundnut Oil</t>
  </si>
  <si>
    <t>gdml - Groundnut Meal</t>
  </si>
  <si>
    <t xml:space="preserve">rpsd - Rapeseed </t>
  </si>
  <si>
    <t>rpnt - Rapeseed for Oil</t>
  </si>
  <si>
    <t>rpol - Rapeseed Oil</t>
  </si>
  <si>
    <t>rpml - Rapeseed Meal</t>
  </si>
  <si>
    <t>soyb - Soybeans</t>
  </si>
  <si>
    <t>sbnt - Soybeans for Oil</t>
  </si>
  <si>
    <t>sbol - Soybean Oil</t>
  </si>
  <si>
    <t>sbml - Soybean Meal</t>
  </si>
  <si>
    <t>snfl - Sunflower Seeds</t>
  </si>
  <si>
    <t>sfnt - Sunflower Seeds for Oil</t>
  </si>
  <si>
    <t>sfol - Sunflower Oil</t>
  </si>
  <si>
    <t>sfml - Sunflower Meal</t>
  </si>
  <si>
    <t>palm - Oil Palm Fruit</t>
  </si>
  <si>
    <t>plol - Palm Oil</t>
  </si>
  <si>
    <t>pkrl - Palm Kernal</t>
  </si>
  <si>
    <t>pkol - Palm Kernal Oil</t>
  </si>
  <si>
    <t>pkml - Palm Kernal Meal</t>
  </si>
  <si>
    <t>tols - Total Other Oilseeds</t>
  </si>
  <si>
    <t>tont - Total Other Oilseeds for Oil</t>
  </si>
  <si>
    <t>tool - Total Other Oils</t>
  </si>
  <si>
    <t>toml - Total Other Oilseed Meal</t>
  </si>
  <si>
    <t>gdoln - Groundnut oil from gdnt</t>
  </si>
  <si>
    <t>rpoln - Rapeseed oil from rpnt</t>
  </si>
  <si>
    <t>sboln - Soybean Oil from sbnt</t>
  </si>
  <si>
    <t>sfoln - Sunflower Oil from sfnt</t>
  </si>
  <si>
    <t>tooln - Total Other oils from tont</t>
  </si>
  <si>
    <t>gdolt - Groundnut oil from grnd</t>
  </si>
  <si>
    <t>rpolt - Rapeseed oil from rpsd</t>
  </si>
  <si>
    <t>sbolt - Soybean Oil from soyb</t>
  </si>
  <si>
    <t>sfolt - Sunflower Oil from snfl</t>
  </si>
  <si>
    <t>toolt - Total other oils from tols</t>
  </si>
  <si>
    <t>coco - Cocoa</t>
  </si>
  <si>
    <t>cafe - Coffee</t>
  </si>
  <si>
    <t>cott - Cotton</t>
  </si>
  <si>
    <t>teas - Tea</t>
  </si>
  <si>
    <t>othr - Other Crops</t>
  </si>
  <si>
    <t>fodr - Fodder Crops</t>
  </si>
  <si>
    <t>pstr - Pasture and Meadows</t>
  </si>
  <si>
    <t>grss - Grass</t>
  </si>
  <si>
    <t>CommodityMenu</t>
  </si>
  <si>
    <t>Supply</t>
  </si>
  <si>
    <t>Commodity</t>
  </si>
  <si>
    <t>Either FPU or CTY based.</t>
  </si>
  <si>
    <t>Select crop</t>
  </si>
  <si>
    <t>For pdf,ps,eps</t>
  </si>
  <si>
    <t>Aggregation</t>
  </si>
  <si>
    <t>The aggregation process is managed by the settings in the</t>
  </si>
  <si>
    <t xml:space="preserve">Aggregation Tables: Regions </t>
  </si>
  <si>
    <t>Groups</t>
  </si>
  <si>
    <t>Aggregation Tables: Crops</t>
  </si>
  <si>
    <t>aggregation tables.</t>
  </si>
  <si>
    <t>This table maps between CTY and the aggregation items</t>
  </si>
  <si>
    <t>Meat</t>
  </si>
  <si>
    <t>WLD</t>
  </si>
  <si>
    <t>FSU</t>
  </si>
  <si>
    <t>EUR</t>
  </si>
  <si>
    <t>MEN</t>
  </si>
  <si>
    <t>SSA</t>
  </si>
  <si>
    <t>CHN</t>
  </si>
  <si>
    <t>SEA</t>
  </si>
  <si>
    <t>OAS</t>
  </si>
  <si>
    <t>ANZ</t>
  </si>
  <si>
    <t>OAM</t>
  </si>
  <si>
    <t>AME</t>
  </si>
  <si>
    <t>SAS</t>
  </si>
  <si>
    <t>DVD</t>
  </si>
  <si>
    <t>DVG</t>
  </si>
  <si>
    <t>NonMember</t>
  </si>
  <si>
    <t>All</t>
  </si>
  <si>
    <t>N_America</t>
  </si>
  <si>
    <t>AUS-NZL-CHL</t>
  </si>
  <si>
    <t>CE_Europe</t>
  </si>
  <si>
    <t>S_Europe</t>
  </si>
  <si>
    <t>W_Europe</t>
  </si>
  <si>
    <t>NE_Europe</t>
  </si>
  <si>
    <t>S_Asia</t>
  </si>
  <si>
    <t>E_asia</t>
  </si>
  <si>
    <t>SE_Asia</t>
  </si>
  <si>
    <t>NonMember_MENA</t>
  </si>
  <si>
    <t>SS_Africa</t>
  </si>
  <si>
    <t>Unique Aggregations</t>
  </si>
  <si>
    <t>POPX0</t>
  </si>
  <si>
    <t>Final Population (million)</t>
  </si>
  <si>
    <t>POPHX0</t>
  </si>
  <si>
    <t xml:space="preserve">Final Household population (million)  </t>
  </si>
  <si>
    <t>GDPX0</t>
  </si>
  <si>
    <t xml:space="preserve">Final GDP (billion 2005 USD) </t>
  </si>
  <si>
    <t>pcGDPX0</t>
  </si>
  <si>
    <t>Final per capita GDP (000 USD per person)</t>
  </si>
  <si>
    <t>Etc</t>
  </si>
  <si>
    <t>QFSX0</t>
  </si>
  <si>
    <t>Solution supply of land by FPU and land type (000 Ha)</t>
  </si>
  <si>
    <t>Demand</t>
  </si>
  <si>
    <t>GDPHX0</t>
  </si>
  <si>
    <t>Final Household income (billion USD)</t>
  </si>
  <si>
    <t>QHDX0</t>
  </si>
  <si>
    <t xml:space="preserve">Solution household demand (000 mt)  </t>
  </si>
  <si>
    <t>Inches</t>
  </si>
  <si>
    <t>Pixels</t>
  </si>
  <si>
    <t>PointSize</t>
  </si>
  <si>
    <t>Cty</t>
  </si>
  <si>
    <t>This table maps between crops and the aggregation items</t>
  </si>
  <si>
    <t>PWX0</t>
  </si>
  <si>
    <t>Solution world prices (2005 USD per mt)</t>
  </si>
  <si>
    <t>QBFX0</t>
  </si>
  <si>
    <t>Solution biofuel feedstock demand (000 mt)</t>
  </si>
  <si>
    <t>QINTX0</t>
  </si>
  <si>
    <t>Solution intermediate demand for commodity (000 mt)</t>
  </si>
  <si>
    <t>New</t>
  </si>
  <si>
    <t>new</t>
  </si>
  <si>
    <t>QOTHRX0</t>
  </si>
  <si>
    <t>Solution Other demand (000 mt)</t>
  </si>
  <si>
    <t>Solution net trade for each country and traded commodity (000 mt)</t>
  </si>
  <si>
    <t>QEX0</t>
  </si>
  <si>
    <t>Solution exports for each country and traded commodity (000 mt)</t>
  </si>
  <si>
    <t>Solution imports for each country and traded commodity (000 mt)</t>
  </si>
  <si>
    <t>QMX0</t>
  </si>
  <si>
    <t>QNX0</t>
  </si>
  <si>
    <t>PopFPUHX0</t>
  </si>
  <si>
    <t xml:space="preserve">Final Household population (million) </t>
  </si>
  <si>
    <t>GDPFPUHX0</t>
  </si>
  <si>
    <t>pcGDPFPUHX0</t>
  </si>
  <si>
    <t>Final Household per capita income (000 USD per person)</t>
  </si>
  <si>
    <t>QSX0</t>
  </si>
  <si>
    <t>Solution total production (000 mt)</t>
  </si>
  <si>
    <t>YldSHKX0</t>
  </si>
  <si>
    <t>Solution water yield shock parameter</t>
  </si>
  <si>
    <t>Shock</t>
  </si>
  <si>
    <t>YLDCLISHKX0</t>
  </si>
  <si>
    <t>Solution climate shock on FPU crop yields</t>
  </si>
  <si>
    <t>YldShkCtyX0</t>
  </si>
  <si>
    <t>Solution cty level water shock index</t>
  </si>
  <si>
    <t>YldCliShkCtyX0</t>
  </si>
  <si>
    <t>Solution cty level climate shock index</t>
  </si>
  <si>
    <t>Food availability per capita (kg per person)</t>
  </si>
  <si>
    <t>per capita calories available (KCal per person per day)</t>
  </si>
  <si>
    <t>per capita calories by c (KCal per person per day)</t>
  </si>
  <si>
    <t>Share of population at risk of hunger (%)</t>
  </si>
  <si>
    <t>Number of people at risk of hunger (million)</t>
  </si>
  <si>
    <t>TotalMalnourished</t>
  </si>
  <si>
    <t>FoodAvailability</t>
  </si>
  <si>
    <t>PerCapKCal</t>
  </si>
  <si>
    <t xml:space="preserve">Number of malnourished children (millions) </t>
  </si>
  <si>
    <t>PerCapKCal_Com</t>
  </si>
  <si>
    <t>C:\projects\ifpri\impact\Global Futures\OutputFiles\Rmaps</t>
  </si>
  <si>
    <t>ShareAtRisk</t>
  </si>
  <si>
    <t>PopulationAtRisk</t>
  </si>
  <si>
    <t>Down(2)</t>
  </si>
  <si>
    <t>R LINEGRAPHS</t>
  </si>
  <si>
    <t>Using this page you can generate line graphs from selected</t>
  </si>
  <si>
    <t>CtyParameter</t>
  </si>
  <si>
    <t>FpuParameter</t>
  </si>
  <si>
    <t>Fpu</t>
  </si>
  <si>
    <t>Technology</t>
  </si>
  <si>
    <t>Each row has either fpu or cty data.</t>
  </si>
  <si>
    <t>must be at least one</t>
  </si>
  <si>
    <t>Name of subdirectory with graphs</t>
  </si>
  <si>
    <t>QESH</t>
  </si>
  <si>
    <t>Export Share of Production</t>
  </si>
  <si>
    <t>QMSH</t>
  </si>
  <si>
    <t>Import Share of Demand</t>
  </si>
  <si>
    <t>QNSH1</t>
  </si>
  <si>
    <t>Net Trade Share of Production</t>
  </si>
  <si>
    <t>QNSH2</t>
  </si>
  <si>
    <t>Net Trade Share of Demand</t>
  </si>
  <si>
    <t>YldInt2CtyX0</t>
  </si>
  <si>
    <t>Solution cty level yield growth index</t>
  </si>
  <si>
    <t>test3</t>
  </si>
  <si>
    <t>Spectral</t>
  </si>
  <si>
    <t>LAC</t>
  </si>
  <si>
    <t>EAP</t>
  </si>
  <si>
    <t>LongName</t>
  </si>
  <si>
    <t>Belgium-Luxembourg</t>
  </si>
  <si>
    <t>Central African Rep.</t>
  </si>
  <si>
    <t>Ivory Coast</t>
  </si>
  <si>
    <t>DRC</t>
  </si>
  <si>
    <t>Guyanas</t>
  </si>
  <si>
    <t>South Korea</t>
  </si>
  <si>
    <t>Laos</t>
  </si>
  <si>
    <t>Other Atlantic</t>
  </si>
  <si>
    <t>North Korea</t>
  </si>
  <si>
    <t>Palestine</t>
  </si>
  <si>
    <t>Rest of Arabia</t>
  </si>
  <si>
    <t>Russia</t>
  </si>
  <si>
    <t>Sierra Leon</t>
  </si>
  <si>
    <t>Syria</t>
  </si>
  <si>
    <t>Timor L'Este</t>
  </si>
  <si>
    <t>Tanzania</t>
  </si>
  <si>
    <t>UK</t>
  </si>
  <si>
    <t>Venezuela</t>
  </si>
  <si>
    <t>Vietnam</t>
  </si>
  <si>
    <t>Groups-Disag</t>
  </si>
  <si>
    <t>Long Name</t>
  </si>
  <si>
    <t>Beef</t>
  </si>
  <si>
    <t>Pork</t>
  </si>
  <si>
    <t>Lamb</t>
  </si>
  <si>
    <t>Sweet Potato</t>
  </si>
  <si>
    <t>Other Roots</t>
  </si>
  <si>
    <t>Banana</t>
  </si>
  <si>
    <t>Plantain</t>
  </si>
  <si>
    <t>Tropical Fruit</t>
  </si>
  <si>
    <t>Temperate Fruit</t>
  </si>
  <si>
    <t>Sugar beet</t>
  </si>
  <si>
    <t>Groundnut</t>
  </si>
  <si>
    <t>Groundnut meal</t>
  </si>
  <si>
    <t>Soybean</t>
  </si>
  <si>
    <t>Sunflower</t>
  </si>
  <si>
    <t>Palm Fruit</t>
  </si>
  <si>
    <t>Palm Fruit Oil</t>
  </si>
  <si>
    <t>Palm Kernel</t>
  </si>
  <si>
    <t>Palm Kernel Oil</t>
  </si>
  <si>
    <t>Palm Kernel Meal</t>
  </si>
  <si>
    <t>Other Oilseeds</t>
  </si>
  <si>
    <t>Other Oils</t>
  </si>
  <si>
    <t>Other meals</t>
  </si>
  <si>
    <t>Other</t>
  </si>
  <si>
    <t>Cacao</t>
  </si>
  <si>
    <t>R&amp;T</t>
  </si>
  <si>
    <t>F&amp;V</t>
  </si>
  <si>
    <t>CER</t>
  </si>
  <si>
    <t>PUL</t>
  </si>
  <si>
    <t>OLS</t>
  </si>
  <si>
    <t>OIL</t>
  </si>
  <si>
    <t>MLS</t>
  </si>
  <si>
    <t>FOR</t>
  </si>
  <si>
    <t>AMT</t>
  </si>
  <si>
    <t>AOT</t>
  </si>
  <si>
    <t>SGC</t>
  </si>
  <si>
    <t>SGR</t>
  </si>
  <si>
    <t>COT</t>
  </si>
  <si>
    <t>D:\Users\dmason-dcroz\Desktop\IMPACT_3\TRUNK\IMPACTv3.0\InputFiles\Scenarios\OutputFiles\StatPlanet</t>
  </si>
  <si>
    <t>D:\Users\dmason-dcroz\Desktop\IMPACT_3\TRUNK\IMPACTv3.0\InputFiles\Scenarios\OutputFiles\Rmaps</t>
  </si>
  <si>
    <t>claudia</t>
  </si>
  <si>
    <t>ECA</t>
  </si>
  <si>
    <t>WEU</t>
  </si>
  <si>
    <t>AllA</t>
  </si>
  <si>
    <t>AllC</t>
  </si>
  <si>
    <t>Review</t>
  </si>
  <si>
    <t>Cone</t>
  </si>
  <si>
    <t>CHU_KAZ</t>
  </si>
  <si>
    <t>CHU_KGZ</t>
  </si>
  <si>
    <t>LTZ_KAZ</t>
  </si>
  <si>
    <t>SYD_TJK</t>
  </si>
  <si>
    <t>AgMIP_1</t>
  </si>
  <si>
    <t>AgMIP_2</t>
  </si>
  <si>
    <t>OECD_mem</t>
  </si>
  <si>
    <t>WB_dev</t>
  </si>
  <si>
    <t>WB_full</t>
  </si>
  <si>
    <t>FAO_glo</t>
  </si>
  <si>
    <t>FAO_dis_1</t>
  </si>
  <si>
    <t>FAO_dis_2</t>
  </si>
  <si>
    <t>AgMIP_glo</t>
  </si>
  <si>
    <t>OECD_dis1</t>
  </si>
  <si>
    <t>OECD_dis2</t>
  </si>
  <si>
    <t>OECD_glo</t>
  </si>
  <si>
    <t>IIASA_glo</t>
  </si>
  <si>
    <t>Standard-IMPACT_dis1</t>
  </si>
  <si>
    <t>Standard-IMPACT_dev</t>
  </si>
  <si>
    <t>Standard-IMPACT_glo</t>
  </si>
  <si>
    <t>Standard-IMPACT-eas</t>
  </si>
  <si>
    <t>Standard-IMPACT_combi</t>
  </si>
  <si>
    <t>Domain</t>
  </si>
  <si>
    <t>j</t>
  </si>
  <si>
    <t>J</t>
  </si>
  <si>
    <t>Aggregation Crops</t>
  </si>
  <si>
    <t>c</t>
  </si>
  <si>
    <t>C</t>
  </si>
  <si>
    <t>cty</t>
  </si>
  <si>
    <t>Aggregation Regions</t>
  </si>
  <si>
    <t>CTY</t>
  </si>
  <si>
    <t>CWANA</t>
  </si>
  <si>
    <t>WCA</t>
  </si>
  <si>
    <t>ESA</t>
  </si>
  <si>
    <t>SA</t>
  </si>
  <si>
    <t>CG6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</si>
</sst>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3" borderId="4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Font="0" applyAlignment="0" applyProtection="0"/>
    <xf numFmtId="0" fontId="4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1" fillId="0" borderId="1" xfId="1"/>
    <xf numFmtId="0" fontId="7" fillId="0" borderId="0" xfId="7"/>
    <xf numFmtId="0" fontId="9" fillId="5" borderId="0" xfId="8"/>
    <xf numFmtId="0" fontId="3" fillId="0" borderId="2" xfId="3"/>
    <xf numFmtId="0" fontId="8" fillId="0" borderId="0" xfId="0" applyFont="1"/>
    <xf numFmtId="0" fontId="3" fillId="0" borderId="2" xfId="3" applyFill="1"/>
    <xf numFmtId="0" fontId="6" fillId="4" borderId="5" xfId="6"/>
    <xf numFmtId="0" fontId="0" fillId="6" borderId="6" xfId="9" applyFont="1"/>
    <xf numFmtId="0" fontId="5" fillId="3" borderId="4" xfId="5"/>
    <xf numFmtId="0" fontId="4" fillId="0" borderId="3" xfId="4"/>
    <xf numFmtId="0" fontId="0" fillId="7" borderId="0" xfId="0" applyFill="1"/>
    <xf numFmtId="0" fontId="11" fillId="5" borderId="0" xfId="2" applyFont="1" applyFill="1"/>
    <xf numFmtId="0" fontId="4" fillId="2" borderId="3" xfId="4" applyFill="1"/>
    <xf numFmtId="0" fontId="0" fillId="0" borderId="0" xfId="0" applyAlignment="1">
      <alignment horizontal="right"/>
    </xf>
    <xf numFmtId="0" fontId="7" fillId="6" borderId="6" xfId="7" applyFill="1" applyBorder="1"/>
    <xf numFmtId="0" fontId="0" fillId="8" borderId="0" xfId="0" quotePrefix="1" applyFill="1"/>
    <xf numFmtId="0" fontId="12" fillId="0" borderId="0" xfId="7" applyFont="1"/>
    <xf numFmtId="0" fontId="8" fillId="0" borderId="8" xfId="0" applyFont="1" applyBorder="1"/>
    <xf numFmtId="0" fontId="10" fillId="12" borderId="0" xfId="13"/>
    <xf numFmtId="0" fontId="11" fillId="10" borderId="0" xfId="2" applyFont="1" applyFill="1" applyAlignment="1">
      <alignment horizontal="center" vertical="center"/>
    </xf>
    <xf numFmtId="0" fontId="13" fillId="9" borderId="0" xfId="11"/>
    <xf numFmtId="0" fontId="4" fillId="0" borderId="0" xfId="10"/>
    <xf numFmtId="0" fontId="11" fillId="11" borderId="0" xfId="12" applyFont="1" applyAlignment="1">
      <alignment horizontal="center" vertical="center"/>
    </xf>
    <xf numFmtId="0" fontId="14" fillId="0" borderId="0" xfId="0" applyFont="1"/>
    <xf numFmtId="0" fontId="9" fillId="5" borderId="6" xfId="8" applyBorder="1"/>
    <xf numFmtId="0" fontId="0" fillId="13" borderId="15" xfId="0" applyFill="1" applyBorder="1"/>
    <xf numFmtId="0" fontId="3" fillId="14" borderId="16" xfId="3" applyFill="1" applyBorder="1"/>
    <xf numFmtId="0" fontId="3" fillId="14" borderId="17" xfId="3" applyFill="1" applyBorder="1"/>
    <xf numFmtId="0" fontId="3" fillId="14" borderId="18" xfId="3" applyFill="1" applyBorder="1"/>
    <xf numFmtId="0" fontId="0" fillId="15" borderId="15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5" borderId="20" xfId="0" applyFill="1" applyBorder="1"/>
    <xf numFmtId="0" fontId="0" fillId="13" borderId="21" xfId="0" applyFill="1" applyBorder="1"/>
    <xf numFmtId="0" fontId="0" fillId="0" borderId="0" xfId="0" applyAlignment="1">
      <alignment vertical="center"/>
    </xf>
    <xf numFmtId="0" fontId="0" fillId="12" borderId="0" xfId="13" applyFont="1"/>
    <xf numFmtId="0" fontId="0" fillId="0" borderId="0" xfId="0" quotePrefix="1"/>
    <xf numFmtId="0" fontId="10" fillId="11" borderId="0" xfId="12" applyFont="1"/>
    <xf numFmtId="22" fontId="10" fillId="11" borderId="0" xfId="12" applyNumberFormat="1" applyFont="1"/>
    <xf numFmtId="0" fontId="2" fillId="2" borderId="0" xfId="2" applyFill="1"/>
    <xf numFmtId="0" fontId="11" fillId="5" borderId="0" xfId="2" quotePrefix="1" applyFont="1" applyFill="1" applyAlignment="1">
      <alignment horizontal="center"/>
    </xf>
    <xf numFmtId="22" fontId="9" fillId="5" borderId="0" xfId="8" applyNumberFormat="1" applyAlignment="1">
      <alignment horizontal="right"/>
    </xf>
    <xf numFmtId="0" fontId="2" fillId="16" borderId="0" xfId="2" applyFill="1" applyAlignment="1">
      <alignment horizontal="center"/>
    </xf>
    <xf numFmtId="0" fontId="15" fillId="17" borderId="0" xfId="14"/>
    <xf numFmtId="0" fontId="0" fillId="11" borderId="0" xfId="12" applyFont="1"/>
    <xf numFmtId="0" fontId="5" fillId="3" borderId="4" xfId="5" applyAlignment="1">
      <alignment textRotation="180"/>
    </xf>
    <xf numFmtId="0" fontId="5" fillId="3" borderId="4" xfId="5" applyAlignment="1">
      <alignment vertical="center"/>
    </xf>
    <xf numFmtId="0" fontId="16" fillId="18" borderId="4" xfId="15" applyBorder="1" applyAlignment="1">
      <alignment textRotation="180"/>
    </xf>
    <xf numFmtId="0" fontId="2" fillId="4" borderId="5" xfId="2" applyFill="1" applyBorder="1"/>
    <xf numFmtId="0" fontId="5" fillId="3" borderId="4" xfId="5" applyAlignment="1"/>
    <xf numFmtId="0" fontId="5" fillId="3" borderId="4" xfId="5" applyAlignment="1">
      <alignment vertical="center" textRotation="180"/>
    </xf>
    <xf numFmtId="0" fontId="16" fillId="18" borderId="4" xfId="15" applyBorder="1" applyAlignment="1">
      <alignment vertical="center" textRotation="180"/>
    </xf>
    <xf numFmtId="0" fontId="5" fillId="3" borderId="4" xfId="5" applyAlignment="1">
      <alignment horizontal="center" vertical="center" textRotation="180"/>
    </xf>
    <xf numFmtId="0" fontId="11" fillId="5" borderId="7" xfId="8" quotePrefix="1" applyFont="1" applyBorder="1" applyAlignment="1">
      <alignment horizontal="left"/>
    </xf>
    <xf numFmtId="0" fontId="11" fillId="5" borderId="0" xfId="8" applyFont="1" applyAlignment="1">
      <alignment horizontal="left"/>
    </xf>
    <xf numFmtId="0" fontId="5" fillId="3" borderId="4" xfId="5" applyAlignment="1">
      <alignment horizontal="left"/>
    </xf>
    <xf numFmtId="0" fontId="7" fillId="6" borderId="6" xfId="7" applyFill="1" applyBorder="1" applyAlignment="1">
      <alignment horizontal="left"/>
    </xf>
    <xf numFmtId="0" fontId="4" fillId="0" borderId="3" xfId="4" applyAlignment="1">
      <alignment horizontal="center"/>
    </xf>
    <xf numFmtId="0" fontId="4" fillId="0" borderId="3" xfId="4" applyAlignment="1">
      <alignment horizontal="right"/>
    </xf>
    <xf numFmtId="0" fontId="7" fillId="6" borderId="12" xfId="7" applyFill="1" applyBorder="1" applyAlignment="1">
      <alignment horizontal="left"/>
    </xf>
    <xf numFmtId="0" fontId="7" fillId="6" borderId="13" xfId="7" applyFill="1" applyBorder="1" applyAlignment="1">
      <alignment horizontal="left"/>
    </xf>
    <xf numFmtId="0" fontId="7" fillId="6" borderId="14" xfId="7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3" borderId="9" xfId="5" applyBorder="1" applyAlignment="1">
      <alignment horizontal="left"/>
    </xf>
    <xf numFmtId="0" fontId="5" fillId="3" borderId="10" xfId="5" applyBorder="1" applyAlignment="1">
      <alignment horizontal="left"/>
    </xf>
    <xf numFmtId="0" fontId="5" fillId="3" borderId="11" xfId="5" applyBorder="1" applyAlignment="1">
      <alignment horizontal="lef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5" fillId="6" borderId="6" xfId="9" applyFont="1" applyAlignment="1">
      <alignment horizontal="left"/>
    </xf>
    <xf numFmtId="0" fontId="3" fillId="0" borderId="2" xfId="3" applyAlignment="1">
      <alignment horizontal="center"/>
    </xf>
  </cellXfs>
  <cellStyles count="16">
    <cellStyle name="40% - Accent6" xfId="13" builtinId="51"/>
    <cellStyle name="Accent1" xfId="8" builtinId="29"/>
    <cellStyle name="Accent3" xfId="12" builtinId="37"/>
    <cellStyle name="Bad" xfId="11" builtinId="27"/>
    <cellStyle name="Explanatory Text" xfId="7" builtinId="53"/>
    <cellStyle name="Good" xfId="15" builtinId="26"/>
    <cellStyle name="Heading 1" xfId="1" builtinId="16"/>
    <cellStyle name="Heading 2" xfId="3" builtinId="17"/>
    <cellStyle name="Heading 3" xfId="4" builtinId="18"/>
    <cellStyle name="Heading 4" xfId="10" builtinId="19"/>
    <cellStyle name="Hyperlink" xfId="2" builtinId="8"/>
    <cellStyle name="Input" xfId="5" builtinId="20"/>
    <cellStyle name="Neutral" xfId="14" builtinId="28"/>
    <cellStyle name="Normal" xfId="0" builtinId="0"/>
    <cellStyle name="Note" xfId="9" builtinId="10"/>
    <cellStyle name="Output" xfId="6" builtinId="2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4" tint="0.499984740745262"/>
        </bottom>
      </border>
    </dxf>
    <dxf>
      <border outline="0">
        <bottom style="thick">
          <color theme="4" tint="0.499984740745262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1" name="Button 1" descr="Sort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2" name="Button 2" descr="Sort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171450</xdr:rowOff>
        </xdr:from>
        <xdr:to>
          <xdr:col>11</xdr:col>
          <xdr:colOff>0</xdr:colOff>
          <xdr:row>23</xdr:row>
          <xdr:rowOff>9525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0</xdr:rowOff>
        </xdr:from>
        <xdr:to>
          <xdr:col>15</xdr:col>
          <xdr:colOff>0</xdr:colOff>
          <xdr:row>7</xdr:row>
          <xdr:rowOff>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238125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123825</xdr:colOff>
      <xdr:row>20</xdr:row>
      <xdr:rowOff>185738</xdr:rowOff>
    </xdr:from>
    <xdr:to>
      <xdr:col>5</xdr:col>
      <xdr:colOff>550069</xdr:colOff>
      <xdr:row>23</xdr:row>
      <xdr:rowOff>60008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553075" y="4245769"/>
          <a:ext cx="426244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119063</xdr:colOff>
      <xdr:row>20</xdr:row>
      <xdr:rowOff>166688</xdr:rowOff>
    </xdr:from>
    <xdr:to>
      <xdr:col>12</xdr:col>
      <xdr:colOff>545306</xdr:colOff>
      <xdr:row>23</xdr:row>
      <xdr:rowOff>40958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798844" y="4226719"/>
          <a:ext cx="426243" cy="445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190500</xdr:rowOff>
        </xdr:from>
        <xdr:to>
          <xdr:col>11</xdr:col>
          <xdr:colOff>0</xdr:colOff>
          <xdr:row>29</xdr:row>
          <xdr:rowOff>161925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27</xdr:col>
      <xdr:colOff>14616</xdr:colOff>
      <xdr:row>25</xdr:row>
      <xdr:rowOff>35719</xdr:rowOff>
    </xdr:from>
    <xdr:to>
      <xdr:col>33</xdr:col>
      <xdr:colOff>543030</xdr:colOff>
      <xdr:row>35</xdr:row>
      <xdr:rowOff>3739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3866" y="5060157"/>
          <a:ext cx="4171727" cy="187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6385" name="Button 1" descr="Sort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6386" name="Button 2" descr="Sort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345281</xdr:colOff>
      <xdr:row>34</xdr:row>
      <xdr:rowOff>152400</xdr:rowOff>
    </xdr:from>
    <xdr:to>
      <xdr:col>7</xdr:col>
      <xdr:colOff>485775</xdr:colOff>
      <xdr:row>37</xdr:row>
      <xdr:rowOff>30480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2687" y="6855619"/>
          <a:ext cx="747713" cy="449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35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MAPS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163830</xdr:colOff>
      <xdr:row>35</xdr:row>
      <xdr:rowOff>11430</xdr:rowOff>
    </xdr:from>
    <xdr:to>
      <xdr:col>13</xdr:col>
      <xdr:colOff>163830</xdr:colOff>
      <xdr:row>37</xdr:row>
      <xdr:rowOff>70485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384030" y="6574155"/>
          <a:ext cx="609600" cy="4210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42</xdr:row>
          <xdr:rowOff>28575</xdr:rowOff>
        </xdr:from>
        <xdr:to>
          <xdr:col>11</xdr:col>
          <xdr:colOff>504825</xdr:colOff>
          <xdr:row>44</xdr:row>
          <xdr:rowOff>0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Rescan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28673" name="Button 1" descr="Sort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8674" name="Button 2" descr="Sort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34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Graph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294799</xdr:colOff>
      <xdr:row>34</xdr:row>
      <xdr:rowOff>47149</xdr:rowOff>
    </xdr:from>
    <xdr:to>
      <xdr:col>12</xdr:col>
      <xdr:colOff>902017</xdr:colOff>
      <xdr:row>36</xdr:row>
      <xdr:rowOff>106204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2081987" y="6738462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166687</xdr:colOff>
      <xdr:row>34</xdr:row>
      <xdr:rowOff>47625</xdr:rowOff>
    </xdr:from>
    <xdr:to>
      <xdr:col>7</xdr:col>
      <xdr:colOff>773905</xdr:colOff>
      <xdr:row>36</xdr:row>
      <xdr:rowOff>106680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715125" y="6738938"/>
          <a:ext cx="607218" cy="440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mason-dcroz\Desktop\CentralAsiaTest\InputFiles\Sets-2005-IMPAC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mpact3/SimulationsSetUp64-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ctComSets"/>
      <sheetName val="RegionalSets"/>
      <sheetName val="ActComSpecSets"/>
      <sheetName val="FactrLandHldSets"/>
      <sheetName val="PeriodSets"/>
      <sheetName val="Sheet1"/>
    </sheetNames>
    <sheetDataSet>
      <sheetData sheetId="0"/>
      <sheetData sheetId="1"/>
      <sheetData sheetId="2">
        <row r="5">
          <cell r="C5" t="str">
            <v>AFG</v>
          </cell>
          <cell r="D5" t="str">
            <v>Afghanistan</v>
          </cell>
          <cell r="J5" t="str">
            <v>ALB</v>
          </cell>
          <cell r="K5" t="str">
            <v>Albania</v>
          </cell>
        </row>
        <row r="6">
          <cell r="C6" t="str">
            <v>AGO</v>
          </cell>
          <cell r="D6" t="str">
            <v>Angola</v>
          </cell>
          <cell r="J6" t="str">
            <v>ALK</v>
          </cell>
          <cell r="K6" t="str">
            <v>Alaska</v>
          </cell>
        </row>
        <row r="7">
          <cell r="C7" t="str">
            <v>ALB</v>
          </cell>
          <cell r="D7" t="str">
            <v>Albania</v>
          </cell>
          <cell r="J7" t="str">
            <v>AMA</v>
          </cell>
          <cell r="K7" t="str">
            <v>Amazon</v>
          </cell>
        </row>
        <row r="8">
          <cell r="C8" t="str">
            <v>ARG</v>
          </cell>
          <cell r="D8" t="str">
            <v>Argentina</v>
          </cell>
          <cell r="J8" t="str">
            <v>AMD</v>
          </cell>
          <cell r="K8" t="str">
            <v>Amu darya</v>
          </cell>
        </row>
        <row r="9">
          <cell r="C9" t="str">
            <v>ARM</v>
          </cell>
          <cell r="D9" t="str">
            <v>Armenia</v>
          </cell>
          <cell r="J9" t="str">
            <v>AMR</v>
          </cell>
          <cell r="K9" t="str">
            <v>Amur</v>
          </cell>
        </row>
        <row r="10">
          <cell r="C10" t="str">
            <v>AUS</v>
          </cell>
          <cell r="D10" t="str">
            <v>Australia</v>
          </cell>
          <cell r="J10" t="str">
            <v>ARA</v>
          </cell>
          <cell r="K10" t="str">
            <v>Arabian Peninsula</v>
          </cell>
        </row>
        <row r="11">
          <cell r="C11" t="str">
            <v>AUT</v>
          </cell>
          <cell r="D11" t="str">
            <v>Austria</v>
          </cell>
          <cell r="J11" t="str">
            <v>ARK</v>
          </cell>
          <cell r="K11" t="str">
            <v>Arkansas</v>
          </cell>
        </row>
        <row r="12">
          <cell r="C12" t="str">
            <v>AZE</v>
          </cell>
          <cell r="D12" t="str">
            <v>Azerbaijan</v>
          </cell>
          <cell r="J12" t="str">
            <v>ARM</v>
          </cell>
          <cell r="K12" t="str">
            <v>Armenia</v>
          </cell>
        </row>
        <row r="13">
          <cell r="C13" t="str">
            <v>BDI</v>
          </cell>
          <cell r="D13" t="str">
            <v>Burundi</v>
          </cell>
          <cell r="J13" t="str">
            <v>AZE</v>
          </cell>
          <cell r="K13" t="str">
            <v>Azerbiajan</v>
          </cell>
        </row>
        <row r="14">
          <cell r="C14" t="str">
            <v>BEN</v>
          </cell>
          <cell r="D14" t="str">
            <v>Benin</v>
          </cell>
          <cell r="J14" t="str">
            <v>BAL</v>
          </cell>
          <cell r="K14" t="str">
            <v>Baltic</v>
          </cell>
        </row>
        <row r="15">
          <cell r="C15" t="str">
            <v>BFA</v>
          </cell>
          <cell r="D15" t="str">
            <v>Burkina Faso</v>
          </cell>
          <cell r="J15" t="str">
            <v>BLA</v>
          </cell>
          <cell r="K15" t="str">
            <v>Black Sea</v>
          </cell>
        </row>
        <row r="16">
          <cell r="C16" t="str">
            <v>BGD</v>
          </cell>
          <cell r="D16" t="str">
            <v>Bangladesh</v>
          </cell>
          <cell r="J16" t="str">
            <v>BLZ</v>
          </cell>
          <cell r="K16" t="str">
            <v>Belize</v>
          </cell>
        </row>
        <row r="17">
          <cell r="C17" t="str">
            <v>BGR</v>
          </cell>
          <cell r="D17" t="str">
            <v>Bulgaria</v>
          </cell>
          <cell r="J17" t="str">
            <v>BOR</v>
          </cell>
          <cell r="K17" t="str">
            <v>Borneo</v>
          </cell>
        </row>
        <row r="18">
          <cell r="C18" t="str">
            <v>BLR</v>
          </cell>
          <cell r="D18" t="str">
            <v>Belarus</v>
          </cell>
          <cell r="J18" t="str">
            <v>BRT</v>
          </cell>
          <cell r="K18" t="str">
            <v>Brahmaputra</v>
          </cell>
        </row>
        <row r="19">
          <cell r="C19" t="str">
            <v>BLT</v>
          </cell>
          <cell r="D19" t="str">
            <v>Baltic States</v>
          </cell>
          <cell r="J19" t="str">
            <v>CAF</v>
          </cell>
          <cell r="K19" t="str">
            <v>Central African</v>
          </cell>
        </row>
        <row r="20">
          <cell r="C20" t="str">
            <v>BLX</v>
          </cell>
          <cell r="D20" t="str">
            <v>Belgium-Luxembourg</v>
          </cell>
          <cell r="J20" t="str">
            <v>CAL</v>
          </cell>
          <cell r="K20" t="str">
            <v>California</v>
          </cell>
        </row>
        <row r="21">
          <cell r="C21" t="str">
            <v>BLZ</v>
          </cell>
          <cell r="D21" t="str">
            <v>Belize</v>
          </cell>
          <cell r="J21" t="str">
            <v>CAN</v>
          </cell>
          <cell r="K21" t="str">
            <v>Canadian Arctic</v>
          </cell>
        </row>
        <row r="22">
          <cell r="C22" t="str">
            <v>BOL</v>
          </cell>
          <cell r="D22" t="str">
            <v>Bolivia</v>
          </cell>
          <cell r="J22" t="str">
            <v>CAU</v>
          </cell>
          <cell r="K22" t="str">
            <v>Central Australia</v>
          </cell>
        </row>
        <row r="23">
          <cell r="C23" t="str">
            <v>BRA</v>
          </cell>
          <cell r="D23" t="str">
            <v>Brazil</v>
          </cell>
          <cell r="J23" t="str">
            <v>CAV</v>
          </cell>
          <cell r="K23" t="str">
            <v>Cauvery</v>
          </cell>
        </row>
        <row r="24">
          <cell r="C24" t="str">
            <v>BTN</v>
          </cell>
          <cell r="D24" t="str">
            <v>Bhutan</v>
          </cell>
          <cell r="J24" t="str">
            <v>CHC</v>
          </cell>
          <cell r="K24" t="str">
            <v>Chilean Coast</v>
          </cell>
        </row>
        <row r="25">
          <cell r="C25" t="str">
            <v>BWA</v>
          </cell>
          <cell r="D25" t="str">
            <v>Botswana</v>
          </cell>
          <cell r="J25" t="str">
            <v>CHJ</v>
          </cell>
          <cell r="K25" t="str">
            <v>Chang Jiang</v>
          </cell>
        </row>
        <row r="26">
          <cell r="C26" t="str">
            <v>CAF</v>
          </cell>
          <cell r="D26" t="str">
            <v>Central African Republic</v>
          </cell>
          <cell r="J26" t="str">
            <v>CHO</v>
          </cell>
          <cell r="K26" t="str">
            <v>Chota-Nagpui</v>
          </cell>
        </row>
        <row r="27">
          <cell r="C27" t="str">
            <v>CAN</v>
          </cell>
          <cell r="D27" t="str">
            <v>Canada</v>
          </cell>
          <cell r="J27" t="str">
            <v>CHU</v>
          </cell>
          <cell r="K27" t="str">
            <v>Chu and Talas</v>
          </cell>
        </row>
        <row r="28">
          <cell r="C28" t="str">
            <v>CHL</v>
          </cell>
          <cell r="D28" t="str">
            <v>Chile</v>
          </cell>
          <cell r="J28" t="str">
            <v>COB</v>
          </cell>
          <cell r="K28" t="str">
            <v>Columbia</v>
          </cell>
        </row>
        <row r="29">
          <cell r="C29" t="str">
            <v>CHM</v>
          </cell>
          <cell r="D29" t="str">
            <v>China Plus</v>
          </cell>
          <cell r="J29" t="str">
            <v>COL</v>
          </cell>
          <cell r="K29" t="str">
            <v>Colorado</v>
          </cell>
        </row>
        <row r="30">
          <cell r="C30" t="str">
            <v>CHP</v>
          </cell>
          <cell r="D30" t="str">
            <v>Switzerland plus</v>
          </cell>
          <cell r="J30" t="str">
            <v>CON</v>
          </cell>
          <cell r="K30" t="str">
            <v>Congo</v>
          </cell>
        </row>
        <row r="31">
          <cell r="C31" t="str">
            <v>CIV</v>
          </cell>
          <cell r="D31" t="str">
            <v>Ivory Coast</v>
          </cell>
          <cell r="J31" t="str">
            <v>CRB</v>
          </cell>
          <cell r="K31" t="str">
            <v>Other Caribbean</v>
          </cell>
        </row>
        <row r="32">
          <cell r="C32" t="str">
            <v>CMR</v>
          </cell>
          <cell r="D32" t="str">
            <v>Cameroon</v>
          </cell>
          <cell r="J32" t="str">
            <v>CRI</v>
          </cell>
          <cell r="K32" t="str">
            <v>Costa Rica</v>
          </cell>
        </row>
        <row r="33">
          <cell r="C33" t="str">
            <v>COD</v>
          </cell>
          <cell r="D33" t="str">
            <v>Democratic Republic of Congo</v>
          </cell>
          <cell r="J33" t="str">
            <v>CUB</v>
          </cell>
          <cell r="K33" t="str">
            <v>Cuba</v>
          </cell>
        </row>
        <row r="34">
          <cell r="C34" t="str">
            <v>COG</v>
          </cell>
          <cell r="D34" t="str">
            <v>Congo</v>
          </cell>
          <cell r="J34" t="str">
            <v>DAN</v>
          </cell>
          <cell r="K34" t="str">
            <v>Danube</v>
          </cell>
        </row>
        <row r="35">
          <cell r="C35" t="str">
            <v>COL</v>
          </cell>
          <cell r="D35" t="str">
            <v>Colombia</v>
          </cell>
          <cell r="J35" t="str">
            <v>DNI</v>
          </cell>
          <cell r="K35" t="str">
            <v>Dnieper</v>
          </cell>
        </row>
        <row r="36">
          <cell r="C36" t="str">
            <v>CRB</v>
          </cell>
          <cell r="D36" t="str">
            <v>Other Caribbean</v>
          </cell>
          <cell r="J36" t="str">
            <v>DOM</v>
          </cell>
          <cell r="K36" t="str">
            <v>Dominican Republic</v>
          </cell>
        </row>
        <row r="37">
          <cell r="C37" t="str">
            <v>CRI</v>
          </cell>
          <cell r="D37" t="str">
            <v>Costa Rica</v>
          </cell>
          <cell r="J37" t="str">
            <v>EAC</v>
          </cell>
          <cell r="K37" t="str">
            <v>East African Coast</v>
          </cell>
        </row>
        <row r="38">
          <cell r="C38" t="str">
            <v>CUB</v>
          </cell>
          <cell r="D38" t="str">
            <v>Cuba</v>
          </cell>
          <cell r="J38" t="str">
            <v>EAU</v>
          </cell>
          <cell r="K38" t="str">
            <v>Eastern Australia</v>
          </cell>
        </row>
        <row r="39">
          <cell r="C39" t="str">
            <v>CYP</v>
          </cell>
          <cell r="D39" t="str">
            <v>Cyprus</v>
          </cell>
          <cell r="J39" t="str">
            <v>EGH</v>
          </cell>
          <cell r="K39" t="str">
            <v>Easten Ghats</v>
          </cell>
        </row>
        <row r="40">
          <cell r="C40" t="str">
            <v>CZE</v>
          </cell>
          <cell r="D40" t="str">
            <v>Czech Republic</v>
          </cell>
          <cell r="J40" t="str">
            <v>ELB</v>
          </cell>
          <cell r="K40" t="str">
            <v>Elbe</v>
          </cell>
        </row>
        <row r="41">
          <cell r="C41" t="str">
            <v>DEU</v>
          </cell>
          <cell r="D41" t="str">
            <v>Germany</v>
          </cell>
          <cell r="J41" t="str">
            <v>EME</v>
          </cell>
          <cell r="K41" t="str">
            <v>Eastern Mediterranean</v>
          </cell>
        </row>
        <row r="42">
          <cell r="C42" t="str">
            <v>DJI</v>
          </cell>
          <cell r="D42" t="str">
            <v>Djibouti</v>
          </cell>
          <cell r="J42" t="str">
            <v>FJI</v>
          </cell>
          <cell r="K42" t="str">
            <v>Fiji</v>
          </cell>
        </row>
        <row r="43">
          <cell r="C43" t="str">
            <v>DNK</v>
          </cell>
          <cell r="D43" t="str">
            <v>Denmark</v>
          </cell>
          <cell r="J43" t="str">
            <v>FNP</v>
          </cell>
          <cell r="K43" t="str">
            <v>Finland plus</v>
          </cell>
        </row>
        <row r="44">
          <cell r="C44" t="str">
            <v>DOM</v>
          </cell>
          <cell r="D44" t="str">
            <v>Dominican Republic</v>
          </cell>
          <cell r="J44" t="str">
            <v>GAN</v>
          </cell>
          <cell r="K44" t="str">
            <v>Ganges</v>
          </cell>
        </row>
        <row r="45">
          <cell r="C45" t="str">
            <v>DZA</v>
          </cell>
          <cell r="D45" t="str">
            <v>Algeria</v>
          </cell>
          <cell r="J45" t="str">
            <v>GBA</v>
          </cell>
          <cell r="K45" t="str">
            <v>Great Basin</v>
          </cell>
        </row>
        <row r="46">
          <cell r="C46" t="str">
            <v>ECU</v>
          </cell>
          <cell r="D46" t="str">
            <v>Ecuador</v>
          </cell>
          <cell r="J46" t="str">
            <v>GEO</v>
          </cell>
          <cell r="K46" t="str">
            <v xml:space="preserve">Georgia </v>
          </cell>
        </row>
        <row r="47">
          <cell r="C47" t="str">
            <v>EGY</v>
          </cell>
          <cell r="D47" t="str">
            <v>Egypt</v>
          </cell>
          <cell r="J47" t="str">
            <v>GLA</v>
          </cell>
          <cell r="K47" t="str">
            <v>Great Lakes</v>
          </cell>
        </row>
        <row r="48">
          <cell r="C48" t="str">
            <v>ERI</v>
          </cell>
          <cell r="D48" t="str">
            <v>Eritrea</v>
          </cell>
          <cell r="J48" t="str">
            <v>GOD</v>
          </cell>
          <cell r="K48" t="str">
            <v>Godavari</v>
          </cell>
        </row>
        <row r="49">
          <cell r="C49" t="str">
            <v>ETH</v>
          </cell>
          <cell r="D49" t="str">
            <v>Ethiopia</v>
          </cell>
          <cell r="J49" t="str">
            <v>GRC</v>
          </cell>
          <cell r="K49" t="str">
            <v>Greece</v>
          </cell>
        </row>
        <row r="50">
          <cell r="C50" t="str">
            <v>FJI</v>
          </cell>
          <cell r="D50" t="str">
            <v>Fiji</v>
          </cell>
          <cell r="J50" t="str">
            <v>GRL</v>
          </cell>
          <cell r="K50" t="str">
            <v>Greenland</v>
          </cell>
        </row>
        <row r="51">
          <cell r="C51" t="str">
            <v>FNP</v>
          </cell>
          <cell r="D51" t="str">
            <v>Finland Plus</v>
          </cell>
          <cell r="J51" t="str">
            <v>GSA</v>
          </cell>
          <cell r="K51" t="str">
            <v>Guyanas South America</v>
          </cell>
        </row>
        <row r="52">
          <cell r="C52" t="str">
            <v>FRP</v>
          </cell>
          <cell r="D52" t="str">
            <v>France plus</v>
          </cell>
          <cell r="J52" t="str">
            <v>GTM</v>
          </cell>
          <cell r="K52" t="str">
            <v>Guatemala</v>
          </cell>
        </row>
        <row r="53">
          <cell r="C53" t="str">
            <v>GAB</v>
          </cell>
          <cell r="D53" t="str">
            <v>Gabon</v>
          </cell>
          <cell r="J53" t="str">
            <v>HAI</v>
          </cell>
          <cell r="K53" t="str">
            <v>Hail He</v>
          </cell>
        </row>
        <row r="54">
          <cell r="C54" t="str">
            <v>GEO</v>
          </cell>
          <cell r="D54" t="str">
            <v>Georgia</v>
          </cell>
          <cell r="J54" t="str">
            <v>HND</v>
          </cell>
          <cell r="K54" t="str">
            <v>Honduras</v>
          </cell>
        </row>
        <row r="55">
          <cell r="C55" t="str">
            <v>GHA</v>
          </cell>
          <cell r="D55" t="str">
            <v>Ghana</v>
          </cell>
          <cell r="J55" t="str">
            <v>HOA</v>
          </cell>
          <cell r="K55" t="str">
            <v>Horn of Africa</v>
          </cell>
        </row>
        <row r="56">
          <cell r="C56" t="str">
            <v>GIN</v>
          </cell>
          <cell r="D56" t="str">
            <v>Guinea</v>
          </cell>
          <cell r="J56" t="str">
            <v>HTI</v>
          </cell>
          <cell r="K56" t="str">
            <v>Haiti</v>
          </cell>
        </row>
        <row r="57">
          <cell r="C57" t="str">
            <v>GMB</v>
          </cell>
          <cell r="D57" t="str">
            <v>Gambia</v>
          </cell>
          <cell r="J57" t="str">
            <v>HUA</v>
          </cell>
          <cell r="K57" t="str">
            <v>Hual He</v>
          </cell>
        </row>
        <row r="58">
          <cell r="C58" t="str">
            <v>GNB</v>
          </cell>
          <cell r="D58" t="str">
            <v>Guinea-Bissau</v>
          </cell>
          <cell r="J58" t="str">
            <v>HUN</v>
          </cell>
          <cell r="K58" t="str">
            <v>Huang He</v>
          </cell>
        </row>
        <row r="59">
          <cell r="C59" t="str">
            <v>GNQ</v>
          </cell>
          <cell r="D59" t="str">
            <v>Equatorial Guinea</v>
          </cell>
          <cell r="J59" t="str">
            <v>HWI</v>
          </cell>
          <cell r="K59" t="str">
            <v>Hawaii</v>
          </cell>
        </row>
        <row r="60">
          <cell r="C60" t="str">
            <v>GRC</v>
          </cell>
          <cell r="D60" t="str">
            <v>Greece</v>
          </cell>
          <cell r="J60" t="str">
            <v>IEC</v>
          </cell>
          <cell r="K60" t="str">
            <v>India East Coast</v>
          </cell>
        </row>
        <row r="61">
          <cell r="C61" t="str">
            <v>GRL</v>
          </cell>
          <cell r="D61" t="str">
            <v>Greenland</v>
          </cell>
          <cell r="J61" t="str">
            <v>IND</v>
          </cell>
          <cell r="K61" t="str">
            <v>Indus</v>
          </cell>
        </row>
        <row r="62">
          <cell r="C62" t="str">
            <v>GSA</v>
          </cell>
          <cell r="D62" t="str">
            <v>Guyanas South America</v>
          </cell>
          <cell r="J62" t="str">
            <v>INE</v>
          </cell>
          <cell r="K62" t="str">
            <v>Indonesia East</v>
          </cell>
        </row>
        <row r="63">
          <cell r="C63" t="str">
            <v>GTM</v>
          </cell>
          <cell r="D63" t="str">
            <v>Guatemala</v>
          </cell>
          <cell r="J63" t="str">
            <v>INW</v>
          </cell>
          <cell r="K63" t="str">
            <v>Indonesia West</v>
          </cell>
        </row>
        <row r="64">
          <cell r="C64" t="str">
            <v>HND</v>
          </cell>
          <cell r="D64" t="str">
            <v>Honduras</v>
          </cell>
          <cell r="J64" t="str">
            <v>IRL</v>
          </cell>
          <cell r="K64" t="str">
            <v>Ireland</v>
          </cell>
        </row>
        <row r="65">
          <cell r="C65" t="str">
            <v>HRV</v>
          </cell>
          <cell r="D65" t="str">
            <v>Croatia</v>
          </cell>
          <cell r="J65" t="str">
            <v>ISL</v>
          </cell>
          <cell r="K65" t="str">
            <v>Israel</v>
          </cell>
        </row>
        <row r="66">
          <cell r="C66" t="str">
            <v>HTI</v>
          </cell>
          <cell r="D66" t="str">
            <v>Haiti</v>
          </cell>
          <cell r="J66" t="str">
            <v>ITA</v>
          </cell>
          <cell r="K66" t="str">
            <v>Italy</v>
          </cell>
        </row>
        <row r="67">
          <cell r="C67" t="str">
            <v>HUN</v>
          </cell>
          <cell r="D67" t="str">
            <v>Hungary</v>
          </cell>
          <cell r="J67" t="str">
            <v>JAM</v>
          </cell>
          <cell r="K67" t="str">
            <v>Jamaica</v>
          </cell>
        </row>
        <row r="68">
          <cell r="C68" t="str">
            <v>IDN</v>
          </cell>
          <cell r="D68" t="str">
            <v>Indonesia</v>
          </cell>
          <cell r="J68" t="str">
            <v>JAP</v>
          </cell>
          <cell r="K68" t="str">
            <v>Japan</v>
          </cell>
        </row>
        <row r="69">
          <cell r="C69" t="str">
            <v>IND</v>
          </cell>
          <cell r="D69" t="str">
            <v>India</v>
          </cell>
          <cell r="J69" t="str">
            <v>KAL</v>
          </cell>
          <cell r="K69" t="str">
            <v>Kalahari</v>
          </cell>
        </row>
        <row r="70">
          <cell r="C70" t="str">
            <v>IRL</v>
          </cell>
          <cell r="D70" t="str">
            <v>Ireland</v>
          </cell>
          <cell r="J70" t="str">
            <v>KRI</v>
          </cell>
          <cell r="K70" t="str">
            <v>Krishna</v>
          </cell>
        </row>
        <row r="71">
          <cell r="C71" t="str">
            <v>IRN</v>
          </cell>
          <cell r="D71" t="str">
            <v>Iran</v>
          </cell>
          <cell r="J71" t="str">
            <v>LAJ</v>
          </cell>
          <cell r="K71" t="str">
            <v>Langcang Jiang</v>
          </cell>
        </row>
        <row r="72">
          <cell r="C72" t="str">
            <v>IRQ</v>
          </cell>
          <cell r="D72" t="str">
            <v>Iraq</v>
          </cell>
          <cell r="J72" t="str">
            <v>LBA</v>
          </cell>
          <cell r="K72" t="str">
            <v>Lake Balkhash</v>
          </cell>
        </row>
        <row r="73">
          <cell r="C73" t="str">
            <v>ISL</v>
          </cell>
          <cell r="D73" t="str">
            <v>Iceland</v>
          </cell>
          <cell r="J73" t="str">
            <v>LBO</v>
          </cell>
          <cell r="K73" t="str">
            <v>Loire Bordeaux</v>
          </cell>
        </row>
        <row r="74">
          <cell r="C74" t="str">
            <v>ISR</v>
          </cell>
          <cell r="D74" t="str">
            <v>Israel</v>
          </cell>
          <cell r="J74" t="str">
            <v>LCB</v>
          </cell>
          <cell r="K74" t="str">
            <v>Lake Chad</v>
          </cell>
        </row>
        <row r="75">
          <cell r="C75" t="str">
            <v>ITP</v>
          </cell>
          <cell r="D75" t="str">
            <v>Italy plus</v>
          </cell>
          <cell r="J75" t="str">
            <v>LIM</v>
          </cell>
          <cell r="K75" t="str">
            <v>Limpopo</v>
          </cell>
        </row>
        <row r="76">
          <cell r="C76" t="str">
            <v>JAM</v>
          </cell>
          <cell r="D76" t="str">
            <v>Jamaica</v>
          </cell>
          <cell r="J76" t="str">
            <v>LMO</v>
          </cell>
          <cell r="K76" t="str">
            <v>Lower Mongolia</v>
          </cell>
        </row>
        <row r="77">
          <cell r="C77" t="str">
            <v>JOR</v>
          </cell>
          <cell r="D77" t="str">
            <v>Jordan</v>
          </cell>
          <cell r="J77" t="str">
            <v>LTZ</v>
          </cell>
          <cell r="K77" t="str">
            <v>Lake Tengiz</v>
          </cell>
        </row>
        <row r="78">
          <cell r="C78" t="str">
            <v>JPN</v>
          </cell>
          <cell r="D78" t="str">
            <v>Japan</v>
          </cell>
          <cell r="J78" t="str">
            <v>LUN</v>
          </cell>
          <cell r="K78" t="str">
            <v>Luni</v>
          </cell>
        </row>
        <row r="79">
          <cell r="C79" t="str">
            <v>KAZ</v>
          </cell>
          <cell r="D79" t="str">
            <v>Kazakhstan</v>
          </cell>
          <cell r="J79" t="str">
            <v>MAD</v>
          </cell>
          <cell r="K79" t="str">
            <v>Madagascar</v>
          </cell>
        </row>
        <row r="80">
          <cell r="C80" t="str">
            <v>KEN</v>
          </cell>
          <cell r="D80" t="str">
            <v>Kenya</v>
          </cell>
          <cell r="J80" t="str">
            <v>MAT</v>
          </cell>
          <cell r="K80" t="str">
            <v>Mahi Tapti</v>
          </cell>
        </row>
        <row r="81">
          <cell r="C81" t="str">
            <v>KGZ</v>
          </cell>
          <cell r="D81" t="str">
            <v>Kyrgyzstan</v>
          </cell>
          <cell r="J81" t="str">
            <v>MAU</v>
          </cell>
          <cell r="K81" t="str">
            <v>Murray Australia</v>
          </cell>
        </row>
        <row r="82">
          <cell r="C82" t="str">
            <v>KHM</v>
          </cell>
          <cell r="D82" t="str">
            <v>Cambodia</v>
          </cell>
          <cell r="J82" t="str">
            <v>MCK</v>
          </cell>
          <cell r="K82" t="str">
            <v>Mackenzie</v>
          </cell>
        </row>
        <row r="83">
          <cell r="C83" t="str">
            <v>KOR</v>
          </cell>
          <cell r="D83" t="str">
            <v>South Korea</v>
          </cell>
          <cell r="J83" t="str">
            <v>MEK</v>
          </cell>
          <cell r="K83" t="str">
            <v>Mekong</v>
          </cell>
        </row>
        <row r="84">
          <cell r="C84" t="str">
            <v>LAO</v>
          </cell>
          <cell r="D84" t="str">
            <v>Laos</v>
          </cell>
          <cell r="J84" t="str">
            <v>MHN</v>
          </cell>
          <cell r="K84" t="str">
            <v>Mahanadi</v>
          </cell>
        </row>
        <row r="85">
          <cell r="C85" t="str">
            <v>LBN</v>
          </cell>
          <cell r="D85" t="str">
            <v>Lebanon</v>
          </cell>
          <cell r="J85" t="str">
            <v>MIM</v>
          </cell>
          <cell r="K85" t="str">
            <v>Middle Mexico</v>
          </cell>
        </row>
        <row r="86">
          <cell r="C86" t="str">
            <v>LBR</v>
          </cell>
          <cell r="D86" t="str">
            <v>Liberia</v>
          </cell>
          <cell r="J86" t="str">
            <v>MIS</v>
          </cell>
          <cell r="K86" t="str">
            <v>Mississippi</v>
          </cell>
        </row>
        <row r="87">
          <cell r="C87" t="str">
            <v>LBY</v>
          </cell>
          <cell r="D87" t="str">
            <v>Libya</v>
          </cell>
          <cell r="J87" t="str">
            <v>MOU</v>
          </cell>
          <cell r="K87" t="str">
            <v>Missouri</v>
          </cell>
        </row>
        <row r="88">
          <cell r="C88" t="str">
            <v>LKA</v>
          </cell>
          <cell r="D88" t="str">
            <v>Sri Lanka</v>
          </cell>
          <cell r="J88" t="str">
            <v>NAC</v>
          </cell>
          <cell r="K88" t="str">
            <v>North African Coast</v>
          </cell>
        </row>
        <row r="89">
          <cell r="C89" t="str">
            <v>LSO</v>
          </cell>
          <cell r="D89" t="str">
            <v>Lesotho</v>
          </cell>
          <cell r="J89" t="str">
            <v>NEB</v>
          </cell>
          <cell r="K89" t="str">
            <v>Northeast Brazil</v>
          </cell>
        </row>
        <row r="90">
          <cell r="C90" t="str">
            <v>MDA</v>
          </cell>
          <cell r="D90" t="str">
            <v>Moldova</v>
          </cell>
          <cell r="J90" t="str">
            <v>NER</v>
          </cell>
          <cell r="K90" t="str">
            <v>North Europe-Russia</v>
          </cell>
        </row>
        <row r="91">
          <cell r="C91" t="str">
            <v>MDG</v>
          </cell>
          <cell r="D91" t="str">
            <v>Madagascar</v>
          </cell>
          <cell r="J91" t="str">
            <v>NIC</v>
          </cell>
          <cell r="K91" t="str">
            <v>Nicaruagua</v>
          </cell>
        </row>
        <row r="92">
          <cell r="C92" t="str">
            <v>MEX</v>
          </cell>
          <cell r="D92" t="str">
            <v>Mexico</v>
          </cell>
          <cell r="J92" t="str">
            <v>NIG</v>
          </cell>
          <cell r="K92" t="str">
            <v>Niger</v>
          </cell>
        </row>
        <row r="93">
          <cell r="C93" t="str">
            <v>MLI</v>
          </cell>
          <cell r="D93" t="str">
            <v>Mali</v>
          </cell>
          <cell r="J93" t="str">
            <v>NKP</v>
          </cell>
          <cell r="K93" t="str">
            <v>North Korean Penisula</v>
          </cell>
        </row>
        <row r="94">
          <cell r="C94" t="str">
            <v>MMR</v>
          </cell>
          <cell r="D94" t="str">
            <v>Myanmar</v>
          </cell>
          <cell r="J94" t="str">
            <v>NLL</v>
          </cell>
          <cell r="K94" t="str">
            <v>Nile</v>
          </cell>
        </row>
        <row r="95">
          <cell r="C95" t="str">
            <v>MNG</v>
          </cell>
          <cell r="D95" t="str">
            <v>Mongolia</v>
          </cell>
          <cell r="J95" t="str">
            <v>NOR</v>
          </cell>
          <cell r="K95" t="str">
            <v>Norway</v>
          </cell>
        </row>
        <row r="96">
          <cell r="C96" t="str">
            <v>MOR</v>
          </cell>
          <cell r="D96" t="str">
            <v>Morocco</v>
          </cell>
          <cell r="J96" t="str">
            <v>NWA</v>
          </cell>
          <cell r="K96" t="str">
            <v>Northwest Africa</v>
          </cell>
        </row>
        <row r="97">
          <cell r="C97" t="str">
            <v>MOZ</v>
          </cell>
          <cell r="D97" t="str">
            <v>Mozambique</v>
          </cell>
          <cell r="J97" t="str">
            <v>NWS</v>
          </cell>
          <cell r="K97" t="str">
            <v>Northwest South America</v>
          </cell>
        </row>
        <row r="98">
          <cell r="C98" t="str">
            <v>MRT</v>
          </cell>
          <cell r="D98" t="str">
            <v>Mauritania</v>
          </cell>
          <cell r="J98" t="str">
            <v>NZE</v>
          </cell>
          <cell r="K98" t="str">
            <v>New Zealand</v>
          </cell>
        </row>
        <row r="99">
          <cell r="C99" t="str">
            <v>MWI</v>
          </cell>
          <cell r="D99" t="str">
            <v>Malawi</v>
          </cell>
          <cell r="J99" t="str">
            <v>OAO</v>
          </cell>
          <cell r="K99" t="str">
            <v>Other Atlantic Ocean</v>
          </cell>
        </row>
        <row r="100">
          <cell r="C100" t="str">
            <v>MYS</v>
          </cell>
          <cell r="D100" t="str">
            <v>Malaysia</v>
          </cell>
          <cell r="J100" t="str">
            <v>OBB</v>
          </cell>
          <cell r="K100" t="str">
            <v>Ob</v>
          </cell>
        </row>
        <row r="101">
          <cell r="C101" t="str">
            <v>NAM</v>
          </cell>
          <cell r="D101" t="str">
            <v>Namibia</v>
          </cell>
          <cell r="J101" t="str">
            <v>ODE</v>
          </cell>
          <cell r="K101" t="str">
            <v>Oder</v>
          </cell>
        </row>
        <row r="102">
          <cell r="C102" t="str">
            <v>NER</v>
          </cell>
          <cell r="D102" t="str">
            <v>Niger</v>
          </cell>
          <cell r="J102" t="str">
            <v>OHI</v>
          </cell>
          <cell r="K102" t="str">
            <v>Ohio</v>
          </cell>
        </row>
        <row r="103">
          <cell r="C103" t="str">
            <v>NGA</v>
          </cell>
          <cell r="D103" t="str">
            <v>Nigeria</v>
          </cell>
          <cell r="J103" t="str">
            <v>OIO</v>
          </cell>
          <cell r="K103" t="str">
            <v>Other Indian Ocean</v>
          </cell>
        </row>
        <row r="104">
          <cell r="C104" t="str">
            <v>NIC</v>
          </cell>
          <cell r="D104" t="str">
            <v>Nicaragua</v>
          </cell>
          <cell r="J104" t="str">
            <v>OPO</v>
          </cell>
          <cell r="K104" t="str">
            <v>Other Pacific Ocean</v>
          </cell>
        </row>
        <row r="105">
          <cell r="C105" t="str">
            <v>NLD</v>
          </cell>
          <cell r="D105" t="str">
            <v>Netherlands</v>
          </cell>
          <cell r="J105" t="str">
            <v>ORA</v>
          </cell>
          <cell r="K105" t="str">
            <v>Orange</v>
          </cell>
        </row>
        <row r="106">
          <cell r="C106" t="str">
            <v>NOR</v>
          </cell>
          <cell r="D106" t="str">
            <v>Norway</v>
          </cell>
          <cell r="J106" t="str">
            <v>ORI</v>
          </cell>
          <cell r="K106" t="str">
            <v>Orinoco</v>
          </cell>
        </row>
        <row r="107">
          <cell r="C107" t="str">
            <v>NPL</v>
          </cell>
          <cell r="D107" t="str">
            <v>Nepal</v>
          </cell>
          <cell r="J107" t="str">
            <v>PAN</v>
          </cell>
          <cell r="K107" t="str">
            <v>Panama</v>
          </cell>
        </row>
        <row r="108">
          <cell r="C108" t="str">
            <v>NZL</v>
          </cell>
          <cell r="D108" t="str">
            <v>New Zealand</v>
          </cell>
          <cell r="J108" t="str">
            <v>PAO</v>
          </cell>
          <cell r="K108" t="str">
            <v>Papau Oceania</v>
          </cell>
        </row>
        <row r="109">
          <cell r="C109" t="str">
            <v>OAO</v>
          </cell>
          <cell r="D109" t="str">
            <v>Other Atlantic Ocean</v>
          </cell>
          <cell r="J109" t="str">
            <v>PAR</v>
          </cell>
          <cell r="K109" t="str">
            <v>Parana</v>
          </cell>
        </row>
        <row r="110">
          <cell r="C110" t="str">
            <v>OBN</v>
          </cell>
          <cell r="D110" t="str">
            <v>Other Balkans</v>
          </cell>
          <cell r="J110" t="str">
            <v>PEC</v>
          </cell>
          <cell r="K110" t="str">
            <v>Peru Coastal</v>
          </cell>
        </row>
        <row r="111">
          <cell r="C111" t="str">
            <v>OIO</v>
          </cell>
          <cell r="D111" t="str">
            <v>Other Indian Ocean</v>
          </cell>
          <cell r="J111" t="str">
            <v>PHI</v>
          </cell>
          <cell r="K111" t="str">
            <v>Philippines</v>
          </cell>
        </row>
        <row r="112">
          <cell r="C112" t="str">
            <v>OPO</v>
          </cell>
          <cell r="D112" t="str">
            <v>Other Pacific Ocean</v>
          </cell>
          <cell r="J112" t="str">
            <v>PRT</v>
          </cell>
          <cell r="K112" t="str">
            <v>Portugal</v>
          </cell>
        </row>
        <row r="113">
          <cell r="C113" t="str">
            <v>OSA</v>
          </cell>
          <cell r="D113" t="str">
            <v>Other Southeast Asia</v>
          </cell>
          <cell r="J113" t="str">
            <v>RAP</v>
          </cell>
          <cell r="K113" t="str">
            <v>Rest of Arab Peninsula</v>
          </cell>
        </row>
        <row r="114">
          <cell r="C114" t="str">
            <v>PAK</v>
          </cell>
          <cell r="D114" t="str">
            <v>Pakistan</v>
          </cell>
          <cell r="J114" t="str">
            <v>RHI</v>
          </cell>
          <cell r="K114" t="str">
            <v>Rhine</v>
          </cell>
        </row>
        <row r="115">
          <cell r="C115" t="str">
            <v>PAN</v>
          </cell>
          <cell r="D115" t="str">
            <v>Panama</v>
          </cell>
          <cell r="J115" t="str">
            <v>RHO</v>
          </cell>
          <cell r="K115" t="str">
            <v>Rhone</v>
          </cell>
        </row>
        <row r="116">
          <cell r="C116" t="str">
            <v>PER</v>
          </cell>
          <cell r="D116" t="str">
            <v>Peru</v>
          </cell>
          <cell r="J116" t="str">
            <v>RIC</v>
          </cell>
          <cell r="K116" t="str">
            <v>Rio Colorado</v>
          </cell>
        </row>
        <row r="117">
          <cell r="C117" t="str">
            <v>PHL</v>
          </cell>
          <cell r="D117" t="str">
            <v>Philippines</v>
          </cell>
          <cell r="J117" t="str">
            <v>RIG</v>
          </cell>
          <cell r="K117" t="str">
            <v>Rio Grande</v>
          </cell>
        </row>
        <row r="118">
          <cell r="C118" t="str">
            <v>PNG</v>
          </cell>
          <cell r="D118" t="str">
            <v>Papua New Guinea</v>
          </cell>
          <cell r="J118" t="str">
            <v>RRS</v>
          </cell>
          <cell r="K118" t="str">
            <v>Rest of Russia</v>
          </cell>
        </row>
        <row r="119">
          <cell r="C119" t="str">
            <v>POL</v>
          </cell>
          <cell r="D119" t="str">
            <v>Poland</v>
          </cell>
          <cell r="J119" t="str">
            <v>RVE</v>
          </cell>
          <cell r="K119" t="str">
            <v>Rest of Venezuela</v>
          </cell>
        </row>
        <row r="120">
          <cell r="C120" t="str">
            <v>PRK</v>
          </cell>
          <cell r="D120" t="str">
            <v>North Korea</v>
          </cell>
          <cell r="J120" t="str">
            <v>RVN</v>
          </cell>
          <cell r="K120" t="str">
            <v>Rest of Vietnam</v>
          </cell>
        </row>
        <row r="121">
          <cell r="C121" t="str">
            <v>PRT</v>
          </cell>
          <cell r="D121" t="str">
            <v>Portugal</v>
          </cell>
          <cell r="J121" t="str">
            <v>RWI</v>
          </cell>
          <cell r="K121" t="str">
            <v>Red Winnipeg</v>
          </cell>
        </row>
        <row r="122">
          <cell r="C122" t="str">
            <v>PRY</v>
          </cell>
          <cell r="D122" t="str">
            <v>Paraguay</v>
          </cell>
          <cell r="J122" t="str">
            <v>SAC</v>
          </cell>
          <cell r="K122" t="str">
            <v>South African Coast</v>
          </cell>
        </row>
        <row r="123">
          <cell r="C123" t="str">
            <v>PSE</v>
          </cell>
          <cell r="D123" t="str">
            <v>Occupied Palestinian Territory</v>
          </cell>
          <cell r="J123" t="str">
            <v>SAF</v>
          </cell>
          <cell r="K123" t="str">
            <v>Southeast Africa</v>
          </cell>
        </row>
        <row r="124">
          <cell r="C124" t="str">
            <v>RAP</v>
          </cell>
          <cell r="D124" t="str">
            <v>Rest of Arab Peninsula</v>
          </cell>
          <cell r="J124" t="str">
            <v>SAH</v>
          </cell>
          <cell r="K124" t="str">
            <v>Sahara</v>
          </cell>
        </row>
        <row r="125">
          <cell r="C125" t="str">
            <v>ROU</v>
          </cell>
          <cell r="D125" t="str">
            <v>Romania</v>
          </cell>
          <cell r="J125" t="str">
            <v>SAL</v>
          </cell>
          <cell r="K125" t="str">
            <v>Salada Tierra</v>
          </cell>
        </row>
        <row r="126">
          <cell r="C126" t="str">
            <v>RUS</v>
          </cell>
          <cell r="D126" t="str">
            <v>Russia</v>
          </cell>
          <cell r="J126" t="str">
            <v>SAN</v>
          </cell>
          <cell r="K126" t="str">
            <v>San Francisco</v>
          </cell>
        </row>
        <row r="127">
          <cell r="C127" t="str">
            <v>RWA</v>
          </cell>
          <cell r="D127" t="str">
            <v>Rwanda</v>
          </cell>
          <cell r="J127" t="str">
            <v>SAU</v>
          </cell>
          <cell r="K127" t="str">
            <v>Saudi Arabia</v>
          </cell>
        </row>
        <row r="128">
          <cell r="C128" t="str">
            <v>SAU</v>
          </cell>
          <cell r="D128" t="str">
            <v>Saudi Arabia</v>
          </cell>
          <cell r="J128" t="str">
            <v>SAY</v>
          </cell>
          <cell r="K128" t="str">
            <v>Sahyada</v>
          </cell>
        </row>
        <row r="129">
          <cell r="C129" t="str">
            <v>SDN</v>
          </cell>
          <cell r="D129" t="str">
            <v>Sudan</v>
          </cell>
          <cell r="J129" t="str">
            <v>SEI</v>
          </cell>
          <cell r="K129" t="str">
            <v>Seine</v>
          </cell>
        </row>
        <row r="130">
          <cell r="C130" t="str">
            <v>SEN</v>
          </cell>
          <cell r="D130" t="str">
            <v>Senegal</v>
          </cell>
          <cell r="J130" t="str">
            <v>SEN</v>
          </cell>
          <cell r="K130" t="str">
            <v>Senegal</v>
          </cell>
        </row>
        <row r="131">
          <cell r="C131" t="str">
            <v>SLB</v>
          </cell>
          <cell r="D131" t="str">
            <v>Solomon Islands</v>
          </cell>
          <cell r="J131" t="str">
            <v>SEU</v>
          </cell>
          <cell r="K131" t="str">
            <v>Southeast US</v>
          </cell>
        </row>
        <row r="132">
          <cell r="C132" t="str">
            <v>SLE</v>
          </cell>
          <cell r="D132" t="str">
            <v>Sierra Leone</v>
          </cell>
          <cell r="J132" t="str">
            <v>SKP</v>
          </cell>
          <cell r="K132" t="str">
            <v>South Korean Penisula</v>
          </cell>
        </row>
        <row r="133">
          <cell r="C133" t="str">
            <v>SLV</v>
          </cell>
          <cell r="D133" t="str">
            <v>El Salvador</v>
          </cell>
          <cell r="J133" t="str">
            <v>SLB</v>
          </cell>
          <cell r="K133" t="str">
            <v>Solomon Islands</v>
          </cell>
        </row>
        <row r="134">
          <cell r="C134" t="str">
            <v>SOM</v>
          </cell>
          <cell r="D134" t="str">
            <v>Somalia</v>
          </cell>
          <cell r="J134" t="str">
            <v>SLV</v>
          </cell>
          <cell r="K134" t="str">
            <v>El Salvador</v>
          </cell>
        </row>
        <row r="135">
          <cell r="C135" t="str">
            <v>SPP</v>
          </cell>
          <cell r="D135" t="str">
            <v>Spain plus</v>
          </cell>
          <cell r="J135" t="str">
            <v>SON</v>
          </cell>
          <cell r="K135" t="str">
            <v>Songhua</v>
          </cell>
        </row>
        <row r="136">
          <cell r="C136" t="str">
            <v>SSD</v>
          </cell>
          <cell r="D136" t="str">
            <v>South Sudan</v>
          </cell>
          <cell r="J136" t="str">
            <v>SPP</v>
          </cell>
          <cell r="K136" t="str">
            <v>Spain plus</v>
          </cell>
        </row>
        <row r="137">
          <cell r="C137" t="str">
            <v>SVK</v>
          </cell>
          <cell r="D137" t="str">
            <v>Slovakia</v>
          </cell>
          <cell r="J137" t="str">
            <v>SRL</v>
          </cell>
          <cell r="K137" t="str">
            <v>Sri Lanka</v>
          </cell>
        </row>
        <row r="138">
          <cell r="C138" t="str">
            <v>SVN</v>
          </cell>
          <cell r="D138" t="str">
            <v>Slovenia</v>
          </cell>
          <cell r="J138" t="str">
            <v>SWE</v>
          </cell>
          <cell r="K138" t="str">
            <v>Sweden</v>
          </cell>
        </row>
        <row r="139">
          <cell r="C139" t="str">
            <v>SWE</v>
          </cell>
          <cell r="D139" t="str">
            <v>Sweden</v>
          </cell>
          <cell r="J139" t="str">
            <v>SYD</v>
          </cell>
          <cell r="K139" t="str">
            <v>Syr darya</v>
          </cell>
        </row>
        <row r="140">
          <cell r="C140" t="str">
            <v>SWZ</v>
          </cell>
          <cell r="D140" t="str">
            <v>Swaziland</v>
          </cell>
          <cell r="J140" t="str">
            <v>TIE</v>
          </cell>
          <cell r="K140" t="str">
            <v>Tierra</v>
          </cell>
        </row>
        <row r="141">
          <cell r="C141" t="str">
            <v>SYR</v>
          </cell>
          <cell r="D141" t="str">
            <v>Syria</v>
          </cell>
          <cell r="J141" t="str">
            <v>TIG</v>
          </cell>
          <cell r="K141" t="str">
            <v>Tigris Euphrates</v>
          </cell>
        </row>
        <row r="142">
          <cell r="C142" t="str">
            <v>TCD</v>
          </cell>
          <cell r="D142" t="str">
            <v>Chad</v>
          </cell>
          <cell r="J142" t="str">
            <v>TLS</v>
          </cell>
          <cell r="K142" t="str">
            <v>Timor-L'este</v>
          </cell>
        </row>
        <row r="143">
          <cell r="C143" t="str">
            <v>TGO</v>
          </cell>
          <cell r="D143" t="str">
            <v>Togo</v>
          </cell>
          <cell r="J143" t="str">
            <v>TMM</v>
          </cell>
          <cell r="K143" t="str">
            <v>Thai Myan Malay</v>
          </cell>
        </row>
        <row r="144">
          <cell r="C144" t="str">
            <v>THA</v>
          </cell>
          <cell r="D144" t="str">
            <v>Thailand</v>
          </cell>
          <cell r="J144" t="str">
            <v>TOC</v>
          </cell>
          <cell r="K144" t="str">
            <v>Toc</v>
          </cell>
        </row>
        <row r="145">
          <cell r="C145" t="str">
            <v>TJK</v>
          </cell>
          <cell r="D145" t="str">
            <v>Tajikistan</v>
          </cell>
          <cell r="J145" t="str">
            <v>TWN</v>
          </cell>
          <cell r="K145" t="str">
            <v>Tawain</v>
          </cell>
        </row>
        <row r="146">
          <cell r="C146" t="str">
            <v>TKM</v>
          </cell>
          <cell r="D146" t="str">
            <v>Turkmenistan</v>
          </cell>
          <cell r="J146" t="str">
            <v>UKP</v>
          </cell>
          <cell r="K146" t="str">
            <v>Great Britain plus</v>
          </cell>
        </row>
        <row r="147">
          <cell r="C147" t="str">
            <v>TLS</v>
          </cell>
          <cell r="D147" t="str">
            <v>Timor-L'este</v>
          </cell>
          <cell r="J147" t="str">
            <v>UME</v>
          </cell>
          <cell r="K147" t="str">
            <v>Upper Mexico</v>
          </cell>
        </row>
        <row r="148">
          <cell r="C148" t="str">
            <v>TUN</v>
          </cell>
          <cell r="D148" t="str">
            <v>Tunisia</v>
          </cell>
          <cell r="J148" t="str">
            <v>UMO</v>
          </cell>
          <cell r="K148" t="str">
            <v>Upper Mongolia</v>
          </cell>
        </row>
        <row r="149">
          <cell r="C149" t="str">
            <v>TUR</v>
          </cell>
          <cell r="D149" t="str">
            <v>Turkey</v>
          </cell>
          <cell r="J149" t="str">
            <v>URA</v>
          </cell>
          <cell r="K149" t="str">
            <v>Ural</v>
          </cell>
        </row>
        <row r="150">
          <cell r="C150" t="str">
            <v>TZA</v>
          </cell>
          <cell r="D150" t="str">
            <v>Tanzania</v>
          </cell>
          <cell r="J150" t="str">
            <v>URU</v>
          </cell>
          <cell r="K150" t="str">
            <v>Uruguay</v>
          </cell>
        </row>
        <row r="151">
          <cell r="C151" t="str">
            <v>UGA</v>
          </cell>
          <cell r="D151" t="str">
            <v>Uganda</v>
          </cell>
          <cell r="J151" t="str">
            <v>USN</v>
          </cell>
          <cell r="K151" t="str">
            <v>US Northeast</v>
          </cell>
        </row>
        <row r="152">
          <cell r="C152" t="str">
            <v>UKP</v>
          </cell>
          <cell r="D152" t="str">
            <v>Great Britain plus</v>
          </cell>
          <cell r="J152" t="str">
            <v>VOG</v>
          </cell>
          <cell r="K152" t="str">
            <v>Volga</v>
          </cell>
        </row>
        <row r="153">
          <cell r="C153" t="str">
            <v>UKR</v>
          </cell>
          <cell r="D153" t="str">
            <v>Ukraine</v>
          </cell>
          <cell r="J153" t="str">
            <v>VOT</v>
          </cell>
          <cell r="K153" t="str">
            <v>Volta</v>
          </cell>
        </row>
        <row r="154">
          <cell r="C154" t="str">
            <v>URY</v>
          </cell>
          <cell r="D154" t="str">
            <v>Uruguay</v>
          </cell>
          <cell r="J154" t="str">
            <v>VUT</v>
          </cell>
          <cell r="K154" t="str">
            <v>Vanuatu</v>
          </cell>
        </row>
        <row r="155">
          <cell r="C155" t="str">
            <v>USA</v>
          </cell>
          <cell r="D155" t="str">
            <v>United States</v>
          </cell>
          <cell r="J155" t="str">
            <v>WAC</v>
          </cell>
          <cell r="K155" t="str">
            <v>West African Coast</v>
          </cell>
        </row>
        <row r="156">
          <cell r="C156" t="str">
            <v>UZB</v>
          </cell>
          <cell r="D156" t="str">
            <v>Uzbekistan</v>
          </cell>
          <cell r="J156" t="str">
            <v>WAI</v>
          </cell>
          <cell r="K156" t="str">
            <v>Western Asia Iran</v>
          </cell>
        </row>
        <row r="157">
          <cell r="C157" t="str">
            <v>VEN</v>
          </cell>
          <cell r="D157" t="str">
            <v>Venezuela</v>
          </cell>
          <cell r="J157" t="str">
            <v>WAU</v>
          </cell>
          <cell r="K157" t="str">
            <v>Western Australia</v>
          </cell>
        </row>
        <row r="158">
          <cell r="C158" t="str">
            <v>VNM</v>
          </cell>
          <cell r="D158" t="str">
            <v>Vietnam</v>
          </cell>
          <cell r="J158" t="str">
            <v>WGM</v>
          </cell>
          <cell r="K158" t="str">
            <v>Western Gulf of Mexico</v>
          </cell>
        </row>
        <row r="159">
          <cell r="C159" t="str">
            <v>VUT</v>
          </cell>
          <cell r="D159" t="str">
            <v>Vanuatu</v>
          </cell>
          <cell r="J159" t="str">
            <v>YEM</v>
          </cell>
          <cell r="K159" t="str">
            <v>Yemen</v>
          </cell>
        </row>
        <row r="160">
          <cell r="C160" t="str">
            <v>YEM</v>
          </cell>
          <cell r="D160" t="str">
            <v>Yemen</v>
          </cell>
          <cell r="J160" t="str">
            <v>YEN</v>
          </cell>
          <cell r="K160" t="str">
            <v>Yenisey</v>
          </cell>
        </row>
        <row r="161">
          <cell r="C161" t="str">
            <v>ZAF</v>
          </cell>
          <cell r="D161" t="str">
            <v>South Africa</v>
          </cell>
          <cell r="J161" t="str">
            <v>YHE</v>
          </cell>
          <cell r="K161" t="str">
            <v>Yili He</v>
          </cell>
        </row>
        <row r="162">
          <cell r="C162" t="str">
            <v>ZMB</v>
          </cell>
          <cell r="D162" t="str">
            <v>Zambia</v>
          </cell>
          <cell r="J162" t="str">
            <v>YRD</v>
          </cell>
          <cell r="K162" t="str">
            <v>Yuan Red River</v>
          </cell>
        </row>
        <row r="163">
          <cell r="C163" t="str">
            <v>ZWE</v>
          </cell>
          <cell r="D163" t="str">
            <v>Zimbabwe</v>
          </cell>
          <cell r="J163" t="str">
            <v>YUC</v>
          </cell>
          <cell r="K163" t="str">
            <v>Yucatan</v>
          </cell>
        </row>
        <row r="164">
          <cell r="J164" t="str">
            <v>ZAM</v>
          </cell>
          <cell r="K164" t="str">
            <v>Zambezi</v>
          </cell>
        </row>
        <row r="165">
          <cell r="J165" t="str">
            <v>ZHJ</v>
          </cell>
          <cell r="K165" t="str">
            <v>Zhu Jiang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cenario Specifications"/>
      <sheetName val="SocioEconIndic"/>
      <sheetName val="PopulationDrivers"/>
      <sheetName val="GDPDrivers"/>
      <sheetName val="YieldDrivers"/>
      <sheetName val="LandDrivers"/>
      <sheetName val="TechYield"/>
      <sheetName val="TechAdoption"/>
      <sheetName val="AdoptionRate"/>
      <sheetName val="WaterModelSpecifications"/>
      <sheetName val="BasinEfficiency"/>
      <sheetName val="StorageCapacity"/>
      <sheetName val="GroundWater"/>
      <sheetName val="SurfaceWater"/>
      <sheetName val="Classifications"/>
      <sheetName val="Templates"/>
      <sheetName val="PopGrPredef"/>
      <sheetName val="GDPGrPredef"/>
      <sheetName val="YieldGrPredef"/>
      <sheetName val="LandGrPredef"/>
      <sheetName val="BasinEffGrPredef"/>
      <sheetName val="StoreCapGrPredef"/>
      <sheetName val="GroundWaterGrPredef"/>
      <sheetName val="SurfWaterGrPredef"/>
      <sheetName val="Static Menus"/>
      <sheetName val="Settings"/>
    </sheetNames>
    <sheetDataSet>
      <sheetData sheetId="0" refreshError="1"/>
      <sheetData sheetId="1" refreshError="1"/>
      <sheetData sheetId="2">
        <row r="8">
          <cell r="B8" t="str">
            <v>Medium</v>
          </cell>
          <cell r="H8" t="str">
            <v>IIASA_ssp1</v>
          </cell>
          <cell r="J8" t="str">
            <v>OECD_ssp1</v>
          </cell>
        </row>
        <row r="9">
          <cell r="B9" t="str">
            <v>Optimistic</v>
          </cell>
          <cell r="H9" t="str">
            <v>IIASA_ssp2</v>
          </cell>
          <cell r="J9" t="str">
            <v>OECD_ssp2</v>
          </cell>
        </row>
        <row r="10">
          <cell r="B10" t="str">
            <v>Pressimistic</v>
          </cell>
          <cell r="H10" t="str">
            <v>IIASA_ssp3</v>
          </cell>
          <cell r="J10" t="str">
            <v>OECD_ssp3</v>
          </cell>
        </row>
        <row r="11">
          <cell r="B11" t="str">
            <v>AgMip SSP2</v>
          </cell>
          <cell r="H11" t="str">
            <v>IIASA_ssp4</v>
          </cell>
          <cell r="J11" t="str">
            <v>OECD_ssp4</v>
          </cell>
        </row>
        <row r="12">
          <cell r="B12" t="str">
            <v>AgMip SSP3</v>
          </cell>
          <cell r="H12" t="str">
            <v>IIASA_ssp5</v>
          </cell>
          <cell r="J12" t="str">
            <v>OECD_ssp5</v>
          </cell>
        </row>
        <row r="13">
          <cell r="B13" t="str">
            <v>SSP1 (Sustainability)</v>
          </cell>
          <cell r="H13" t="str">
            <v>I2base</v>
          </cell>
          <cell r="J13" t="str">
            <v>I2base</v>
          </cell>
        </row>
        <row r="14">
          <cell r="B14" t="str">
            <v>SSP2 (Middle of the Road)</v>
          </cell>
          <cell r="H14" t="str">
            <v>I2pess</v>
          </cell>
          <cell r="J14" t="str">
            <v>I2pess</v>
          </cell>
        </row>
        <row r="15">
          <cell r="B15" t="str">
            <v>SSP3 (Fragmentation)</v>
          </cell>
          <cell r="H15" t="str">
            <v>I2opt</v>
          </cell>
          <cell r="J15" t="str">
            <v>I2opt</v>
          </cell>
        </row>
        <row r="16">
          <cell r="B16" t="str">
            <v>SSP4 (Inequality)</v>
          </cell>
          <cell r="H16" t="str">
            <v>I2SSP2</v>
          </cell>
          <cell r="J16" t="str">
            <v>I2SSP2</v>
          </cell>
        </row>
        <row r="17">
          <cell r="B17" t="str">
            <v>SSP5 (Conventional Development)</v>
          </cell>
          <cell r="H17" t="str">
            <v>I2SSP3</v>
          </cell>
          <cell r="J17" t="str">
            <v>I2SSP3</v>
          </cell>
        </row>
        <row r="18">
          <cell r="H18" t="str">
            <v>Empty</v>
          </cell>
          <cell r="J18" t="str">
            <v>Empty</v>
          </cell>
        </row>
        <row r="19">
          <cell r="H19">
            <v>0</v>
          </cell>
          <cell r="J19">
            <v>0</v>
          </cell>
        </row>
        <row r="20">
          <cell r="H20">
            <v>0</v>
          </cell>
          <cell r="J20">
            <v>0</v>
          </cell>
        </row>
        <row r="21">
          <cell r="H21">
            <v>0</v>
          </cell>
          <cell r="J21">
            <v>0</v>
          </cell>
        </row>
        <row r="22">
          <cell r="H22">
            <v>0</v>
          </cell>
          <cell r="J22">
            <v>0</v>
          </cell>
        </row>
        <row r="23">
          <cell r="H23">
            <v>0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0</v>
          </cell>
          <cell r="J25">
            <v>0</v>
          </cell>
        </row>
        <row r="26">
          <cell r="H26">
            <v>0</v>
          </cell>
          <cell r="J26">
            <v>0</v>
          </cell>
        </row>
        <row r="27">
          <cell r="H27">
            <v>0</v>
          </cell>
          <cell r="J27">
            <v>0</v>
          </cell>
        </row>
        <row r="28">
          <cell r="H28">
            <v>0</v>
          </cell>
          <cell r="J28">
            <v>0</v>
          </cell>
        </row>
      </sheetData>
      <sheetData sheetId="3" refreshError="1"/>
      <sheetData sheetId="4" refreshError="1"/>
      <sheetData sheetId="5">
        <row r="3">
          <cell r="U3" t="str">
            <v>Baseline</v>
          </cell>
        </row>
        <row r="4">
          <cell r="U4" t="str">
            <v>Zero</v>
          </cell>
        </row>
      </sheetData>
      <sheetData sheetId="6">
        <row r="4">
          <cell r="U4" t="str">
            <v>Baseline</v>
          </cell>
        </row>
        <row r="5">
          <cell r="U5" t="str">
            <v>Empty</v>
          </cell>
        </row>
      </sheetData>
      <sheetData sheetId="7">
        <row r="4">
          <cell r="V4" t="str">
            <v>No</v>
          </cell>
        </row>
        <row r="5">
          <cell r="V5" t="str">
            <v>Empty</v>
          </cell>
        </row>
      </sheetData>
      <sheetData sheetId="8">
        <row r="7">
          <cell r="T7" t="str">
            <v>NoTech</v>
          </cell>
          <cell r="W7">
            <v>1</v>
          </cell>
        </row>
      </sheetData>
      <sheetData sheetId="9" refreshError="1"/>
      <sheetData sheetId="10">
        <row r="9">
          <cell r="C9" t="str">
            <v>Baseline</v>
          </cell>
        </row>
        <row r="10">
          <cell r="C10" t="str">
            <v>test1</v>
          </cell>
        </row>
      </sheetData>
      <sheetData sheetId="11">
        <row r="4">
          <cell r="U4" t="str">
            <v>Baseline</v>
          </cell>
        </row>
        <row r="5">
          <cell r="U5" t="str">
            <v>test</v>
          </cell>
        </row>
      </sheetData>
      <sheetData sheetId="12">
        <row r="4">
          <cell r="U4" t="str">
            <v>Baseline</v>
          </cell>
        </row>
        <row r="5">
          <cell r="U5" t="str">
            <v>test</v>
          </cell>
        </row>
      </sheetData>
      <sheetData sheetId="13">
        <row r="4">
          <cell r="U4" t="str">
            <v>Baseline</v>
          </cell>
        </row>
        <row r="5">
          <cell r="U5" t="str">
            <v>test</v>
          </cell>
        </row>
      </sheetData>
      <sheetData sheetId="14">
        <row r="4">
          <cell r="U4" t="str">
            <v>Baseline</v>
          </cell>
        </row>
        <row r="5">
          <cell r="U5" t="str">
            <v>test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9">
          <cell r="C9" t="str">
            <v>base</v>
          </cell>
          <cell r="E9" t="str">
            <v>Reference</v>
          </cell>
          <cell r="G9" t="str">
            <v>Food</v>
          </cell>
          <cell r="K9" t="str">
            <v>Linear</v>
          </cell>
          <cell r="M9" t="str">
            <v>gfdl_esm2m/rcp8p5/dssat</v>
          </cell>
        </row>
        <row r="10">
          <cell r="C10" t="str">
            <v>dtol</v>
          </cell>
          <cell r="E10">
            <v>0</v>
          </cell>
          <cell r="G10" t="str">
            <v>Water</v>
          </cell>
          <cell r="K10" t="str">
            <v>Logistic</v>
          </cell>
          <cell r="M10" t="str">
            <v>hadgem2_es/rcp8p5/dssat</v>
          </cell>
        </row>
        <row r="11">
          <cell r="C11" t="str">
            <v>htol</v>
          </cell>
          <cell r="E11">
            <v>1</v>
          </cell>
          <cell r="G11" t="str">
            <v>Water+Food</v>
          </cell>
          <cell r="M11" t="str">
            <v>ipsl_cm5a_lr/rcp8p5/dssat</v>
          </cell>
        </row>
        <row r="12">
          <cell r="C12" t="str">
            <v>hyld</v>
          </cell>
          <cell r="M12" t="str">
            <v>miroc_esm_chem/rcp8p5/dssat</v>
          </cell>
        </row>
        <row r="13">
          <cell r="C13" t="str">
            <v>c4ri</v>
          </cell>
          <cell r="M13" t="str">
            <v>hadgem2_es_agmip/rcp8p5/dssat</v>
          </cell>
        </row>
        <row r="14">
          <cell r="C14" t="str">
            <v>dtht</v>
          </cell>
          <cell r="M14" t="str">
            <v>hadgem2_es_agmip/rcp8p5/lpjml</v>
          </cell>
        </row>
        <row r="15">
          <cell r="C15" t="str">
            <v>dhty</v>
          </cell>
          <cell r="M15" t="str">
            <v>ipsl_cm5a_lr_agmip/rcp8p5/dssat</v>
          </cell>
        </row>
        <row r="16">
          <cell r="C16" t="str">
            <v>base2</v>
          </cell>
          <cell r="M16" t="str">
            <v>ipsl_cm5a_lr_agmip/rcp8p5/lpjml</v>
          </cell>
        </row>
        <row r="17">
          <cell r="M17" t="str">
            <v>NoCC/NoCC/dssat</v>
          </cell>
        </row>
      </sheetData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yTable" displayName="CountryTable" ref="B8:F194" totalsRowShown="0" headerRowBorderDxfId="6" headerRowCellStyle="Heading 2">
  <tableColumns count="5">
    <tableColumn id="1" xr3:uid="{00000000-0010-0000-0000-000001000000}" name="parentkey"/>
    <tableColumn id="2" xr3:uid="{00000000-0010-0000-0000-000002000000}" name="childkey"/>
    <tableColumn id="3" xr3:uid="{00000000-0010-0000-0000-000003000000}" name="Column1"/>
    <tableColumn id="4" xr3:uid="{00000000-0010-0000-0000-000004000000}" name="name"/>
    <tableColumn id="5" xr3:uid="{00000000-0010-0000-0000-000005000000}" name="gro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PUTable" displayName="FPUTable" ref="H8:L514" totalsRowShown="0" headerRowBorderDxfId="5" headerRowCellStyle="Heading 2">
  <tableColumns count="5">
    <tableColumn id="1" xr3:uid="{00000000-0010-0000-0100-000001000000}" name="parentkey"/>
    <tableColumn id="2" xr3:uid="{00000000-0010-0000-0100-000002000000}" name="childkey"/>
    <tableColumn id="3" xr3:uid="{00000000-0010-0000-0100-000003000000}" name="description"/>
    <tableColumn id="4" xr3:uid="{00000000-0010-0000-0100-000004000000}" name="name"/>
    <tableColumn id="5" xr3:uid="{00000000-0010-0000-0100-000005000000}" name="gro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ropTable" displayName="CropTable" ref="N8:T77" totalsRowShown="0" headerRowDxfId="4" headerRowBorderDxfId="3" tableBorderDxfId="2" totalsRowBorderDxfId="1" headerRowCellStyle="Heading 2">
  <tableColumns count="7">
    <tableColumn id="1" xr3:uid="{00000000-0010-0000-0200-000001000000}" name="parentkey" dataDxfId="0"/>
    <tableColumn id="2" xr3:uid="{00000000-0010-0000-0200-000002000000}" name="childkey"/>
    <tableColumn id="3" xr3:uid="{00000000-0010-0000-0200-000003000000}" name="description"/>
    <tableColumn id="4" xr3:uid="{00000000-0010-0000-0200-000004000000}" name="name"/>
    <tableColumn id="5" xr3:uid="{00000000-0010-0000-0200-000005000000}" name="group"/>
    <tableColumn id="6" xr3:uid="{00000000-0010-0000-0200-000006000000}" name="jjj"/>
    <tableColumn id="7" xr3:uid="{00000000-0010-0000-0200-000007000000}" name="jcro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G7:AG86" totalsRowShown="0">
  <tableColumns count="1">
    <tableColumn id="1" xr3:uid="{00000000-0010-0000-0300-000001000000}" name="CommodityMen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ilk.com/software/statplanet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 tint="-0.499984740745262"/>
  </sheetPr>
  <dimension ref="A1:AI37"/>
  <sheetViews>
    <sheetView topLeftCell="A7" zoomScale="80" zoomScaleNormal="80" workbookViewId="0">
      <selection activeCell="L39" sqref="L39"/>
    </sheetView>
  </sheetViews>
  <sheetFormatPr defaultRowHeight="15" x14ac:dyDescent="0.25"/>
  <cols>
    <col min="1" max="1" width="12.140625" customWidth="1"/>
    <col min="2" max="2" width="28.7109375" customWidth="1"/>
    <col min="3" max="3" width="20.5703125" customWidth="1"/>
    <col min="4" max="4" width="9.28515625" customWidth="1"/>
    <col min="5" max="5" width="10.7109375" customWidth="1"/>
    <col min="15" max="15" width="28.7109375" customWidth="1"/>
    <col min="16" max="16" width="17.7109375" customWidth="1"/>
  </cols>
  <sheetData>
    <row r="1" spans="1:35" ht="20.25" thickBot="1" x14ac:dyDescent="0.35">
      <c r="A1" s="21" t="s">
        <v>117</v>
      </c>
      <c r="B1" s="2" t="s">
        <v>13</v>
      </c>
      <c r="C1" s="2"/>
      <c r="D1" s="2"/>
      <c r="E1" s="2"/>
      <c r="F1" s="2"/>
      <c r="G1" s="2"/>
    </row>
    <row r="2" spans="1:35" ht="15.75" thickTop="1" x14ac:dyDescent="0.25">
      <c r="A2" s="24" t="s">
        <v>118</v>
      </c>
      <c r="B2" s="3" t="s">
        <v>14</v>
      </c>
    </row>
    <row r="3" spans="1:35" x14ac:dyDescent="0.25">
      <c r="O3" s="15" t="s">
        <v>112</v>
      </c>
      <c r="P3" s="58" t="s">
        <v>1898</v>
      </c>
      <c r="Q3" s="58"/>
      <c r="R3" s="58"/>
      <c r="S3" s="58"/>
      <c r="T3" s="58"/>
      <c r="U3" s="58"/>
      <c r="V3" s="58"/>
    </row>
    <row r="4" spans="1:35" x14ac:dyDescent="0.25">
      <c r="B4" s="3"/>
    </row>
    <row r="5" spans="1:35" ht="20.25" thickBot="1" x14ac:dyDescent="0.35">
      <c r="B5" s="2" t="s">
        <v>9</v>
      </c>
      <c r="C5" s="2"/>
      <c r="D5" s="2"/>
      <c r="O5" s="2" t="s">
        <v>16</v>
      </c>
      <c r="P5" s="2"/>
      <c r="Q5" s="2"/>
      <c r="R5" s="2"/>
      <c r="S5" s="2"/>
    </row>
    <row r="6" spans="1:35" ht="18.75" thickTop="1" thickBot="1" x14ac:dyDescent="0.35">
      <c r="B6" s="5" t="s">
        <v>5</v>
      </c>
      <c r="C6" s="5" t="s">
        <v>6</v>
      </c>
      <c r="D6" s="5" t="s">
        <v>10</v>
      </c>
      <c r="O6" s="5" t="s">
        <v>5</v>
      </c>
      <c r="P6" s="5" t="s">
        <v>6</v>
      </c>
      <c r="Q6" s="5" t="s">
        <v>7</v>
      </c>
      <c r="R6" s="7" t="s">
        <v>8</v>
      </c>
      <c r="S6" s="7" t="s">
        <v>17</v>
      </c>
      <c r="AB6" s="14" t="s">
        <v>21</v>
      </c>
      <c r="AC6" s="14"/>
      <c r="AD6" s="14"/>
      <c r="AE6" s="14"/>
      <c r="AF6" s="14"/>
      <c r="AG6" s="14"/>
      <c r="AH6" s="14"/>
      <c r="AI6" s="14"/>
    </row>
    <row r="7" spans="1:35" ht="16.5" thickTop="1" thickBot="1" x14ac:dyDescent="0.3">
      <c r="D7" s="16" t="s">
        <v>24</v>
      </c>
      <c r="E7" s="55" t="s">
        <v>28</v>
      </c>
      <c r="F7" s="56"/>
      <c r="G7" s="60" t="s">
        <v>23</v>
      </c>
      <c r="H7" s="60"/>
      <c r="I7" s="57" t="s">
        <v>1777</v>
      </c>
      <c r="J7" s="57"/>
      <c r="Q7" s="16" t="s">
        <v>24</v>
      </c>
      <c r="AB7" s="1"/>
      <c r="AC7" s="1" t="s">
        <v>19</v>
      </c>
      <c r="AD7" s="1"/>
      <c r="AE7" s="1"/>
      <c r="AF7" s="1"/>
      <c r="AG7" s="1"/>
      <c r="AH7" s="1"/>
      <c r="AI7" s="1"/>
    </row>
    <row r="8" spans="1:35" ht="15.75" thickBot="1" x14ac:dyDescent="0.3">
      <c r="A8" s="25">
        <v>1</v>
      </c>
      <c r="B8" s="4"/>
      <c r="C8" s="43"/>
      <c r="D8" s="10"/>
      <c r="E8" t="s">
        <v>34</v>
      </c>
      <c r="G8" s="60" t="s">
        <v>70</v>
      </c>
      <c r="H8" s="60"/>
      <c r="I8" s="57" t="s">
        <v>1777</v>
      </c>
      <c r="J8" s="57"/>
      <c r="K8" s="13" t="s">
        <v>18</v>
      </c>
      <c r="N8" s="25">
        <v>1</v>
      </c>
      <c r="O8" s="39"/>
      <c r="P8" s="40"/>
      <c r="Q8" s="8"/>
      <c r="R8" s="8"/>
      <c r="S8" s="50"/>
      <c r="T8" t="s">
        <v>25</v>
      </c>
      <c r="AB8" s="1"/>
      <c r="AC8" s="1" t="s">
        <v>20</v>
      </c>
      <c r="AD8" s="1"/>
      <c r="AE8" s="1"/>
      <c r="AF8" s="1"/>
      <c r="AG8" s="1"/>
      <c r="AH8" s="1"/>
      <c r="AI8" s="1"/>
    </row>
    <row r="9" spans="1:35" ht="15.75" thickBot="1" x14ac:dyDescent="0.3">
      <c r="A9" s="25">
        <v>2</v>
      </c>
      <c r="B9" s="4"/>
      <c r="C9" s="43"/>
      <c r="D9" s="10"/>
      <c r="E9" t="s">
        <v>33</v>
      </c>
      <c r="G9" s="59" t="s">
        <v>71</v>
      </c>
      <c r="H9" s="59"/>
      <c r="I9" s="57"/>
      <c r="J9" s="57"/>
      <c r="K9" s="13" t="s">
        <v>18</v>
      </c>
      <c r="N9" s="25">
        <v>2</v>
      </c>
      <c r="O9" s="39"/>
      <c r="P9" s="40"/>
      <c r="Q9" s="8"/>
      <c r="R9" s="8"/>
      <c r="S9" s="50"/>
      <c r="T9" t="s">
        <v>26</v>
      </c>
      <c r="AB9" s="1"/>
      <c r="AC9" s="1"/>
      <c r="AD9" s="1"/>
      <c r="AE9" s="1"/>
      <c r="AF9" s="1"/>
      <c r="AG9" s="1"/>
      <c r="AH9" s="1"/>
      <c r="AI9" s="1"/>
    </row>
    <row r="10" spans="1:35" ht="15.75" thickBot="1" x14ac:dyDescent="0.3">
      <c r="A10" s="25">
        <v>3</v>
      </c>
      <c r="B10" s="4"/>
      <c r="C10" s="43"/>
      <c r="D10" s="10"/>
      <c r="E10" t="s">
        <v>32</v>
      </c>
      <c r="N10" s="25">
        <v>3</v>
      </c>
      <c r="O10" s="39"/>
      <c r="P10" s="40"/>
      <c r="Q10" s="8"/>
      <c r="R10" s="8"/>
      <c r="S10" s="50"/>
      <c r="T10" t="s">
        <v>22</v>
      </c>
      <c r="AB10" s="14" t="s">
        <v>1511</v>
      </c>
      <c r="AC10" s="14"/>
      <c r="AD10" s="14"/>
      <c r="AE10" s="14"/>
      <c r="AF10" s="14"/>
      <c r="AG10" s="14"/>
      <c r="AH10" s="14"/>
      <c r="AI10" s="14"/>
    </row>
    <row r="11" spans="1:35" x14ac:dyDescent="0.25">
      <c r="A11" s="25">
        <v>4</v>
      </c>
      <c r="B11" s="4"/>
      <c r="C11" s="43"/>
      <c r="D11" s="10"/>
      <c r="E11" t="s">
        <v>35</v>
      </c>
      <c r="N11" s="25">
        <v>4</v>
      </c>
      <c r="O11" s="39"/>
      <c r="P11" s="40"/>
      <c r="Q11" s="8"/>
      <c r="R11" s="8"/>
      <c r="S11" s="50"/>
      <c r="AB11" s="1"/>
      <c r="AC11" s="1" t="s">
        <v>1512</v>
      </c>
      <c r="AD11" s="1"/>
      <c r="AE11" s="1"/>
      <c r="AF11" s="1"/>
      <c r="AG11" s="1"/>
      <c r="AH11" s="1"/>
      <c r="AI11" s="1"/>
    </row>
    <row r="12" spans="1:35" x14ac:dyDescent="0.25">
      <c r="A12" s="25">
        <v>5</v>
      </c>
      <c r="B12" s="4"/>
      <c r="C12" s="43"/>
      <c r="D12" s="10"/>
      <c r="G12" t="s">
        <v>36</v>
      </c>
      <c r="N12" s="25">
        <v>5</v>
      </c>
      <c r="O12" s="39"/>
      <c r="P12" s="40"/>
      <c r="Q12" s="8"/>
      <c r="R12" s="8"/>
      <c r="S12" s="8"/>
      <c r="T12" t="s">
        <v>27</v>
      </c>
      <c r="AB12" s="1"/>
      <c r="AC12" s="41" t="s">
        <v>1513</v>
      </c>
      <c r="AD12" s="1"/>
      <c r="AE12" s="1"/>
      <c r="AF12" s="1"/>
      <c r="AG12" s="1"/>
      <c r="AH12" s="1"/>
      <c r="AI12" s="1"/>
    </row>
    <row r="13" spans="1:35" x14ac:dyDescent="0.25">
      <c r="A13" s="25">
        <v>6</v>
      </c>
      <c r="B13" s="4"/>
      <c r="C13" s="43"/>
      <c r="D13" s="10"/>
      <c r="G13" t="s">
        <v>37</v>
      </c>
      <c r="N13" s="25">
        <v>6</v>
      </c>
      <c r="O13" s="39"/>
      <c r="P13" s="40"/>
      <c r="Q13" s="8"/>
      <c r="R13" s="8"/>
      <c r="S13" s="8"/>
      <c r="T13" t="s">
        <v>40</v>
      </c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5">
        <v>7</v>
      </c>
      <c r="B14" s="4"/>
      <c r="C14" s="43"/>
      <c r="D14" s="10"/>
      <c r="G14" t="s">
        <v>38</v>
      </c>
      <c r="N14" s="25">
        <v>7</v>
      </c>
      <c r="O14" s="46"/>
      <c r="P14" s="40"/>
      <c r="Q14" s="8"/>
      <c r="R14" s="8"/>
      <c r="S14" s="8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5">
        <v>8</v>
      </c>
      <c r="B15" s="4"/>
      <c r="C15" s="43"/>
      <c r="D15" s="10"/>
      <c r="G15" t="s">
        <v>39</v>
      </c>
      <c r="N15" s="25">
        <v>8</v>
      </c>
      <c r="O15" s="39"/>
      <c r="P15" s="40"/>
      <c r="Q15" s="8"/>
      <c r="R15" s="8"/>
      <c r="S15" s="8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5">
        <v>9</v>
      </c>
      <c r="B16" s="4"/>
      <c r="C16" s="43"/>
      <c r="D16" s="10"/>
      <c r="G16" t="s">
        <v>72</v>
      </c>
      <c r="N16" s="25">
        <v>9</v>
      </c>
      <c r="O16" s="39"/>
      <c r="P16" s="40"/>
      <c r="Q16" s="8"/>
      <c r="R16" s="8"/>
      <c r="S16" s="8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5">
        <v>10</v>
      </c>
      <c r="B17" s="4"/>
      <c r="C17" s="43"/>
      <c r="D17" s="10"/>
      <c r="G17" t="s">
        <v>30</v>
      </c>
      <c r="H17" s="9"/>
      <c r="I17" t="s">
        <v>29</v>
      </c>
      <c r="N17" s="25">
        <v>10</v>
      </c>
      <c r="O17" s="39"/>
      <c r="P17" s="39"/>
      <c r="Q17" s="8"/>
      <c r="R17" s="8"/>
      <c r="S17" s="8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5">
        <v>11</v>
      </c>
      <c r="B18" s="4"/>
      <c r="C18" s="43"/>
      <c r="D18" s="10"/>
      <c r="H18" s="10"/>
      <c r="I18" t="s">
        <v>31</v>
      </c>
      <c r="N18" s="25">
        <v>11</v>
      </c>
      <c r="O18" s="39"/>
      <c r="P18" s="39"/>
      <c r="Q18" s="8"/>
      <c r="R18" s="8"/>
      <c r="S18" s="8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5">
        <v>12</v>
      </c>
      <c r="B19" s="4"/>
      <c r="C19" s="43"/>
      <c r="D19" s="10"/>
      <c r="N19" s="25">
        <v>12</v>
      </c>
      <c r="O19" s="39"/>
      <c r="P19" s="39"/>
      <c r="Q19" s="8"/>
      <c r="R19" s="8"/>
      <c r="S19" s="8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5">
        <v>13</v>
      </c>
      <c r="B20" s="4"/>
      <c r="C20" s="43"/>
      <c r="D20" s="10"/>
      <c r="G20" s="12"/>
      <c r="H20" s="12"/>
      <c r="I20" s="12"/>
      <c r="J20" s="12"/>
      <c r="K20" s="12"/>
      <c r="L20" s="12"/>
      <c r="N20" s="25">
        <v>13</v>
      </c>
      <c r="O20" s="39"/>
      <c r="P20" s="39"/>
      <c r="Q20" s="8"/>
      <c r="R20" s="8"/>
      <c r="S20" s="8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5">
        <v>14</v>
      </c>
      <c r="B21" s="4"/>
      <c r="C21" s="43"/>
      <c r="D21" s="10"/>
      <c r="G21" s="12"/>
      <c r="H21" s="12"/>
      <c r="I21" s="12"/>
      <c r="J21" s="12"/>
      <c r="K21" s="12"/>
      <c r="L21" s="12"/>
      <c r="N21" s="25">
        <v>14</v>
      </c>
      <c r="O21" s="39"/>
      <c r="P21" s="39"/>
      <c r="Q21" s="8"/>
      <c r="R21" s="8"/>
      <c r="S21" s="8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5">
        <v>15</v>
      </c>
      <c r="B22" s="4"/>
      <c r="C22" s="43"/>
      <c r="D22" s="10"/>
      <c r="G22" s="12"/>
      <c r="H22" s="12"/>
      <c r="I22" s="12"/>
      <c r="J22" s="12"/>
      <c r="K22" s="12"/>
      <c r="L22" s="12"/>
      <c r="N22" s="25">
        <v>15</v>
      </c>
      <c r="O22" s="39"/>
      <c r="P22" s="39"/>
      <c r="Q22" s="8"/>
      <c r="R22" s="8"/>
      <c r="S22" s="8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5">
        <v>16</v>
      </c>
      <c r="B23" s="4"/>
      <c r="C23" s="43"/>
      <c r="D23" s="10"/>
      <c r="G23" s="12"/>
      <c r="H23" s="12"/>
      <c r="I23" s="12"/>
      <c r="J23" s="12"/>
      <c r="K23" s="12"/>
      <c r="L23" s="12"/>
      <c r="N23" s="25">
        <v>16</v>
      </c>
      <c r="O23" s="39"/>
      <c r="P23" s="39"/>
      <c r="Q23" s="8"/>
      <c r="R23" s="8"/>
      <c r="S23" s="8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5">
        <v>17</v>
      </c>
      <c r="B24" s="4"/>
      <c r="C24" s="43"/>
      <c r="D24" s="10"/>
      <c r="G24" s="12"/>
      <c r="H24" s="12"/>
      <c r="I24" s="12"/>
      <c r="J24" s="12"/>
      <c r="K24" s="12"/>
      <c r="L24" s="12"/>
      <c r="N24" s="25">
        <v>17</v>
      </c>
      <c r="O24" s="39"/>
      <c r="P24" s="39"/>
      <c r="Q24" s="8"/>
      <c r="R24" s="8"/>
      <c r="S24" s="8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5">
        <v>18</v>
      </c>
      <c r="B25" s="4"/>
      <c r="C25" s="43"/>
      <c r="D25" s="10"/>
      <c r="G25" s="12"/>
      <c r="H25" s="12"/>
      <c r="I25" s="12"/>
      <c r="J25" s="12"/>
      <c r="K25" s="12"/>
      <c r="L25" s="12"/>
      <c r="N25" s="25">
        <v>18</v>
      </c>
      <c r="O25" s="39"/>
      <c r="P25" s="39"/>
      <c r="Q25" s="8"/>
      <c r="R25" s="8"/>
      <c r="S25" s="8"/>
    </row>
    <row r="26" spans="1:35" x14ac:dyDescent="0.25">
      <c r="A26" s="25">
        <v>19</v>
      </c>
      <c r="B26" s="4"/>
      <c r="C26" s="43"/>
      <c r="D26" s="10"/>
      <c r="N26" s="25">
        <v>19</v>
      </c>
      <c r="O26" s="39"/>
      <c r="P26" s="39"/>
      <c r="Q26" s="8"/>
      <c r="R26" s="8"/>
      <c r="S26" s="8"/>
    </row>
    <row r="27" spans="1:35" x14ac:dyDescent="0.25">
      <c r="A27" s="25">
        <v>20</v>
      </c>
      <c r="B27" s="4"/>
      <c r="C27" s="43"/>
      <c r="D27" s="10"/>
      <c r="N27" s="25">
        <v>20</v>
      </c>
      <c r="O27" s="39"/>
      <c r="P27" s="39"/>
      <c r="Q27" s="8"/>
      <c r="R27" s="8"/>
      <c r="S27" s="8"/>
    </row>
    <row r="28" spans="1:35" x14ac:dyDescent="0.25">
      <c r="A28" s="25">
        <v>21</v>
      </c>
      <c r="B28" s="4"/>
      <c r="C28" s="43"/>
      <c r="D28" s="10"/>
      <c r="N28" s="25">
        <v>21</v>
      </c>
      <c r="O28" s="39"/>
      <c r="P28" s="39"/>
      <c r="Q28" s="8"/>
      <c r="R28" s="8"/>
      <c r="S28" s="8"/>
    </row>
    <row r="29" spans="1:35" x14ac:dyDescent="0.25">
      <c r="A29" s="25">
        <v>22</v>
      </c>
      <c r="B29" s="4"/>
      <c r="C29" s="43"/>
      <c r="D29" s="10"/>
      <c r="N29" s="25">
        <v>22</v>
      </c>
      <c r="O29" s="39"/>
      <c r="P29" s="39"/>
      <c r="Q29" s="8"/>
      <c r="R29" s="8"/>
      <c r="S29" s="8"/>
    </row>
    <row r="30" spans="1:35" x14ac:dyDescent="0.25">
      <c r="A30" s="25">
        <v>23</v>
      </c>
      <c r="B30" s="4"/>
      <c r="C30" s="43"/>
      <c r="D30" s="10"/>
      <c r="N30" s="25">
        <v>23</v>
      </c>
      <c r="O30" s="39"/>
      <c r="P30" s="39"/>
      <c r="Q30" s="8"/>
      <c r="R30" s="8"/>
      <c r="S30" s="8"/>
    </row>
    <row r="31" spans="1:35" x14ac:dyDescent="0.25">
      <c r="A31" s="25">
        <v>24</v>
      </c>
      <c r="B31" s="4"/>
      <c r="C31" s="43"/>
      <c r="D31" s="10"/>
      <c r="N31" s="25">
        <v>24</v>
      </c>
      <c r="O31" s="39"/>
      <c r="P31" s="39"/>
      <c r="Q31" s="8"/>
      <c r="R31" s="8"/>
      <c r="S31" s="8"/>
    </row>
    <row r="32" spans="1:35" x14ac:dyDescent="0.25">
      <c r="A32" s="25">
        <v>25</v>
      </c>
      <c r="B32" s="4"/>
      <c r="C32" s="43"/>
      <c r="D32" s="10"/>
      <c r="G32" t="s">
        <v>1517</v>
      </c>
      <c r="N32" s="25">
        <v>25</v>
      </c>
      <c r="O32" s="39"/>
      <c r="P32" s="39"/>
      <c r="Q32" s="8"/>
      <c r="R32" s="8"/>
      <c r="S32" s="8"/>
    </row>
    <row r="33" spans="14:19" x14ac:dyDescent="0.25">
      <c r="N33" s="25">
        <v>26</v>
      </c>
      <c r="O33" s="39"/>
      <c r="P33" s="39"/>
      <c r="Q33" s="8"/>
      <c r="R33" s="8"/>
      <c r="S33" s="8"/>
    </row>
    <row r="34" spans="14:19" x14ac:dyDescent="0.25">
      <c r="N34" s="25">
        <v>27</v>
      </c>
      <c r="O34" s="39"/>
      <c r="P34" s="39"/>
      <c r="Q34" s="8"/>
      <c r="R34" s="8"/>
      <c r="S34" s="8"/>
    </row>
    <row r="35" spans="14:19" x14ac:dyDescent="0.25">
      <c r="N35" s="25">
        <v>28</v>
      </c>
      <c r="O35" s="39"/>
      <c r="P35" s="39"/>
      <c r="Q35" s="8"/>
      <c r="R35" s="8"/>
      <c r="S35" s="8"/>
    </row>
    <row r="36" spans="14:19" x14ac:dyDescent="0.25">
      <c r="N36" s="25">
        <v>29</v>
      </c>
      <c r="O36" s="39"/>
      <c r="P36" s="39"/>
      <c r="Q36" s="8"/>
      <c r="R36" s="8"/>
      <c r="S36" s="8"/>
    </row>
    <row r="37" spans="14:19" x14ac:dyDescent="0.25">
      <c r="N37" s="25">
        <v>30</v>
      </c>
      <c r="O37" s="39"/>
      <c r="P37" s="39"/>
      <c r="Q37" s="8"/>
      <c r="R37" s="8"/>
      <c r="S37" s="8"/>
    </row>
  </sheetData>
  <sortState xmlns:xlrd2="http://schemas.microsoft.com/office/spreadsheetml/2017/richdata2" ref="O8:S11">
    <sortCondition ref="P8"/>
  </sortState>
  <dataConsolidate/>
  <mergeCells count="8">
    <mergeCell ref="E7:F7"/>
    <mergeCell ref="I8:J8"/>
    <mergeCell ref="I7:J7"/>
    <mergeCell ref="P3:V3"/>
    <mergeCell ref="G9:H9"/>
    <mergeCell ref="I9:J9"/>
    <mergeCell ref="G7:H7"/>
    <mergeCell ref="G8:H8"/>
  </mergeCells>
  <dataValidations count="3">
    <dataValidation type="list" allowBlank="1" showInputMessage="1" showErrorMessage="1" sqref="D8:D17" xr:uid="{00000000-0002-0000-0200-000000000000}">
      <formula1>",Include"</formula1>
    </dataValidation>
    <dataValidation type="list" allowBlank="1" showInputMessage="1" showErrorMessage="1" sqref="I8:J8" xr:uid="{00000000-0002-0000-0200-000001000000}">
      <formula1>CTYParams</formula1>
    </dataValidation>
    <dataValidation type="list" allowBlank="1" showInputMessage="1" showErrorMessage="1" sqref="I9:J9" xr:uid="{00000000-0002-0000-0200-000002000000}">
      <formula1>FPUParams</formula1>
    </dataValidation>
  </dataValidations>
  <hyperlinks>
    <hyperlink ref="K8" location="'Parameter Selection'!A1" display="Sheet" xr:uid="{00000000-0004-0000-0200-000000000000}"/>
    <hyperlink ref="E7:F7" location="'Output GDX Files'!A1" display="Manage" xr:uid="{00000000-0004-0000-0200-000001000000}"/>
    <hyperlink ref="K9" location="'Parameter Selection'!A1" display="Sheet" xr:uid="{00000000-0004-0000-0200-000002000000}"/>
    <hyperlink ref="A1" location="MAIN!A1" display="Main" xr:uid="{00000000-0004-0000-0200-000003000000}"/>
    <hyperlink ref="A2" location="'Output GDX Files'!A1" display="GDX" xr:uid="{00000000-0004-0000-0200-000004000000}"/>
    <hyperlink ref="AC12" r:id="rId1" xr:uid="{00000000-0004-0000-0200-000005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Button 1">
              <controlPr defaultSize="0" print="0" autoFill="0" autoPict="0" macro="[0]!SPsortGdxByName" altText="Sort">
                <anchor moveWithCells="1" siz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Button 2">
              <controlPr defaultSize="0" print="0" autoFill="0" autoPict="0" macro="[0]!SPsortGdxByDate" altText="Sort">
                <anchor moveWithCells="1" siz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Button 3">
              <controlPr defaultSize="0" print="0" autoFill="0" autoPict="0" macro="[0]!SPReportGenerator">
                <anchor moveWithCells="1" sizeWithCells="1">
                  <from>
                    <xdr:col>7</xdr:col>
                    <xdr:colOff>0</xdr:colOff>
                    <xdr:row>20</xdr:row>
                    <xdr:rowOff>171450</xdr:rowOff>
                  </from>
                  <to>
                    <xdr:col>11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 macro="[0]!SPsortReportByName">
                <anchor moveWithCells="1" siz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 macro="[0]!SPsortReportByDate">
                <anchor moveWithCells="1" sizeWithCells="1">
                  <from>
                    <xdr:col>15</xdr:col>
                    <xdr:colOff>0</xdr:colOff>
                    <xdr:row>5</xdr:row>
                    <xdr:rowOff>238125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 macro="[0]!SPRescan">
                <anchor moveWithCells="1" sizeWithCells="1">
                  <from>
                    <xdr:col>7</xdr:col>
                    <xdr:colOff>0</xdr:colOff>
                    <xdr:row>27</xdr:row>
                    <xdr:rowOff>190500</xdr:rowOff>
                  </from>
                  <to>
                    <xdr:col>11</xdr:col>
                    <xdr:colOff>0</xdr:colOff>
                    <xdr:row>29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2" tint="-0.499984740745262"/>
  </sheetPr>
  <dimension ref="A1:AJ39"/>
  <sheetViews>
    <sheetView topLeftCell="O1" zoomScale="80" zoomScaleNormal="80" workbookViewId="0">
      <selection activeCell="U13" sqref="U13"/>
    </sheetView>
  </sheetViews>
  <sheetFormatPr defaultRowHeight="15" x14ac:dyDescent="0.25"/>
  <cols>
    <col min="1" max="1" width="11.42578125" customWidth="1"/>
    <col min="2" max="2" width="28.7109375" customWidth="1"/>
    <col min="3" max="3" width="19.28515625" customWidth="1"/>
    <col min="4" max="4" width="11.28515625" customWidth="1"/>
    <col min="5" max="5" width="8.85546875" customWidth="1"/>
    <col min="9" max="9" width="12.5703125" customWidth="1"/>
    <col min="13" max="13" width="11.7109375" customWidth="1"/>
    <col min="17" max="17" width="28.7109375" customWidth="1"/>
    <col min="18" max="18" width="17.7109375" customWidth="1"/>
  </cols>
  <sheetData>
    <row r="1" spans="1:36" ht="20.25" thickBot="1" x14ac:dyDescent="0.35">
      <c r="A1" s="4" t="s">
        <v>4</v>
      </c>
      <c r="B1" s="2" t="s">
        <v>1</v>
      </c>
      <c r="C1" s="2"/>
      <c r="D1" s="2"/>
      <c r="E1" s="2"/>
      <c r="F1" s="2"/>
      <c r="G1" s="2"/>
    </row>
    <row r="2" spans="1:36" ht="15.75" thickTop="1" x14ac:dyDescent="0.25">
      <c r="B2" s="3" t="s">
        <v>2</v>
      </c>
    </row>
    <row r="3" spans="1:36" x14ac:dyDescent="0.25">
      <c r="B3" s="3" t="s">
        <v>3</v>
      </c>
    </row>
    <row r="4" spans="1:36" x14ac:dyDescent="0.25">
      <c r="Q4" s="15" t="s">
        <v>112</v>
      </c>
      <c r="R4" s="61" t="s">
        <v>1899</v>
      </c>
      <c r="S4" s="62"/>
      <c r="T4" s="62"/>
      <c r="U4" s="62"/>
      <c r="V4" s="62"/>
      <c r="W4" s="63"/>
    </row>
    <row r="6" spans="1:36" ht="20.25" thickBot="1" x14ac:dyDescent="0.35">
      <c r="B6" s="2" t="s">
        <v>9</v>
      </c>
      <c r="C6" s="5"/>
      <c r="D6" s="5"/>
      <c r="Q6" s="2" t="s">
        <v>101</v>
      </c>
      <c r="R6" s="2"/>
      <c r="S6" s="2"/>
      <c r="T6" s="2"/>
      <c r="U6" s="2"/>
    </row>
    <row r="7" spans="1:36" ht="18.75" thickTop="1" thickBot="1" x14ac:dyDescent="0.35">
      <c r="B7" s="5" t="s">
        <v>5</v>
      </c>
      <c r="C7" s="5" t="s">
        <v>6</v>
      </c>
      <c r="D7" s="5" t="s">
        <v>10</v>
      </c>
      <c r="Q7" s="5" t="s">
        <v>5</v>
      </c>
      <c r="R7" s="5" t="s">
        <v>6</v>
      </c>
      <c r="S7" s="5" t="s">
        <v>7</v>
      </c>
      <c r="T7" s="5" t="s">
        <v>8</v>
      </c>
      <c r="U7" s="7" t="s">
        <v>17</v>
      </c>
    </row>
    <row r="8" spans="1:36" ht="16.5" thickTop="1" thickBot="1" x14ac:dyDescent="0.3">
      <c r="D8" s="9" t="s">
        <v>24</v>
      </c>
      <c r="E8" s="55" t="s">
        <v>28</v>
      </c>
      <c r="F8" s="56"/>
      <c r="H8" s="69" t="s">
        <v>74</v>
      </c>
      <c r="I8" s="70"/>
      <c r="J8" s="57" t="s">
        <v>1835</v>
      </c>
      <c r="K8" s="57"/>
      <c r="L8" s="57"/>
      <c r="M8" s="3" t="s">
        <v>102</v>
      </c>
      <c r="S8" s="9" t="s">
        <v>24</v>
      </c>
      <c r="Y8" s="14" t="s">
        <v>21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25">
      <c r="A9" s="25">
        <v>1</v>
      </c>
      <c r="B9" s="4"/>
      <c r="C9" s="43"/>
      <c r="D9" s="10"/>
      <c r="E9" t="s">
        <v>11</v>
      </c>
      <c r="H9" s="6"/>
      <c r="I9" s="19"/>
      <c r="M9" s="18"/>
      <c r="N9" s="6"/>
      <c r="O9" s="6"/>
      <c r="P9" s="25">
        <v>1</v>
      </c>
      <c r="Q9" s="39"/>
      <c r="R9" s="40"/>
      <c r="S9" s="8"/>
      <c r="T9" s="8"/>
      <c r="U9" s="50"/>
      <c r="Y9" s="1"/>
      <c r="Z9" s="1" t="s">
        <v>19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5">
        <v>2</v>
      </c>
      <c r="B10" s="4"/>
      <c r="C10" s="43"/>
      <c r="D10" s="10"/>
      <c r="E10" t="s">
        <v>12</v>
      </c>
      <c r="H10" s="69" t="s">
        <v>113</v>
      </c>
      <c r="I10" s="69"/>
      <c r="J10" s="66" t="s">
        <v>42</v>
      </c>
      <c r="K10" s="67"/>
      <c r="L10" s="68"/>
      <c r="M10" s="3" t="s">
        <v>106</v>
      </c>
      <c r="P10" s="25">
        <v>2</v>
      </c>
      <c r="Q10" s="39"/>
      <c r="R10" s="40"/>
      <c r="S10" s="8"/>
      <c r="T10" s="8"/>
      <c r="U10" s="50"/>
      <c r="Y10" s="1"/>
      <c r="Z10" s="1" t="s">
        <v>20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5">
        <v>3</v>
      </c>
      <c r="B11" s="4"/>
      <c r="C11" s="43"/>
      <c r="D11" s="10"/>
      <c r="E11" t="s">
        <v>75</v>
      </c>
      <c r="H11" s="64" t="s">
        <v>114</v>
      </c>
      <c r="I11" s="65"/>
      <c r="J11" s="66"/>
      <c r="K11" s="67"/>
      <c r="L11" s="68"/>
      <c r="M11" s="3" t="s">
        <v>1710</v>
      </c>
      <c r="P11" s="25">
        <v>3</v>
      </c>
      <c r="Q11" s="39"/>
      <c r="R11" s="40"/>
      <c r="S11" s="8"/>
      <c r="T11" s="8"/>
      <c r="U11" s="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5">
        <v>4</v>
      </c>
      <c r="B12" s="4"/>
      <c r="C12" s="43"/>
      <c r="D12" s="10"/>
      <c r="E12" t="s">
        <v>76</v>
      </c>
      <c r="I12" s="15" t="s">
        <v>1709</v>
      </c>
      <c r="J12" s="57" t="s">
        <v>1648</v>
      </c>
      <c r="K12" s="57"/>
      <c r="L12" s="57"/>
      <c r="M12" s="3" t="s">
        <v>1711</v>
      </c>
      <c r="P12" s="25">
        <v>4</v>
      </c>
      <c r="Q12" s="39"/>
      <c r="R12" s="40"/>
      <c r="S12" s="8"/>
      <c r="T12" s="8"/>
      <c r="U12" s="50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5">
        <v>5</v>
      </c>
      <c r="B13" s="4"/>
      <c r="C13" s="43"/>
      <c r="D13" s="10"/>
      <c r="E13" t="s">
        <v>77</v>
      </c>
      <c r="P13" s="25">
        <v>5</v>
      </c>
      <c r="Q13" s="39"/>
      <c r="R13" s="40"/>
      <c r="S13" s="8"/>
      <c r="T13" s="8"/>
      <c r="U13" s="5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5">
        <v>6</v>
      </c>
      <c r="B14" s="4"/>
      <c r="C14" s="43"/>
      <c r="D14" s="10"/>
      <c r="E14" t="s">
        <v>78</v>
      </c>
      <c r="H14" s="69" t="s">
        <v>81</v>
      </c>
      <c r="I14" s="70"/>
      <c r="J14" t="s">
        <v>82</v>
      </c>
      <c r="K14" s="10">
        <v>2010</v>
      </c>
      <c r="P14" s="25">
        <v>6</v>
      </c>
      <c r="Q14" s="39"/>
      <c r="R14" s="40"/>
      <c r="S14" s="8"/>
      <c r="T14" s="8"/>
      <c r="U14" s="8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5">
        <v>7</v>
      </c>
      <c r="B15" s="4"/>
      <c r="C15" s="43"/>
      <c r="D15" s="10"/>
      <c r="E15" t="s">
        <v>79</v>
      </c>
      <c r="J15" t="s">
        <v>83</v>
      </c>
      <c r="K15" s="10">
        <v>2050</v>
      </c>
      <c r="P15" s="25">
        <v>7</v>
      </c>
      <c r="Q15" s="39"/>
      <c r="R15" s="40"/>
      <c r="S15" s="8"/>
      <c r="T15" s="8"/>
      <c r="U15" s="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5">
        <v>8</v>
      </c>
      <c r="B16" s="4"/>
      <c r="C16" s="43"/>
      <c r="D16" s="10"/>
      <c r="E16" t="s">
        <v>80</v>
      </c>
      <c r="J16" t="s">
        <v>84</v>
      </c>
      <c r="K16" s="10">
        <v>10</v>
      </c>
      <c r="P16" s="25">
        <v>8</v>
      </c>
      <c r="Q16" s="39"/>
      <c r="R16" s="40"/>
      <c r="S16" s="8"/>
      <c r="T16" s="8"/>
      <c r="U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5">
        <v>9</v>
      </c>
      <c r="B17" s="4"/>
      <c r="C17" s="43"/>
      <c r="D17" s="10"/>
      <c r="P17" s="25">
        <v>9</v>
      </c>
      <c r="Q17" s="39"/>
      <c r="R17" s="39"/>
      <c r="S17" s="8"/>
      <c r="T17" s="8"/>
      <c r="U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5">
        <v>10</v>
      </c>
      <c r="B18" s="4"/>
      <c r="C18" s="43"/>
      <c r="D18" s="10"/>
      <c r="H18" s="69" t="s">
        <v>85</v>
      </c>
      <c r="I18" s="69"/>
      <c r="J18" s="71"/>
      <c r="K18" s="71"/>
      <c r="L18" s="71"/>
      <c r="M18" s="3" t="s">
        <v>97</v>
      </c>
      <c r="P18" s="25">
        <v>10</v>
      </c>
      <c r="Q18" s="39"/>
      <c r="R18" s="39"/>
      <c r="S18" s="8"/>
      <c r="T18" s="8"/>
      <c r="U18" s="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5">
        <v>11</v>
      </c>
      <c r="B19" s="4"/>
      <c r="C19" s="43"/>
      <c r="D19" s="10"/>
      <c r="H19" s="69" t="s">
        <v>86</v>
      </c>
      <c r="I19" s="69"/>
      <c r="J19" s="71"/>
      <c r="K19" s="71"/>
      <c r="L19" s="71"/>
      <c r="M19" s="3" t="s">
        <v>97</v>
      </c>
      <c r="P19" s="25">
        <v>11</v>
      </c>
      <c r="Q19" s="39"/>
      <c r="R19" s="39"/>
      <c r="S19" s="8"/>
      <c r="T19" s="8"/>
      <c r="U19" s="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5">
        <v>12</v>
      </c>
      <c r="B20" s="4"/>
      <c r="C20" s="43"/>
      <c r="D20" s="10"/>
      <c r="H20" s="69" t="s">
        <v>87</v>
      </c>
      <c r="I20" s="69"/>
      <c r="J20" s="10" t="s">
        <v>1836</v>
      </c>
      <c r="P20" s="25">
        <v>12</v>
      </c>
      <c r="Q20" s="39"/>
      <c r="R20" s="39"/>
      <c r="S20" s="8"/>
      <c r="T20" s="8"/>
      <c r="U20" s="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5">
        <v>13</v>
      </c>
      <c r="B21" s="4"/>
      <c r="C21" s="43"/>
      <c r="D21" s="10"/>
      <c r="H21" s="69" t="s">
        <v>94</v>
      </c>
      <c r="I21" s="69"/>
      <c r="J21" s="10" t="s">
        <v>95</v>
      </c>
      <c r="K21" s="3" t="s">
        <v>1712</v>
      </c>
      <c r="P21" s="25">
        <v>13</v>
      </c>
      <c r="Q21" s="39"/>
      <c r="R21" s="39"/>
      <c r="S21" s="8"/>
      <c r="T21" s="8"/>
      <c r="U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5">
        <v>14</v>
      </c>
      <c r="B22" s="4"/>
      <c r="C22" s="43"/>
      <c r="D22" s="10"/>
      <c r="H22" s="69" t="s">
        <v>88</v>
      </c>
      <c r="I22" s="69"/>
      <c r="J22" s="10" t="s">
        <v>103</v>
      </c>
      <c r="P22" s="25">
        <v>14</v>
      </c>
      <c r="Q22" s="39"/>
      <c r="R22" s="39"/>
      <c r="S22" s="8"/>
      <c r="T22" s="8"/>
      <c r="U22" s="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5">
        <v>15</v>
      </c>
      <c r="B23" s="4"/>
      <c r="C23" s="43"/>
      <c r="D23" s="10"/>
      <c r="H23" s="69" t="s">
        <v>89</v>
      </c>
      <c r="I23" s="69"/>
      <c r="J23" s="10">
        <v>0.25</v>
      </c>
      <c r="P23" s="25">
        <v>15</v>
      </c>
      <c r="Q23" s="39"/>
      <c r="R23" s="39"/>
      <c r="S23" s="8"/>
      <c r="T23" s="8"/>
      <c r="U23" s="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25">
        <v>16</v>
      </c>
      <c r="B24" s="4"/>
      <c r="C24" s="43"/>
      <c r="D24" s="10"/>
      <c r="H24" s="69" t="s">
        <v>90</v>
      </c>
      <c r="I24" s="69"/>
      <c r="J24" s="10" t="s">
        <v>93</v>
      </c>
      <c r="P24" s="25">
        <v>16</v>
      </c>
      <c r="Q24" s="39"/>
      <c r="R24" s="39"/>
      <c r="S24" s="8"/>
      <c r="T24" s="8"/>
      <c r="U24" s="8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25">
        <v>17</v>
      </c>
      <c r="B25" s="4"/>
      <c r="C25" s="43"/>
      <c r="D25" s="10"/>
      <c r="H25" s="69" t="s">
        <v>91</v>
      </c>
      <c r="I25" s="69"/>
      <c r="J25" s="10">
        <v>0.5</v>
      </c>
      <c r="P25" s="25">
        <v>17</v>
      </c>
      <c r="Q25" s="39"/>
      <c r="R25" s="39"/>
      <c r="S25" s="8"/>
      <c r="T25" s="8"/>
      <c r="U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25">
        <v>18</v>
      </c>
      <c r="B26" s="4"/>
      <c r="C26" s="43"/>
      <c r="D26" s="10"/>
      <c r="H26" s="69" t="s">
        <v>92</v>
      </c>
      <c r="I26" s="69"/>
      <c r="J26" s="57"/>
      <c r="K26" s="57"/>
      <c r="M26" s="15" t="s">
        <v>1767</v>
      </c>
      <c r="N26" s="10">
        <v>12</v>
      </c>
      <c r="P26" s="25">
        <v>18</v>
      </c>
      <c r="Q26" s="39"/>
      <c r="R26" s="39"/>
      <c r="S26" s="8"/>
      <c r="T26" s="8"/>
      <c r="U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25">
        <v>19</v>
      </c>
      <c r="B27" s="4"/>
      <c r="C27" s="43"/>
      <c r="D27" s="10"/>
      <c r="P27" s="25">
        <v>19</v>
      </c>
      <c r="Q27" s="39"/>
      <c r="R27" s="39"/>
      <c r="S27" s="8"/>
      <c r="T27" s="8"/>
      <c r="U27" s="8"/>
    </row>
    <row r="28" spans="1:36" x14ac:dyDescent="0.25">
      <c r="A28" s="25">
        <v>20</v>
      </c>
      <c r="B28" s="4"/>
      <c r="C28" s="43"/>
      <c r="D28" s="10"/>
      <c r="J28" s="15" t="s">
        <v>1765</v>
      </c>
      <c r="K28" s="15" t="s">
        <v>1766</v>
      </c>
      <c r="L28" s="3"/>
      <c r="M28" s="15" t="s">
        <v>115</v>
      </c>
      <c r="N28" s="10">
        <v>1</v>
      </c>
      <c r="P28" s="25">
        <v>20</v>
      </c>
      <c r="Q28" s="39"/>
      <c r="R28" s="39"/>
      <c r="S28" s="8"/>
      <c r="T28" s="8"/>
      <c r="U28" s="8"/>
    </row>
    <row r="29" spans="1:36" x14ac:dyDescent="0.25">
      <c r="A29" s="25">
        <v>21</v>
      </c>
      <c r="B29" s="4"/>
      <c r="C29" s="43"/>
      <c r="D29" s="10"/>
      <c r="I29" s="15" t="s">
        <v>96</v>
      </c>
      <c r="J29" s="10">
        <v>4</v>
      </c>
      <c r="K29" s="10">
        <v>400</v>
      </c>
      <c r="L29" s="3"/>
      <c r="P29" s="25">
        <v>21</v>
      </c>
      <c r="Q29" s="39"/>
      <c r="R29" s="39"/>
      <c r="S29" s="8"/>
      <c r="T29" s="8"/>
      <c r="U29" s="8"/>
    </row>
    <row r="30" spans="1:36" x14ac:dyDescent="0.25">
      <c r="A30" s="25">
        <v>22</v>
      </c>
      <c r="B30" s="4"/>
      <c r="C30" s="43"/>
      <c r="D30" s="10"/>
      <c r="I30" s="15" t="s">
        <v>98</v>
      </c>
      <c r="J30" s="10">
        <v>8</v>
      </c>
      <c r="K30" s="10">
        <v>800</v>
      </c>
      <c r="L30" s="3"/>
      <c r="P30" s="25">
        <v>22</v>
      </c>
      <c r="Q30" s="39"/>
      <c r="R30" s="39"/>
      <c r="S30" s="8"/>
      <c r="T30" s="8"/>
      <c r="U30" s="8"/>
    </row>
    <row r="31" spans="1:36" x14ac:dyDescent="0.25">
      <c r="A31" s="25">
        <v>23</v>
      </c>
      <c r="B31" s="4"/>
      <c r="C31" s="43"/>
      <c r="D31" s="10"/>
      <c r="I31" s="3" t="s">
        <v>99</v>
      </c>
      <c r="P31" s="25">
        <v>23</v>
      </c>
      <c r="Q31" s="39"/>
      <c r="R31" s="39"/>
      <c r="S31" s="8"/>
      <c r="T31" s="8"/>
      <c r="U31" s="8"/>
    </row>
    <row r="32" spans="1:36" x14ac:dyDescent="0.25">
      <c r="A32" s="25">
        <v>24</v>
      </c>
      <c r="B32" s="4"/>
      <c r="C32" s="43"/>
      <c r="D32" s="10"/>
      <c r="I32" s="3" t="s">
        <v>100</v>
      </c>
      <c r="P32" s="25">
        <v>24</v>
      </c>
      <c r="Q32" s="39"/>
      <c r="R32" s="39"/>
      <c r="S32" s="8"/>
      <c r="T32" s="8"/>
      <c r="U32" s="8"/>
    </row>
    <row r="33" spans="1:21" x14ac:dyDescent="0.25">
      <c r="A33" s="25">
        <v>25</v>
      </c>
      <c r="B33" s="4"/>
      <c r="C33" s="43"/>
      <c r="D33" s="10"/>
      <c r="P33" s="25">
        <v>25</v>
      </c>
      <c r="Q33" s="39"/>
      <c r="R33" s="39"/>
      <c r="S33" s="8"/>
      <c r="T33" s="8"/>
      <c r="U33" s="8"/>
    </row>
    <row r="34" spans="1:21" x14ac:dyDescent="0.25">
      <c r="I34" s="12"/>
      <c r="J34" s="12"/>
      <c r="K34" s="12"/>
      <c r="L34" s="12"/>
      <c r="P34" s="25">
        <v>26</v>
      </c>
      <c r="Q34" s="39"/>
      <c r="R34" s="39"/>
      <c r="S34" s="8"/>
      <c r="T34" s="8"/>
      <c r="U34" s="8"/>
    </row>
    <row r="35" spans="1:21" x14ac:dyDescent="0.25">
      <c r="I35" s="12"/>
      <c r="J35" s="12"/>
      <c r="K35" s="12"/>
      <c r="L35" s="12"/>
      <c r="P35" s="25">
        <v>27</v>
      </c>
      <c r="Q35" s="39"/>
      <c r="R35" s="39"/>
      <c r="S35" s="8"/>
      <c r="T35" s="8"/>
      <c r="U35" s="8"/>
    </row>
    <row r="36" spans="1:21" x14ac:dyDescent="0.25">
      <c r="I36" s="12"/>
      <c r="J36" s="12"/>
      <c r="K36" s="12"/>
      <c r="L36" s="12"/>
      <c r="P36" s="25">
        <v>28</v>
      </c>
      <c r="Q36" s="39"/>
      <c r="R36" s="39"/>
      <c r="S36" s="8"/>
      <c r="T36" s="8"/>
      <c r="U36" s="8"/>
    </row>
    <row r="37" spans="1:21" x14ac:dyDescent="0.25">
      <c r="I37" s="12"/>
      <c r="J37" s="12"/>
      <c r="K37" s="12"/>
      <c r="L37" s="12"/>
      <c r="P37" s="25">
        <v>29</v>
      </c>
      <c r="Q37" s="39"/>
      <c r="R37" s="39"/>
      <c r="S37" s="8"/>
      <c r="T37" s="8"/>
      <c r="U37" s="8"/>
    </row>
    <row r="38" spans="1:21" x14ac:dyDescent="0.25">
      <c r="I38" s="12"/>
      <c r="J38" s="12"/>
      <c r="K38" s="12"/>
      <c r="L38" s="12"/>
      <c r="P38" s="25">
        <v>30</v>
      </c>
      <c r="Q38" s="39"/>
      <c r="R38" s="39"/>
      <c r="S38" s="8"/>
      <c r="T38" s="8"/>
      <c r="U38" s="8"/>
    </row>
    <row r="39" spans="1:21" x14ac:dyDescent="0.25">
      <c r="I39" s="12"/>
      <c r="J39" s="12"/>
      <c r="K39" s="12"/>
      <c r="L39" s="12"/>
    </row>
  </sheetData>
  <sortState xmlns:xlrd2="http://schemas.microsoft.com/office/spreadsheetml/2017/richdata2" ref="Q9:U13">
    <sortCondition ref="R9"/>
  </sortState>
  <dataConsolidate/>
  <mergeCells count="22">
    <mergeCell ref="J12:L12"/>
    <mergeCell ref="H19:I19"/>
    <mergeCell ref="H20:I20"/>
    <mergeCell ref="H22:I22"/>
    <mergeCell ref="H23:I23"/>
    <mergeCell ref="H14:I14"/>
    <mergeCell ref="H18:I18"/>
    <mergeCell ref="H26:I26"/>
    <mergeCell ref="J18:L18"/>
    <mergeCell ref="J19:L19"/>
    <mergeCell ref="H21:I21"/>
    <mergeCell ref="H24:I24"/>
    <mergeCell ref="H25:I25"/>
    <mergeCell ref="J26:K26"/>
    <mergeCell ref="R4:W4"/>
    <mergeCell ref="H11:I11"/>
    <mergeCell ref="J11:L11"/>
    <mergeCell ref="E8:F8"/>
    <mergeCell ref="J8:L8"/>
    <mergeCell ref="H8:I8"/>
    <mergeCell ref="H10:I10"/>
    <mergeCell ref="J10:L10"/>
  </mergeCells>
  <dataValidations count="17">
    <dataValidation type="list" allowBlank="1" showInputMessage="1" showErrorMessage="1" sqref="D9:D18" xr:uid="{00000000-0002-0000-0300-000000000000}">
      <formula1>"Baseline,Select"</formula1>
    </dataValidation>
    <dataValidation type="list" allowBlank="1" showInputMessage="1" showErrorMessage="1" sqref="K16" xr:uid="{00000000-0002-0000-0300-000001000000}">
      <formula1>Steps</formula1>
    </dataValidation>
    <dataValidation type="list" allowBlank="1" showInputMessage="1" showErrorMessage="1" sqref="K14:K15" xr:uid="{00000000-0002-0000-0300-000002000000}">
      <formula1>Years</formula1>
    </dataValidation>
    <dataValidation type="list" allowBlank="1" showInputMessage="1" showErrorMessage="1" sqref="J25" xr:uid="{00000000-0002-0000-0300-000003000000}">
      <formula1>KeySize</formula1>
    </dataValidation>
    <dataValidation type="list" allowBlank="1" showInputMessage="1" showErrorMessage="1" sqref="J24" xr:uid="{00000000-0002-0000-0300-000004000000}">
      <formula1>KeyPosition</formula1>
    </dataValidation>
    <dataValidation type="list" allowBlank="1" showInputMessage="1" showErrorMessage="1" sqref="J23" xr:uid="{00000000-0002-0000-0300-000005000000}">
      <formula1>LineWidth</formula1>
    </dataValidation>
    <dataValidation type="list" allowBlank="1" showInputMessage="1" showErrorMessage="1" sqref="J22" xr:uid="{00000000-0002-0000-0300-000006000000}">
      <formula1>Graphics</formula1>
    </dataValidation>
    <dataValidation type="list" allowBlank="1" showInputMessage="1" showErrorMessage="1" sqref="J20" xr:uid="{00000000-0002-0000-0300-000007000000}">
      <formula1>ColorScheme</formula1>
    </dataValidation>
    <dataValidation type="list" allowBlank="1" showInputMessage="1" showErrorMessage="1" sqref="J21" xr:uid="{00000000-0002-0000-0300-000008000000}">
      <formula1>"RGB,CMYK"</formula1>
    </dataValidation>
    <dataValidation type="list" allowBlank="1" showInputMessage="1" showErrorMessage="1" sqref="J10:L10" xr:uid="{00000000-0002-0000-0300-000009000000}">
      <formula1>CTYParamDynRange</formula1>
    </dataValidation>
    <dataValidation type="whole" allowBlank="1" showInputMessage="1" showErrorMessage="1" sqref="N28" xr:uid="{00000000-0002-0000-0300-00000A000000}">
      <formula1>1</formula1>
      <formula2>20</formula2>
    </dataValidation>
    <dataValidation type="list" allowBlank="1" showInputMessage="1" showErrorMessage="1" sqref="J11:L11" xr:uid="{00000000-0002-0000-0300-00000B000000}">
      <formula1>FPUParamDynRange</formula1>
    </dataValidation>
    <dataValidation type="list" allowBlank="1" showInputMessage="1" showErrorMessage="1" sqref="J12:L12" xr:uid="{00000000-0002-0000-0300-00000C000000}">
      <formula1>CommodityMenu</formula1>
    </dataValidation>
    <dataValidation type="list" allowBlank="1" showInputMessage="1" showErrorMessage="1" sqref="J26" xr:uid="{00000000-0002-0000-0300-00000D000000}">
      <formula1>MenuFonts</formula1>
    </dataValidation>
    <dataValidation type="decimal" allowBlank="1" showInputMessage="1" showErrorMessage="1" sqref="J29:J30" xr:uid="{00000000-0002-0000-0300-00000E000000}">
      <formula1>1</formula1>
      <formula2>100</formula2>
    </dataValidation>
    <dataValidation type="whole" allowBlank="1" showInputMessage="1" showErrorMessage="1" sqref="K29:K30" xr:uid="{00000000-0002-0000-0300-00000F000000}">
      <formula1>100</formula1>
      <formula2>1000</formula2>
    </dataValidation>
    <dataValidation type="whole" allowBlank="1" showInputMessage="1" showErrorMessage="1" sqref="N26" xr:uid="{00000000-0002-0000-0300-000010000000}">
      <formula1>5</formula1>
      <formula2>50</formula2>
    </dataValidation>
  </dataValidations>
  <hyperlinks>
    <hyperlink ref="A1" location="MAIN!A1" display="Home" xr:uid="{00000000-0004-0000-0300-000000000000}"/>
    <hyperlink ref="E8:F8" location="'Output GDX Files'!A1" display="Manage" xr:uid="{00000000-0004-0000-03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 macro="[0]!RM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Button 2">
              <controlPr defaultSize="0" print="0" autoFill="0" autoPict="0" macro="[0]!RM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5" name="Button 5">
              <controlPr defaultSize="0" print="0" autoFill="0" autoPict="0" macro="[0]!RMReportGenerator">
                <anchor moveWithCells="1" siz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6" name="Button 7">
              <controlPr defaultSize="0" print="0" autoFill="0" autoPict="0" macro="[0]!RMsortReportByName">
                <anchor moveWithCells="1" siz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7" name="Button 8">
              <controlPr defaultSize="0" print="0" autoFill="0" autoPict="0" macro="[0]!RMsortReportByDate">
                <anchor moveWithCells="1" sizeWithCells="1">
                  <from>
                    <xdr:col>17</xdr:col>
                    <xdr:colOff>0</xdr:colOff>
                    <xdr:row>7</xdr:row>
                    <xdr:rowOff>0</xdr:rowOff>
                  </from>
                  <to>
                    <xdr:col>18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8" name="Button 9">
              <controlPr defaultSize="0" print="0" autoFill="0" autoPict="0" macro="[0]!RMapsRescan">
                <anchor moveWithCells="1" sizeWithCells="1">
                  <from>
                    <xdr:col>8</xdr:col>
                    <xdr:colOff>123825</xdr:colOff>
                    <xdr:row>42</xdr:row>
                    <xdr:rowOff>28575</xdr:rowOff>
                  </from>
                  <to>
                    <xdr:col>11</xdr:col>
                    <xdr:colOff>504825</xdr:colOff>
                    <xdr:row>44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2" tint="-0.499984740745262"/>
  </sheetPr>
  <dimension ref="A1:W38"/>
  <sheetViews>
    <sheetView zoomScale="80" zoomScaleNormal="80" workbookViewId="0">
      <selection activeCell="I23" sqref="I23"/>
    </sheetView>
  </sheetViews>
  <sheetFormatPr defaultRowHeight="15" x14ac:dyDescent="0.25"/>
  <cols>
    <col min="1" max="1" width="11.42578125" customWidth="1"/>
    <col min="2" max="2" width="28.7109375" customWidth="1"/>
    <col min="3" max="3" width="19.42578125" customWidth="1"/>
    <col min="4" max="4" width="11.28515625" customWidth="1"/>
    <col min="8" max="13" width="15.7109375" customWidth="1"/>
  </cols>
  <sheetData>
    <row r="1" spans="1:23" ht="20.25" thickBot="1" x14ac:dyDescent="0.35">
      <c r="A1" s="4" t="s">
        <v>4</v>
      </c>
      <c r="B1" s="2" t="s">
        <v>1816</v>
      </c>
      <c r="C1" s="2"/>
      <c r="D1" s="2"/>
      <c r="E1" s="2"/>
      <c r="F1" s="2"/>
      <c r="G1" s="2"/>
    </row>
    <row r="2" spans="1:23" ht="15.75" thickTop="1" x14ac:dyDescent="0.25">
      <c r="B2" s="3" t="s">
        <v>1817</v>
      </c>
    </row>
    <row r="3" spans="1:23" x14ac:dyDescent="0.25">
      <c r="B3" s="3" t="s">
        <v>3</v>
      </c>
      <c r="H3" t="s">
        <v>1822</v>
      </c>
    </row>
    <row r="4" spans="1:23" x14ac:dyDescent="0.25">
      <c r="Q4" s="15" t="s">
        <v>112</v>
      </c>
      <c r="R4" s="61" t="s">
        <v>1812</v>
      </c>
      <c r="S4" s="62"/>
      <c r="T4" s="62"/>
      <c r="U4" s="62"/>
      <c r="V4" s="62"/>
      <c r="W4" s="63"/>
    </row>
    <row r="5" spans="1:23" x14ac:dyDescent="0.25">
      <c r="H5" s="15" t="s">
        <v>23</v>
      </c>
      <c r="I5" s="57"/>
      <c r="J5" s="57"/>
      <c r="K5" t="s">
        <v>1824</v>
      </c>
    </row>
    <row r="6" spans="1:23" ht="20.25" thickBot="1" x14ac:dyDescent="0.35">
      <c r="B6" s="2" t="s">
        <v>9</v>
      </c>
      <c r="C6" s="5"/>
      <c r="D6" s="5"/>
    </row>
    <row r="7" spans="1:23" ht="18.75" thickTop="1" thickBot="1" x14ac:dyDescent="0.35">
      <c r="B7" s="5" t="s">
        <v>5</v>
      </c>
      <c r="C7" s="5" t="s">
        <v>6</v>
      </c>
      <c r="D7" s="5" t="s">
        <v>10</v>
      </c>
      <c r="H7" s="5" t="s">
        <v>1818</v>
      </c>
      <c r="I7" s="5" t="s">
        <v>1768</v>
      </c>
      <c r="J7" s="5" t="s">
        <v>1819</v>
      </c>
      <c r="K7" s="5" t="s">
        <v>1820</v>
      </c>
      <c r="L7" s="5" t="s">
        <v>1709</v>
      </c>
      <c r="M7" s="5" t="s">
        <v>1821</v>
      </c>
    </row>
    <row r="8" spans="1:23" ht="15.75" thickTop="1" x14ac:dyDescent="0.25">
      <c r="D8" s="9" t="s">
        <v>1815</v>
      </c>
      <c r="E8" s="55" t="s">
        <v>28</v>
      </c>
      <c r="F8" s="56"/>
      <c r="H8" s="51"/>
      <c r="I8" s="10"/>
      <c r="J8" s="10"/>
      <c r="K8" s="10"/>
      <c r="L8" s="10"/>
      <c r="M8" s="10"/>
    </row>
    <row r="9" spans="1:23" x14ac:dyDescent="0.25">
      <c r="A9" s="25">
        <v>1</v>
      </c>
      <c r="B9" s="4"/>
      <c r="C9" s="43"/>
      <c r="D9" s="10"/>
      <c r="E9" t="s">
        <v>11</v>
      </c>
      <c r="H9" s="51"/>
      <c r="I9" s="10"/>
      <c r="J9" s="10"/>
      <c r="K9" s="10"/>
      <c r="L9" s="10"/>
      <c r="M9" s="10"/>
    </row>
    <row r="10" spans="1:23" x14ac:dyDescent="0.25">
      <c r="A10" s="25">
        <v>2</v>
      </c>
      <c r="B10" s="4"/>
      <c r="C10" s="43"/>
      <c r="D10" s="10"/>
      <c r="E10" t="s">
        <v>12</v>
      </c>
      <c r="H10" s="51"/>
      <c r="I10" s="10"/>
      <c r="J10" s="10"/>
      <c r="K10" s="10"/>
      <c r="L10" s="10"/>
      <c r="M10" s="10"/>
    </row>
    <row r="11" spans="1:23" x14ac:dyDescent="0.25">
      <c r="A11" s="25">
        <v>3</v>
      </c>
      <c r="B11" s="4"/>
      <c r="C11" s="43"/>
      <c r="D11" s="10"/>
      <c r="E11" t="s">
        <v>75</v>
      </c>
      <c r="H11" s="51"/>
      <c r="I11" s="10"/>
      <c r="J11" s="10"/>
      <c r="K11" s="10"/>
      <c r="L11" s="10"/>
      <c r="M11" s="10"/>
    </row>
    <row r="12" spans="1:23" x14ac:dyDescent="0.25">
      <c r="A12" s="25">
        <v>4</v>
      </c>
      <c r="B12" s="4"/>
      <c r="C12" s="43"/>
      <c r="D12" s="10"/>
      <c r="E12" t="s">
        <v>76</v>
      </c>
      <c r="H12" s="51"/>
      <c r="I12" s="10"/>
      <c r="J12" s="10"/>
      <c r="K12" s="10"/>
      <c r="L12" s="10"/>
      <c r="M12" s="10"/>
    </row>
    <row r="13" spans="1:23" x14ac:dyDescent="0.25">
      <c r="A13" s="25">
        <v>5</v>
      </c>
      <c r="B13" s="4"/>
      <c r="C13" s="43"/>
      <c r="D13" s="10"/>
      <c r="E13" t="s">
        <v>1823</v>
      </c>
      <c r="H13" s="51"/>
      <c r="I13" s="10"/>
      <c r="J13" s="10"/>
      <c r="K13" s="10"/>
      <c r="L13" s="10"/>
      <c r="M13" s="10"/>
    </row>
    <row r="14" spans="1:23" x14ac:dyDescent="0.25">
      <c r="A14" s="25">
        <v>6</v>
      </c>
      <c r="B14" s="4"/>
      <c r="C14" s="43"/>
      <c r="D14" s="10"/>
      <c r="E14" t="s">
        <v>78</v>
      </c>
      <c r="H14" s="51"/>
      <c r="I14" s="10"/>
      <c r="J14" s="10"/>
      <c r="K14" s="10"/>
      <c r="L14" s="10"/>
      <c r="M14" s="10"/>
    </row>
    <row r="15" spans="1:23" x14ac:dyDescent="0.25">
      <c r="A15" s="25">
        <v>7</v>
      </c>
      <c r="B15" s="4"/>
      <c r="C15" s="43"/>
      <c r="D15" s="10"/>
      <c r="E15" t="s">
        <v>79</v>
      </c>
      <c r="H15" s="51"/>
      <c r="I15" s="10"/>
      <c r="J15" s="10"/>
      <c r="K15" s="10"/>
      <c r="L15" s="10"/>
      <c r="M15" s="10"/>
    </row>
    <row r="16" spans="1:23" x14ac:dyDescent="0.25">
      <c r="A16" s="25">
        <v>8</v>
      </c>
      <c r="B16" s="4"/>
      <c r="C16" s="43"/>
      <c r="D16" s="10"/>
      <c r="E16" t="s">
        <v>80</v>
      </c>
      <c r="H16" s="51"/>
      <c r="I16" s="10"/>
      <c r="J16" s="10"/>
      <c r="K16" s="10"/>
      <c r="L16" s="10"/>
      <c r="M16" s="10"/>
    </row>
    <row r="17" spans="1:13" x14ac:dyDescent="0.25">
      <c r="A17" s="25">
        <v>9</v>
      </c>
      <c r="B17" s="4"/>
      <c r="C17" s="43"/>
      <c r="D17" s="10"/>
      <c r="H17" s="51"/>
      <c r="I17" s="10"/>
      <c r="J17" s="10"/>
      <c r="K17" s="10"/>
      <c r="L17" s="10"/>
      <c r="M17" s="10"/>
    </row>
    <row r="18" spans="1:13" x14ac:dyDescent="0.25">
      <c r="A18" s="25">
        <v>10</v>
      </c>
      <c r="B18" s="4"/>
      <c r="C18" s="43"/>
      <c r="D18" s="10"/>
    </row>
    <row r="19" spans="1:13" x14ac:dyDescent="0.25">
      <c r="A19" s="25">
        <v>11</v>
      </c>
      <c r="B19" s="4"/>
      <c r="C19" s="43"/>
      <c r="D19" s="10"/>
    </row>
    <row r="20" spans="1:13" x14ac:dyDescent="0.25">
      <c r="A20" s="25">
        <v>12</v>
      </c>
      <c r="B20" s="4"/>
      <c r="C20" s="43"/>
      <c r="D20" s="10"/>
    </row>
    <row r="21" spans="1:13" x14ac:dyDescent="0.25">
      <c r="A21" s="25">
        <v>13</v>
      </c>
      <c r="B21" s="4"/>
      <c r="C21" s="43"/>
      <c r="D21" s="10"/>
    </row>
    <row r="22" spans="1:13" x14ac:dyDescent="0.25">
      <c r="A22" s="25">
        <v>14</v>
      </c>
      <c r="B22" s="4"/>
      <c r="C22" s="43"/>
      <c r="D22" s="10"/>
    </row>
    <row r="23" spans="1:13" x14ac:dyDescent="0.25">
      <c r="A23" s="25">
        <v>15</v>
      </c>
      <c r="B23" s="4"/>
      <c r="C23" s="43"/>
      <c r="D23" s="10"/>
    </row>
    <row r="24" spans="1:13" x14ac:dyDescent="0.25">
      <c r="A24" s="25">
        <v>16</v>
      </c>
      <c r="B24" s="4"/>
      <c r="C24" s="43"/>
      <c r="D24" s="10"/>
    </row>
    <row r="25" spans="1:13" x14ac:dyDescent="0.25">
      <c r="A25" s="25">
        <v>17</v>
      </c>
      <c r="B25" s="4"/>
      <c r="C25" s="43"/>
      <c r="D25" s="10"/>
    </row>
    <row r="26" spans="1:13" x14ac:dyDescent="0.25">
      <c r="A26" s="25">
        <v>18</v>
      </c>
      <c r="B26" s="4"/>
      <c r="C26" s="43"/>
      <c r="D26" s="10"/>
    </row>
    <row r="27" spans="1:13" x14ac:dyDescent="0.25">
      <c r="A27" s="25">
        <v>19</v>
      </c>
      <c r="B27" s="4"/>
      <c r="C27" s="43"/>
      <c r="D27" s="10"/>
    </row>
    <row r="28" spans="1:13" x14ac:dyDescent="0.25">
      <c r="A28" s="25">
        <v>20</v>
      </c>
      <c r="B28" s="4"/>
      <c r="C28" s="43"/>
      <c r="D28" s="10"/>
    </row>
    <row r="29" spans="1:13" x14ac:dyDescent="0.25">
      <c r="A29" s="25">
        <v>21</v>
      </c>
      <c r="B29" s="4"/>
      <c r="C29" s="43"/>
      <c r="D29" s="10"/>
    </row>
    <row r="30" spans="1:13" x14ac:dyDescent="0.25">
      <c r="A30" s="25">
        <v>22</v>
      </c>
      <c r="B30" s="4"/>
      <c r="C30" s="43"/>
      <c r="D30" s="10"/>
    </row>
    <row r="31" spans="1:13" x14ac:dyDescent="0.25">
      <c r="A31" s="25">
        <v>23</v>
      </c>
      <c r="B31" s="4"/>
      <c r="C31" s="43"/>
      <c r="D31" s="10"/>
    </row>
    <row r="32" spans="1:13" x14ac:dyDescent="0.25">
      <c r="A32" s="25">
        <v>24</v>
      </c>
      <c r="B32" s="4"/>
      <c r="C32" s="43"/>
      <c r="D32" s="10"/>
    </row>
    <row r="33" spans="1:12" x14ac:dyDescent="0.25">
      <c r="A33" s="25">
        <v>25</v>
      </c>
      <c r="B33" s="4"/>
      <c r="C33" s="43"/>
      <c r="D33" s="10"/>
      <c r="I33" s="12"/>
      <c r="J33" s="12"/>
      <c r="K33" s="12"/>
      <c r="L33" s="12"/>
    </row>
    <row r="34" spans="1:12" x14ac:dyDescent="0.25">
      <c r="I34" s="12"/>
      <c r="J34" s="12"/>
      <c r="K34" s="12"/>
      <c r="L34" s="12"/>
    </row>
    <row r="35" spans="1:12" x14ac:dyDescent="0.25">
      <c r="I35" s="12"/>
      <c r="J35" s="12"/>
      <c r="K35" s="12"/>
      <c r="L35" s="12"/>
    </row>
    <row r="36" spans="1:12" x14ac:dyDescent="0.25">
      <c r="I36" s="12"/>
      <c r="J36" s="12"/>
      <c r="K36" s="12"/>
      <c r="L36" s="12"/>
    </row>
    <row r="37" spans="1:12" x14ac:dyDescent="0.25">
      <c r="I37" s="12"/>
      <c r="J37" s="12"/>
      <c r="K37" s="12"/>
      <c r="L37" s="12"/>
    </row>
    <row r="38" spans="1:12" x14ac:dyDescent="0.25">
      <c r="I38" s="12"/>
      <c r="J38" s="12"/>
      <c r="K38" s="12"/>
      <c r="L38" s="12"/>
    </row>
  </sheetData>
  <sortState xmlns:xlrd2="http://schemas.microsoft.com/office/spreadsheetml/2017/richdata2" ref="B9:D12">
    <sortCondition descending="1" ref="C9"/>
  </sortState>
  <dataConsolidate/>
  <mergeCells count="3">
    <mergeCell ref="E8:F8"/>
    <mergeCell ref="R4:W4"/>
    <mergeCell ref="I5:J5"/>
  </mergeCells>
  <dataValidations count="6">
    <dataValidation type="list" allowBlank="1" showInputMessage="1" showErrorMessage="1" sqref="D9:D18" xr:uid="{00000000-0002-0000-0400-000000000000}">
      <formula1>"Baseline,Select"</formula1>
    </dataValidation>
    <dataValidation type="list" allowBlank="1" showInputMessage="1" showErrorMessage="1" sqref="H8:H17" xr:uid="{00000000-0002-0000-0400-000001000000}">
      <formula1>CTYParamDynRange</formula1>
    </dataValidation>
    <dataValidation type="list" allowBlank="1" showInputMessage="1" showErrorMessage="1" sqref="J8:J17" xr:uid="{00000000-0002-0000-0400-000002000000}">
      <formula1>FPUParamDynRange</formula1>
    </dataValidation>
    <dataValidation type="list" allowBlank="1" showInputMessage="1" showErrorMessage="1" sqref="I8:I17" xr:uid="{00000000-0002-0000-0400-000003000000}">
      <formula1>ctylist</formula1>
    </dataValidation>
    <dataValidation type="list" allowBlank="1" showInputMessage="1" showErrorMessage="1" sqref="K8" xr:uid="{00000000-0002-0000-0400-000004000000}">
      <formula1>FpuList</formula1>
    </dataValidation>
    <dataValidation type="list" allowBlank="1" showInputMessage="1" showErrorMessage="1" sqref="L8:L17" xr:uid="{00000000-0002-0000-0400-000005000000}">
      <formula1>CommodityMenu</formula1>
    </dataValidation>
  </dataValidations>
  <hyperlinks>
    <hyperlink ref="A1" location="MAIN!A1" display="Home" xr:uid="{00000000-0004-0000-0400-000000000000}"/>
    <hyperlink ref="E8:F8" location="'Output GDX Files'!A1" display="Manage" xr:uid="{00000000-0004-0000-0400-00000100000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RLsortGdxByName" altText="Sort">
                <anchor moveWithCells="1" siz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4" name="Button 2">
              <controlPr defaultSize="0" print="0" autoFill="0" autoPict="0" macro="[0]!RLsortGdxByDate" altText="Sort">
                <anchor moveWithCells="1" siz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5" name="Button 7">
              <controlPr defaultSize="0" print="0" autoFill="0" autoPict="0" macro="[0]!RLGReportGenerator">
                <anchor moveWithCells="1" siz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2EC0-F33A-410F-AE03-A17DDEB2FBF8}">
  <sheetPr>
    <tabColor rgb="FF92D050"/>
  </sheetPr>
  <dimension ref="A1:B7"/>
  <sheetViews>
    <sheetView zoomScaleNormal="100" workbookViewId="0">
      <selection activeCell="B7" sqref="B7"/>
    </sheetView>
  </sheetViews>
  <sheetFormatPr defaultRowHeight="15" x14ac:dyDescent="0.25"/>
  <cols>
    <col min="2" max="2" width="19.42578125" bestFit="1" customWidth="1"/>
  </cols>
  <sheetData>
    <row r="1" spans="1:2" x14ac:dyDescent="0.25">
      <c r="A1" t="s">
        <v>1929</v>
      </c>
      <c r="B1" t="s">
        <v>18</v>
      </c>
    </row>
    <row r="2" spans="1:2" x14ac:dyDescent="0.25">
      <c r="A2" t="s">
        <v>1930</v>
      </c>
      <c r="B2" t="s">
        <v>1932</v>
      </c>
    </row>
    <row r="3" spans="1:2" x14ac:dyDescent="0.25">
      <c r="A3" t="s">
        <v>1931</v>
      </c>
      <c r="B3" t="s">
        <v>1932</v>
      </c>
    </row>
    <row r="4" spans="1:2" x14ac:dyDescent="0.25">
      <c r="A4" t="s">
        <v>1933</v>
      </c>
      <c r="B4" t="s">
        <v>1932</v>
      </c>
    </row>
    <row r="5" spans="1:2" x14ac:dyDescent="0.25">
      <c r="A5" t="s">
        <v>1934</v>
      </c>
      <c r="B5" t="s">
        <v>1932</v>
      </c>
    </row>
    <row r="6" spans="1:2" x14ac:dyDescent="0.25">
      <c r="A6" t="s">
        <v>1935</v>
      </c>
      <c r="B6" t="s">
        <v>1936</v>
      </c>
    </row>
    <row r="7" spans="1:2" x14ac:dyDescent="0.25">
      <c r="A7" t="s">
        <v>1937</v>
      </c>
      <c r="B7" t="s">
        <v>1936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R50"/>
  <sheetViews>
    <sheetView zoomScale="80" zoomScaleNormal="80" workbookViewId="0">
      <selection activeCell="Q10" sqref="Q10:R17"/>
    </sheetView>
  </sheetViews>
  <sheetFormatPr defaultRowHeight="15" x14ac:dyDescent="0.25"/>
  <cols>
    <col min="1" max="1" width="15.7109375" customWidth="1"/>
    <col min="2" max="8" width="12.7109375" customWidth="1"/>
    <col min="9" max="9" width="24.85546875" customWidth="1"/>
    <col min="10" max="10" width="45.7109375" customWidth="1"/>
    <col min="12" max="16" width="12.7109375" customWidth="1"/>
    <col min="17" max="17" width="15.7109375" customWidth="1"/>
    <col min="18" max="18" width="45.7109375" customWidth="1"/>
  </cols>
  <sheetData>
    <row r="1" spans="1:18" ht="20.25" thickBot="1" x14ac:dyDescent="0.35">
      <c r="A1" s="21" t="s">
        <v>117</v>
      </c>
      <c r="B1" s="2" t="s">
        <v>0</v>
      </c>
      <c r="C1" s="2"/>
      <c r="D1" s="2"/>
      <c r="E1" s="2"/>
      <c r="F1" s="2"/>
      <c r="G1" s="2"/>
    </row>
    <row r="2" spans="1:18" ht="15.75" thickTop="1" x14ac:dyDescent="0.25">
      <c r="A2" s="42" t="s">
        <v>1514</v>
      </c>
      <c r="B2" t="s">
        <v>1515</v>
      </c>
    </row>
    <row r="7" spans="1:18" ht="20.25" thickBot="1" x14ac:dyDescent="0.35">
      <c r="B7" s="2" t="s">
        <v>104</v>
      </c>
      <c r="C7" s="2"/>
      <c r="D7" s="2"/>
      <c r="E7" s="2"/>
      <c r="F7" s="2"/>
      <c r="G7" s="2"/>
      <c r="H7" s="2"/>
      <c r="I7" s="2"/>
      <c r="J7" s="2"/>
      <c r="L7" s="2" t="s">
        <v>105</v>
      </c>
      <c r="M7" s="2"/>
      <c r="N7" s="2"/>
      <c r="O7" s="2"/>
      <c r="P7" s="2"/>
      <c r="Q7" s="2"/>
      <c r="R7" s="2"/>
    </row>
    <row r="8" spans="1:18" ht="18.75" thickTop="1" thickBot="1" x14ac:dyDescent="0.35">
      <c r="B8" s="72" t="s">
        <v>66</v>
      </c>
      <c r="C8" s="72"/>
      <c r="D8" s="72"/>
      <c r="E8" s="72"/>
      <c r="F8" s="72"/>
      <c r="G8" s="72"/>
      <c r="H8" s="72"/>
      <c r="L8" s="72" t="s">
        <v>66</v>
      </c>
      <c r="M8" s="72"/>
      <c r="N8" s="72"/>
      <c r="O8" s="72"/>
      <c r="P8" s="72"/>
    </row>
    <row r="9" spans="1:18" ht="16.5" thickTop="1" thickBot="1" x14ac:dyDescent="0.3">
      <c r="B9" s="11" t="s">
        <v>69</v>
      </c>
      <c r="C9" s="11" t="s">
        <v>73</v>
      </c>
      <c r="D9" s="11" t="s">
        <v>1708</v>
      </c>
      <c r="E9" s="11" t="s">
        <v>1760</v>
      </c>
      <c r="F9" s="11" t="s">
        <v>1757</v>
      </c>
      <c r="G9" s="11" t="s">
        <v>1905</v>
      </c>
      <c r="H9" s="11" t="s">
        <v>1906</v>
      </c>
      <c r="I9" s="11" t="s">
        <v>15</v>
      </c>
      <c r="J9" s="11" t="s">
        <v>57</v>
      </c>
      <c r="L9" s="11" t="s">
        <v>109</v>
      </c>
      <c r="M9" s="11" t="s">
        <v>1708</v>
      </c>
      <c r="N9" s="11" t="s">
        <v>1776</v>
      </c>
      <c r="O9" s="11" t="s">
        <v>1795</v>
      </c>
      <c r="P9" s="11"/>
      <c r="Q9" s="11" t="s">
        <v>15</v>
      </c>
      <c r="R9" s="11" t="s">
        <v>57</v>
      </c>
    </row>
    <row r="10" spans="1:18" x14ac:dyDescent="0.25">
      <c r="B10" s="10" t="s">
        <v>1516</v>
      </c>
      <c r="C10" s="10"/>
      <c r="D10" s="10" t="s">
        <v>1516</v>
      </c>
      <c r="E10" s="10"/>
      <c r="F10" s="10" t="s">
        <v>1516</v>
      </c>
      <c r="G10" s="10"/>
      <c r="H10" s="10"/>
      <c r="I10" t="s">
        <v>47</v>
      </c>
      <c r="J10" s="3" t="s">
        <v>55</v>
      </c>
      <c r="L10" s="10" t="s">
        <v>1516</v>
      </c>
      <c r="M10" s="10"/>
      <c r="N10" s="10"/>
      <c r="O10" s="10"/>
      <c r="P10" s="10"/>
      <c r="Q10" t="s">
        <v>107</v>
      </c>
      <c r="R10" s="3" t="s">
        <v>108</v>
      </c>
    </row>
    <row r="11" spans="1:18" x14ac:dyDescent="0.25">
      <c r="B11" s="10" t="s">
        <v>1516</v>
      </c>
      <c r="C11" s="10"/>
      <c r="D11" s="10" t="s">
        <v>1516</v>
      </c>
      <c r="E11" s="10"/>
      <c r="F11" s="10" t="s">
        <v>1516</v>
      </c>
      <c r="G11" s="10"/>
      <c r="H11" s="10"/>
      <c r="I11" t="s">
        <v>48</v>
      </c>
      <c r="J11" s="3" t="s">
        <v>56</v>
      </c>
      <c r="L11" s="10"/>
      <c r="M11" s="10"/>
      <c r="N11" s="10" t="s">
        <v>1516</v>
      </c>
      <c r="O11" s="10"/>
      <c r="P11" s="10"/>
      <c r="Q11" t="s">
        <v>1788</v>
      </c>
      <c r="R11" s="3" t="s">
        <v>1762</v>
      </c>
    </row>
    <row r="12" spans="1:18" x14ac:dyDescent="0.25">
      <c r="B12" s="10" t="s">
        <v>1516</v>
      </c>
      <c r="C12" s="10"/>
      <c r="D12" s="10" t="s">
        <v>1516</v>
      </c>
      <c r="E12" s="10"/>
      <c r="F12" s="10" t="s">
        <v>1516</v>
      </c>
      <c r="G12" s="10" t="s">
        <v>1516</v>
      </c>
      <c r="H12" s="10" t="s">
        <v>1516</v>
      </c>
      <c r="I12" t="s">
        <v>41</v>
      </c>
      <c r="J12" s="3" t="s">
        <v>49</v>
      </c>
      <c r="L12" s="10"/>
      <c r="M12" s="10"/>
      <c r="N12" s="10" t="s">
        <v>1516</v>
      </c>
      <c r="O12" s="10"/>
      <c r="P12" s="10"/>
      <c r="Q12" t="s">
        <v>1789</v>
      </c>
      <c r="R12" s="3" t="s">
        <v>1790</v>
      </c>
    </row>
    <row r="13" spans="1:18" x14ac:dyDescent="0.25">
      <c r="B13" s="10" t="s">
        <v>1516</v>
      </c>
      <c r="C13" s="10"/>
      <c r="D13" s="10"/>
      <c r="E13" s="10" t="s">
        <v>1516</v>
      </c>
      <c r="F13" s="10"/>
      <c r="G13" s="10"/>
      <c r="H13" s="10" t="s">
        <v>1516</v>
      </c>
      <c r="I13" t="s">
        <v>1808</v>
      </c>
      <c r="J13" s="3" t="s">
        <v>1802</v>
      </c>
      <c r="L13" s="10"/>
      <c r="M13" s="10"/>
      <c r="N13" s="10" t="s">
        <v>1516</v>
      </c>
      <c r="O13" s="10"/>
      <c r="P13" s="10"/>
      <c r="Q13" t="s">
        <v>1786</v>
      </c>
      <c r="R13" s="3" t="s">
        <v>1787</v>
      </c>
    </row>
    <row r="14" spans="1:18" x14ac:dyDescent="0.25">
      <c r="B14" s="10"/>
      <c r="C14" s="10"/>
      <c r="D14" s="10"/>
      <c r="E14" s="10"/>
      <c r="F14" s="10" t="s">
        <v>1516</v>
      </c>
      <c r="G14" s="10"/>
      <c r="H14" s="10"/>
      <c r="I14" t="s">
        <v>1761</v>
      </c>
      <c r="J14" s="3" t="s">
        <v>1762</v>
      </c>
      <c r="L14" s="10"/>
      <c r="M14" s="10" t="s">
        <v>1516</v>
      </c>
      <c r="N14" s="10"/>
      <c r="O14" s="10"/>
      <c r="P14" s="10"/>
      <c r="Q14" t="s">
        <v>1758</v>
      </c>
      <c r="R14" s="3" t="s">
        <v>1759</v>
      </c>
    </row>
    <row r="15" spans="1:18" x14ac:dyDescent="0.25">
      <c r="B15" s="10" t="s">
        <v>1516</v>
      </c>
      <c r="C15" s="10"/>
      <c r="D15" s="10"/>
      <c r="E15" s="10" t="s">
        <v>1516</v>
      </c>
      <c r="F15" s="10" t="s">
        <v>1516</v>
      </c>
      <c r="G15" s="10" t="s">
        <v>1516</v>
      </c>
      <c r="H15" s="10"/>
      <c r="I15" t="s">
        <v>1753</v>
      </c>
      <c r="J15" s="3" t="s">
        <v>1754</v>
      </c>
      <c r="L15" s="10"/>
      <c r="M15" s="10"/>
      <c r="N15" s="10"/>
      <c r="O15" s="10" t="s">
        <v>1516</v>
      </c>
      <c r="P15" s="10"/>
      <c r="Q15" t="s">
        <v>1796</v>
      </c>
      <c r="R15" s="3" t="s">
        <v>1797</v>
      </c>
    </row>
    <row r="16" spans="1:18" x14ac:dyDescent="0.25">
      <c r="B16" s="10" t="s">
        <v>1516</v>
      </c>
      <c r="C16" s="10"/>
      <c r="D16" s="10"/>
      <c r="E16" s="10" t="s">
        <v>1516</v>
      </c>
      <c r="F16" s="10" t="s">
        <v>1516</v>
      </c>
      <c r="G16" s="10"/>
      <c r="H16" s="10" t="s">
        <v>1516</v>
      </c>
      <c r="I16" t="s">
        <v>1755</v>
      </c>
      <c r="J16" s="3" t="s">
        <v>1756</v>
      </c>
      <c r="L16" s="10"/>
      <c r="M16" s="10"/>
      <c r="N16" s="10"/>
      <c r="O16" s="10" t="s">
        <v>1516</v>
      </c>
      <c r="P16" s="10"/>
      <c r="Q16" t="s">
        <v>1793</v>
      </c>
      <c r="R16" s="3" t="s">
        <v>1794</v>
      </c>
    </row>
    <row r="17" spans="2:18" x14ac:dyDescent="0.25">
      <c r="B17" s="10"/>
      <c r="C17" s="10" t="s">
        <v>1516</v>
      </c>
      <c r="D17" s="10"/>
      <c r="E17" s="10" t="s">
        <v>1516</v>
      </c>
      <c r="F17" s="10" t="s">
        <v>1516</v>
      </c>
      <c r="G17" s="10"/>
      <c r="H17" s="10"/>
      <c r="I17" t="s">
        <v>59</v>
      </c>
      <c r="J17" s="3" t="s">
        <v>63</v>
      </c>
      <c r="L17" s="10" t="s">
        <v>1516</v>
      </c>
      <c r="M17" s="10"/>
      <c r="N17" s="10"/>
      <c r="O17" s="10"/>
      <c r="P17" s="10"/>
      <c r="Q17" t="s">
        <v>110</v>
      </c>
      <c r="R17" s="3" t="s">
        <v>111</v>
      </c>
    </row>
    <row r="18" spans="2:18" x14ac:dyDescent="0.25">
      <c r="B18" s="10" t="s">
        <v>1516</v>
      </c>
      <c r="C18" s="10"/>
      <c r="D18" s="10"/>
      <c r="E18" s="10" t="s">
        <v>1516</v>
      </c>
      <c r="F18" s="10"/>
      <c r="G18" s="10" t="s">
        <v>1516</v>
      </c>
      <c r="H18" s="10" t="s">
        <v>1516</v>
      </c>
      <c r="I18" t="s">
        <v>1809</v>
      </c>
      <c r="J18" s="3" t="s">
        <v>1803</v>
      </c>
      <c r="R18" s="3"/>
    </row>
    <row r="19" spans="2:18" x14ac:dyDescent="0.25">
      <c r="B19" s="10" t="s">
        <v>1516</v>
      </c>
      <c r="C19" s="10"/>
      <c r="D19" s="10"/>
      <c r="E19" s="10" t="s">
        <v>1516</v>
      </c>
      <c r="F19" s="10"/>
      <c r="G19" s="10"/>
      <c r="H19" s="10" t="s">
        <v>1516</v>
      </c>
      <c r="I19" t="s">
        <v>1811</v>
      </c>
      <c r="J19" s="3" t="s">
        <v>1804</v>
      </c>
    </row>
    <row r="20" spans="2:18" x14ac:dyDescent="0.25">
      <c r="B20" s="10"/>
      <c r="C20" s="10" t="s">
        <v>1516</v>
      </c>
      <c r="D20" s="10"/>
      <c r="E20" s="10"/>
      <c r="F20" s="10" t="s">
        <v>1516</v>
      </c>
      <c r="G20" s="10"/>
      <c r="H20" s="10"/>
      <c r="I20" t="s">
        <v>61</v>
      </c>
      <c r="J20" s="3" t="s">
        <v>65</v>
      </c>
    </row>
    <row r="21" spans="2:18" x14ac:dyDescent="0.25">
      <c r="B21" s="10"/>
      <c r="C21" s="10" t="s">
        <v>1516</v>
      </c>
      <c r="D21" s="10"/>
      <c r="E21" s="10"/>
      <c r="F21" s="10" t="s">
        <v>1516</v>
      </c>
      <c r="G21" s="10"/>
      <c r="H21" s="10"/>
      <c r="I21" t="s">
        <v>60</v>
      </c>
      <c r="J21" s="3" t="s">
        <v>64</v>
      </c>
    </row>
    <row r="22" spans="2:18" x14ac:dyDescent="0.25">
      <c r="B22" s="10"/>
      <c r="C22" s="10" t="s">
        <v>1516</v>
      </c>
      <c r="D22" s="10" t="s">
        <v>1516</v>
      </c>
      <c r="E22" s="10"/>
      <c r="F22" s="10" t="s">
        <v>1516</v>
      </c>
      <c r="G22" s="10"/>
      <c r="H22" s="10"/>
      <c r="I22" t="s">
        <v>67</v>
      </c>
      <c r="J22" s="3" t="s">
        <v>68</v>
      </c>
    </row>
    <row r="23" spans="2:18" x14ac:dyDescent="0.25">
      <c r="B23" s="10"/>
      <c r="C23" s="10"/>
      <c r="D23" s="10"/>
      <c r="E23" s="10"/>
      <c r="F23" s="10" t="s">
        <v>1516</v>
      </c>
      <c r="G23" s="10"/>
      <c r="H23" s="10"/>
      <c r="I23" t="s">
        <v>1751</v>
      </c>
      <c r="J23" s="3" t="s">
        <v>1752</v>
      </c>
    </row>
    <row r="24" spans="2:18" x14ac:dyDescent="0.25">
      <c r="B24" s="10" t="s">
        <v>1516</v>
      </c>
      <c r="C24" s="10"/>
      <c r="D24" s="10"/>
      <c r="E24" s="10" t="s">
        <v>1516</v>
      </c>
      <c r="F24" s="10"/>
      <c r="G24" s="10"/>
      <c r="H24" s="10" t="s">
        <v>1516</v>
      </c>
      <c r="I24" t="s">
        <v>1814</v>
      </c>
      <c r="J24" s="3" t="s">
        <v>1806</v>
      </c>
    </row>
    <row r="25" spans="2:18" x14ac:dyDescent="0.25">
      <c r="B25" s="10" t="s">
        <v>1516</v>
      </c>
      <c r="C25" s="10"/>
      <c r="D25" s="10"/>
      <c r="E25" s="10" t="s">
        <v>1516</v>
      </c>
      <c r="F25" s="10" t="s">
        <v>1516</v>
      </c>
      <c r="G25" s="10" t="s">
        <v>1516</v>
      </c>
      <c r="H25" s="10"/>
      <c r="I25" t="s">
        <v>1749</v>
      </c>
      <c r="J25" s="3" t="s">
        <v>1750</v>
      </c>
    </row>
    <row r="26" spans="2:18" x14ac:dyDescent="0.25">
      <c r="B26" s="10"/>
      <c r="C26" s="10" t="s">
        <v>1516</v>
      </c>
      <c r="D26" s="10" t="s">
        <v>1516</v>
      </c>
      <c r="E26" s="10"/>
      <c r="F26" s="10" t="s">
        <v>1516</v>
      </c>
      <c r="G26" s="10"/>
      <c r="H26" s="10"/>
      <c r="I26" t="s">
        <v>58</v>
      </c>
      <c r="J26" s="3" t="s">
        <v>62</v>
      </c>
    </row>
    <row r="27" spans="2:18" x14ac:dyDescent="0.25">
      <c r="B27" s="10" t="s">
        <v>1516</v>
      </c>
      <c r="C27" s="10" t="s">
        <v>1516</v>
      </c>
      <c r="D27" s="10" t="s">
        <v>1516</v>
      </c>
      <c r="E27" s="10" t="s">
        <v>1516</v>
      </c>
      <c r="F27" s="10" t="s">
        <v>1516</v>
      </c>
      <c r="G27" s="10" t="s">
        <v>1516</v>
      </c>
      <c r="H27" s="10" t="s">
        <v>1516</v>
      </c>
      <c r="I27" t="s">
        <v>1770</v>
      </c>
      <c r="J27" s="3" t="s">
        <v>1771</v>
      </c>
    </row>
    <row r="28" spans="2:18" x14ac:dyDescent="0.25">
      <c r="B28" s="10" t="s">
        <v>1516</v>
      </c>
      <c r="C28" s="10"/>
      <c r="D28" s="10"/>
      <c r="E28" s="10" t="s">
        <v>1516</v>
      </c>
      <c r="F28" s="10" t="s">
        <v>1516</v>
      </c>
      <c r="G28" s="10" t="s">
        <v>1516</v>
      </c>
      <c r="H28" s="10"/>
      <c r="I28" t="s">
        <v>1772</v>
      </c>
      <c r="J28" s="3" t="s">
        <v>1773</v>
      </c>
    </row>
    <row r="29" spans="2:18" x14ac:dyDescent="0.25">
      <c r="B29" s="10" t="s">
        <v>1516</v>
      </c>
      <c r="C29" s="10"/>
      <c r="D29" s="10"/>
      <c r="E29" s="10" t="s">
        <v>1516</v>
      </c>
      <c r="F29" s="10" t="s">
        <v>1516</v>
      </c>
      <c r="G29" s="10" t="s">
        <v>1516</v>
      </c>
      <c r="H29" s="10" t="s">
        <v>1516</v>
      </c>
      <c r="I29" t="s">
        <v>46</v>
      </c>
      <c r="J29" s="3" t="s">
        <v>54</v>
      </c>
    </row>
    <row r="30" spans="2:18" x14ac:dyDescent="0.25">
      <c r="B30" s="10" t="s">
        <v>1516</v>
      </c>
      <c r="C30" s="10"/>
      <c r="D30" s="10"/>
      <c r="E30" s="10"/>
      <c r="F30" s="10"/>
      <c r="G30" s="10"/>
      <c r="H30" s="10"/>
      <c r="I30" t="s">
        <v>1825</v>
      </c>
      <c r="J30" s="3" t="s">
        <v>1826</v>
      </c>
    </row>
    <row r="31" spans="2:18" x14ac:dyDescent="0.25">
      <c r="B31" s="10" t="s">
        <v>1516</v>
      </c>
      <c r="C31" s="10"/>
      <c r="D31" s="10"/>
      <c r="E31" s="10"/>
      <c r="F31" s="10" t="s">
        <v>1516</v>
      </c>
      <c r="G31" s="10" t="s">
        <v>1516</v>
      </c>
      <c r="H31" s="10"/>
      <c r="I31" t="s">
        <v>1781</v>
      </c>
      <c r="J31" s="3" t="s">
        <v>1782</v>
      </c>
    </row>
    <row r="32" spans="2:18" x14ac:dyDescent="0.25">
      <c r="B32" s="10" t="s">
        <v>1516</v>
      </c>
      <c r="C32" s="10"/>
      <c r="D32" s="10"/>
      <c r="E32" s="10" t="s">
        <v>1516</v>
      </c>
      <c r="F32" s="10" t="s">
        <v>1516</v>
      </c>
      <c r="G32" s="10" t="s">
        <v>1516</v>
      </c>
      <c r="H32" s="10" t="s">
        <v>1516</v>
      </c>
      <c r="I32" t="s">
        <v>44</v>
      </c>
      <c r="J32" s="3" t="s">
        <v>52</v>
      </c>
    </row>
    <row r="33" spans="2:10" x14ac:dyDescent="0.25">
      <c r="B33" s="10"/>
      <c r="C33" s="10"/>
      <c r="D33" s="10"/>
      <c r="E33" s="10"/>
      <c r="F33" s="10" t="s">
        <v>1516</v>
      </c>
      <c r="G33" s="10"/>
      <c r="H33" s="10"/>
      <c r="I33" t="s">
        <v>1763</v>
      </c>
      <c r="J33" s="3" t="s">
        <v>1764</v>
      </c>
    </row>
    <row r="34" spans="2:10" x14ac:dyDescent="0.25">
      <c r="B34" s="10" t="s">
        <v>1516</v>
      </c>
      <c r="C34" s="10"/>
      <c r="D34" s="10"/>
      <c r="E34" s="10" t="s">
        <v>1516</v>
      </c>
      <c r="F34" s="10" t="s">
        <v>1516</v>
      </c>
      <c r="G34" s="10" t="s">
        <v>1516</v>
      </c>
      <c r="H34" s="10"/>
      <c r="I34" t="s">
        <v>1774</v>
      </c>
      <c r="J34" s="3" t="s">
        <v>1775</v>
      </c>
    </row>
    <row r="35" spans="2:10" x14ac:dyDescent="0.25">
      <c r="B35" s="10" t="s">
        <v>1516</v>
      </c>
      <c r="C35" s="10"/>
      <c r="D35" s="10"/>
      <c r="E35" s="10" t="s">
        <v>1516</v>
      </c>
      <c r="F35" s="10" t="s">
        <v>1516</v>
      </c>
      <c r="G35" s="10" t="s">
        <v>1516</v>
      </c>
      <c r="H35" s="10"/>
      <c r="I35" t="s">
        <v>45</v>
      </c>
      <c r="J35" s="3" t="s">
        <v>53</v>
      </c>
    </row>
    <row r="36" spans="2:10" x14ac:dyDescent="0.25">
      <c r="B36" s="10" t="s">
        <v>1516</v>
      </c>
      <c r="C36" s="10"/>
      <c r="D36" s="10"/>
      <c r="E36" s="10"/>
      <c r="F36" s="10"/>
      <c r="G36" s="10"/>
      <c r="H36" s="10"/>
      <c r="I36" t="s">
        <v>1827</v>
      </c>
      <c r="J36" s="3" t="s">
        <v>1828</v>
      </c>
    </row>
    <row r="37" spans="2:10" x14ac:dyDescent="0.25">
      <c r="B37" s="10" t="s">
        <v>1516</v>
      </c>
      <c r="C37" s="10"/>
      <c r="D37" s="10"/>
      <c r="E37" s="10"/>
      <c r="F37" s="10" t="s">
        <v>1516</v>
      </c>
      <c r="G37" s="10" t="s">
        <v>1516</v>
      </c>
      <c r="H37" s="10"/>
      <c r="I37" t="s">
        <v>1784</v>
      </c>
      <c r="J37" s="3" t="s">
        <v>1783</v>
      </c>
    </row>
    <row r="38" spans="2:10" x14ac:dyDescent="0.25">
      <c r="B38" s="10" t="s">
        <v>1516</v>
      </c>
      <c r="C38" s="10"/>
      <c r="D38" s="10"/>
      <c r="E38" s="10"/>
      <c r="F38" s="10"/>
      <c r="G38" s="10"/>
      <c r="H38" s="10"/>
      <c r="I38" t="s">
        <v>1829</v>
      </c>
      <c r="J38" s="3" t="s">
        <v>1830</v>
      </c>
    </row>
    <row r="39" spans="2:10" x14ac:dyDescent="0.25">
      <c r="B39" s="10" t="s">
        <v>1516</v>
      </c>
      <c r="C39" s="10"/>
      <c r="D39" s="10"/>
      <c r="E39" s="10"/>
      <c r="F39" s="10"/>
      <c r="G39" s="10"/>
      <c r="H39" s="10"/>
      <c r="I39" t="s">
        <v>1831</v>
      </c>
      <c r="J39" s="3" t="s">
        <v>1832</v>
      </c>
    </row>
    <row r="40" spans="2:10" x14ac:dyDescent="0.25">
      <c r="B40" s="10" t="s">
        <v>1516</v>
      </c>
      <c r="C40" s="10"/>
      <c r="D40" s="10"/>
      <c r="E40" s="10"/>
      <c r="F40" s="10" t="s">
        <v>1516</v>
      </c>
      <c r="G40" s="10" t="s">
        <v>1516</v>
      </c>
      <c r="H40" s="10" t="s">
        <v>1516</v>
      </c>
      <c r="I40" t="s">
        <v>1785</v>
      </c>
      <c r="J40" s="3" t="s">
        <v>1780</v>
      </c>
    </row>
    <row r="41" spans="2:10" x14ac:dyDescent="0.25">
      <c r="B41" s="10" t="s">
        <v>1516</v>
      </c>
      <c r="C41" s="10"/>
      <c r="D41" s="10"/>
      <c r="E41" s="10" t="s">
        <v>1516</v>
      </c>
      <c r="F41" s="10" t="s">
        <v>1516</v>
      </c>
      <c r="G41" s="10" t="s">
        <v>1516</v>
      </c>
      <c r="H41" s="10"/>
      <c r="I41" t="s">
        <v>1778</v>
      </c>
      <c r="J41" s="3" t="s">
        <v>1779</v>
      </c>
    </row>
    <row r="42" spans="2:10" x14ac:dyDescent="0.25">
      <c r="B42" s="10" t="s">
        <v>1516</v>
      </c>
      <c r="C42" s="10"/>
      <c r="D42" s="10" t="s">
        <v>1516</v>
      </c>
      <c r="E42" s="10"/>
      <c r="F42" s="10" t="s">
        <v>1516</v>
      </c>
      <c r="G42" s="10" t="s">
        <v>1516</v>
      </c>
      <c r="H42" s="10" t="s">
        <v>1516</v>
      </c>
      <c r="I42" t="s">
        <v>43</v>
      </c>
      <c r="J42" s="3" t="s">
        <v>51</v>
      </c>
    </row>
    <row r="43" spans="2:10" x14ac:dyDescent="0.25">
      <c r="B43" s="10"/>
      <c r="C43" s="10"/>
      <c r="D43" s="10" t="s">
        <v>1516</v>
      </c>
      <c r="E43" s="10"/>
      <c r="F43" s="10"/>
      <c r="G43" s="10"/>
      <c r="H43" s="10"/>
      <c r="I43" t="s">
        <v>1791</v>
      </c>
      <c r="J43" s="3" t="s">
        <v>1792</v>
      </c>
    </row>
    <row r="44" spans="2:10" x14ac:dyDescent="0.25">
      <c r="B44" s="10" t="s">
        <v>1516</v>
      </c>
      <c r="C44" s="10"/>
      <c r="D44" s="10"/>
      <c r="E44" s="10" t="s">
        <v>1516</v>
      </c>
      <c r="F44" s="10"/>
      <c r="G44" s="10"/>
      <c r="H44" s="10" t="s">
        <v>1516</v>
      </c>
      <c r="I44" t="s">
        <v>1813</v>
      </c>
      <c r="J44" s="3" t="s">
        <v>1805</v>
      </c>
    </row>
    <row r="45" spans="2:10" x14ac:dyDescent="0.25">
      <c r="B45" s="10" t="s">
        <v>1516</v>
      </c>
      <c r="C45" s="10"/>
      <c r="D45" s="10"/>
      <c r="E45" s="10" t="s">
        <v>1516</v>
      </c>
      <c r="F45" s="10"/>
      <c r="G45" s="10"/>
      <c r="H45" s="10" t="s">
        <v>1516</v>
      </c>
      <c r="I45" t="s">
        <v>1807</v>
      </c>
      <c r="J45" s="3" t="s">
        <v>1810</v>
      </c>
    </row>
    <row r="46" spans="2:10" x14ac:dyDescent="0.25">
      <c r="B46" s="10" t="s">
        <v>1516</v>
      </c>
      <c r="C46" s="10"/>
      <c r="D46" s="10"/>
      <c r="E46" s="10"/>
      <c r="F46" s="10"/>
      <c r="G46" s="10"/>
      <c r="H46" s="10"/>
      <c r="I46" t="s">
        <v>1800</v>
      </c>
      <c r="J46" s="3" t="s">
        <v>1801</v>
      </c>
    </row>
    <row r="47" spans="2:10" x14ac:dyDescent="0.25">
      <c r="B47" s="10" t="s">
        <v>1516</v>
      </c>
      <c r="C47" s="10"/>
      <c r="D47" s="10" t="s">
        <v>1516</v>
      </c>
      <c r="E47" s="10"/>
      <c r="F47" s="10" t="s">
        <v>1516</v>
      </c>
      <c r="G47" s="10" t="s">
        <v>1516</v>
      </c>
      <c r="H47" s="10" t="s">
        <v>1516</v>
      </c>
      <c r="I47" t="s">
        <v>42</v>
      </c>
      <c r="J47" s="3" t="s">
        <v>50</v>
      </c>
    </row>
    <row r="48" spans="2:10" x14ac:dyDescent="0.25">
      <c r="B48" s="10" t="s">
        <v>1516</v>
      </c>
      <c r="C48" s="10"/>
      <c r="D48" s="10" t="s">
        <v>1516</v>
      </c>
      <c r="E48" s="10"/>
      <c r="F48" s="10"/>
      <c r="G48" s="10" t="s">
        <v>1516</v>
      </c>
      <c r="H48" s="10"/>
      <c r="I48" t="s">
        <v>1833</v>
      </c>
      <c r="J48" s="3" t="s">
        <v>1834</v>
      </c>
    </row>
    <row r="49" spans="2:18" x14ac:dyDescent="0.25">
      <c r="B49" s="10" t="s">
        <v>1516</v>
      </c>
      <c r="C49" s="10"/>
      <c r="D49" s="10" t="s">
        <v>1516</v>
      </c>
      <c r="E49" s="10"/>
      <c r="F49" s="10"/>
      <c r="G49" s="10"/>
      <c r="H49" s="10"/>
      <c r="I49" t="s">
        <v>1798</v>
      </c>
      <c r="J49" s="3" t="s">
        <v>1799</v>
      </c>
    </row>
    <row r="50" spans="2:18" x14ac:dyDescent="0.25">
      <c r="B50" s="17"/>
      <c r="C50" s="17"/>
      <c r="D50" s="17"/>
      <c r="E50" s="17"/>
      <c r="F50" s="17"/>
      <c r="G50" s="17"/>
      <c r="H50" s="17"/>
      <c r="I50" s="17"/>
      <c r="J50" s="17"/>
      <c r="L50" s="17"/>
      <c r="M50" s="17"/>
      <c r="N50" s="17"/>
      <c r="O50" s="17"/>
      <c r="P50" s="17"/>
      <c r="Q50" s="17"/>
      <c r="R50" s="17"/>
    </row>
  </sheetData>
  <sortState xmlns:xlrd2="http://schemas.microsoft.com/office/spreadsheetml/2017/richdata2" ref="B10:J45">
    <sortCondition ref="I10:I45"/>
  </sortState>
  <dataConsolidate/>
  <mergeCells count="2">
    <mergeCell ref="B8:H8"/>
    <mergeCell ref="L8:P8"/>
  </mergeCells>
  <dataValidations count="6">
    <dataValidation type="list" allowBlank="1" showInputMessage="1" showErrorMessage="1" sqref="L20:L49 L18" xr:uid="{00000000-0002-0000-0900-000000000000}">
      <formula1>$L$9</formula1>
    </dataValidation>
    <dataValidation type="list" allowBlank="1" showInputMessage="1" showErrorMessage="1" sqref="M20:M49 M18" xr:uid="{00000000-0002-0000-0900-000001000000}">
      <formula1>$M$9</formula1>
    </dataValidation>
    <dataValidation type="list" allowBlank="1" showInputMessage="1" showErrorMessage="1" sqref="N20:N49 N18" xr:uid="{00000000-0002-0000-0900-000002000000}">
      <formula1>$N$9</formula1>
    </dataValidation>
    <dataValidation type="list" allowBlank="1" showInputMessage="1" showErrorMessage="1" sqref="O20:O49" xr:uid="{00000000-0002-0000-0900-000003000000}">
      <formula1>$O$9</formula1>
    </dataValidation>
    <dataValidation type="list" allowBlank="1" showInputMessage="1" showErrorMessage="1" sqref="P20:P49" xr:uid="{00000000-0002-0000-0900-000004000000}">
      <formula1>$P$9</formula1>
    </dataValidation>
    <dataValidation type="list" allowBlank="1" showInputMessage="1" showErrorMessage="1" sqref="L10:P17 B10:H49" xr:uid="{00000000-0002-0000-0900-000005000000}">
      <formula1>"Include"</formula1>
    </dataValidation>
  </dataValidations>
  <hyperlinks>
    <hyperlink ref="A1" location="MAIN!A1" display="Main" xr:uid="{00000000-0004-0000-0900-000000000000}"/>
    <hyperlink ref="A2" location="'StatPlanet Output'!A1" display="StatPlanet" xr:uid="{00000000-0004-0000-09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92D050"/>
  </sheetPr>
  <dimension ref="A1:W166"/>
  <sheetViews>
    <sheetView tabSelected="1" zoomScale="70" zoomScaleNormal="7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AC28" sqref="AC28"/>
    </sheetView>
  </sheetViews>
  <sheetFormatPr defaultColWidth="11.28515625" defaultRowHeight="15" x14ac:dyDescent="0.25"/>
  <cols>
    <col min="1" max="1" width="15.7109375" customWidth="1"/>
    <col min="2" max="8" width="6.7109375" customWidth="1"/>
    <col min="9" max="9" width="9.42578125" customWidth="1"/>
    <col min="10" max="10" width="14.5703125" customWidth="1"/>
    <col min="11" max="11" width="24.42578125" customWidth="1"/>
    <col min="12" max="12" width="14.42578125" customWidth="1"/>
    <col min="13" max="13" width="20.42578125" customWidth="1"/>
    <col min="14" max="14" width="12.140625" customWidth="1"/>
    <col min="15" max="15" width="6.7109375" customWidth="1"/>
    <col min="17" max="17" width="5.28515625" bestFit="1" customWidth="1"/>
    <col min="18" max="18" width="4.85546875" bestFit="1" customWidth="1"/>
    <col min="19" max="19" width="23.85546875" bestFit="1" customWidth="1"/>
    <col min="20" max="20" width="19.7109375" bestFit="1" customWidth="1"/>
    <col min="22" max="22" width="25.85546875" bestFit="1" customWidth="1"/>
  </cols>
  <sheetData>
    <row r="1" spans="1:23" ht="20.25" thickBot="1" x14ac:dyDescent="0.35">
      <c r="A1" s="21" t="s">
        <v>117</v>
      </c>
      <c r="B1" s="2" t="s">
        <v>1715</v>
      </c>
      <c r="C1" s="2"/>
      <c r="D1" s="2"/>
    </row>
    <row r="2" spans="1:23" ht="15.75" thickTop="1" x14ac:dyDescent="0.25">
      <c r="A2" s="44" t="s">
        <v>1713</v>
      </c>
      <c r="B2" s="3" t="s">
        <v>1714</v>
      </c>
    </row>
    <row r="3" spans="1:23" x14ac:dyDescent="0.25">
      <c r="B3" s="3" t="s">
        <v>1718</v>
      </c>
    </row>
    <row r="4" spans="1:23" x14ac:dyDescent="0.25">
      <c r="B4" t="s">
        <v>1719</v>
      </c>
    </row>
    <row r="8" spans="1:23" s="36" customFormat="1" ht="143.25" customHeight="1" x14ac:dyDescent="0.25">
      <c r="A8" s="52" t="s">
        <v>1768</v>
      </c>
      <c r="B8" s="53" t="s">
        <v>1919</v>
      </c>
      <c r="C8" s="53" t="s">
        <v>1911</v>
      </c>
      <c r="D8" s="53" t="s">
        <v>1912</v>
      </c>
      <c r="E8" s="54" t="s">
        <v>1914</v>
      </c>
      <c r="F8" s="54" t="s">
        <v>1915</v>
      </c>
      <c r="G8" s="53" t="s">
        <v>1916</v>
      </c>
      <c r="H8" s="53" t="s">
        <v>1917</v>
      </c>
      <c r="I8" s="53" t="s">
        <v>1918</v>
      </c>
      <c r="J8" s="52" t="s">
        <v>1913</v>
      </c>
      <c r="K8" s="52" t="s">
        <v>1920</v>
      </c>
      <c r="L8" s="52" t="s">
        <v>1921</v>
      </c>
      <c r="M8" s="52" t="s">
        <v>1922</v>
      </c>
      <c r="N8" s="53" t="s">
        <v>1923</v>
      </c>
      <c r="O8" s="53" t="s">
        <v>1924</v>
      </c>
      <c r="P8" s="53" t="s">
        <v>1926</v>
      </c>
      <c r="Q8" s="53" t="s">
        <v>1925</v>
      </c>
      <c r="R8" s="53" t="s">
        <v>1927</v>
      </c>
      <c r="S8" s="53" t="s">
        <v>1928</v>
      </c>
      <c r="T8" s="48" t="s">
        <v>1839</v>
      </c>
      <c r="U8" s="48" t="s">
        <v>1900</v>
      </c>
      <c r="V8" s="48" t="s">
        <v>1900</v>
      </c>
      <c r="W8" s="48" t="s">
        <v>1942</v>
      </c>
    </row>
    <row r="9" spans="1:23" x14ac:dyDescent="0.25">
      <c r="A9" s="36" t="s">
        <v>478</v>
      </c>
      <c r="B9" t="s">
        <v>1721</v>
      </c>
      <c r="C9" t="s">
        <v>1728</v>
      </c>
      <c r="D9" t="s">
        <v>1732</v>
      </c>
      <c r="E9" t="s">
        <v>1734</v>
      </c>
      <c r="F9" t="s">
        <v>1732</v>
      </c>
      <c r="G9" t="s">
        <v>136</v>
      </c>
      <c r="H9" t="s">
        <v>140</v>
      </c>
      <c r="I9" t="s">
        <v>190</v>
      </c>
      <c r="J9" t="s">
        <v>1735</v>
      </c>
      <c r="M9" t="s">
        <v>136</v>
      </c>
      <c r="N9" t="s">
        <v>1721</v>
      </c>
      <c r="O9" t="s">
        <v>1732</v>
      </c>
      <c r="P9" t="s">
        <v>1721</v>
      </c>
      <c r="Q9" t="str">
        <f>E9</f>
        <v>DVG</v>
      </c>
      <c r="R9" t="str">
        <f>IF(AND(O9="EAP",Q9="DVG"),"EAS","")</f>
        <v/>
      </c>
      <c r="S9" t="str">
        <f>CONCATENATE(O9,"-",T9)</f>
        <v>SAS-Afghanistan</v>
      </c>
      <c r="T9" t="s">
        <v>480</v>
      </c>
      <c r="U9" t="str">
        <f>IF(O9="SSA",O9,"")</f>
        <v/>
      </c>
      <c r="V9" t="str">
        <f>IF(O9="SSA",S9,"")</f>
        <v/>
      </c>
      <c r="W9" t="s">
        <v>1938</v>
      </c>
    </row>
    <row r="10" spans="1:23" x14ac:dyDescent="0.25">
      <c r="A10" s="36" t="s">
        <v>485</v>
      </c>
      <c r="B10" t="s">
        <v>1721</v>
      </c>
      <c r="C10" t="s">
        <v>1725</v>
      </c>
      <c r="D10" t="s">
        <v>1731</v>
      </c>
      <c r="E10" t="s">
        <v>1734</v>
      </c>
      <c r="F10" t="s">
        <v>1725</v>
      </c>
      <c r="G10" t="s">
        <v>136</v>
      </c>
      <c r="H10" t="s">
        <v>138</v>
      </c>
      <c r="I10" t="s">
        <v>150</v>
      </c>
      <c r="J10" t="s">
        <v>1735</v>
      </c>
      <c r="K10" t="s">
        <v>1747</v>
      </c>
      <c r="M10" t="s">
        <v>136</v>
      </c>
      <c r="N10" t="s">
        <v>1721</v>
      </c>
      <c r="O10" t="s">
        <v>1725</v>
      </c>
      <c r="P10" t="s">
        <v>1721</v>
      </c>
      <c r="Q10" t="str">
        <f t="shared" ref="Q10:Q73" si="0">E10</f>
        <v>DVG</v>
      </c>
      <c r="R10" t="str">
        <f t="shared" ref="R10:R73" si="1">IF(AND(O10="EAP",Q10="DVG"),"EAS","")</f>
        <v/>
      </c>
      <c r="S10" t="str">
        <f t="shared" ref="S10:S73" si="2">CONCATENATE(O10,"-",T10)</f>
        <v>SSA-Angola</v>
      </c>
      <c r="T10" t="s">
        <v>487</v>
      </c>
      <c r="U10" t="str">
        <f t="shared" ref="U10:U73" si="3">IF(O10="SSA",O10,"")</f>
        <v>SSA</v>
      </c>
      <c r="V10" t="str">
        <f t="shared" ref="V10:V73" si="4">IF(O10="SSA",S10,"")</f>
        <v>SSA-Angola</v>
      </c>
      <c r="W10" t="s">
        <v>1939</v>
      </c>
    </row>
    <row r="11" spans="1:23" x14ac:dyDescent="0.25">
      <c r="A11" s="36" t="s">
        <v>244</v>
      </c>
      <c r="B11" t="s">
        <v>1721</v>
      </c>
      <c r="C11" t="s">
        <v>1723</v>
      </c>
      <c r="E11" t="s">
        <v>1734</v>
      </c>
      <c r="F11" t="s">
        <v>1901</v>
      </c>
      <c r="G11" t="s">
        <v>136</v>
      </c>
      <c r="H11" t="s">
        <v>144</v>
      </c>
      <c r="I11" t="s">
        <v>215</v>
      </c>
      <c r="J11" t="s">
        <v>1735</v>
      </c>
      <c r="M11" t="s">
        <v>136</v>
      </c>
      <c r="N11" t="s">
        <v>1721</v>
      </c>
      <c r="O11" t="s">
        <v>1723</v>
      </c>
      <c r="P11" t="s">
        <v>1721</v>
      </c>
      <c r="Q11" t="str">
        <f t="shared" si="0"/>
        <v>DVG</v>
      </c>
      <c r="R11" t="str">
        <f t="shared" si="1"/>
        <v/>
      </c>
      <c r="S11" t="str">
        <f t="shared" si="2"/>
        <v>EUR-Albania</v>
      </c>
      <c r="T11" t="s">
        <v>246</v>
      </c>
      <c r="U11" t="str">
        <f t="shared" si="3"/>
        <v/>
      </c>
      <c r="V11" t="str">
        <f t="shared" si="4"/>
        <v/>
      </c>
    </row>
    <row r="12" spans="1:23" x14ac:dyDescent="0.25">
      <c r="A12" s="36" t="s">
        <v>491</v>
      </c>
      <c r="B12" t="s">
        <v>1721</v>
      </c>
      <c r="C12" t="s">
        <v>763</v>
      </c>
      <c r="D12" t="s">
        <v>1730</v>
      </c>
      <c r="E12" t="s">
        <v>1734</v>
      </c>
      <c r="F12" t="s">
        <v>1837</v>
      </c>
      <c r="G12" t="s">
        <v>136</v>
      </c>
      <c r="H12" t="s">
        <v>142</v>
      </c>
      <c r="I12" t="s">
        <v>175</v>
      </c>
      <c r="J12" t="s">
        <v>1735</v>
      </c>
      <c r="M12" t="s">
        <v>136</v>
      </c>
      <c r="N12" t="s">
        <v>1721</v>
      </c>
      <c r="O12" t="s">
        <v>1837</v>
      </c>
      <c r="P12" t="s">
        <v>1721</v>
      </c>
      <c r="Q12" t="str">
        <f t="shared" si="0"/>
        <v>DVG</v>
      </c>
      <c r="R12" t="str">
        <f t="shared" si="1"/>
        <v/>
      </c>
      <c r="S12" t="str">
        <f t="shared" si="2"/>
        <v>LAC-Argentina</v>
      </c>
      <c r="T12" t="s">
        <v>493</v>
      </c>
      <c r="U12" t="str">
        <f t="shared" si="3"/>
        <v/>
      </c>
      <c r="V12" t="str">
        <f t="shared" si="4"/>
        <v/>
      </c>
      <c r="W12" t="s">
        <v>1837</v>
      </c>
    </row>
    <row r="13" spans="1:23" x14ac:dyDescent="0.25">
      <c r="A13" s="36" t="s">
        <v>251</v>
      </c>
      <c r="B13" t="s">
        <v>1721</v>
      </c>
      <c r="D13" t="s">
        <v>1722</v>
      </c>
      <c r="E13" t="s">
        <v>1734</v>
      </c>
      <c r="F13" t="s">
        <v>1901</v>
      </c>
      <c r="G13" t="s">
        <v>136</v>
      </c>
      <c r="H13" t="s">
        <v>140</v>
      </c>
      <c r="I13" t="s">
        <v>200</v>
      </c>
      <c r="J13" t="s">
        <v>1735</v>
      </c>
      <c r="M13" t="s">
        <v>136</v>
      </c>
      <c r="N13" t="s">
        <v>1721</v>
      </c>
      <c r="O13" t="s">
        <v>1722</v>
      </c>
      <c r="P13" t="s">
        <v>1721</v>
      </c>
      <c r="Q13" t="str">
        <f t="shared" si="0"/>
        <v>DVG</v>
      </c>
      <c r="R13" t="str">
        <f t="shared" si="1"/>
        <v/>
      </c>
      <c r="S13" t="str">
        <f t="shared" si="2"/>
        <v>FSU-Armenia</v>
      </c>
      <c r="T13" t="s">
        <v>253</v>
      </c>
      <c r="U13" t="str">
        <f t="shared" si="3"/>
        <v/>
      </c>
      <c r="V13" t="str">
        <f t="shared" si="4"/>
        <v/>
      </c>
      <c r="W13" t="s">
        <v>1938</v>
      </c>
    </row>
    <row r="14" spans="1:23" x14ac:dyDescent="0.25">
      <c r="A14" s="36" t="s">
        <v>497</v>
      </c>
      <c r="B14" t="s">
        <v>1721</v>
      </c>
      <c r="C14" t="s">
        <v>1729</v>
      </c>
      <c r="E14" t="s">
        <v>1733</v>
      </c>
      <c r="F14" t="s">
        <v>1838</v>
      </c>
      <c r="G14" t="s">
        <v>136</v>
      </c>
      <c r="H14" t="s">
        <v>146</v>
      </c>
      <c r="I14" t="s">
        <v>225</v>
      </c>
      <c r="J14" t="s">
        <v>1736</v>
      </c>
      <c r="K14" t="s">
        <v>1738</v>
      </c>
      <c r="M14" t="s">
        <v>136</v>
      </c>
      <c r="N14" t="s">
        <v>1721</v>
      </c>
      <c r="O14" t="s">
        <v>1838</v>
      </c>
      <c r="P14" t="s">
        <v>1721</v>
      </c>
      <c r="Q14" t="str">
        <f t="shared" si="0"/>
        <v>DVD</v>
      </c>
      <c r="R14" t="str">
        <f t="shared" si="1"/>
        <v/>
      </c>
      <c r="S14" t="str">
        <f t="shared" si="2"/>
        <v>EAP-Australia</v>
      </c>
      <c r="T14" t="s">
        <v>499</v>
      </c>
      <c r="U14" t="str">
        <f t="shared" si="3"/>
        <v/>
      </c>
      <c r="V14" t="str">
        <f t="shared" si="4"/>
        <v/>
      </c>
    </row>
    <row r="15" spans="1:23" x14ac:dyDescent="0.25">
      <c r="A15" s="36" t="s">
        <v>258</v>
      </c>
      <c r="B15" t="s">
        <v>1721</v>
      </c>
      <c r="C15" t="s">
        <v>1723</v>
      </c>
      <c r="E15" t="s">
        <v>1733</v>
      </c>
      <c r="F15" t="s">
        <v>1902</v>
      </c>
      <c r="G15" t="s">
        <v>136</v>
      </c>
      <c r="H15" t="s">
        <v>144</v>
      </c>
      <c r="I15" t="s">
        <v>220</v>
      </c>
      <c r="J15" t="s">
        <v>1736</v>
      </c>
      <c r="K15" t="s">
        <v>144</v>
      </c>
      <c r="L15" t="s">
        <v>1739</v>
      </c>
      <c r="M15" t="s">
        <v>136</v>
      </c>
      <c r="N15" t="s">
        <v>1721</v>
      </c>
      <c r="O15" t="s">
        <v>1723</v>
      </c>
      <c r="P15" t="s">
        <v>1721</v>
      </c>
      <c r="Q15" t="str">
        <f t="shared" si="0"/>
        <v>DVD</v>
      </c>
      <c r="R15" t="str">
        <f t="shared" si="1"/>
        <v/>
      </c>
      <c r="S15" t="str">
        <f t="shared" si="2"/>
        <v>EUR-Austria</v>
      </c>
      <c r="T15" t="s">
        <v>260</v>
      </c>
      <c r="U15" t="str">
        <f t="shared" si="3"/>
        <v/>
      </c>
      <c r="V15" t="str">
        <f t="shared" si="4"/>
        <v/>
      </c>
    </row>
    <row r="16" spans="1:23" x14ac:dyDescent="0.25">
      <c r="A16" s="36" t="s">
        <v>265</v>
      </c>
      <c r="B16" t="s">
        <v>1721</v>
      </c>
      <c r="D16" t="s">
        <v>1722</v>
      </c>
      <c r="E16" t="s">
        <v>1734</v>
      </c>
      <c r="F16" t="s">
        <v>1901</v>
      </c>
      <c r="G16" t="s">
        <v>136</v>
      </c>
      <c r="H16" t="s">
        <v>140</v>
      </c>
      <c r="I16" t="s">
        <v>200</v>
      </c>
      <c r="J16" t="s">
        <v>1735</v>
      </c>
      <c r="M16" t="s">
        <v>136</v>
      </c>
      <c r="N16" t="s">
        <v>1721</v>
      </c>
      <c r="O16" t="s">
        <v>1722</v>
      </c>
      <c r="P16" t="s">
        <v>1721</v>
      </c>
      <c r="Q16" t="str">
        <f t="shared" si="0"/>
        <v>DVG</v>
      </c>
      <c r="R16" t="str">
        <f t="shared" si="1"/>
        <v/>
      </c>
      <c r="S16" t="str">
        <f t="shared" si="2"/>
        <v>FSU-Azerbaijan</v>
      </c>
      <c r="T16" t="s">
        <v>267</v>
      </c>
      <c r="U16" t="str">
        <f t="shared" si="3"/>
        <v/>
      </c>
      <c r="V16" t="str">
        <f t="shared" si="4"/>
        <v/>
      </c>
      <c r="W16" t="s">
        <v>1938</v>
      </c>
    </row>
    <row r="17" spans="1:23" x14ac:dyDescent="0.25">
      <c r="A17" s="36" t="s">
        <v>503</v>
      </c>
      <c r="B17" t="s">
        <v>1721</v>
      </c>
      <c r="C17" t="s">
        <v>1725</v>
      </c>
      <c r="D17" t="s">
        <v>1731</v>
      </c>
      <c r="E17" t="s">
        <v>1734</v>
      </c>
      <c r="F17" t="s">
        <v>1725</v>
      </c>
      <c r="G17" t="s">
        <v>136</v>
      </c>
      <c r="H17" t="s">
        <v>138</v>
      </c>
      <c r="I17" t="s">
        <v>148</v>
      </c>
      <c r="J17" t="s">
        <v>1735</v>
      </c>
      <c r="K17" t="s">
        <v>1747</v>
      </c>
      <c r="M17" t="s">
        <v>136</v>
      </c>
      <c r="N17" t="s">
        <v>1721</v>
      </c>
      <c r="O17" t="s">
        <v>1725</v>
      </c>
      <c r="P17" t="s">
        <v>1721</v>
      </c>
      <c r="Q17" t="str">
        <f t="shared" si="0"/>
        <v>DVG</v>
      </c>
      <c r="R17" t="str">
        <f t="shared" si="1"/>
        <v/>
      </c>
      <c r="S17" t="str">
        <f t="shared" si="2"/>
        <v>SSA-Burundi</v>
      </c>
      <c r="T17" t="s">
        <v>505</v>
      </c>
      <c r="U17" t="str">
        <f t="shared" si="3"/>
        <v>SSA</v>
      </c>
      <c r="V17" t="str">
        <f t="shared" si="4"/>
        <v>SSA-Burundi</v>
      </c>
      <c r="W17" t="s">
        <v>1940</v>
      </c>
    </row>
    <row r="18" spans="1:23" x14ac:dyDescent="0.25">
      <c r="A18" s="36" t="s">
        <v>509</v>
      </c>
      <c r="B18" t="s">
        <v>1721</v>
      </c>
      <c r="C18" t="s">
        <v>1725</v>
      </c>
      <c r="D18" t="s">
        <v>1731</v>
      </c>
      <c r="E18" t="s">
        <v>1734</v>
      </c>
      <c r="F18" t="s">
        <v>1725</v>
      </c>
      <c r="G18" t="s">
        <v>136</v>
      </c>
      <c r="H18" t="s">
        <v>138</v>
      </c>
      <c r="I18" t="s">
        <v>158</v>
      </c>
      <c r="J18" t="s">
        <v>1735</v>
      </c>
      <c r="K18" t="s">
        <v>1747</v>
      </c>
      <c r="M18" t="s">
        <v>136</v>
      </c>
      <c r="N18" t="s">
        <v>1721</v>
      </c>
      <c r="O18" t="s">
        <v>1725</v>
      </c>
      <c r="P18" t="s">
        <v>1721</v>
      </c>
      <c r="Q18" t="str">
        <f t="shared" si="0"/>
        <v>DVG</v>
      </c>
      <c r="R18" t="str">
        <f t="shared" si="1"/>
        <v/>
      </c>
      <c r="S18" t="str">
        <f t="shared" si="2"/>
        <v>SSA-Benin</v>
      </c>
      <c r="T18" t="s">
        <v>511</v>
      </c>
      <c r="U18" t="str">
        <f t="shared" si="3"/>
        <v>SSA</v>
      </c>
      <c r="V18" t="str">
        <f t="shared" si="4"/>
        <v>SSA-Benin</v>
      </c>
      <c r="W18" t="s">
        <v>1939</v>
      </c>
    </row>
    <row r="19" spans="1:23" x14ac:dyDescent="0.25">
      <c r="A19" s="36" t="s">
        <v>514</v>
      </c>
      <c r="B19" t="s">
        <v>1721</v>
      </c>
      <c r="C19" t="s">
        <v>1725</v>
      </c>
      <c r="D19" t="s">
        <v>1731</v>
      </c>
      <c r="E19" t="s">
        <v>1734</v>
      </c>
      <c r="F19" t="s">
        <v>1725</v>
      </c>
      <c r="G19" t="s">
        <v>136</v>
      </c>
      <c r="H19" t="s">
        <v>138</v>
      </c>
      <c r="I19" t="s">
        <v>158</v>
      </c>
      <c r="J19" t="s">
        <v>1735</v>
      </c>
      <c r="K19" t="s">
        <v>1747</v>
      </c>
      <c r="M19" t="s">
        <v>136</v>
      </c>
      <c r="N19" t="s">
        <v>1721</v>
      </c>
      <c r="O19" t="s">
        <v>1725</v>
      </c>
      <c r="P19" t="s">
        <v>1721</v>
      </c>
      <c r="Q19" t="str">
        <f t="shared" si="0"/>
        <v>DVG</v>
      </c>
      <c r="R19" t="str">
        <f t="shared" si="1"/>
        <v/>
      </c>
      <c r="S19" t="str">
        <f t="shared" si="2"/>
        <v>SSA-Burkina Faso</v>
      </c>
      <c r="T19" t="s">
        <v>516</v>
      </c>
      <c r="U19" t="str">
        <f t="shared" si="3"/>
        <v>SSA</v>
      </c>
      <c r="V19" t="str">
        <f t="shared" si="4"/>
        <v>SSA-Burkina Faso</v>
      </c>
      <c r="W19" t="s">
        <v>1939</v>
      </c>
    </row>
    <row r="20" spans="1:23" x14ac:dyDescent="0.25">
      <c r="A20" s="36" t="s">
        <v>520</v>
      </c>
      <c r="B20" t="s">
        <v>1721</v>
      </c>
      <c r="C20" t="s">
        <v>1728</v>
      </c>
      <c r="D20" t="s">
        <v>1732</v>
      </c>
      <c r="E20" t="s">
        <v>1734</v>
      </c>
      <c r="F20" t="s">
        <v>1732</v>
      </c>
      <c r="G20" t="s">
        <v>136</v>
      </c>
      <c r="H20" t="s">
        <v>140</v>
      </c>
      <c r="I20" t="s">
        <v>190</v>
      </c>
      <c r="J20" t="s">
        <v>1735</v>
      </c>
      <c r="M20" t="s">
        <v>136</v>
      </c>
      <c r="N20" t="s">
        <v>1721</v>
      </c>
      <c r="O20" t="s">
        <v>1732</v>
      </c>
      <c r="P20" t="s">
        <v>1721</v>
      </c>
      <c r="Q20" t="str">
        <f t="shared" si="0"/>
        <v>DVG</v>
      </c>
      <c r="R20" t="str">
        <f t="shared" si="1"/>
        <v/>
      </c>
      <c r="S20" t="str">
        <f t="shared" si="2"/>
        <v>SAS-Bangladesh</v>
      </c>
      <c r="T20" t="s">
        <v>522</v>
      </c>
      <c r="U20" t="str">
        <f t="shared" si="3"/>
        <v/>
      </c>
      <c r="V20" t="str">
        <f t="shared" si="4"/>
        <v/>
      </c>
      <c r="W20" t="s">
        <v>1941</v>
      </c>
    </row>
    <row r="21" spans="1:23" x14ac:dyDescent="0.25">
      <c r="A21" s="36" t="s">
        <v>272</v>
      </c>
      <c r="B21" t="s">
        <v>1721</v>
      </c>
      <c r="C21" t="s">
        <v>1723</v>
      </c>
      <c r="D21" t="s">
        <v>1722</v>
      </c>
      <c r="E21" t="s">
        <v>1734</v>
      </c>
      <c r="F21" t="s">
        <v>1902</v>
      </c>
      <c r="G21" t="s">
        <v>136</v>
      </c>
      <c r="H21" t="s">
        <v>144</v>
      </c>
      <c r="I21" t="s">
        <v>205</v>
      </c>
      <c r="J21" t="s">
        <v>1735</v>
      </c>
      <c r="M21" t="s">
        <v>136</v>
      </c>
      <c r="N21" t="s">
        <v>1721</v>
      </c>
      <c r="O21" t="s">
        <v>1723</v>
      </c>
      <c r="P21" t="s">
        <v>1721</v>
      </c>
      <c r="Q21" t="str">
        <f t="shared" si="0"/>
        <v>DVG</v>
      </c>
      <c r="R21" t="str">
        <f t="shared" si="1"/>
        <v/>
      </c>
      <c r="S21" t="str">
        <f t="shared" si="2"/>
        <v>EUR-Bulgaria</v>
      </c>
      <c r="T21" t="s">
        <v>274</v>
      </c>
      <c r="U21" t="str">
        <f t="shared" si="3"/>
        <v/>
      </c>
      <c r="V21" t="str">
        <f t="shared" si="4"/>
        <v/>
      </c>
    </row>
    <row r="22" spans="1:23" x14ac:dyDescent="0.25">
      <c r="A22" s="36" t="s">
        <v>279</v>
      </c>
      <c r="B22" t="s">
        <v>1721</v>
      </c>
      <c r="C22" t="s">
        <v>1723</v>
      </c>
      <c r="E22" t="s">
        <v>1734</v>
      </c>
      <c r="F22" t="s">
        <v>1901</v>
      </c>
      <c r="G22" t="s">
        <v>136</v>
      </c>
      <c r="H22" t="s">
        <v>144</v>
      </c>
      <c r="I22" t="s">
        <v>205</v>
      </c>
      <c r="J22" t="s">
        <v>1735</v>
      </c>
      <c r="M22" t="s">
        <v>136</v>
      </c>
      <c r="N22" t="s">
        <v>1721</v>
      </c>
      <c r="O22" t="s">
        <v>1722</v>
      </c>
      <c r="P22" t="s">
        <v>1721</v>
      </c>
      <c r="Q22" t="str">
        <f t="shared" si="0"/>
        <v>DVG</v>
      </c>
      <c r="R22" t="str">
        <f t="shared" si="1"/>
        <v/>
      </c>
      <c r="S22" t="str">
        <f t="shared" si="2"/>
        <v>FSU-Belarus</v>
      </c>
      <c r="T22" t="s">
        <v>281</v>
      </c>
      <c r="U22" t="str">
        <f t="shared" si="3"/>
        <v/>
      </c>
      <c r="V22" t="str">
        <f t="shared" si="4"/>
        <v/>
      </c>
    </row>
    <row r="23" spans="1:23" x14ac:dyDescent="0.25">
      <c r="A23" s="36" t="s">
        <v>526</v>
      </c>
      <c r="B23" t="s">
        <v>1721</v>
      </c>
      <c r="C23" t="s">
        <v>1723</v>
      </c>
      <c r="E23" t="s">
        <v>1733</v>
      </c>
      <c r="F23" t="s">
        <v>1901</v>
      </c>
      <c r="G23" t="s">
        <v>136</v>
      </c>
      <c r="H23" t="s">
        <v>144</v>
      </c>
      <c r="I23" t="s">
        <v>210</v>
      </c>
      <c r="J23" t="s">
        <v>1735</v>
      </c>
      <c r="M23" t="s">
        <v>136</v>
      </c>
      <c r="N23" t="s">
        <v>1721</v>
      </c>
      <c r="O23" t="s">
        <v>1723</v>
      </c>
      <c r="P23" t="s">
        <v>1721</v>
      </c>
      <c r="Q23" t="str">
        <f t="shared" si="0"/>
        <v>DVD</v>
      </c>
      <c r="R23" t="str">
        <f t="shared" si="1"/>
        <v/>
      </c>
      <c r="S23" t="str">
        <f t="shared" si="2"/>
        <v>EUR-Baltic States</v>
      </c>
      <c r="T23" t="s">
        <v>528</v>
      </c>
      <c r="U23" t="str">
        <f t="shared" si="3"/>
        <v/>
      </c>
      <c r="V23" t="str">
        <f t="shared" si="4"/>
        <v/>
      </c>
    </row>
    <row r="24" spans="1:23" x14ac:dyDescent="0.25">
      <c r="A24" s="36" t="s">
        <v>529</v>
      </c>
      <c r="B24" t="s">
        <v>1721</v>
      </c>
      <c r="C24" t="s">
        <v>1723</v>
      </c>
      <c r="E24" t="s">
        <v>1733</v>
      </c>
      <c r="F24" t="s">
        <v>1902</v>
      </c>
      <c r="G24" t="s">
        <v>136</v>
      </c>
      <c r="H24" t="s">
        <v>144</v>
      </c>
      <c r="I24" t="s">
        <v>220</v>
      </c>
      <c r="J24" t="s">
        <v>1736</v>
      </c>
      <c r="K24" t="s">
        <v>144</v>
      </c>
      <c r="L24" t="s">
        <v>1741</v>
      </c>
      <c r="M24" t="s">
        <v>136</v>
      </c>
      <c r="N24" t="s">
        <v>1721</v>
      </c>
      <c r="O24" t="s">
        <v>1723</v>
      </c>
      <c r="P24" t="s">
        <v>1721</v>
      </c>
      <c r="Q24" t="str">
        <f t="shared" si="0"/>
        <v>DVD</v>
      </c>
      <c r="R24" t="str">
        <f t="shared" si="1"/>
        <v/>
      </c>
      <c r="S24" t="str">
        <f t="shared" si="2"/>
        <v>EUR-Belgium-Luxembourg</v>
      </c>
      <c r="T24" t="s">
        <v>1840</v>
      </c>
      <c r="U24" t="str">
        <f t="shared" si="3"/>
        <v/>
      </c>
      <c r="V24" t="str">
        <f t="shared" si="4"/>
        <v/>
      </c>
    </row>
    <row r="25" spans="1:23" x14ac:dyDescent="0.25">
      <c r="A25" s="36" t="s">
        <v>532</v>
      </c>
      <c r="B25" t="s">
        <v>1721</v>
      </c>
      <c r="C25" t="s">
        <v>763</v>
      </c>
      <c r="D25" t="s">
        <v>1730</v>
      </c>
      <c r="E25" t="s">
        <v>1734</v>
      </c>
      <c r="F25" t="s">
        <v>1837</v>
      </c>
      <c r="G25" t="s">
        <v>136</v>
      </c>
      <c r="H25" t="s">
        <v>142</v>
      </c>
      <c r="I25" t="s">
        <v>165</v>
      </c>
      <c r="J25" t="s">
        <v>1735</v>
      </c>
      <c r="M25" t="s">
        <v>136</v>
      </c>
      <c r="N25" t="s">
        <v>1721</v>
      </c>
      <c r="O25" t="s">
        <v>1837</v>
      </c>
      <c r="P25" t="s">
        <v>1721</v>
      </c>
      <c r="Q25" t="str">
        <f t="shared" si="0"/>
        <v>DVG</v>
      </c>
      <c r="R25" t="str">
        <f t="shared" si="1"/>
        <v/>
      </c>
      <c r="S25" t="str">
        <f t="shared" si="2"/>
        <v>LAC-Belize</v>
      </c>
      <c r="T25" t="s">
        <v>534</v>
      </c>
      <c r="U25" t="str">
        <f t="shared" si="3"/>
        <v/>
      </c>
      <c r="V25" t="str">
        <f t="shared" si="4"/>
        <v/>
      </c>
      <c r="W25" t="s">
        <v>1837</v>
      </c>
    </row>
    <row r="26" spans="1:23" x14ac:dyDescent="0.25">
      <c r="A26" s="36" t="s">
        <v>536</v>
      </c>
      <c r="B26" t="s">
        <v>1721</v>
      </c>
      <c r="C26" t="s">
        <v>763</v>
      </c>
      <c r="D26" t="s">
        <v>1730</v>
      </c>
      <c r="E26" t="s">
        <v>1734</v>
      </c>
      <c r="F26" t="s">
        <v>1837</v>
      </c>
      <c r="G26" t="s">
        <v>136</v>
      </c>
      <c r="H26" t="s">
        <v>142</v>
      </c>
      <c r="I26" t="s">
        <v>175</v>
      </c>
      <c r="J26" t="s">
        <v>1735</v>
      </c>
      <c r="M26" t="s">
        <v>136</v>
      </c>
      <c r="N26" t="s">
        <v>1721</v>
      </c>
      <c r="O26" t="s">
        <v>1837</v>
      </c>
      <c r="P26" t="s">
        <v>1721</v>
      </c>
      <c r="Q26" t="str">
        <f t="shared" si="0"/>
        <v>DVG</v>
      </c>
      <c r="R26" t="str">
        <f t="shared" si="1"/>
        <v/>
      </c>
      <c r="S26" t="str">
        <f t="shared" si="2"/>
        <v>LAC-Bolivia</v>
      </c>
      <c r="T26" t="s">
        <v>538</v>
      </c>
      <c r="U26" t="str">
        <f t="shared" si="3"/>
        <v/>
      </c>
      <c r="V26" t="str">
        <f t="shared" si="4"/>
        <v/>
      </c>
      <c r="W26" t="s">
        <v>1837</v>
      </c>
    </row>
    <row r="27" spans="1:23" x14ac:dyDescent="0.25">
      <c r="A27" s="36" t="s">
        <v>540</v>
      </c>
      <c r="B27" t="s">
        <v>1721</v>
      </c>
      <c r="C27" t="s">
        <v>540</v>
      </c>
      <c r="D27" t="s">
        <v>1730</v>
      </c>
      <c r="E27" t="s">
        <v>1734</v>
      </c>
      <c r="F27" t="s">
        <v>1837</v>
      </c>
      <c r="G27" t="s">
        <v>136</v>
      </c>
      <c r="H27" t="s">
        <v>142</v>
      </c>
      <c r="I27" t="s">
        <v>175</v>
      </c>
      <c r="J27" t="s">
        <v>1735</v>
      </c>
      <c r="M27" t="s">
        <v>136</v>
      </c>
      <c r="N27" t="s">
        <v>1721</v>
      </c>
      <c r="O27" t="s">
        <v>1837</v>
      </c>
      <c r="P27" t="s">
        <v>1721</v>
      </c>
      <c r="Q27" t="str">
        <f t="shared" si="0"/>
        <v>DVG</v>
      </c>
      <c r="R27" t="str">
        <f t="shared" si="1"/>
        <v/>
      </c>
      <c r="S27" t="str">
        <f t="shared" si="2"/>
        <v>LAC-Brazil</v>
      </c>
      <c r="T27" t="s">
        <v>542</v>
      </c>
      <c r="U27" t="str">
        <f t="shared" si="3"/>
        <v/>
      </c>
      <c r="V27" t="str">
        <f t="shared" si="4"/>
        <v/>
      </c>
      <c r="W27" t="s">
        <v>1837</v>
      </c>
    </row>
    <row r="28" spans="1:23" x14ac:dyDescent="0.25">
      <c r="A28" s="36" t="s">
        <v>544</v>
      </c>
      <c r="B28" t="s">
        <v>1721</v>
      </c>
      <c r="C28" t="s">
        <v>1728</v>
      </c>
      <c r="D28" t="s">
        <v>1732</v>
      </c>
      <c r="E28" t="s">
        <v>1734</v>
      </c>
      <c r="F28" t="s">
        <v>1732</v>
      </c>
      <c r="G28" t="s">
        <v>136</v>
      </c>
      <c r="H28" t="s">
        <v>140</v>
      </c>
      <c r="I28" t="s">
        <v>190</v>
      </c>
      <c r="J28" t="s">
        <v>1735</v>
      </c>
      <c r="M28" t="s">
        <v>136</v>
      </c>
      <c r="N28" t="s">
        <v>1721</v>
      </c>
      <c r="O28" t="s">
        <v>1732</v>
      </c>
      <c r="P28" t="s">
        <v>1721</v>
      </c>
      <c r="Q28" t="str">
        <f t="shared" si="0"/>
        <v>DVG</v>
      </c>
      <c r="R28" t="str">
        <f t="shared" si="1"/>
        <v/>
      </c>
      <c r="S28" t="str">
        <f t="shared" si="2"/>
        <v>SAS-Bhutan</v>
      </c>
      <c r="T28" t="s">
        <v>546</v>
      </c>
      <c r="U28" t="str">
        <f t="shared" si="3"/>
        <v/>
      </c>
      <c r="V28" t="str">
        <f t="shared" si="4"/>
        <v/>
      </c>
      <c r="W28" t="s">
        <v>1941</v>
      </c>
    </row>
    <row r="29" spans="1:23" x14ac:dyDescent="0.25">
      <c r="A29" s="36" t="s">
        <v>547</v>
      </c>
      <c r="B29" t="s">
        <v>1721</v>
      </c>
      <c r="C29" t="s">
        <v>1725</v>
      </c>
      <c r="D29" t="s">
        <v>1731</v>
      </c>
      <c r="E29" t="s">
        <v>1734</v>
      </c>
      <c r="F29" t="s">
        <v>1725</v>
      </c>
      <c r="G29" t="s">
        <v>136</v>
      </c>
      <c r="H29" t="s">
        <v>138</v>
      </c>
      <c r="I29" t="s">
        <v>155</v>
      </c>
      <c r="J29" t="s">
        <v>1735</v>
      </c>
      <c r="M29" t="s">
        <v>136</v>
      </c>
      <c r="N29" t="s">
        <v>1721</v>
      </c>
      <c r="O29" t="s">
        <v>1725</v>
      </c>
      <c r="P29" t="s">
        <v>1721</v>
      </c>
      <c r="Q29" t="str">
        <f t="shared" si="0"/>
        <v>DVG</v>
      </c>
      <c r="R29" t="str">
        <f t="shared" si="1"/>
        <v/>
      </c>
      <c r="S29" t="str">
        <f t="shared" si="2"/>
        <v>SSA-Botswana</v>
      </c>
      <c r="T29" t="s">
        <v>549</v>
      </c>
      <c r="U29" t="str">
        <f t="shared" si="3"/>
        <v>SSA</v>
      </c>
      <c r="V29" t="str">
        <f t="shared" si="4"/>
        <v>SSA-Botswana</v>
      </c>
      <c r="W29" t="s">
        <v>1940</v>
      </c>
    </row>
    <row r="30" spans="1:23" x14ac:dyDescent="0.25">
      <c r="A30" s="36" t="s">
        <v>550</v>
      </c>
      <c r="B30" t="s">
        <v>1721</v>
      </c>
      <c r="C30" t="s">
        <v>1725</v>
      </c>
      <c r="D30" t="s">
        <v>1731</v>
      </c>
      <c r="E30" t="s">
        <v>1734</v>
      </c>
      <c r="F30" t="s">
        <v>1725</v>
      </c>
      <c r="G30" t="s">
        <v>136</v>
      </c>
      <c r="H30" t="s">
        <v>138</v>
      </c>
      <c r="I30" t="s">
        <v>150</v>
      </c>
      <c r="J30" t="s">
        <v>1735</v>
      </c>
      <c r="K30" t="s">
        <v>1747</v>
      </c>
      <c r="M30" t="s">
        <v>136</v>
      </c>
      <c r="N30" t="s">
        <v>1721</v>
      </c>
      <c r="O30" t="s">
        <v>1725</v>
      </c>
      <c r="P30" t="s">
        <v>1721</v>
      </c>
      <c r="Q30" t="str">
        <f t="shared" si="0"/>
        <v>DVG</v>
      </c>
      <c r="R30" t="str">
        <f t="shared" si="1"/>
        <v/>
      </c>
      <c r="S30" t="str">
        <f t="shared" si="2"/>
        <v>SSA-Central African Rep.</v>
      </c>
      <c r="T30" t="s">
        <v>1841</v>
      </c>
      <c r="U30" t="str">
        <f t="shared" si="3"/>
        <v>SSA</v>
      </c>
      <c r="V30" t="str">
        <f t="shared" si="4"/>
        <v>SSA-Central African Rep.</v>
      </c>
      <c r="W30" t="s">
        <v>1939</v>
      </c>
    </row>
    <row r="31" spans="1:23" x14ac:dyDescent="0.25">
      <c r="A31" s="36" t="s">
        <v>553</v>
      </c>
      <c r="B31" t="s">
        <v>1721</v>
      </c>
      <c r="C31" t="s">
        <v>733</v>
      </c>
      <c r="D31" t="s">
        <v>553</v>
      </c>
      <c r="E31" t="s">
        <v>1733</v>
      </c>
      <c r="F31" t="s">
        <v>733</v>
      </c>
      <c r="G31" t="s">
        <v>136</v>
      </c>
      <c r="H31" t="s">
        <v>142</v>
      </c>
      <c r="I31" t="s">
        <v>160</v>
      </c>
      <c r="J31" t="s">
        <v>1736</v>
      </c>
      <c r="K31" t="s">
        <v>1737</v>
      </c>
      <c r="M31" t="s">
        <v>136</v>
      </c>
      <c r="N31" t="s">
        <v>1721</v>
      </c>
      <c r="O31" t="s">
        <v>733</v>
      </c>
      <c r="P31" t="s">
        <v>1721</v>
      </c>
      <c r="Q31" t="str">
        <f t="shared" si="0"/>
        <v>DVD</v>
      </c>
      <c r="R31" t="str">
        <f t="shared" si="1"/>
        <v/>
      </c>
      <c r="S31" t="str">
        <f t="shared" si="2"/>
        <v>NAM-Canada</v>
      </c>
      <c r="T31" t="s">
        <v>555</v>
      </c>
      <c r="U31" t="str">
        <f t="shared" si="3"/>
        <v/>
      </c>
      <c r="V31" t="str">
        <f t="shared" si="4"/>
        <v/>
      </c>
    </row>
    <row r="32" spans="1:23" x14ac:dyDescent="0.25">
      <c r="A32" s="36" t="s">
        <v>556</v>
      </c>
      <c r="B32" t="s">
        <v>1721</v>
      </c>
      <c r="C32" t="s">
        <v>763</v>
      </c>
      <c r="D32" t="s">
        <v>1730</v>
      </c>
      <c r="E32" t="s">
        <v>1734</v>
      </c>
      <c r="F32" t="s">
        <v>1837</v>
      </c>
      <c r="G32" t="s">
        <v>136</v>
      </c>
      <c r="H32" t="s">
        <v>142</v>
      </c>
      <c r="I32" t="s">
        <v>175</v>
      </c>
      <c r="J32" t="s">
        <v>1736</v>
      </c>
      <c r="K32" t="s">
        <v>1738</v>
      </c>
      <c r="M32" t="s">
        <v>136</v>
      </c>
      <c r="N32" t="s">
        <v>1721</v>
      </c>
      <c r="O32" t="s">
        <v>1837</v>
      </c>
      <c r="P32" t="s">
        <v>1721</v>
      </c>
      <c r="Q32" t="str">
        <f t="shared" si="0"/>
        <v>DVG</v>
      </c>
      <c r="R32" t="str">
        <f t="shared" si="1"/>
        <v/>
      </c>
      <c r="S32" t="str">
        <f t="shared" si="2"/>
        <v>LAC-Chile</v>
      </c>
      <c r="T32" t="s">
        <v>558</v>
      </c>
      <c r="U32" t="str">
        <f t="shared" si="3"/>
        <v/>
      </c>
      <c r="V32" t="str">
        <f t="shared" si="4"/>
        <v/>
      </c>
      <c r="W32" t="s">
        <v>1837</v>
      </c>
    </row>
    <row r="33" spans="1:23" x14ac:dyDescent="0.25">
      <c r="A33" s="36" t="s">
        <v>559</v>
      </c>
      <c r="B33" t="s">
        <v>1721</v>
      </c>
      <c r="C33" t="s">
        <v>1726</v>
      </c>
      <c r="D33" t="s">
        <v>1732</v>
      </c>
      <c r="E33" t="s">
        <v>1734</v>
      </c>
      <c r="F33" t="s">
        <v>1838</v>
      </c>
      <c r="G33" t="s">
        <v>136</v>
      </c>
      <c r="H33" t="s">
        <v>140</v>
      </c>
      <c r="I33" t="s">
        <v>185</v>
      </c>
      <c r="J33" t="s">
        <v>1735</v>
      </c>
      <c r="K33" t="s">
        <v>1744</v>
      </c>
      <c r="M33" t="s">
        <v>136</v>
      </c>
      <c r="N33" t="s">
        <v>1721</v>
      </c>
      <c r="O33" t="s">
        <v>1838</v>
      </c>
      <c r="P33" t="s">
        <v>1721</v>
      </c>
      <c r="Q33" t="str">
        <f t="shared" si="0"/>
        <v>DVG</v>
      </c>
      <c r="R33" t="str">
        <f t="shared" si="1"/>
        <v>EAS</v>
      </c>
      <c r="S33" t="str">
        <f t="shared" si="2"/>
        <v>EAP-China</v>
      </c>
      <c r="T33" t="s">
        <v>561</v>
      </c>
      <c r="U33" t="str">
        <f t="shared" si="3"/>
        <v/>
      </c>
      <c r="V33" t="str">
        <f t="shared" si="4"/>
        <v/>
      </c>
      <c r="W33" t="s">
        <v>1727</v>
      </c>
    </row>
    <row r="34" spans="1:23" x14ac:dyDescent="0.25">
      <c r="A34" s="36" t="s">
        <v>562</v>
      </c>
      <c r="B34" t="s">
        <v>1721</v>
      </c>
      <c r="C34" t="s">
        <v>1723</v>
      </c>
      <c r="E34" t="s">
        <v>1733</v>
      </c>
      <c r="F34" t="s">
        <v>1902</v>
      </c>
      <c r="G34" t="s">
        <v>136</v>
      </c>
      <c r="H34" t="s">
        <v>144</v>
      </c>
      <c r="I34" t="s">
        <v>220</v>
      </c>
      <c r="J34" t="s">
        <v>1736</v>
      </c>
      <c r="K34" t="s">
        <v>144</v>
      </c>
      <c r="L34" t="s">
        <v>1739</v>
      </c>
      <c r="M34" t="s">
        <v>136</v>
      </c>
      <c r="N34" t="s">
        <v>1721</v>
      </c>
      <c r="O34" t="s">
        <v>1723</v>
      </c>
      <c r="P34" t="s">
        <v>1721</v>
      </c>
      <c r="Q34" t="str">
        <f t="shared" si="0"/>
        <v>DVD</v>
      </c>
      <c r="R34" t="str">
        <f t="shared" si="1"/>
        <v/>
      </c>
      <c r="S34" t="str">
        <f t="shared" si="2"/>
        <v>EUR-Switzerland</v>
      </c>
      <c r="T34" t="s">
        <v>564</v>
      </c>
      <c r="U34" t="str">
        <f t="shared" si="3"/>
        <v/>
      </c>
      <c r="V34" t="str">
        <f t="shared" si="4"/>
        <v/>
      </c>
    </row>
    <row r="35" spans="1:23" x14ac:dyDescent="0.25">
      <c r="A35" s="36" t="s">
        <v>565</v>
      </c>
      <c r="B35" t="s">
        <v>1721</v>
      </c>
      <c r="C35" t="s">
        <v>1725</v>
      </c>
      <c r="D35" t="s">
        <v>1731</v>
      </c>
      <c r="E35" t="s">
        <v>1734</v>
      </c>
      <c r="F35" t="s">
        <v>1725</v>
      </c>
      <c r="G35" t="s">
        <v>136</v>
      </c>
      <c r="H35" t="s">
        <v>138</v>
      </c>
      <c r="I35" t="s">
        <v>158</v>
      </c>
      <c r="J35" t="s">
        <v>1735</v>
      </c>
      <c r="K35" t="s">
        <v>1747</v>
      </c>
      <c r="M35" t="s">
        <v>136</v>
      </c>
      <c r="N35" t="s">
        <v>1721</v>
      </c>
      <c r="O35" t="s">
        <v>1725</v>
      </c>
      <c r="P35" t="s">
        <v>1721</v>
      </c>
      <c r="Q35" t="str">
        <f t="shared" si="0"/>
        <v>DVG</v>
      </c>
      <c r="R35" t="str">
        <f t="shared" si="1"/>
        <v/>
      </c>
      <c r="S35" t="str">
        <f t="shared" si="2"/>
        <v>SSA-Ivory Coast</v>
      </c>
      <c r="T35" t="s">
        <v>1842</v>
      </c>
      <c r="U35" t="str">
        <f t="shared" si="3"/>
        <v>SSA</v>
      </c>
      <c r="V35" t="str">
        <f t="shared" si="4"/>
        <v>SSA-Ivory Coast</v>
      </c>
      <c r="W35" t="s">
        <v>1939</v>
      </c>
    </row>
    <row r="36" spans="1:23" x14ac:dyDescent="0.25">
      <c r="A36" s="36" t="s">
        <v>568</v>
      </c>
      <c r="B36" t="s">
        <v>1721</v>
      </c>
      <c r="C36" t="s">
        <v>1725</v>
      </c>
      <c r="D36" t="s">
        <v>1731</v>
      </c>
      <c r="E36" t="s">
        <v>1734</v>
      </c>
      <c r="F36" t="s">
        <v>1725</v>
      </c>
      <c r="G36" t="s">
        <v>136</v>
      </c>
      <c r="H36" t="s">
        <v>138</v>
      </c>
      <c r="I36" t="s">
        <v>150</v>
      </c>
      <c r="J36" t="s">
        <v>1735</v>
      </c>
      <c r="K36" t="s">
        <v>1747</v>
      </c>
      <c r="M36" t="s">
        <v>136</v>
      </c>
      <c r="N36" t="s">
        <v>1721</v>
      </c>
      <c r="O36" t="s">
        <v>1725</v>
      </c>
      <c r="P36" t="s">
        <v>1721</v>
      </c>
      <c r="Q36" t="str">
        <f t="shared" si="0"/>
        <v>DVG</v>
      </c>
      <c r="R36" t="str">
        <f t="shared" si="1"/>
        <v/>
      </c>
      <c r="S36" t="str">
        <f t="shared" si="2"/>
        <v>SSA-Cameroon</v>
      </c>
      <c r="T36" t="s">
        <v>570</v>
      </c>
      <c r="U36" t="str">
        <f t="shared" si="3"/>
        <v>SSA</v>
      </c>
      <c r="V36" t="str">
        <f t="shared" si="4"/>
        <v>SSA-Cameroon</v>
      </c>
      <c r="W36" t="s">
        <v>1939</v>
      </c>
    </row>
    <row r="37" spans="1:23" x14ac:dyDescent="0.25">
      <c r="A37" s="36" t="s">
        <v>571</v>
      </c>
      <c r="B37" t="s">
        <v>1721</v>
      </c>
      <c r="C37" t="s">
        <v>1725</v>
      </c>
      <c r="D37" t="s">
        <v>1731</v>
      </c>
      <c r="E37" t="s">
        <v>1734</v>
      </c>
      <c r="F37" t="s">
        <v>1725</v>
      </c>
      <c r="G37" t="s">
        <v>136</v>
      </c>
      <c r="H37" t="s">
        <v>138</v>
      </c>
      <c r="I37" t="s">
        <v>150</v>
      </c>
      <c r="J37" t="s">
        <v>1735</v>
      </c>
      <c r="K37" t="s">
        <v>1747</v>
      </c>
      <c r="M37" t="s">
        <v>136</v>
      </c>
      <c r="N37" t="s">
        <v>1721</v>
      </c>
      <c r="O37" t="s">
        <v>1725</v>
      </c>
      <c r="P37" t="s">
        <v>1721</v>
      </c>
      <c r="Q37" t="str">
        <f t="shared" si="0"/>
        <v>DVG</v>
      </c>
      <c r="R37" t="str">
        <f t="shared" si="1"/>
        <v/>
      </c>
      <c r="S37" t="str">
        <f t="shared" si="2"/>
        <v>SSA-DRC</v>
      </c>
      <c r="T37" t="s">
        <v>1843</v>
      </c>
      <c r="U37" t="str">
        <f t="shared" si="3"/>
        <v>SSA</v>
      </c>
      <c r="V37" t="str">
        <f t="shared" si="4"/>
        <v>SSA-DRC</v>
      </c>
      <c r="W37" t="s">
        <v>1939</v>
      </c>
    </row>
    <row r="38" spans="1:23" x14ac:dyDescent="0.25">
      <c r="A38" s="36" t="s">
        <v>574</v>
      </c>
      <c r="B38" t="s">
        <v>1721</v>
      </c>
      <c r="C38" t="s">
        <v>1725</v>
      </c>
      <c r="D38" t="s">
        <v>1731</v>
      </c>
      <c r="E38" t="s">
        <v>1734</v>
      </c>
      <c r="F38" t="s">
        <v>1725</v>
      </c>
      <c r="G38" t="s">
        <v>136</v>
      </c>
      <c r="H38" t="s">
        <v>138</v>
      </c>
      <c r="I38" t="s">
        <v>150</v>
      </c>
      <c r="J38" t="s">
        <v>1735</v>
      </c>
      <c r="K38" t="s">
        <v>1747</v>
      </c>
      <c r="M38" t="s">
        <v>136</v>
      </c>
      <c r="N38" t="s">
        <v>1721</v>
      </c>
      <c r="O38" t="s">
        <v>1725</v>
      </c>
      <c r="P38" t="s">
        <v>1721</v>
      </c>
      <c r="Q38" t="str">
        <f t="shared" si="0"/>
        <v>DVG</v>
      </c>
      <c r="R38" t="str">
        <f t="shared" si="1"/>
        <v/>
      </c>
      <c r="S38" t="str">
        <f t="shared" si="2"/>
        <v>SSA-Congo</v>
      </c>
      <c r="T38" t="s">
        <v>576</v>
      </c>
      <c r="U38" t="str">
        <f t="shared" si="3"/>
        <v>SSA</v>
      </c>
      <c r="V38" t="str">
        <f t="shared" si="4"/>
        <v>SSA-Congo</v>
      </c>
      <c r="W38" t="s">
        <v>1939</v>
      </c>
    </row>
    <row r="39" spans="1:23" x14ac:dyDescent="0.25">
      <c r="A39" s="36" t="s">
        <v>577</v>
      </c>
      <c r="B39" t="s">
        <v>1721</v>
      </c>
      <c r="C39" t="s">
        <v>763</v>
      </c>
      <c r="D39" t="s">
        <v>1730</v>
      </c>
      <c r="E39" t="s">
        <v>1734</v>
      </c>
      <c r="F39" t="s">
        <v>1837</v>
      </c>
      <c r="G39" t="s">
        <v>136</v>
      </c>
      <c r="H39" t="s">
        <v>142</v>
      </c>
      <c r="I39" t="s">
        <v>175</v>
      </c>
      <c r="J39" t="s">
        <v>1735</v>
      </c>
      <c r="M39" t="s">
        <v>136</v>
      </c>
      <c r="N39" t="s">
        <v>1721</v>
      </c>
      <c r="O39" t="s">
        <v>1837</v>
      </c>
      <c r="P39" t="s">
        <v>1721</v>
      </c>
      <c r="Q39" t="str">
        <f t="shared" si="0"/>
        <v>DVG</v>
      </c>
      <c r="R39" t="str">
        <f t="shared" si="1"/>
        <v/>
      </c>
      <c r="S39" t="str">
        <f t="shared" si="2"/>
        <v>LAC-Colombia</v>
      </c>
      <c r="T39" t="s">
        <v>579</v>
      </c>
      <c r="U39" t="str">
        <f t="shared" si="3"/>
        <v/>
      </c>
      <c r="V39" t="str">
        <f t="shared" si="4"/>
        <v/>
      </c>
      <c r="W39" t="s">
        <v>1837</v>
      </c>
    </row>
    <row r="40" spans="1:23" x14ac:dyDescent="0.25">
      <c r="A40" s="36" t="s">
        <v>580</v>
      </c>
      <c r="B40" t="s">
        <v>1721</v>
      </c>
      <c r="C40" t="s">
        <v>1723</v>
      </c>
      <c r="E40" t="s">
        <v>1734</v>
      </c>
      <c r="F40" t="s">
        <v>1837</v>
      </c>
      <c r="G40" t="s">
        <v>136</v>
      </c>
      <c r="H40" t="s">
        <v>142</v>
      </c>
      <c r="I40" t="s">
        <v>170</v>
      </c>
      <c r="J40" t="s">
        <v>1735</v>
      </c>
      <c r="M40" t="s">
        <v>136</v>
      </c>
      <c r="N40" t="s">
        <v>1721</v>
      </c>
      <c r="O40" t="s">
        <v>1837</v>
      </c>
      <c r="P40" t="s">
        <v>1721</v>
      </c>
      <c r="Q40" t="str">
        <f t="shared" si="0"/>
        <v>DVG</v>
      </c>
      <c r="R40" t="str">
        <f t="shared" si="1"/>
        <v/>
      </c>
      <c r="S40" t="str">
        <f t="shared" si="2"/>
        <v>LAC-Other Caribbean</v>
      </c>
      <c r="T40" t="s">
        <v>582</v>
      </c>
      <c r="U40" t="str">
        <f t="shared" si="3"/>
        <v/>
      </c>
      <c r="V40" t="str">
        <f t="shared" si="4"/>
        <v/>
      </c>
      <c r="W40" t="s">
        <v>1837</v>
      </c>
    </row>
    <row r="41" spans="1:23" x14ac:dyDescent="0.25">
      <c r="A41" s="36" t="s">
        <v>583</v>
      </c>
      <c r="B41" t="s">
        <v>1721</v>
      </c>
      <c r="C41" t="s">
        <v>763</v>
      </c>
      <c r="D41" t="s">
        <v>1730</v>
      </c>
      <c r="E41" t="s">
        <v>1734</v>
      </c>
      <c r="F41" t="s">
        <v>1837</v>
      </c>
      <c r="G41" t="s">
        <v>136</v>
      </c>
      <c r="H41" t="s">
        <v>142</v>
      </c>
      <c r="I41" t="s">
        <v>165</v>
      </c>
      <c r="J41" t="s">
        <v>1735</v>
      </c>
      <c r="M41" t="s">
        <v>136</v>
      </c>
      <c r="N41" t="s">
        <v>1721</v>
      </c>
      <c r="O41" t="s">
        <v>1837</v>
      </c>
      <c r="P41" t="s">
        <v>1721</v>
      </c>
      <c r="Q41" t="str">
        <f t="shared" si="0"/>
        <v>DVG</v>
      </c>
      <c r="R41" t="str">
        <f t="shared" si="1"/>
        <v/>
      </c>
      <c r="S41" t="str">
        <f t="shared" si="2"/>
        <v>LAC-Costa Rica</v>
      </c>
      <c r="T41" t="s">
        <v>585</v>
      </c>
      <c r="U41" t="str">
        <f t="shared" si="3"/>
        <v/>
      </c>
      <c r="V41" t="str">
        <f t="shared" si="4"/>
        <v/>
      </c>
      <c r="W41" t="s">
        <v>1837</v>
      </c>
    </row>
    <row r="42" spans="1:23" x14ac:dyDescent="0.25">
      <c r="A42" s="36" t="s">
        <v>586</v>
      </c>
      <c r="B42" t="s">
        <v>1721</v>
      </c>
      <c r="C42" t="s">
        <v>763</v>
      </c>
      <c r="D42" t="s">
        <v>1730</v>
      </c>
      <c r="E42" t="s">
        <v>1734</v>
      </c>
      <c r="F42" t="s">
        <v>1837</v>
      </c>
      <c r="G42" t="s">
        <v>136</v>
      </c>
      <c r="H42" t="s">
        <v>142</v>
      </c>
      <c r="I42" t="s">
        <v>170</v>
      </c>
      <c r="J42" t="s">
        <v>1735</v>
      </c>
      <c r="M42" t="s">
        <v>136</v>
      </c>
      <c r="N42" t="s">
        <v>1721</v>
      </c>
      <c r="O42" t="s">
        <v>1837</v>
      </c>
      <c r="P42" t="s">
        <v>1721</v>
      </c>
      <c r="Q42" t="str">
        <f t="shared" si="0"/>
        <v>DVG</v>
      </c>
      <c r="R42" t="str">
        <f t="shared" si="1"/>
        <v/>
      </c>
      <c r="S42" t="str">
        <f t="shared" si="2"/>
        <v>LAC-Cuba</v>
      </c>
      <c r="T42" t="s">
        <v>588</v>
      </c>
      <c r="U42" t="str">
        <f t="shared" si="3"/>
        <v/>
      </c>
      <c r="V42" t="str">
        <f t="shared" si="4"/>
        <v/>
      </c>
      <c r="W42" t="s">
        <v>1837</v>
      </c>
    </row>
    <row r="43" spans="1:23" x14ac:dyDescent="0.25">
      <c r="A43" s="36" t="s">
        <v>286</v>
      </c>
      <c r="B43" t="s">
        <v>1721</v>
      </c>
      <c r="C43" t="s">
        <v>1723</v>
      </c>
      <c r="E43" t="s">
        <v>1733</v>
      </c>
      <c r="F43" t="s">
        <v>1902</v>
      </c>
      <c r="G43" t="s">
        <v>136</v>
      </c>
      <c r="H43" t="s">
        <v>140</v>
      </c>
      <c r="I43" t="s">
        <v>200</v>
      </c>
      <c r="J43" t="s">
        <v>1735</v>
      </c>
      <c r="M43" t="s">
        <v>136</v>
      </c>
      <c r="N43" t="s">
        <v>1721</v>
      </c>
      <c r="O43" t="s">
        <v>1723</v>
      </c>
      <c r="P43" t="s">
        <v>1721</v>
      </c>
      <c r="Q43" t="str">
        <f t="shared" si="0"/>
        <v>DVD</v>
      </c>
      <c r="R43" t="str">
        <f t="shared" si="1"/>
        <v/>
      </c>
      <c r="S43" t="str">
        <f t="shared" si="2"/>
        <v>EUR-Cyprus</v>
      </c>
      <c r="T43" t="s">
        <v>288</v>
      </c>
      <c r="U43" t="str">
        <f t="shared" si="3"/>
        <v/>
      </c>
      <c r="V43" t="str">
        <f t="shared" si="4"/>
        <v/>
      </c>
      <c r="W43" t="s">
        <v>1938</v>
      </c>
    </row>
    <row r="44" spans="1:23" x14ac:dyDescent="0.25">
      <c r="A44" s="36" t="s">
        <v>293</v>
      </c>
      <c r="B44" t="s">
        <v>1721</v>
      </c>
      <c r="C44" t="s">
        <v>1723</v>
      </c>
      <c r="D44" t="s">
        <v>1722</v>
      </c>
      <c r="E44" t="s">
        <v>1733</v>
      </c>
      <c r="F44" t="s">
        <v>1901</v>
      </c>
      <c r="G44" t="s">
        <v>136</v>
      </c>
      <c r="H44" t="s">
        <v>144</v>
      </c>
      <c r="I44" t="s">
        <v>205</v>
      </c>
      <c r="J44" t="s">
        <v>1736</v>
      </c>
      <c r="K44" t="s">
        <v>144</v>
      </c>
      <c r="L44" t="s">
        <v>1739</v>
      </c>
      <c r="M44" t="s">
        <v>136</v>
      </c>
      <c r="N44" t="s">
        <v>1721</v>
      </c>
      <c r="O44" t="s">
        <v>1723</v>
      </c>
      <c r="P44" t="s">
        <v>1721</v>
      </c>
      <c r="Q44" t="str">
        <f t="shared" si="0"/>
        <v>DVD</v>
      </c>
      <c r="R44" t="str">
        <f t="shared" si="1"/>
        <v/>
      </c>
      <c r="S44" t="str">
        <f t="shared" si="2"/>
        <v>EUR-Czech Republic</v>
      </c>
      <c r="T44" t="s">
        <v>295</v>
      </c>
      <c r="U44" t="str">
        <f t="shared" si="3"/>
        <v/>
      </c>
      <c r="V44" t="str">
        <f t="shared" si="4"/>
        <v/>
      </c>
    </row>
    <row r="45" spans="1:23" x14ac:dyDescent="0.25">
      <c r="A45" s="36" t="s">
        <v>300</v>
      </c>
      <c r="B45" t="s">
        <v>1721</v>
      </c>
      <c r="C45" t="s">
        <v>1723</v>
      </c>
      <c r="E45" t="s">
        <v>1733</v>
      </c>
      <c r="F45" t="s">
        <v>1902</v>
      </c>
      <c r="G45" t="s">
        <v>136</v>
      </c>
      <c r="H45" t="s">
        <v>144</v>
      </c>
      <c r="I45" t="s">
        <v>220</v>
      </c>
      <c r="J45" t="s">
        <v>1736</v>
      </c>
      <c r="K45" t="s">
        <v>144</v>
      </c>
      <c r="L45" t="s">
        <v>1741</v>
      </c>
      <c r="M45" t="s">
        <v>136</v>
      </c>
      <c r="N45" t="s">
        <v>1721</v>
      </c>
      <c r="O45" t="s">
        <v>1723</v>
      </c>
      <c r="P45" t="s">
        <v>1721</v>
      </c>
      <c r="Q45" t="str">
        <f t="shared" si="0"/>
        <v>DVD</v>
      </c>
      <c r="R45" t="str">
        <f t="shared" si="1"/>
        <v/>
      </c>
      <c r="S45" t="str">
        <f t="shared" si="2"/>
        <v>EUR-Germany</v>
      </c>
      <c r="T45" t="s">
        <v>302</v>
      </c>
      <c r="U45" t="str">
        <f t="shared" si="3"/>
        <v/>
      </c>
      <c r="V45" t="str">
        <f t="shared" si="4"/>
        <v/>
      </c>
    </row>
    <row r="46" spans="1:23" x14ac:dyDescent="0.25">
      <c r="A46" s="36" t="s">
        <v>589</v>
      </c>
      <c r="B46" t="s">
        <v>1721</v>
      </c>
      <c r="C46" t="s">
        <v>1725</v>
      </c>
      <c r="D46" t="s">
        <v>1731</v>
      </c>
      <c r="E46" t="s">
        <v>1734</v>
      </c>
      <c r="F46" t="s">
        <v>1725</v>
      </c>
      <c r="G46" t="s">
        <v>136</v>
      </c>
      <c r="H46" t="s">
        <v>138</v>
      </c>
      <c r="I46" t="s">
        <v>148</v>
      </c>
      <c r="J46" t="s">
        <v>1735</v>
      </c>
      <c r="M46" t="s">
        <v>136</v>
      </c>
      <c r="N46" t="s">
        <v>1721</v>
      </c>
      <c r="O46" t="s">
        <v>1725</v>
      </c>
      <c r="P46" t="s">
        <v>1721</v>
      </c>
      <c r="Q46" t="str">
        <f t="shared" si="0"/>
        <v>DVG</v>
      </c>
      <c r="R46" t="str">
        <f t="shared" si="1"/>
        <v/>
      </c>
      <c r="S46" t="str">
        <f t="shared" si="2"/>
        <v>SSA-Djibouti</v>
      </c>
      <c r="T46" t="s">
        <v>591</v>
      </c>
      <c r="U46" t="str">
        <f t="shared" si="3"/>
        <v>SSA</v>
      </c>
      <c r="V46" t="str">
        <f t="shared" si="4"/>
        <v>SSA-Djibouti</v>
      </c>
      <c r="W46" t="s">
        <v>1940</v>
      </c>
    </row>
    <row r="47" spans="1:23" x14ac:dyDescent="0.25">
      <c r="A47" s="36" t="s">
        <v>308</v>
      </c>
      <c r="B47" t="s">
        <v>1721</v>
      </c>
      <c r="C47" t="s">
        <v>1723</v>
      </c>
      <c r="E47" t="s">
        <v>1733</v>
      </c>
      <c r="F47" t="s">
        <v>1902</v>
      </c>
      <c r="G47" t="s">
        <v>136</v>
      </c>
      <c r="H47" t="s">
        <v>144</v>
      </c>
      <c r="I47" t="s">
        <v>210</v>
      </c>
      <c r="J47" t="s">
        <v>1736</v>
      </c>
      <c r="K47" t="s">
        <v>144</v>
      </c>
      <c r="L47" t="s">
        <v>1742</v>
      </c>
      <c r="M47" t="s">
        <v>136</v>
      </c>
      <c r="N47" t="s">
        <v>1721</v>
      </c>
      <c r="O47" t="s">
        <v>1723</v>
      </c>
      <c r="P47" t="s">
        <v>1721</v>
      </c>
      <c r="Q47" t="str">
        <f t="shared" si="0"/>
        <v>DVD</v>
      </c>
      <c r="R47" t="str">
        <f t="shared" si="1"/>
        <v/>
      </c>
      <c r="S47" t="str">
        <f t="shared" si="2"/>
        <v>EUR-Denmark</v>
      </c>
      <c r="T47" t="s">
        <v>310</v>
      </c>
      <c r="U47" t="str">
        <f t="shared" si="3"/>
        <v/>
      </c>
      <c r="V47" t="str">
        <f t="shared" si="4"/>
        <v/>
      </c>
    </row>
    <row r="48" spans="1:23" x14ac:dyDescent="0.25">
      <c r="A48" s="36" t="s">
        <v>592</v>
      </c>
      <c r="B48" t="s">
        <v>1721</v>
      </c>
      <c r="C48" t="s">
        <v>763</v>
      </c>
      <c r="D48" t="s">
        <v>1730</v>
      </c>
      <c r="E48" t="s">
        <v>1734</v>
      </c>
      <c r="F48" t="s">
        <v>1837</v>
      </c>
      <c r="G48" t="s">
        <v>136</v>
      </c>
      <c r="H48" t="s">
        <v>142</v>
      </c>
      <c r="I48" t="s">
        <v>170</v>
      </c>
      <c r="J48" t="s">
        <v>1735</v>
      </c>
      <c r="M48" t="s">
        <v>136</v>
      </c>
      <c r="N48" t="s">
        <v>1721</v>
      </c>
      <c r="O48" t="s">
        <v>1837</v>
      </c>
      <c r="P48" t="s">
        <v>1721</v>
      </c>
      <c r="Q48" t="str">
        <f t="shared" si="0"/>
        <v>DVG</v>
      </c>
      <c r="R48" t="str">
        <f t="shared" si="1"/>
        <v/>
      </c>
      <c r="S48" t="str">
        <f t="shared" si="2"/>
        <v>LAC-Dominican Republic</v>
      </c>
      <c r="T48" t="s">
        <v>594</v>
      </c>
      <c r="U48" t="str">
        <f t="shared" si="3"/>
        <v/>
      </c>
      <c r="V48" t="str">
        <f t="shared" si="4"/>
        <v/>
      </c>
      <c r="W48" t="s">
        <v>1837</v>
      </c>
    </row>
    <row r="49" spans="1:23" x14ac:dyDescent="0.25">
      <c r="A49" s="36" t="s">
        <v>595</v>
      </c>
      <c r="B49" t="s">
        <v>1721</v>
      </c>
      <c r="C49" t="s">
        <v>1724</v>
      </c>
      <c r="D49" t="s">
        <v>1731</v>
      </c>
      <c r="E49" t="s">
        <v>1734</v>
      </c>
      <c r="F49" t="s">
        <v>1724</v>
      </c>
      <c r="G49" t="s">
        <v>136</v>
      </c>
      <c r="H49" t="s">
        <v>138</v>
      </c>
      <c r="I49" t="s">
        <v>152</v>
      </c>
      <c r="J49" t="s">
        <v>1735</v>
      </c>
      <c r="K49" t="s">
        <v>1746</v>
      </c>
      <c r="M49" t="s">
        <v>136</v>
      </c>
      <c r="N49" t="s">
        <v>1721</v>
      </c>
      <c r="O49" t="s">
        <v>1724</v>
      </c>
      <c r="P49" t="s">
        <v>1721</v>
      </c>
      <c r="Q49" t="str">
        <f t="shared" si="0"/>
        <v>DVG</v>
      </c>
      <c r="R49" t="str">
        <f t="shared" si="1"/>
        <v/>
      </c>
      <c r="S49" t="str">
        <f t="shared" si="2"/>
        <v>MEN-Algeria</v>
      </c>
      <c r="T49" t="s">
        <v>597</v>
      </c>
      <c r="U49" t="str">
        <f t="shared" si="3"/>
        <v/>
      </c>
      <c r="V49" t="str">
        <f t="shared" si="4"/>
        <v/>
      </c>
      <c r="W49" t="s">
        <v>1938</v>
      </c>
    </row>
    <row r="50" spans="1:23" x14ac:dyDescent="0.25">
      <c r="A50" s="36" t="s">
        <v>598</v>
      </c>
      <c r="B50" t="s">
        <v>1721</v>
      </c>
      <c r="C50" t="s">
        <v>763</v>
      </c>
      <c r="D50" t="s">
        <v>1730</v>
      </c>
      <c r="E50" t="s">
        <v>1734</v>
      </c>
      <c r="F50" t="s">
        <v>1837</v>
      </c>
      <c r="G50" t="s">
        <v>136</v>
      </c>
      <c r="H50" t="s">
        <v>142</v>
      </c>
      <c r="I50" t="s">
        <v>175</v>
      </c>
      <c r="J50" t="s">
        <v>1735</v>
      </c>
      <c r="M50" t="s">
        <v>136</v>
      </c>
      <c r="N50" t="s">
        <v>1721</v>
      </c>
      <c r="O50" t="s">
        <v>1837</v>
      </c>
      <c r="P50" t="s">
        <v>1721</v>
      </c>
      <c r="Q50" t="str">
        <f t="shared" si="0"/>
        <v>DVG</v>
      </c>
      <c r="R50" t="str">
        <f t="shared" si="1"/>
        <v/>
      </c>
      <c r="S50" t="str">
        <f t="shared" si="2"/>
        <v>LAC-Ecuador</v>
      </c>
      <c r="T50" t="s">
        <v>600</v>
      </c>
      <c r="U50" t="str">
        <f t="shared" si="3"/>
        <v/>
      </c>
      <c r="V50" t="str">
        <f t="shared" si="4"/>
        <v/>
      </c>
      <c r="W50" t="s">
        <v>1837</v>
      </c>
    </row>
    <row r="51" spans="1:23" x14ac:dyDescent="0.25">
      <c r="A51" s="36" t="s">
        <v>601</v>
      </c>
      <c r="B51" t="s">
        <v>1721</v>
      </c>
      <c r="C51" t="s">
        <v>1724</v>
      </c>
      <c r="D51" t="s">
        <v>1731</v>
      </c>
      <c r="E51" t="s">
        <v>1734</v>
      </c>
      <c r="F51" t="s">
        <v>1724</v>
      </c>
      <c r="G51" t="s">
        <v>136</v>
      </c>
      <c r="H51" t="s">
        <v>138</v>
      </c>
      <c r="I51" t="s">
        <v>152</v>
      </c>
      <c r="J51" t="s">
        <v>1735</v>
      </c>
      <c r="K51" t="s">
        <v>1746</v>
      </c>
      <c r="M51" t="s">
        <v>136</v>
      </c>
      <c r="N51" t="s">
        <v>1721</v>
      </c>
      <c r="O51" t="s">
        <v>1724</v>
      </c>
      <c r="P51" t="s">
        <v>1721</v>
      </c>
      <c r="Q51" t="str">
        <f t="shared" si="0"/>
        <v>DVG</v>
      </c>
      <c r="R51" t="str">
        <f t="shared" si="1"/>
        <v/>
      </c>
      <c r="S51" t="str">
        <f t="shared" si="2"/>
        <v>MEN-Egypt</v>
      </c>
      <c r="T51" t="s">
        <v>603</v>
      </c>
      <c r="U51" t="str">
        <f t="shared" si="3"/>
        <v/>
      </c>
      <c r="V51" t="str">
        <f t="shared" si="4"/>
        <v/>
      </c>
      <c r="W51" t="s">
        <v>1938</v>
      </c>
    </row>
    <row r="52" spans="1:23" x14ac:dyDescent="0.25">
      <c r="A52" s="36" t="s">
        <v>604</v>
      </c>
      <c r="B52" t="s">
        <v>1721</v>
      </c>
      <c r="C52" t="s">
        <v>1725</v>
      </c>
      <c r="D52" t="s">
        <v>1731</v>
      </c>
      <c r="E52" t="s">
        <v>1734</v>
      </c>
      <c r="F52" t="s">
        <v>1725</v>
      </c>
      <c r="G52" t="s">
        <v>136</v>
      </c>
      <c r="H52" t="s">
        <v>138</v>
      </c>
      <c r="I52" t="s">
        <v>148</v>
      </c>
      <c r="J52" t="s">
        <v>1735</v>
      </c>
      <c r="K52" t="s">
        <v>1747</v>
      </c>
      <c r="M52" t="s">
        <v>136</v>
      </c>
      <c r="N52" t="s">
        <v>1721</v>
      </c>
      <c r="O52" t="s">
        <v>1725</v>
      </c>
      <c r="P52" t="s">
        <v>1721</v>
      </c>
      <c r="Q52" t="str">
        <f t="shared" si="0"/>
        <v>DVG</v>
      </c>
      <c r="R52" t="str">
        <f t="shared" si="1"/>
        <v/>
      </c>
      <c r="S52" t="str">
        <f t="shared" si="2"/>
        <v>SSA-Eritrea</v>
      </c>
      <c r="T52" t="s">
        <v>606</v>
      </c>
      <c r="U52" t="str">
        <f t="shared" si="3"/>
        <v>SSA</v>
      </c>
      <c r="V52" t="str">
        <f t="shared" si="4"/>
        <v>SSA-Eritrea</v>
      </c>
      <c r="W52" t="s">
        <v>1940</v>
      </c>
    </row>
    <row r="53" spans="1:23" x14ac:dyDescent="0.25">
      <c r="A53" s="36" t="s">
        <v>607</v>
      </c>
      <c r="B53" t="s">
        <v>1721</v>
      </c>
      <c r="C53" t="s">
        <v>1725</v>
      </c>
      <c r="D53" t="s">
        <v>1731</v>
      </c>
      <c r="E53" t="s">
        <v>1734</v>
      </c>
      <c r="F53" t="s">
        <v>1725</v>
      </c>
      <c r="G53" t="s">
        <v>136</v>
      </c>
      <c r="H53" t="s">
        <v>138</v>
      </c>
      <c r="I53" t="s">
        <v>148</v>
      </c>
      <c r="J53" t="s">
        <v>1735</v>
      </c>
      <c r="K53" t="s">
        <v>1747</v>
      </c>
      <c r="M53" t="s">
        <v>136</v>
      </c>
      <c r="N53" t="s">
        <v>1721</v>
      </c>
      <c r="O53" t="s">
        <v>1725</v>
      </c>
      <c r="P53" t="s">
        <v>1721</v>
      </c>
      <c r="Q53" t="str">
        <f t="shared" si="0"/>
        <v>DVG</v>
      </c>
      <c r="R53" t="str">
        <f t="shared" si="1"/>
        <v/>
      </c>
      <c r="S53" t="str">
        <f t="shared" si="2"/>
        <v>SSA-Ethiopia</v>
      </c>
      <c r="T53" t="s">
        <v>609</v>
      </c>
      <c r="U53" t="str">
        <f t="shared" si="3"/>
        <v>SSA</v>
      </c>
      <c r="V53" t="str">
        <f t="shared" si="4"/>
        <v>SSA-Ethiopia</v>
      </c>
      <c r="W53" t="s">
        <v>1940</v>
      </c>
    </row>
    <row r="54" spans="1:23" x14ac:dyDescent="0.25">
      <c r="A54" s="36" t="s">
        <v>610</v>
      </c>
      <c r="B54" t="s">
        <v>1721</v>
      </c>
      <c r="C54" t="s">
        <v>1723</v>
      </c>
      <c r="E54" t="s">
        <v>1734</v>
      </c>
      <c r="F54" t="s">
        <v>1838</v>
      </c>
      <c r="G54" t="s">
        <v>136</v>
      </c>
      <c r="H54" t="s">
        <v>146</v>
      </c>
      <c r="I54" t="s">
        <v>229</v>
      </c>
      <c r="J54" t="s">
        <v>1735</v>
      </c>
      <c r="M54" t="s">
        <v>136</v>
      </c>
      <c r="N54" t="s">
        <v>1721</v>
      </c>
      <c r="O54" t="s">
        <v>1838</v>
      </c>
      <c r="P54" t="s">
        <v>1721</v>
      </c>
      <c r="Q54" t="str">
        <f t="shared" si="0"/>
        <v>DVG</v>
      </c>
      <c r="R54" t="str">
        <f t="shared" si="1"/>
        <v>EAS</v>
      </c>
      <c r="S54" t="str">
        <f t="shared" si="2"/>
        <v>EAP-Fiji</v>
      </c>
      <c r="T54" t="s">
        <v>612</v>
      </c>
      <c r="U54" t="str">
        <f t="shared" si="3"/>
        <v/>
      </c>
      <c r="V54" t="str">
        <f t="shared" si="4"/>
        <v/>
      </c>
      <c r="W54" t="s">
        <v>1727</v>
      </c>
    </row>
    <row r="55" spans="1:23" x14ac:dyDescent="0.25">
      <c r="A55" s="36" t="s">
        <v>613</v>
      </c>
      <c r="B55" t="s">
        <v>1721</v>
      </c>
      <c r="C55" t="s">
        <v>1723</v>
      </c>
      <c r="E55" t="s">
        <v>1733</v>
      </c>
      <c r="F55" t="s">
        <v>1902</v>
      </c>
      <c r="G55" t="s">
        <v>136</v>
      </c>
      <c r="H55" t="s">
        <v>144</v>
      </c>
      <c r="I55" t="s">
        <v>210</v>
      </c>
      <c r="J55" t="s">
        <v>1736</v>
      </c>
      <c r="K55" t="s">
        <v>144</v>
      </c>
      <c r="L55" t="s">
        <v>1742</v>
      </c>
      <c r="M55" t="s">
        <v>136</v>
      </c>
      <c r="N55" t="s">
        <v>1721</v>
      </c>
      <c r="O55" t="s">
        <v>1723</v>
      </c>
      <c r="P55" t="s">
        <v>1721</v>
      </c>
      <c r="Q55" t="str">
        <f t="shared" si="0"/>
        <v>DVD</v>
      </c>
      <c r="R55" t="str">
        <f t="shared" si="1"/>
        <v/>
      </c>
      <c r="S55" t="str">
        <f t="shared" si="2"/>
        <v>EUR-Finland</v>
      </c>
      <c r="T55" t="s">
        <v>615</v>
      </c>
      <c r="U55" t="str">
        <f t="shared" si="3"/>
        <v/>
      </c>
      <c r="V55" t="str">
        <f t="shared" si="4"/>
        <v/>
      </c>
    </row>
    <row r="56" spans="1:23" x14ac:dyDescent="0.25">
      <c r="A56" s="36" t="s">
        <v>616</v>
      </c>
      <c r="B56" t="s">
        <v>1721</v>
      </c>
      <c r="C56" t="s">
        <v>1723</v>
      </c>
      <c r="E56" t="s">
        <v>1733</v>
      </c>
      <c r="F56" t="s">
        <v>1902</v>
      </c>
      <c r="G56" t="s">
        <v>136</v>
      </c>
      <c r="H56" t="s">
        <v>144</v>
      </c>
      <c r="I56" t="s">
        <v>220</v>
      </c>
      <c r="J56" t="s">
        <v>1736</v>
      </c>
      <c r="K56" t="s">
        <v>144</v>
      </c>
      <c r="L56" t="s">
        <v>1741</v>
      </c>
      <c r="M56" t="s">
        <v>136</v>
      </c>
      <c r="N56" t="s">
        <v>1721</v>
      </c>
      <c r="O56" t="s">
        <v>1723</v>
      </c>
      <c r="P56" t="s">
        <v>1721</v>
      </c>
      <c r="Q56" t="str">
        <f t="shared" si="0"/>
        <v>DVD</v>
      </c>
      <c r="R56" t="str">
        <f t="shared" si="1"/>
        <v/>
      </c>
      <c r="S56" t="str">
        <f t="shared" si="2"/>
        <v>EUR-France</v>
      </c>
      <c r="T56" t="s">
        <v>618</v>
      </c>
      <c r="U56" t="str">
        <f t="shared" si="3"/>
        <v/>
      </c>
      <c r="V56" t="str">
        <f t="shared" si="4"/>
        <v/>
      </c>
    </row>
    <row r="57" spans="1:23" x14ac:dyDescent="0.25">
      <c r="A57" s="36" t="s">
        <v>619</v>
      </c>
      <c r="B57" t="s">
        <v>1721</v>
      </c>
      <c r="C57" t="s">
        <v>1725</v>
      </c>
      <c r="D57" t="s">
        <v>1731</v>
      </c>
      <c r="E57" t="s">
        <v>1734</v>
      </c>
      <c r="F57" t="s">
        <v>1725</v>
      </c>
      <c r="G57" t="s">
        <v>136</v>
      </c>
      <c r="H57" t="s">
        <v>138</v>
      </c>
      <c r="I57" t="s">
        <v>150</v>
      </c>
      <c r="J57" t="s">
        <v>1735</v>
      </c>
      <c r="K57" t="s">
        <v>1747</v>
      </c>
      <c r="M57" t="s">
        <v>136</v>
      </c>
      <c r="N57" t="s">
        <v>1721</v>
      </c>
      <c r="O57" t="s">
        <v>1725</v>
      </c>
      <c r="P57" t="s">
        <v>1721</v>
      </c>
      <c r="Q57" t="str">
        <f t="shared" si="0"/>
        <v>DVG</v>
      </c>
      <c r="R57" t="str">
        <f t="shared" si="1"/>
        <v/>
      </c>
      <c r="S57" t="str">
        <f t="shared" si="2"/>
        <v>SSA-Gabon</v>
      </c>
      <c r="T57" t="s">
        <v>621</v>
      </c>
      <c r="U57" t="str">
        <f t="shared" si="3"/>
        <v>SSA</v>
      </c>
      <c r="V57" t="str">
        <f t="shared" si="4"/>
        <v>SSA-Gabon</v>
      </c>
      <c r="W57" t="s">
        <v>1939</v>
      </c>
    </row>
    <row r="58" spans="1:23" x14ac:dyDescent="0.25">
      <c r="A58" s="36" t="s">
        <v>315</v>
      </c>
      <c r="B58" t="s">
        <v>1721</v>
      </c>
      <c r="D58" t="s">
        <v>1722</v>
      </c>
      <c r="E58" t="s">
        <v>1734</v>
      </c>
      <c r="F58" t="s">
        <v>1901</v>
      </c>
      <c r="G58" t="s">
        <v>136</v>
      </c>
      <c r="H58" t="s">
        <v>140</v>
      </c>
      <c r="I58" t="s">
        <v>200</v>
      </c>
      <c r="J58" t="s">
        <v>1735</v>
      </c>
      <c r="M58" t="s">
        <v>136</v>
      </c>
      <c r="N58" t="s">
        <v>1721</v>
      </c>
      <c r="O58" t="s">
        <v>1722</v>
      </c>
      <c r="P58" t="s">
        <v>1721</v>
      </c>
      <c r="Q58" t="str">
        <f t="shared" si="0"/>
        <v>DVG</v>
      </c>
      <c r="R58" t="str">
        <f t="shared" si="1"/>
        <v/>
      </c>
      <c r="S58" t="str">
        <f t="shared" si="2"/>
        <v>FSU-Georgia</v>
      </c>
      <c r="T58" t="s">
        <v>317</v>
      </c>
      <c r="U58" t="str">
        <f t="shared" si="3"/>
        <v/>
      </c>
      <c r="V58" t="str">
        <f t="shared" si="4"/>
        <v/>
      </c>
      <c r="W58" t="s">
        <v>1938</v>
      </c>
    </row>
    <row r="59" spans="1:23" x14ac:dyDescent="0.25">
      <c r="A59" s="36" t="s">
        <v>622</v>
      </c>
      <c r="B59" t="s">
        <v>1721</v>
      </c>
      <c r="C59" t="s">
        <v>1725</v>
      </c>
      <c r="D59" t="s">
        <v>1731</v>
      </c>
      <c r="E59" t="s">
        <v>1734</v>
      </c>
      <c r="F59" t="s">
        <v>1725</v>
      </c>
      <c r="G59" t="s">
        <v>136</v>
      </c>
      <c r="H59" t="s">
        <v>138</v>
      </c>
      <c r="I59" t="s">
        <v>158</v>
      </c>
      <c r="J59" t="s">
        <v>1735</v>
      </c>
      <c r="K59" t="s">
        <v>1747</v>
      </c>
      <c r="M59" t="s">
        <v>136</v>
      </c>
      <c r="N59" t="s">
        <v>1721</v>
      </c>
      <c r="O59" t="s">
        <v>1725</v>
      </c>
      <c r="P59" t="s">
        <v>1721</v>
      </c>
      <c r="Q59" t="str">
        <f t="shared" si="0"/>
        <v>DVG</v>
      </c>
      <c r="R59" t="str">
        <f t="shared" si="1"/>
        <v/>
      </c>
      <c r="S59" t="str">
        <f t="shared" si="2"/>
        <v>SSA-Ghana</v>
      </c>
      <c r="T59" t="s">
        <v>624</v>
      </c>
      <c r="U59" t="str">
        <f t="shared" si="3"/>
        <v>SSA</v>
      </c>
      <c r="V59" t="str">
        <f t="shared" si="4"/>
        <v>SSA-Ghana</v>
      </c>
      <c r="W59" t="s">
        <v>1939</v>
      </c>
    </row>
    <row r="60" spans="1:23" x14ac:dyDescent="0.25">
      <c r="A60" s="36" t="s">
        <v>625</v>
      </c>
      <c r="B60" t="s">
        <v>1721</v>
      </c>
      <c r="C60" t="s">
        <v>1725</v>
      </c>
      <c r="D60" t="s">
        <v>1731</v>
      </c>
      <c r="E60" t="s">
        <v>1734</v>
      </c>
      <c r="F60" t="s">
        <v>1725</v>
      </c>
      <c r="G60" t="s">
        <v>136</v>
      </c>
      <c r="H60" t="s">
        <v>138</v>
      </c>
      <c r="I60" t="s">
        <v>158</v>
      </c>
      <c r="J60" t="s">
        <v>1735</v>
      </c>
      <c r="K60" t="s">
        <v>1747</v>
      </c>
      <c r="M60" t="s">
        <v>136</v>
      </c>
      <c r="N60" t="s">
        <v>1721</v>
      </c>
      <c r="O60" t="s">
        <v>1725</v>
      </c>
      <c r="P60" t="s">
        <v>1721</v>
      </c>
      <c r="Q60" t="str">
        <f t="shared" si="0"/>
        <v>DVG</v>
      </c>
      <c r="R60" t="str">
        <f t="shared" si="1"/>
        <v/>
      </c>
      <c r="S60" t="str">
        <f t="shared" si="2"/>
        <v>SSA-Guinea</v>
      </c>
      <c r="T60" t="s">
        <v>627</v>
      </c>
      <c r="U60" t="str">
        <f t="shared" si="3"/>
        <v>SSA</v>
      </c>
      <c r="V60" t="str">
        <f t="shared" si="4"/>
        <v>SSA-Guinea</v>
      </c>
      <c r="W60" t="s">
        <v>1939</v>
      </c>
    </row>
    <row r="61" spans="1:23" x14ac:dyDescent="0.25">
      <c r="A61" s="36" t="s">
        <v>628</v>
      </c>
      <c r="B61" t="s">
        <v>1721</v>
      </c>
      <c r="C61" t="s">
        <v>1725</v>
      </c>
      <c r="D61" t="s">
        <v>1731</v>
      </c>
      <c r="E61" t="s">
        <v>1734</v>
      </c>
      <c r="F61" t="s">
        <v>1725</v>
      </c>
      <c r="G61" t="s">
        <v>136</v>
      </c>
      <c r="H61" t="s">
        <v>138</v>
      </c>
      <c r="I61" t="s">
        <v>158</v>
      </c>
      <c r="J61" t="s">
        <v>1735</v>
      </c>
      <c r="K61" t="s">
        <v>1747</v>
      </c>
      <c r="M61" t="s">
        <v>136</v>
      </c>
      <c r="N61" t="s">
        <v>1721</v>
      </c>
      <c r="O61" t="s">
        <v>1725</v>
      </c>
      <c r="P61" t="s">
        <v>1721</v>
      </c>
      <c r="Q61" t="str">
        <f t="shared" si="0"/>
        <v>DVG</v>
      </c>
      <c r="R61" t="str">
        <f t="shared" si="1"/>
        <v/>
      </c>
      <c r="S61" t="str">
        <f t="shared" si="2"/>
        <v>SSA-Gambia</v>
      </c>
      <c r="T61" t="s">
        <v>630</v>
      </c>
      <c r="U61" t="str">
        <f t="shared" si="3"/>
        <v>SSA</v>
      </c>
      <c r="V61" t="str">
        <f t="shared" si="4"/>
        <v>SSA-Gambia</v>
      </c>
      <c r="W61" t="s">
        <v>1939</v>
      </c>
    </row>
    <row r="62" spans="1:23" x14ac:dyDescent="0.25">
      <c r="A62" s="36" t="s">
        <v>631</v>
      </c>
      <c r="B62" t="s">
        <v>1721</v>
      </c>
      <c r="C62" t="s">
        <v>1725</v>
      </c>
      <c r="D62" t="s">
        <v>1731</v>
      </c>
      <c r="E62" t="s">
        <v>1734</v>
      </c>
      <c r="F62" t="s">
        <v>1725</v>
      </c>
      <c r="G62" t="s">
        <v>136</v>
      </c>
      <c r="H62" t="s">
        <v>138</v>
      </c>
      <c r="I62" t="s">
        <v>158</v>
      </c>
      <c r="J62" t="s">
        <v>1735</v>
      </c>
      <c r="K62" t="s">
        <v>1747</v>
      </c>
      <c r="M62" t="s">
        <v>136</v>
      </c>
      <c r="N62" t="s">
        <v>1721</v>
      </c>
      <c r="O62" t="s">
        <v>1725</v>
      </c>
      <c r="P62" t="s">
        <v>1721</v>
      </c>
      <c r="Q62" t="str">
        <f t="shared" si="0"/>
        <v>DVG</v>
      </c>
      <c r="R62" t="str">
        <f t="shared" si="1"/>
        <v/>
      </c>
      <c r="S62" t="str">
        <f t="shared" si="2"/>
        <v>SSA-Guinea-Bissau</v>
      </c>
      <c r="T62" t="s">
        <v>633</v>
      </c>
      <c r="U62" t="str">
        <f t="shared" si="3"/>
        <v>SSA</v>
      </c>
      <c r="V62" t="str">
        <f t="shared" si="4"/>
        <v>SSA-Guinea-Bissau</v>
      </c>
      <c r="W62" t="s">
        <v>1939</v>
      </c>
    </row>
    <row r="63" spans="1:23" x14ac:dyDescent="0.25">
      <c r="A63" s="36" t="s">
        <v>634</v>
      </c>
      <c r="B63" t="s">
        <v>1721</v>
      </c>
      <c r="C63" t="s">
        <v>1725</v>
      </c>
      <c r="D63" t="s">
        <v>1731</v>
      </c>
      <c r="E63" t="s">
        <v>1734</v>
      </c>
      <c r="F63" t="s">
        <v>1725</v>
      </c>
      <c r="G63" t="s">
        <v>136</v>
      </c>
      <c r="H63" t="s">
        <v>138</v>
      </c>
      <c r="I63" t="s">
        <v>150</v>
      </c>
      <c r="J63" t="s">
        <v>1735</v>
      </c>
      <c r="K63" t="s">
        <v>1747</v>
      </c>
      <c r="M63" t="s">
        <v>136</v>
      </c>
      <c r="N63" t="s">
        <v>1721</v>
      </c>
      <c r="O63" t="s">
        <v>1725</v>
      </c>
      <c r="P63" t="s">
        <v>1721</v>
      </c>
      <c r="Q63" t="str">
        <f t="shared" si="0"/>
        <v>DVG</v>
      </c>
      <c r="R63" t="str">
        <f t="shared" si="1"/>
        <v/>
      </c>
      <c r="S63" t="str">
        <f t="shared" si="2"/>
        <v>SSA-Equatorial Guinea</v>
      </c>
      <c r="T63" t="s">
        <v>636</v>
      </c>
      <c r="U63" t="str">
        <f t="shared" si="3"/>
        <v>SSA</v>
      </c>
      <c r="V63" t="str">
        <f t="shared" si="4"/>
        <v>SSA-Equatorial Guinea</v>
      </c>
      <c r="W63" t="s">
        <v>1939</v>
      </c>
    </row>
    <row r="64" spans="1:23" x14ac:dyDescent="0.25">
      <c r="A64" s="36" t="s">
        <v>322</v>
      </c>
      <c r="B64" t="s">
        <v>1721</v>
      </c>
      <c r="C64" t="s">
        <v>1723</v>
      </c>
      <c r="E64" t="s">
        <v>1733</v>
      </c>
      <c r="F64" t="s">
        <v>1901</v>
      </c>
      <c r="G64" t="s">
        <v>136</v>
      </c>
      <c r="H64" t="s">
        <v>144</v>
      </c>
      <c r="I64" t="s">
        <v>215</v>
      </c>
      <c r="J64" t="s">
        <v>1736</v>
      </c>
      <c r="K64" t="s">
        <v>144</v>
      </c>
      <c r="L64" t="s">
        <v>1740</v>
      </c>
      <c r="M64" t="s">
        <v>136</v>
      </c>
      <c r="N64" t="s">
        <v>1721</v>
      </c>
      <c r="O64" t="s">
        <v>1723</v>
      </c>
      <c r="P64" t="s">
        <v>1721</v>
      </c>
      <c r="Q64" t="str">
        <f t="shared" si="0"/>
        <v>DVD</v>
      </c>
      <c r="R64" t="str">
        <f t="shared" si="1"/>
        <v/>
      </c>
      <c r="S64" t="str">
        <f t="shared" si="2"/>
        <v>EUR-Greece</v>
      </c>
      <c r="T64" t="s">
        <v>324</v>
      </c>
      <c r="U64" t="str">
        <f t="shared" si="3"/>
        <v/>
      </c>
      <c r="V64" t="str">
        <f t="shared" si="4"/>
        <v/>
      </c>
    </row>
    <row r="65" spans="1:23" x14ac:dyDescent="0.25">
      <c r="A65" s="36" t="s">
        <v>329</v>
      </c>
      <c r="B65" t="s">
        <v>1721</v>
      </c>
      <c r="C65" t="s">
        <v>1723</v>
      </c>
      <c r="E65" t="s">
        <v>1733</v>
      </c>
      <c r="F65" t="s">
        <v>733</v>
      </c>
      <c r="G65" t="s">
        <v>136</v>
      </c>
      <c r="H65" t="s">
        <v>142</v>
      </c>
      <c r="I65" t="s">
        <v>160</v>
      </c>
      <c r="J65" t="s">
        <v>1735</v>
      </c>
      <c r="M65" t="s">
        <v>136</v>
      </c>
      <c r="N65" t="s">
        <v>1721</v>
      </c>
      <c r="O65" t="s">
        <v>733</v>
      </c>
      <c r="P65" t="s">
        <v>1721</v>
      </c>
      <c r="Q65" t="str">
        <f t="shared" si="0"/>
        <v>DVD</v>
      </c>
      <c r="R65" t="str">
        <f t="shared" si="1"/>
        <v/>
      </c>
      <c r="S65" t="str">
        <f t="shared" si="2"/>
        <v>NAM-Greenland</v>
      </c>
      <c r="T65" t="s">
        <v>331</v>
      </c>
      <c r="U65" t="str">
        <f t="shared" si="3"/>
        <v/>
      </c>
      <c r="V65" t="str">
        <f t="shared" si="4"/>
        <v/>
      </c>
    </row>
    <row r="66" spans="1:23" x14ac:dyDescent="0.25">
      <c r="A66" s="36" t="s">
        <v>637</v>
      </c>
      <c r="B66" t="s">
        <v>1721</v>
      </c>
      <c r="C66" t="s">
        <v>763</v>
      </c>
      <c r="D66" t="s">
        <v>1730</v>
      </c>
      <c r="E66" t="s">
        <v>1734</v>
      </c>
      <c r="F66" t="s">
        <v>1837</v>
      </c>
      <c r="G66" t="s">
        <v>136</v>
      </c>
      <c r="H66" t="s">
        <v>142</v>
      </c>
      <c r="I66" t="s">
        <v>175</v>
      </c>
      <c r="J66" t="s">
        <v>1735</v>
      </c>
      <c r="M66" t="s">
        <v>136</v>
      </c>
      <c r="N66" t="s">
        <v>1721</v>
      </c>
      <c r="O66" t="s">
        <v>1837</v>
      </c>
      <c r="P66" t="s">
        <v>1721</v>
      </c>
      <c r="Q66" t="str">
        <f t="shared" si="0"/>
        <v>DVG</v>
      </c>
      <c r="R66" t="str">
        <f t="shared" si="1"/>
        <v/>
      </c>
      <c r="S66" t="str">
        <f t="shared" si="2"/>
        <v>LAC-Guyanas</v>
      </c>
      <c r="T66" t="s">
        <v>1844</v>
      </c>
      <c r="U66" t="str">
        <f t="shared" si="3"/>
        <v/>
      </c>
      <c r="V66" t="str">
        <f t="shared" si="4"/>
        <v/>
      </c>
      <c r="W66" t="s">
        <v>1837</v>
      </c>
    </row>
    <row r="67" spans="1:23" x14ac:dyDescent="0.25">
      <c r="A67" s="36" t="s">
        <v>640</v>
      </c>
      <c r="B67" t="s">
        <v>1721</v>
      </c>
      <c r="C67" t="s">
        <v>763</v>
      </c>
      <c r="D67" t="s">
        <v>1730</v>
      </c>
      <c r="E67" t="s">
        <v>1734</v>
      </c>
      <c r="F67" t="s">
        <v>1837</v>
      </c>
      <c r="G67" t="s">
        <v>136</v>
      </c>
      <c r="H67" t="s">
        <v>142</v>
      </c>
      <c r="I67" t="s">
        <v>165</v>
      </c>
      <c r="J67" t="s">
        <v>1735</v>
      </c>
      <c r="M67" t="s">
        <v>136</v>
      </c>
      <c r="N67" t="s">
        <v>1721</v>
      </c>
      <c r="O67" t="s">
        <v>1837</v>
      </c>
      <c r="P67" t="s">
        <v>1721</v>
      </c>
      <c r="Q67" t="str">
        <f t="shared" si="0"/>
        <v>DVG</v>
      </c>
      <c r="R67" t="str">
        <f t="shared" si="1"/>
        <v/>
      </c>
      <c r="S67" t="str">
        <f t="shared" si="2"/>
        <v>LAC-Guatemala</v>
      </c>
      <c r="T67" t="s">
        <v>642</v>
      </c>
      <c r="U67" t="str">
        <f t="shared" si="3"/>
        <v/>
      </c>
      <c r="V67" t="str">
        <f t="shared" si="4"/>
        <v/>
      </c>
      <c r="W67" t="s">
        <v>1837</v>
      </c>
    </row>
    <row r="68" spans="1:23" x14ac:dyDescent="0.25">
      <c r="A68" s="36" t="s">
        <v>643</v>
      </c>
      <c r="B68" t="s">
        <v>1721</v>
      </c>
      <c r="C68" t="s">
        <v>763</v>
      </c>
      <c r="D68" t="s">
        <v>1730</v>
      </c>
      <c r="E68" t="s">
        <v>1734</v>
      </c>
      <c r="F68" t="s">
        <v>1837</v>
      </c>
      <c r="G68" t="s">
        <v>136</v>
      </c>
      <c r="H68" t="s">
        <v>142</v>
      </c>
      <c r="I68" t="s">
        <v>165</v>
      </c>
      <c r="J68" t="s">
        <v>1735</v>
      </c>
      <c r="M68" t="s">
        <v>136</v>
      </c>
      <c r="N68" t="s">
        <v>1721</v>
      </c>
      <c r="O68" t="s">
        <v>1837</v>
      </c>
      <c r="P68" t="s">
        <v>1721</v>
      </c>
      <c r="Q68" t="str">
        <f t="shared" si="0"/>
        <v>DVG</v>
      </c>
      <c r="R68" t="str">
        <f t="shared" si="1"/>
        <v/>
      </c>
      <c r="S68" t="str">
        <f t="shared" si="2"/>
        <v>LAC-Honduras</v>
      </c>
      <c r="T68" t="s">
        <v>645</v>
      </c>
      <c r="U68" t="str">
        <f t="shared" si="3"/>
        <v/>
      </c>
      <c r="V68" t="str">
        <f t="shared" si="4"/>
        <v/>
      </c>
      <c r="W68" t="s">
        <v>1837</v>
      </c>
    </row>
    <row r="69" spans="1:23" x14ac:dyDescent="0.25">
      <c r="A69" s="36" t="s">
        <v>336</v>
      </c>
      <c r="B69" t="s">
        <v>1721</v>
      </c>
      <c r="C69" t="s">
        <v>1723</v>
      </c>
      <c r="D69" t="s">
        <v>1730</v>
      </c>
      <c r="E69" t="s">
        <v>1733</v>
      </c>
      <c r="F69" t="s">
        <v>1901</v>
      </c>
      <c r="G69" t="s">
        <v>136</v>
      </c>
      <c r="H69" t="s">
        <v>144</v>
      </c>
      <c r="I69" t="s">
        <v>215</v>
      </c>
      <c r="J69" t="s">
        <v>1735</v>
      </c>
      <c r="M69" t="s">
        <v>136</v>
      </c>
      <c r="N69" t="s">
        <v>1721</v>
      </c>
      <c r="O69" t="s">
        <v>1723</v>
      </c>
      <c r="P69" t="s">
        <v>1721</v>
      </c>
      <c r="Q69" t="str">
        <f t="shared" si="0"/>
        <v>DVD</v>
      </c>
      <c r="R69" t="str">
        <f t="shared" si="1"/>
        <v/>
      </c>
      <c r="S69" t="str">
        <f t="shared" si="2"/>
        <v>EUR-Croatia</v>
      </c>
      <c r="T69" t="s">
        <v>338</v>
      </c>
      <c r="U69" t="str">
        <f t="shared" si="3"/>
        <v/>
      </c>
      <c r="V69" t="str">
        <f t="shared" si="4"/>
        <v/>
      </c>
    </row>
    <row r="70" spans="1:23" x14ac:dyDescent="0.25">
      <c r="A70" s="36" t="s">
        <v>646</v>
      </c>
      <c r="B70" t="s">
        <v>1721</v>
      </c>
      <c r="C70" t="s">
        <v>763</v>
      </c>
      <c r="E70" t="s">
        <v>1734</v>
      </c>
      <c r="F70" t="s">
        <v>1837</v>
      </c>
      <c r="G70" t="s">
        <v>136</v>
      </c>
      <c r="H70" t="s">
        <v>142</v>
      </c>
      <c r="I70" t="s">
        <v>170</v>
      </c>
      <c r="J70" t="s">
        <v>1735</v>
      </c>
      <c r="M70" t="s">
        <v>136</v>
      </c>
      <c r="N70" t="s">
        <v>1721</v>
      </c>
      <c r="O70" t="s">
        <v>1837</v>
      </c>
      <c r="P70" t="s">
        <v>1721</v>
      </c>
      <c r="Q70" t="str">
        <f t="shared" si="0"/>
        <v>DVG</v>
      </c>
      <c r="R70" t="str">
        <f t="shared" si="1"/>
        <v/>
      </c>
      <c r="S70" t="str">
        <f t="shared" si="2"/>
        <v>LAC-Haiti</v>
      </c>
      <c r="T70" t="s">
        <v>648</v>
      </c>
      <c r="U70" t="str">
        <f t="shared" si="3"/>
        <v/>
      </c>
      <c r="V70" t="str">
        <f t="shared" si="4"/>
        <v/>
      </c>
      <c r="W70" t="s">
        <v>1837</v>
      </c>
    </row>
    <row r="71" spans="1:23" x14ac:dyDescent="0.25">
      <c r="A71" s="36" t="s">
        <v>343</v>
      </c>
      <c r="B71" t="s">
        <v>1721</v>
      </c>
      <c r="C71" t="s">
        <v>1723</v>
      </c>
      <c r="D71" t="s">
        <v>1722</v>
      </c>
      <c r="E71" t="s">
        <v>1733</v>
      </c>
      <c r="F71" t="s">
        <v>1901</v>
      </c>
      <c r="G71" t="s">
        <v>136</v>
      </c>
      <c r="H71" t="s">
        <v>144</v>
      </c>
      <c r="I71" t="s">
        <v>205</v>
      </c>
      <c r="J71" t="s">
        <v>1736</v>
      </c>
      <c r="K71" t="s">
        <v>144</v>
      </c>
      <c r="L71" t="s">
        <v>1739</v>
      </c>
      <c r="M71" t="s">
        <v>136</v>
      </c>
      <c r="N71" t="s">
        <v>1721</v>
      </c>
      <c r="O71" t="s">
        <v>1723</v>
      </c>
      <c r="P71" t="s">
        <v>1721</v>
      </c>
      <c r="Q71" t="str">
        <f t="shared" si="0"/>
        <v>DVD</v>
      </c>
      <c r="R71" t="str">
        <f t="shared" si="1"/>
        <v/>
      </c>
      <c r="S71" t="str">
        <f t="shared" si="2"/>
        <v>EUR-Hungary</v>
      </c>
      <c r="T71" t="s">
        <v>345</v>
      </c>
      <c r="U71" t="str">
        <f t="shared" si="3"/>
        <v/>
      </c>
      <c r="V71" t="str">
        <f t="shared" si="4"/>
        <v/>
      </c>
    </row>
    <row r="72" spans="1:23" x14ac:dyDescent="0.25">
      <c r="A72" s="36" t="s">
        <v>649</v>
      </c>
      <c r="B72" t="s">
        <v>1721</v>
      </c>
      <c r="C72" t="s">
        <v>1727</v>
      </c>
      <c r="D72" t="s">
        <v>1732</v>
      </c>
      <c r="E72" t="s">
        <v>1734</v>
      </c>
      <c r="F72" t="s">
        <v>1838</v>
      </c>
      <c r="G72" t="s">
        <v>136</v>
      </c>
      <c r="H72" t="s">
        <v>140</v>
      </c>
      <c r="I72" t="s">
        <v>195</v>
      </c>
      <c r="J72" t="s">
        <v>1735</v>
      </c>
      <c r="K72" t="s">
        <v>1745</v>
      </c>
      <c r="M72" t="s">
        <v>136</v>
      </c>
      <c r="N72" t="s">
        <v>1721</v>
      </c>
      <c r="O72" t="s">
        <v>1838</v>
      </c>
      <c r="P72" t="s">
        <v>1721</v>
      </c>
      <c r="Q72" t="str">
        <f t="shared" si="0"/>
        <v>DVG</v>
      </c>
      <c r="R72" t="str">
        <f t="shared" si="1"/>
        <v>EAS</v>
      </c>
      <c r="S72" t="str">
        <f t="shared" si="2"/>
        <v>EAP-Indonesia</v>
      </c>
      <c r="T72" t="s">
        <v>651</v>
      </c>
      <c r="U72" t="str">
        <f t="shared" si="3"/>
        <v/>
      </c>
      <c r="V72" t="str">
        <f t="shared" si="4"/>
        <v/>
      </c>
      <c r="W72" t="s">
        <v>1727</v>
      </c>
    </row>
    <row r="73" spans="1:23" x14ac:dyDescent="0.25">
      <c r="A73" s="36" t="s">
        <v>652</v>
      </c>
      <c r="B73" t="s">
        <v>1721</v>
      </c>
      <c r="C73" t="s">
        <v>652</v>
      </c>
      <c r="D73" t="s">
        <v>1732</v>
      </c>
      <c r="E73" t="s">
        <v>1734</v>
      </c>
      <c r="F73" t="s">
        <v>1732</v>
      </c>
      <c r="G73" t="s">
        <v>136</v>
      </c>
      <c r="H73" t="s">
        <v>140</v>
      </c>
      <c r="I73" t="s">
        <v>190</v>
      </c>
      <c r="J73" t="s">
        <v>1735</v>
      </c>
      <c r="K73" t="s">
        <v>1743</v>
      </c>
      <c r="M73" t="s">
        <v>136</v>
      </c>
      <c r="N73" t="s">
        <v>1721</v>
      </c>
      <c r="O73" t="s">
        <v>1732</v>
      </c>
      <c r="P73" t="s">
        <v>1721</v>
      </c>
      <c r="Q73" t="str">
        <f t="shared" si="0"/>
        <v>DVG</v>
      </c>
      <c r="R73" t="str">
        <f t="shared" si="1"/>
        <v/>
      </c>
      <c r="S73" t="str">
        <f t="shared" si="2"/>
        <v>SAS-India</v>
      </c>
      <c r="T73" t="s">
        <v>654</v>
      </c>
      <c r="U73" t="str">
        <f t="shared" si="3"/>
        <v/>
      </c>
      <c r="V73" t="str">
        <f t="shared" si="4"/>
        <v/>
      </c>
      <c r="W73" t="s">
        <v>1941</v>
      </c>
    </row>
    <row r="74" spans="1:23" x14ac:dyDescent="0.25">
      <c r="A74" s="36" t="s">
        <v>350</v>
      </c>
      <c r="B74" t="s">
        <v>1721</v>
      </c>
      <c r="C74" t="s">
        <v>1723</v>
      </c>
      <c r="E74" t="s">
        <v>1733</v>
      </c>
      <c r="F74" t="s">
        <v>1902</v>
      </c>
      <c r="G74" t="s">
        <v>136</v>
      </c>
      <c r="H74" t="s">
        <v>144</v>
      </c>
      <c r="I74" t="s">
        <v>210</v>
      </c>
      <c r="J74" t="s">
        <v>1736</v>
      </c>
      <c r="K74" t="s">
        <v>144</v>
      </c>
      <c r="L74" t="s">
        <v>1741</v>
      </c>
      <c r="M74" t="s">
        <v>136</v>
      </c>
      <c r="N74" t="s">
        <v>1721</v>
      </c>
      <c r="O74" t="s">
        <v>1723</v>
      </c>
      <c r="P74" t="s">
        <v>1721</v>
      </c>
      <c r="Q74" t="str">
        <f t="shared" ref="Q74:Q137" si="5">E74</f>
        <v>DVD</v>
      </c>
      <c r="R74" t="str">
        <f t="shared" ref="R74:R137" si="6">IF(AND(O74="EAP",Q74="DVG"),"EAS","")</f>
        <v/>
      </c>
      <c r="S74" t="str">
        <f t="shared" ref="S74:S137" si="7">CONCATENATE(O74,"-",T74)</f>
        <v>EUR-Ireland</v>
      </c>
      <c r="T74" t="s">
        <v>352</v>
      </c>
      <c r="U74" t="str">
        <f t="shared" ref="U74:U137" si="8">IF(O74="SSA",O74,"")</f>
        <v/>
      </c>
      <c r="V74" t="str">
        <f t="shared" ref="V74:V137" si="9">IF(O74="SSA",S74,"")</f>
        <v/>
      </c>
    </row>
    <row r="75" spans="1:23" x14ac:dyDescent="0.25">
      <c r="A75" s="36" t="s">
        <v>655</v>
      </c>
      <c r="B75" t="s">
        <v>1721</v>
      </c>
      <c r="C75" t="s">
        <v>1724</v>
      </c>
      <c r="D75" t="s">
        <v>1731</v>
      </c>
      <c r="E75" t="s">
        <v>1734</v>
      </c>
      <c r="F75" t="s">
        <v>1724</v>
      </c>
      <c r="G75" t="s">
        <v>136</v>
      </c>
      <c r="H75" t="s">
        <v>140</v>
      </c>
      <c r="I75" t="s">
        <v>190</v>
      </c>
      <c r="J75" t="s">
        <v>1735</v>
      </c>
      <c r="K75" t="s">
        <v>1743</v>
      </c>
      <c r="M75" t="s">
        <v>136</v>
      </c>
      <c r="N75" t="s">
        <v>1721</v>
      </c>
      <c r="O75" t="s">
        <v>1724</v>
      </c>
      <c r="P75" t="s">
        <v>1721</v>
      </c>
      <c r="Q75" t="str">
        <f t="shared" si="5"/>
        <v>DVG</v>
      </c>
      <c r="R75" t="str">
        <f t="shared" si="6"/>
        <v/>
      </c>
      <c r="S75" t="str">
        <f t="shared" si="7"/>
        <v>MEN-Iran</v>
      </c>
      <c r="T75" t="s">
        <v>657</v>
      </c>
      <c r="U75" t="str">
        <f t="shared" si="8"/>
        <v/>
      </c>
      <c r="V75" t="str">
        <f t="shared" si="9"/>
        <v/>
      </c>
      <c r="W75" t="s">
        <v>1938</v>
      </c>
    </row>
    <row r="76" spans="1:23" x14ac:dyDescent="0.25">
      <c r="A76" s="36" t="s">
        <v>658</v>
      </c>
      <c r="B76" t="s">
        <v>1721</v>
      </c>
      <c r="C76" t="s">
        <v>1724</v>
      </c>
      <c r="D76" t="s">
        <v>1731</v>
      </c>
      <c r="E76" t="s">
        <v>1734</v>
      </c>
      <c r="F76" t="s">
        <v>1724</v>
      </c>
      <c r="G76" t="s">
        <v>136</v>
      </c>
      <c r="H76" t="s">
        <v>140</v>
      </c>
      <c r="I76" t="s">
        <v>200</v>
      </c>
      <c r="J76" t="s">
        <v>1735</v>
      </c>
      <c r="K76" t="s">
        <v>1746</v>
      </c>
      <c r="M76" t="s">
        <v>136</v>
      </c>
      <c r="N76" t="s">
        <v>1721</v>
      </c>
      <c r="O76" t="s">
        <v>1724</v>
      </c>
      <c r="P76" t="s">
        <v>1721</v>
      </c>
      <c r="Q76" t="str">
        <f t="shared" si="5"/>
        <v>DVG</v>
      </c>
      <c r="R76" t="str">
        <f t="shared" si="6"/>
        <v/>
      </c>
      <c r="S76" t="str">
        <f t="shared" si="7"/>
        <v>MEN-Iraq</v>
      </c>
      <c r="T76" t="s">
        <v>660</v>
      </c>
      <c r="U76" t="str">
        <f t="shared" si="8"/>
        <v/>
      </c>
      <c r="V76" t="str">
        <f t="shared" si="9"/>
        <v/>
      </c>
      <c r="W76" t="s">
        <v>1938</v>
      </c>
    </row>
    <row r="77" spans="1:23" x14ac:dyDescent="0.25">
      <c r="A77" s="36" t="s">
        <v>358</v>
      </c>
      <c r="B77" t="s">
        <v>1721</v>
      </c>
      <c r="C77" t="s">
        <v>1723</v>
      </c>
      <c r="E77" t="s">
        <v>1733</v>
      </c>
      <c r="F77" t="s">
        <v>1902</v>
      </c>
      <c r="G77" t="s">
        <v>136</v>
      </c>
      <c r="H77" t="s">
        <v>144</v>
      </c>
      <c r="I77" t="s">
        <v>210</v>
      </c>
      <c r="J77" t="s">
        <v>1736</v>
      </c>
      <c r="K77" t="s">
        <v>144</v>
      </c>
      <c r="L77" t="s">
        <v>1742</v>
      </c>
      <c r="M77" t="s">
        <v>136</v>
      </c>
      <c r="N77" t="s">
        <v>1721</v>
      </c>
      <c r="O77" t="s">
        <v>1723</v>
      </c>
      <c r="P77" t="s">
        <v>1721</v>
      </c>
      <c r="Q77" t="str">
        <f t="shared" si="5"/>
        <v>DVD</v>
      </c>
      <c r="R77" t="str">
        <f t="shared" si="6"/>
        <v/>
      </c>
      <c r="S77" t="str">
        <f t="shared" si="7"/>
        <v>EUR-Iceland</v>
      </c>
      <c r="T77" t="s">
        <v>360</v>
      </c>
      <c r="U77" t="str">
        <f t="shared" si="8"/>
        <v/>
      </c>
      <c r="V77" t="str">
        <f t="shared" si="9"/>
        <v/>
      </c>
    </row>
    <row r="78" spans="1:23" x14ac:dyDescent="0.25">
      <c r="A78" s="36" t="s">
        <v>661</v>
      </c>
      <c r="B78" t="s">
        <v>1721</v>
      </c>
      <c r="C78" t="s">
        <v>1724</v>
      </c>
      <c r="D78" t="s">
        <v>1731</v>
      </c>
      <c r="E78" t="s">
        <v>1733</v>
      </c>
      <c r="F78" t="s">
        <v>1724</v>
      </c>
      <c r="G78" t="s">
        <v>136</v>
      </c>
      <c r="H78" t="s">
        <v>140</v>
      </c>
      <c r="I78" t="s">
        <v>200</v>
      </c>
      <c r="J78" t="s">
        <v>1736</v>
      </c>
      <c r="K78" t="s">
        <v>144</v>
      </c>
      <c r="L78" t="s">
        <v>1740</v>
      </c>
      <c r="M78" t="s">
        <v>136</v>
      </c>
      <c r="N78" t="s">
        <v>1721</v>
      </c>
      <c r="O78" t="s">
        <v>1724</v>
      </c>
      <c r="P78" t="s">
        <v>1721</v>
      </c>
      <c r="Q78" t="str">
        <f t="shared" si="5"/>
        <v>DVD</v>
      </c>
      <c r="R78" t="str">
        <f t="shared" si="6"/>
        <v/>
      </c>
      <c r="S78" t="str">
        <f t="shared" si="7"/>
        <v>MEN-Israel</v>
      </c>
      <c r="T78" t="s">
        <v>663</v>
      </c>
      <c r="U78" t="str">
        <f t="shared" si="8"/>
        <v/>
      </c>
      <c r="V78" t="str">
        <f t="shared" si="9"/>
        <v/>
      </c>
      <c r="W78" t="s">
        <v>1938</v>
      </c>
    </row>
    <row r="79" spans="1:23" x14ac:dyDescent="0.25">
      <c r="A79" s="36" t="s">
        <v>664</v>
      </c>
      <c r="B79" t="s">
        <v>1721</v>
      </c>
      <c r="C79" t="s">
        <v>1723</v>
      </c>
      <c r="E79" t="s">
        <v>1733</v>
      </c>
      <c r="F79" t="s">
        <v>1902</v>
      </c>
      <c r="G79" t="s">
        <v>136</v>
      </c>
      <c r="H79" t="s">
        <v>144</v>
      </c>
      <c r="I79" t="s">
        <v>215</v>
      </c>
      <c r="J79" t="s">
        <v>1736</v>
      </c>
      <c r="K79" t="s">
        <v>144</v>
      </c>
      <c r="L79" t="s">
        <v>1740</v>
      </c>
      <c r="M79" t="s">
        <v>136</v>
      </c>
      <c r="N79" t="s">
        <v>1721</v>
      </c>
      <c r="O79" t="s">
        <v>1723</v>
      </c>
      <c r="P79" t="s">
        <v>1721</v>
      </c>
      <c r="Q79" t="str">
        <f t="shared" si="5"/>
        <v>DVD</v>
      </c>
      <c r="R79" t="str">
        <f t="shared" si="6"/>
        <v/>
      </c>
      <c r="S79" t="str">
        <f t="shared" si="7"/>
        <v>EUR-Italy</v>
      </c>
      <c r="T79" t="s">
        <v>666</v>
      </c>
      <c r="U79" t="str">
        <f t="shared" si="8"/>
        <v/>
      </c>
      <c r="V79" t="str">
        <f t="shared" si="9"/>
        <v/>
      </c>
    </row>
    <row r="80" spans="1:23" x14ac:dyDescent="0.25">
      <c r="A80" s="36" t="s">
        <v>667</v>
      </c>
      <c r="B80" t="s">
        <v>1721</v>
      </c>
      <c r="C80" t="s">
        <v>1723</v>
      </c>
      <c r="E80" t="s">
        <v>1734</v>
      </c>
      <c r="F80" t="s">
        <v>1837</v>
      </c>
      <c r="G80" t="s">
        <v>136</v>
      </c>
      <c r="H80" t="s">
        <v>142</v>
      </c>
      <c r="I80" t="s">
        <v>170</v>
      </c>
      <c r="J80" t="s">
        <v>1735</v>
      </c>
      <c r="M80" t="s">
        <v>136</v>
      </c>
      <c r="N80" t="s">
        <v>1721</v>
      </c>
      <c r="O80" t="s">
        <v>1837</v>
      </c>
      <c r="P80" t="s">
        <v>1721</v>
      </c>
      <c r="Q80" t="str">
        <f t="shared" si="5"/>
        <v>DVG</v>
      </c>
      <c r="R80" t="str">
        <f t="shared" si="6"/>
        <v/>
      </c>
      <c r="S80" t="str">
        <f t="shared" si="7"/>
        <v>LAC-Jamaica</v>
      </c>
      <c r="T80" t="s">
        <v>669</v>
      </c>
      <c r="U80" t="str">
        <f t="shared" si="8"/>
        <v/>
      </c>
      <c r="V80" t="str">
        <f t="shared" si="9"/>
        <v/>
      </c>
      <c r="W80" t="s">
        <v>1837</v>
      </c>
    </row>
    <row r="81" spans="1:23" x14ac:dyDescent="0.25">
      <c r="A81" s="36" t="s">
        <v>670</v>
      </c>
      <c r="B81" t="s">
        <v>1721</v>
      </c>
      <c r="C81" t="s">
        <v>1724</v>
      </c>
      <c r="D81" t="s">
        <v>1731</v>
      </c>
      <c r="E81" t="s">
        <v>1734</v>
      </c>
      <c r="F81" t="s">
        <v>1724</v>
      </c>
      <c r="G81" t="s">
        <v>136</v>
      </c>
      <c r="H81" t="s">
        <v>140</v>
      </c>
      <c r="I81" t="s">
        <v>200</v>
      </c>
      <c r="J81" t="s">
        <v>1735</v>
      </c>
      <c r="K81" t="s">
        <v>1746</v>
      </c>
      <c r="M81" t="s">
        <v>136</v>
      </c>
      <c r="N81" t="s">
        <v>1721</v>
      </c>
      <c r="O81" t="s">
        <v>1724</v>
      </c>
      <c r="P81" t="s">
        <v>1721</v>
      </c>
      <c r="Q81" t="str">
        <f t="shared" si="5"/>
        <v>DVG</v>
      </c>
      <c r="R81" t="str">
        <f t="shared" si="6"/>
        <v/>
      </c>
      <c r="S81" t="str">
        <f t="shared" si="7"/>
        <v>MEN-Jordan</v>
      </c>
      <c r="T81" t="s">
        <v>672</v>
      </c>
      <c r="U81" t="str">
        <f t="shared" si="8"/>
        <v/>
      </c>
      <c r="V81" t="str">
        <f t="shared" si="9"/>
        <v/>
      </c>
      <c r="W81" t="s">
        <v>1938</v>
      </c>
    </row>
    <row r="82" spans="1:23" x14ac:dyDescent="0.25">
      <c r="A82" s="36" t="s">
        <v>673</v>
      </c>
      <c r="B82" t="s">
        <v>1721</v>
      </c>
      <c r="C82" t="s">
        <v>1727</v>
      </c>
      <c r="D82" t="s">
        <v>1732</v>
      </c>
      <c r="E82" t="s">
        <v>1733</v>
      </c>
      <c r="F82" t="s">
        <v>1838</v>
      </c>
      <c r="G82" t="s">
        <v>136</v>
      </c>
      <c r="H82" t="s">
        <v>140</v>
      </c>
      <c r="I82" t="s">
        <v>185</v>
      </c>
      <c r="J82" t="s">
        <v>1736</v>
      </c>
      <c r="K82" t="s">
        <v>140</v>
      </c>
      <c r="M82" t="s">
        <v>136</v>
      </c>
      <c r="N82" t="s">
        <v>1721</v>
      </c>
      <c r="O82" t="s">
        <v>1838</v>
      </c>
      <c r="P82" t="s">
        <v>1721</v>
      </c>
      <c r="Q82" t="str">
        <f t="shared" si="5"/>
        <v>DVD</v>
      </c>
      <c r="R82" t="str">
        <f t="shared" si="6"/>
        <v/>
      </c>
      <c r="S82" t="str">
        <f t="shared" si="7"/>
        <v>EAP-Japan</v>
      </c>
      <c r="T82" t="s">
        <v>675</v>
      </c>
      <c r="U82" t="str">
        <f t="shared" si="8"/>
        <v/>
      </c>
      <c r="V82" t="str">
        <f t="shared" si="9"/>
        <v/>
      </c>
    </row>
    <row r="83" spans="1:23" x14ac:dyDescent="0.25">
      <c r="A83" s="36" t="s">
        <v>365</v>
      </c>
      <c r="B83" t="s">
        <v>1721</v>
      </c>
      <c r="D83" t="s">
        <v>1722</v>
      </c>
      <c r="E83" t="s">
        <v>1734</v>
      </c>
      <c r="F83" t="s">
        <v>1901</v>
      </c>
      <c r="G83" t="s">
        <v>136</v>
      </c>
      <c r="H83" t="s">
        <v>140</v>
      </c>
      <c r="I83" t="s">
        <v>180</v>
      </c>
      <c r="J83" t="s">
        <v>1735</v>
      </c>
      <c r="M83" t="s">
        <v>136</v>
      </c>
      <c r="N83" t="s">
        <v>1721</v>
      </c>
      <c r="O83" t="s">
        <v>1722</v>
      </c>
      <c r="P83" t="s">
        <v>1721</v>
      </c>
      <c r="Q83" t="str">
        <f t="shared" si="5"/>
        <v>DVG</v>
      </c>
      <c r="R83" t="str">
        <f t="shared" si="6"/>
        <v/>
      </c>
      <c r="S83" t="str">
        <f t="shared" si="7"/>
        <v>FSU-Kazakhstan</v>
      </c>
      <c r="T83" t="s">
        <v>367</v>
      </c>
      <c r="U83" t="str">
        <f t="shared" si="8"/>
        <v/>
      </c>
      <c r="V83" t="str">
        <f t="shared" si="9"/>
        <v/>
      </c>
      <c r="W83" t="s">
        <v>1938</v>
      </c>
    </row>
    <row r="84" spans="1:23" x14ac:dyDescent="0.25">
      <c r="A84" s="36" t="s">
        <v>676</v>
      </c>
      <c r="B84" t="s">
        <v>1721</v>
      </c>
      <c r="C84" t="s">
        <v>1725</v>
      </c>
      <c r="D84" t="s">
        <v>1731</v>
      </c>
      <c r="E84" t="s">
        <v>1734</v>
      </c>
      <c r="F84" t="s">
        <v>1725</v>
      </c>
      <c r="G84" t="s">
        <v>136</v>
      </c>
      <c r="H84" t="s">
        <v>138</v>
      </c>
      <c r="I84" t="s">
        <v>148</v>
      </c>
      <c r="J84" t="s">
        <v>1735</v>
      </c>
      <c r="K84" t="s">
        <v>1747</v>
      </c>
      <c r="M84" t="s">
        <v>136</v>
      </c>
      <c r="N84" t="s">
        <v>1721</v>
      </c>
      <c r="O84" t="s">
        <v>1725</v>
      </c>
      <c r="P84" t="s">
        <v>1721</v>
      </c>
      <c r="Q84" t="str">
        <f t="shared" si="5"/>
        <v>DVG</v>
      </c>
      <c r="R84" t="str">
        <f t="shared" si="6"/>
        <v/>
      </c>
      <c r="S84" t="str">
        <f t="shared" si="7"/>
        <v>SSA-Kenya</v>
      </c>
      <c r="T84" t="s">
        <v>678</v>
      </c>
      <c r="U84" t="str">
        <f t="shared" si="8"/>
        <v>SSA</v>
      </c>
      <c r="V84" t="str">
        <f t="shared" si="9"/>
        <v>SSA-Kenya</v>
      </c>
      <c r="W84" t="s">
        <v>1940</v>
      </c>
    </row>
    <row r="85" spans="1:23" x14ac:dyDescent="0.25">
      <c r="A85" s="36" t="s">
        <v>372</v>
      </c>
      <c r="B85" t="s">
        <v>1721</v>
      </c>
      <c r="D85" t="s">
        <v>1722</v>
      </c>
      <c r="E85" t="s">
        <v>1734</v>
      </c>
      <c r="F85" t="s">
        <v>1901</v>
      </c>
      <c r="G85" t="s">
        <v>136</v>
      </c>
      <c r="H85" t="s">
        <v>140</v>
      </c>
      <c r="I85" t="s">
        <v>180</v>
      </c>
      <c r="J85" t="s">
        <v>1735</v>
      </c>
      <c r="M85" t="s">
        <v>136</v>
      </c>
      <c r="N85" t="s">
        <v>1721</v>
      </c>
      <c r="O85" t="s">
        <v>1722</v>
      </c>
      <c r="P85" t="s">
        <v>1721</v>
      </c>
      <c r="Q85" t="str">
        <f t="shared" si="5"/>
        <v>DVG</v>
      </c>
      <c r="R85" t="str">
        <f t="shared" si="6"/>
        <v/>
      </c>
      <c r="S85" t="str">
        <f t="shared" si="7"/>
        <v>FSU-Kyrgyzstan</v>
      </c>
      <c r="T85" t="s">
        <v>374</v>
      </c>
      <c r="U85" t="str">
        <f t="shared" si="8"/>
        <v/>
      </c>
      <c r="V85" t="str">
        <f t="shared" si="9"/>
        <v/>
      </c>
      <c r="W85" t="s">
        <v>1938</v>
      </c>
    </row>
    <row r="86" spans="1:23" x14ac:dyDescent="0.25">
      <c r="A86" s="36" t="s">
        <v>679</v>
      </c>
      <c r="B86" t="s">
        <v>1721</v>
      </c>
      <c r="C86" t="s">
        <v>1727</v>
      </c>
      <c r="D86" t="s">
        <v>1732</v>
      </c>
      <c r="E86" t="s">
        <v>1734</v>
      </c>
      <c r="F86" t="s">
        <v>1838</v>
      </c>
      <c r="G86" t="s">
        <v>136</v>
      </c>
      <c r="H86" t="s">
        <v>140</v>
      </c>
      <c r="I86" t="s">
        <v>195</v>
      </c>
      <c r="J86" t="s">
        <v>1735</v>
      </c>
      <c r="K86" t="s">
        <v>1745</v>
      </c>
      <c r="M86" t="s">
        <v>136</v>
      </c>
      <c r="N86" t="s">
        <v>1721</v>
      </c>
      <c r="O86" t="s">
        <v>1838</v>
      </c>
      <c r="P86" t="s">
        <v>1721</v>
      </c>
      <c r="Q86" t="str">
        <f t="shared" si="5"/>
        <v>DVG</v>
      </c>
      <c r="R86" t="str">
        <f t="shared" si="6"/>
        <v>EAS</v>
      </c>
      <c r="S86" t="str">
        <f t="shared" si="7"/>
        <v>EAP-Cambodia</v>
      </c>
      <c r="T86" t="s">
        <v>681</v>
      </c>
      <c r="U86" t="str">
        <f t="shared" si="8"/>
        <v/>
      </c>
      <c r="V86" t="str">
        <f t="shared" si="9"/>
        <v/>
      </c>
      <c r="W86" t="s">
        <v>1727</v>
      </c>
    </row>
    <row r="87" spans="1:23" x14ac:dyDescent="0.25">
      <c r="A87" s="36" t="s">
        <v>682</v>
      </c>
      <c r="B87" t="s">
        <v>1721</v>
      </c>
      <c r="C87" t="s">
        <v>1727</v>
      </c>
      <c r="D87" t="s">
        <v>1732</v>
      </c>
      <c r="E87" t="s">
        <v>1733</v>
      </c>
      <c r="F87" t="s">
        <v>1838</v>
      </c>
      <c r="G87" t="s">
        <v>136</v>
      </c>
      <c r="H87" t="s">
        <v>140</v>
      </c>
      <c r="I87" t="s">
        <v>185</v>
      </c>
      <c r="J87" t="s">
        <v>1736</v>
      </c>
      <c r="K87" t="s">
        <v>140</v>
      </c>
      <c r="M87" t="s">
        <v>136</v>
      </c>
      <c r="N87" t="s">
        <v>1721</v>
      </c>
      <c r="O87" t="s">
        <v>1838</v>
      </c>
      <c r="P87" t="s">
        <v>1721</v>
      </c>
      <c r="Q87" t="str">
        <f t="shared" si="5"/>
        <v>DVD</v>
      </c>
      <c r="R87" t="str">
        <f t="shared" si="6"/>
        <v/>
      </c>
      <c r="S87" t="str">
        <f t="shared" si="7"/>
        <v>EAP-South Korea</v>
      </c>
      <c r="T87" t="s">
        <v>1845</v>
      </c>
      <c r="U87" t="str">
        <f t="shared" si="8"/>
        <v/>
      </c>
      <c r="V87" t="str">
        <f t="shared" si="9"/>
        <v/>
      </c>
    </row>
    <row r="88" spans="1:23" x14ac:dyDescent="0.25">
      <c r="A88" s="36" t="s">
        <v>685</v>
      </c>
      <c r="B88" t="s">
        <v>1721</v>
      </c>
      <c r="C88" t="s">
        <v>1727</v>
      </c>
      <c r="D88" t="s">
        <v>1732</v>
      </c>
      <c r="E88" t="s">
        <v>1734</v>
      </c>
      <c r="F88" t="s">
        <v>1838</v>
      </c>
      <c r="G88" t="s">
        <v>136</v>
      </c>
      <c r="H88" t="s">
        <v>140</v>
      </c>
      <c r="I88" t="s">
        <v>195</v>
      </c>
      <c r="J88" t="s">
        <v>1735</v>
      </c>
      <c r="K88" t="s">
        <v>1745</v>
      </c>
      <c r="M88" t="s">
        <v>136</v>
      </c>
      <c r="N88" t="s">
        <v>1721</v>
      </c>
      <c r="O88" t="s">
        <v>1838</v>
      </c>
      <c r="P88" t="s">
        <v>1721</v>
      </c>
      <c r="Q88" t="str">
        <f t="shared" si="5"/>
        <v>DVG</v>
      </c>
      <c r="R88" t="str">
        <f t="shared" si="6"/>
        <v>EAS</v>
      </c>
      <c r="S88" t="str">
        <f t="shared" si="7"/>
        <v>EAP-Laos</v>
      </c>
      <c r="T88" t="s">
        <v>1846</v>
      </c>
      <c r="U88" t="str">
        <f t="shared" si="8"/>
        <v/>
      </c>
      <c r="V88" t="str">
        <f t="shared" si="9"/>
        <v/>
      </c>
      <c r="W88" t="s">
        <v>1727</v>
      </c>
    </row>
    <row r="89" spans="1:23" x14ac:dyDescent="0.25">
      <c r="A89" s="36" t="s">
        <v>688</v>
      </c>
      <c r="B89" t="s">
        <v>1721</v>
      </c>
      <c r="C89" t="s">
        <v>1724</v>
      </c>
      <c r="D89" t="s">
        <v>1731</v>
      </c>
      <c r="E89" t="s">
        <v>1734</v>
      </c>
      <c r="F89" t="s">
        <v>1724</v>
      </c>
      <c r="G89" t="s">
        <v>136</v>
      </c>
      <c r="H89" t="s">
        <v>140</v>
      </c>
      <c r="I89" t="s">
        <v>200</v>
      </c>
      <c r="J89" t="s">
        <v>1735</v>
      </c>
      <c r="K89" t="s">
        <v>1746</v>
      </c>
      <c r="M89" t="s">
        <v>136</v>
      </c>
      <c r="N89" t="s">
        <v>1721</v>
      </c>
      <c r="O89" t="s">
        <v>1724</v>
      </c>
      <c r="P89" t="s">
        <v>1721</v>
      </c>
      <c r="Q89" t="str">
        <f t="shared" si="5"/>
        <v>DVG</v>
      </c>
      <c r="R89" t="str">
        <f t="shared" si="6"/>
        <v/>
      </c>
      <c r="S89" t="str">
        <f t="shared" si="7"/>
        <v>MEN-Lebanon</v>
      </c>
      <c r="T89" t="s">
        <v>690</v>
      </c>
      <c r="U89" t="str">
        <f t="shared" si="8"/>
        <v/>
      </c>
      <c r="V89" t="str">
        <f t="shared" si="9"/>
        <v/>
      </c>
      <c r="W89" t="s">
        <v>1938</v>
      </c>
    </row>
    <row r="90" spans="1:23" x14ac:dyDescent="0.25">
      <c r="A90" s="36" t="s">
        <v>691</v>
      </c>
      <c r="B90" t="s">
        <v>1721</v>
      </c>
      <c r="C90" t="s">
        <v>1725</v>
      </c>
      <c r="D90" t="s">
        <v>1731</v>
      </c>
      <c r="E90" t="s">
        <v>1734</v>
      </c>
      <c r="F90" t="s">
        <v>1725</v>
      </c>
      <c r="G90" t="s">
        <v>136</v>
      </c>
      <c r="H90" t="s">
        <v>138</v>
      </c>
      <c r="I90" t="s">
        <v>158</v>
      </c>
      <c r="J90" t="s">
        <v>1735</v>
      </c>
      <c r="K90" t="s">
        <v>1747</v>
      </c>
      <c r="M90" t="s">
        <v>136</v>
      </c>
      <c r="N90" t="s">
        <v>1721</v>
      </c>
      <c r="O90" t="s">
        <v>1725</v>
      </c>
      <c r="P90" t="s">
        <v>1721</v>
      </c>
      <c r="Q90" t="str">
        <f t="shared" si="5"/>
        <v>DVG</v>
      </c>
      <c r="R90" t="str">
        <f t="shared" si="6"/>
        <v/>
      </c>
      <c r="S90" t="str">
        <f t="shared" si="7"/>
        <v>SSA-Liberia</v>
      </c>
      <c r="T90" t="s">
        <v>693</v>
      </c>
      <c r="U90" t="str">
        <f t="shared" si="8"/>
        <v>SSA</v>
      </c>
      <c r="V90" t="str">
        <f t="shared" si="9"/>
        <v>SSA-Liberia</v>
      </c>
      <c r="W90" t="s">
        <v>1939</v>
      </c>
    </row>
    <row r="91" spans="1:23" x14ac:dyDescent="0.25">
      <c r="A91" s="36" t="s">
        <v>694</v>
      </c>
      <c r="B91" t="s">
        <v>1721</v>
      </c>
      <c r="C91" t="s">
        <v>1724</v>
      </c>
      <c r="D91" t="s">
        <v>1731</v>
      </c>
      <c r="E91" t="s">
        <v>1734</v>
      </c>
      <c r="F91" t="s">
        <v>1724</v>
      </c>
      <c r="G91" t="s">
        <v>136</v>
      </c>
      <c r="H91" t="s">
        <v>138</v>
      </c>
      <c r="I91" t="s">
        <v>152</v>
      </c>
      <c r="J91" t="s">
        <v>1735</v>
      </c>
      <c r="K91" t="s">
        <v>1746</v>
      </c>
      <c r="M91" t="s">
        <v>136</v>
      </c>
      <c r="N91" t="s">
        <v>1721</v>
      </c>
      <c r="O91" t="s">
        <v>1724</v>
      </c>
      <c r="P91" t="s">
        <v>1721</v>
      </c>
      <c r="Q91" t="str">
        <f t="shared" si="5"/>
        <v>DVG</v>
      </c>
      <c r="R91" t="str">
        <f t="shared" si="6"/>
        <v/>
      </c>
      <c r="S91" t="str">
        <f t="shared" si="7"/>
        <v>MEN-Libya</v>
      </c>
      <c r="T91" t="s">
        <v>696</v>
      </c>
      <c r="U91" t="str">
        <f t="shared" si="8"/>
        <v/>
      </c>
      <c r="V91" t="str">
        <f t="shared" si="9"/>
        <v/>
      </c>
      <c r="W91" t="s">
        <v>1938</v>
      </c>
    </row>
    <row r="92" spans="1:23" x14ac:dyDescent="0.25">
      <c r="A92" s="36" t="s">
        <v>697</v>
      </c>
      <c r="B92" t="s">
        <v>1721</v>
      </c>
      <c r="C92" t="s">
        <v>1728</v>
      </c>
      <c r="D92" t="s">
        <v>1732</v>
      </c>
      <c r="E92" t="s">
        <v>1734</v>
      </c>
      <c r="F92" t="s">
        <v>1732</v>
      </c>
      <c r="G92" t="s">
        <v>136</v>
      </c>
      <c r="H92" t="s">
        <v>140</v>
      </c>
      <c r="I92" t="s">
        <v>190</v>
      </c>
      <c r="J92" t="s">
        <v>1735</v>
      </c>
      <c r="K92" t="s">
        <v>1743</v>
      </c>
      <c r="M92" t="s">
        <v>136</v>
      </c>
      <c r="N92" t="s">
        <v>1721</v>
      </c>
      <c r="O92" t="s">
        <v>1732</v>
      </c>
      <c r="P92" t="s">
        <v>1721</v>
      </c>
      <c r="Q92" t="str">
        <f t="shared" si="5"/>
        <v>DVG</v>
      </c>
      <c r="R92" t="str">
        <f t="shared" si="6"/>
        <v/>
      </c>
      <c r="S92" t="str">
        <f t="shared" si="7"/>
        <v>SAS-Sri Lanka</v>
      </c>
      <c r="T92" t="s">
        <v>699</v>
      </c>
      <c r="U92" t="str">
        <f t="shared" si="8"/>
        <v/>
      </c>
      <c r="V92" t="str">
        <f t="shared" si="9"/>
        <v/>
      </c>
      <c r="W92" t="s">
        <v>1941</v>
      </c>
    </row>
    <row r="93" spans="1:23" x14ac:dyDescent="0.25">
      <c r="A93" s="36" t="s">
        <v>700</v>
      </c>
      <c r="B93" t="s">
        <v>1721</v>
      </c>
      <c r="C93" t="s">
        <v>1725</v>
      </c>
      <c r="D93" t="s">
        <v>1731</v>
      </c>
      <c r="E93" t="s">
        <v>1734</v>
      </c>
      <c r="F93" t="s">
        <v>1725</v>
      </c>
      <c r="G93" t="s">
        <v>136</v>
      </c>
      <c r="H93" t="s">
        <v>138</v>
      </c>
      <c r="I93" t="s">
        <v>155</v>
      </c>
      <c r="J93" t="s">
        <v>1735</v>
      </c>
      <c r="M93" t="s">
        <v>136</v>
      </c>
      <c r="N93" t="s">
        <v>1721</v>
      </c>
      <c r="O93" t="s">
        <v>1725</v>
      </c>
      <c r="P93" t="s">
        <v>1721</v>
      </c>
      <c r="Q93" t="str">
        <f t="shared" si="5"/>
        <v>DVG</v>
      </c>
      <c r="R93" t="str">
        <f t="shared" si="6"/>
        <v/>
      </c>
      <c r="S93" t="str">
        <f t="shared" si="7"/>
        <v>SSA-Lesotho</v>
      </c>
      <c r="T93" t="s">
        <v>702</v>
      </c>
      <c r="U93" t="str">
        <f t="shared" si="8"/>
        <v>SSA</v>
      </c>
      <c r="V93" t="str">
        <f t="shared" si="9"/>
        <v>SSA-Lesotho</v>
      </c>
      <c r="W93" t="s">
        <v>1940</v>
      </c>
    </row>
    <row r="94" spans="1:23" x14ac:dyDescent="0.25">
      <c r="A94" s="36" t="s">
        <v>379</v>
      </c>
      <c r="B94" t="s">
        <v>1721</v>
      </c>
      <c r="C94" t="s">
        <v>1723</v>
      </c>
      <c r="D94" t="s">
        <v>1722</v>
      </c>
      <c r="E94" t="s">
        <v>1734</v>
      </c>
      <c r="F94" t="s">
        <v>1901</v>
      </c>
      <c r="G94" t="s">
        <v>136</v>
      </c>
      <c r="H94" t="s">
        <v>144</v>
      </c>
      <c r="I94" t="s">
        <v>205</v>
      </c>
      <c r="J94" t="s">
        <v>1735</v>
      </c>
      <c r="M94" t="s">
        <v>136</v>
      </c>
      <c r="N94" t="s">
        <v>1721</v>
      </c>
      <c r="O94" t="s">
        <v>1722</v>
      </c>
      <c r="P94" t="s">
        <v>1721</v>
      </c>
      <c r="Q94" t="str">
        <f t="shared" si="5"/>
        <v>DVG</v>
      </c>
      <c r="R94" t="str">
        <f t="shared" si="6"/>
        <v/>
      </c>
      <c r="S94" t="str">
        <f t="shared" si="7"/>
        <v>FSU-Moldova</v>
      </c>
      <c r="T94" t="s">
        <v>381</v>
      </c>
      <c r="U94" t="str">
        <f t="shared" si="8"/>
        <v/>
      </c>
      <c r="V94" t="str">
        <f t="shared" si="9"/>
        <v/>
      </c>
    </row>
    <row r="95" spans="1:23" x14ac:dyDescent="0.25">
      <c r="A95" s="36" t="s">
        <v>703</v>
      </c>
      <c r="B95" t="s">
        <v>1721</v>
      </c>
      <c r="C95" t="s">
        <v>1725</v>
      </c>
      <c r="D95" t="s">
        <v>1731</v>
      </c>
      <c r="E95" t="s">
        <v>1734</v>
      </c>
      <c r="F95" t="s">
        <v>1725</v>
      </c>
      <c r="G95" t="s">
        <v>136</v>
      </c>
      <c r="H95" t="s">
        <v>138</v>
      </c>
      <c r="I95" t="s">
        <v>148</v>
      </c>
      <c r="J95" t="s">
        <v>1735</v>
      </c>
      <c r="K95" t="s">
        <v>1747</v>
      </c>
      <c r="M95" t="s">
        <v>136</v>
      </c>
      <c r="N95" t="s">
        <v>1721</v>
      </c>
      <c r="O95" t="s">
        <v>1725</v>
      </c>
      <c r="P95" t="s">
        <v>1721</v>
      </c>
      <c r="Q95" t="str">
        <f t="shared" si="5"/>
        <v>DVG</v>
      </c>
      <c r="R95" t="str">
        <f t="shared" si="6"/>
        <v/>
      </c>
      <c r="S95" t="str">
        <f t="shared" si="7"/>
        <v>SSA-Madagascar</v>
      </c>
      <c r="T95" t="s">
        <v>705</v>
      </c>
      <c r="U95" t="str">
        <f t="shared" si="8"/>
        <v>SSA</v>
      </c>
      <c r="V95" t="str">
        <f t="shared" si="9"/>
        <v>SSA-Madagascar</v>
      </c>
      <c r="W95" t="s">
        <v>1940</v>
      </c>
    </row>
    <row r="96" spans="1:23" x14ac:dyDescent="0.25">
      <c r="A96" s="36" t="s">
        <v>706</v>
      </c>
      <c r="B96" t="s">
        <v>1721</v>
      </c>
      <c r="C96" t="s">
        <v>763</v>
      </c>
      <c r="D96" t="s">
        <v>1730</v>
      </c>
      <c r="E96" t="s">
        <v>1734</v>
      </c>
      <c r="F96" t="s">
        <v>1837</v>
      </c>
      <c r="G96" t="s">
        <v>136</v>
      </c>
      <c r="H96" t="s">
        <v>142</v>
      </c>
      <c r="I96" t="s">
        <v>165</v>
      </c>
      <c r="J96" t="s">
        <v>1736</v>
      </c>
      <c r="K96" t="s">
        <v>1737</v>
      </c>
      <c r="M96" t="s">
        <v>136</v>
      </c>
      <c r="N96" t="s">
        <v>1721</v>
      </c>
      <c r="O96" t="s">
        <v>1837</v>
      </c>
      <c r="P96" t="s">
        <v>1721</v>
      </c>
      <c r="Q96" t="str">
        <f t="shared" si="5"/>
        <v>DVG</v>
      </c>
      <c r="R96" t="str">
        <f t="shared" si="6"/>
        <v/>
      </c>
      <c r="S96" t="str">
        <f t="shared" si="7"/>
        <v>LAC-Mexico</v>
      </c>
      <c r="T96" t="s">
        <v>708</v>
      </c>
      <c r="U96" t="str">
        <f t="shared" si="8"/>
        <v/>
      </c>
      <c r="V96" t="str">
        <f t="shared" si="9"/>
        <v/>
      </c>
      <c r="W96" t="s">
        <v>1837</v>
      </c>
    </row>
    <row r="97" spans="1:23" x14ac:dyDescent="0.25">
      <c r="A97" s="36" t="s">
        <v>709</v>
      </c>
      <c r="B97" t="s">
        <v>1721</v>
      </c>
      <c r="C97" t="s">
        <v>1725</v>
      </c>
      <c r="D97" t="s">
        <v>1731</v>
      </c>
      <c r="E97" t="s">
        <v>1734</v>
      </c>
      <c r="F97" t="s">
        <v>1725</v>
      </c>
      <c r="G97" t="s">
        <v>136</v>
      </c>
      <c r="H97" t="s">
        <v>138</v>
      </c>
      <c r="I97" t="s">
        <v>158</v>
      </c>
      <c r="J97" t="s">
        <v>1735</v>
      </c>
      <c r="K97" t="s">
        <v>1747</v>
      </c>
      <c r="M97" t="s">
        <v>136</v>
      </c>
      <c r="N97" t="s">
        <v>1721</v>
      </c>
      <c r="O97" t="s">
        <v>1725</v>
      </c>
      <c r="P97" t="s">
        <v>1721</v>
      </c>
      <c r="Q97" t="str">
        <f t="shared" si="5"/>
        <v>DVG</v>
      </c>
      <c r="R97" t="str">
        <f t="shared" si="6"/>
        <v/>
      </c>
      <c r="S97" t="str">
        <f t="shared" si="7"/>
        <v>SSA-Mali</v>
      </c>
      <c r="T97" t="s">
        <v>711</v>
      </c>
      <c r="U97" t="str">
        <f t="shared" si="8"/>
        <v>SSA</v>
      </c>
      <c r="V97" t="str">
        <f t="shared" si="9"/>
        <v>SSA-Mali</v>
      </c>
      <c r="W97" t="s">
        <v>1939</v>
      </c>
    </row>
    <row r="98" spans="1:23" x14ac:dyDescent="0.25">
      <c r="A98" s="36" t="s">
        <v>712</v>
      </c>
      <c r="B98" t="s">
        <v>1721</v>
      </c>
      <c r="C98" t="s">
        <v>1727</v>
      </c>
      <c r="D98" t="s">
        <v>1732</v>
      </c>
      <c r="E98" t="s">
        <v>1734</v>
      </c>
      <c r="F98" t="s">
        <v>1838</v>
      </c>
      <c r="G98" t="s">
        <v>136</v>
      </c>
      <c r="H98" t="s">
        <v>140</v>
      </c>
      <c r="I98" t="s">
        <v>195</v>
      </c>
      <c r="J98" t="s">
        <v>1735</v>
      </c>
      <c r="K98" t="s">
        <v>1745</v>
      </c>
      <c r="M98" t="s">
        <v>136</v>
      </c>
      <c r="N98" t="s">
        <v>1721</v>
      </c>
      <c r="O98" t="s">
        <v>1838</v>
      </c>
      <c r="P98" t="s">
        <v>1721</v>
      </c>
      <c r="Q98" t="str">
        <f t="shared" si="5"/>
        <v>DVG</v>
      </c>
      <c r="R98" t="str">
        <f t="shared" si="6"/>
        <v>EAS</v>
      </c>
      <c r="S98" t="str">
        <f t="shared" si="7"/>
        <v>EAP-Myanmar</v>
      </c>
      <c r="T98" t="s">
        <v>714</v>
      </c>
      <c r="U98" t="str">
        <f t="shared" si="8"/>
        <v/>
      </c>
      <c r="V98" t="str">
        <f t="shared" si="9"/>
        <v/>
      </c>
      <c r="W98" t="s">
        <v>1727</v>
      </c>
    </row>
    <row r="99" spans="1:23" x14ac:dyDescent="0.25">
      <c r="A99" s="36" t="s">
        <v>715</v>
      </c>
      <c r="B99" t="s">
        <v>1721</v>
      </c>
      <c r="C99" t="s">
        <v>1728</v>
      </c>
      <c r="D99" t="s">
        <v>1732</v>
      </c>
      <c r="E99" t="s">
        <v>1734</v>
      </c>
      <c r="F99" t="s">
        <v>1838</v>
      </c>
      <c r="G99" t="s">
        <v>136</v>
      </c>
      <c r="H99" t="s">
        <v>140</v>
      </c>
      <c r="I99" t="s">
        <v>185</v>
      </c>
      <c r="J99" t="s">
        <v>1735</v>
      </c>
      <c r="K99" t="s">
        <v>1744</v>
      </c>
      <c r="M99" t="s">
        <v>136</v>
      </c>
      <c r="N99" t="s">
        <v>1721</v>
      </c>
      <c r="O99" t="s">
        <v>1838</v>
      </c>
      <c r="P99" t="s">
        <v>1721</v>
      </c>
      <c r="Q99" t="str">
        <f t="shared" si="5"/>
        <v>DVG</v>
      </c>
      <c r="R99" t="str">
        <f t="shared" si="6"/>
        <v>EAS</v>
      </c>
      <c r="S99" t="str">
        <f t="shared" si="7"/>
        <v>EAP-Mongolia</v>
      </c>
      <c r="T99" t="s">
        <v>717</v>
      </c>
      <c r="U99" t="str">
        <f t="shared" si="8"/>
        <v/>
      </c>
      <c r="V99" t="str">
        <f t="shared" si="9"/>
        <v/>
      </c>
      <c r="W99" t="s">
        <v>1727</v>
      </c>
    </row>
    <row r="100" spans="1:23" x14ac:dyDescent="0.25">
      <c r="A100" s="36" t="s">
        <v>718</v>
      </c>
      <c r="B100" t="s">
        <v>1721</v>
      </c>
      <c r="C100" t="s">
        <v>1724</v>
      </c>
      <c r="D100" t="s">
        <v>1731</v>
      </c>
      <c r="E100" t="s">
        <v>1734</v>
      </c>
      <c r="F100" t="s">
        <v>1724</v>
      </c>
      <c r="G100" t="s">
        <v>136</v>
      </c>
      <c r="H100" t="s">
        <v>138</v>
      </c>
      <c r="I100" t="s">
        <v>152</v>
      </c>
      <c r="J100" t="s">
        <v>1735</v>
      </c>
      <c r="K100" t="s">
        <v>1746</v>
      </c>
      <c r="M100" t="s">
        <v>136</v>
      </c>
      <c r="N100" t="s">
        <v>1721</v>
      </c>
      <c r="O100" t="s">
        <v>1724</v>
      </c>
      <c r="P100" t="s">
        <v>1721</v>
      </c>
      <c r="Q100" t="str">
        <f t="shared" si="5"/>
        <v>DVG</v>
      </c>
      <c r="R100" t="str">
        <f t="shared" si="6"/>
        <v/>
      </c>
      <c r="S100" t="str">
        <f t="shared" si="7"/>
        <v>MEN-Morocco</v>
      </c>
      <c r="T100" t="s">
        <v>720</v>
      </c>
      <c r="U100" t="str">
        <f t="shared" si="8"/>
        <v/>
      </c>
      <c r="V100" t="str">
        <f t="shared" si="9"/>
        <v/>
      </c>
      <c r="W100" t="s">
        <v>1938</v>
      </c>
    </row>
    <row r="101" spans="1:23" x14ac:dyDescent="0.25">
      <c r="A101" s="36" t="s">
        <v>721</v>
      </c>
      <c r="B101" t="s">
        <v>1721</v>
      </c>
      <c r="C101" t="s">
        <v>1725</v>
      </c>
      <c r="D101" t="s">
        <v>1731</v>
      </c>
      <c r="E101" t="s">
        <v>1734</v>
      </c>
      <c r="F101" t="s">
        <v>1725</v>
      </c>
      <c r="G101" t="s">
        <v>136</v>
      </c>
      <c r="H101" t="s">
        <v>138</v>
      </c>
      <c r="I101" t="s">
        <v>148</v>
      </c>
      <c r="J101" t="s">
        <v>1735</v>
      </c>
      <c r="K101" t="s">
        <v>1747</v>
      </c>
      <c r="M101" t="s">
        <v>136</v>
      </c>
      <c r="N101" t="s">
        <v>1721</v>
      </c>
      <c r="O101" t="s">
        <v>1725</v>
      </c>
      <c r="P101" t="s">
        <v>1721</v>
      </c>
      <c r="Q101" t="str">
        <f t="shared" si="5"/>
        <v>DVG</v>
      </c>
      <c r="R101" t="str">
        <f t="shared" si="6"/>
        <v/>
      </c>
      <c r="S101" t="str">
        <f t="shared" si="7"/>
        <v>SSA-Mozambique</v>
      </c>
      <c r="T101" t="s">
        <v>723</v>
      </c>
      <c r="U101" t="str">
        <f t="shared" si="8"/>
        <v>SSA</v>
      </c>
      <c r="V101" t="str">
        <f t="shared" si="9"/>
        <v>SSA-Mozambique</v>
      </c>
      <c r="W101" t="s">
        <v>1940</v>
      </c>
    </row>
    <row r="102" spans="1:23" x14ac:dyDescent="0.25">
      <c r="A102" s="36" t="s">
        <v>724</v>
      </c>
      <c r="B102" t="s">
        <v>1721</v>
      </c>
      <c r="C102" t="s">
        <v>1725</v>
      </c>
      <c r="D102" t="s">
        <v>1731</v>
      </c>
      <c r="E102" t="s">
        <v>1734</v>
      </c>
      <c r="F102" t="s">
        <v>1724</v>
      </c>
      <c r="G102" t="s">
        <v>136</v>
      </c>
      <c r="H102" t="s">
        <v>138</v>
      </c>
      <c r="I102" t="s">
        <v>158</v>
      </c>
      <c r="J102" t="s">
        <v>1735</v>
      </c>
      <c r="K102" t="s">
        <v>1747</v>
      </c>
      <c r="M102" t="s">
        <v>136</v>
      </c>
      <c r="N102" t="s">
        <v>1721</v>
      </c>
      <c r="O102" t="s">
        <v>1724</v>
      </c>
      <c r="P102" t="s">
        <v>1721</v>
      </c>
      <c r="Q102" t="str">
        <f t="shared" si="5"/>
        <v>DVG</v>
      </c>
      <c r="R102" t="str">
        <f t="shared" si="6"/>
        <v/>
      </c>
      <c r="S102" t="str">
        <f t="shared" si="7"/>
        <v>MEN-Mauritania</v>
      </c>
      <c r="T102" t="s">
        <v>726</v>
      </c>
      <c r="U102" t="str">
        <f t="shared" si="8"/>
        <v/>
      </c>
      <c r="V102" t="str">
        <f t="shared" si="9"/>
        <v/>
      </c>
      <c r="W102" t="s">
        <v>1939</v>
      </c>
    </row>
    <row r="103" spans="1:23" x14ac:dyDescent="0.25">
      <c r="A103" s="36" t="s">
        <v>727</v>
      </c>
      <c r="B103" t="s">
        <v>1721</v>
      </c>
      <c r="C103" t="s">
        <v>1725</v>
      </c>
      <c r="D103" t="s">
        <v>1731</v>
      </c>
      <c r="E103" t="s">
        <v>1734</v>
      </c>
      <c r="F103" t="s">
        <v>1725</v>
      </c>
      <c r="G103" t="s">
        <v>136</v>
      </c>
      <c r="H103" t="s">
        <v>138</v>
      </c>
      <c r="I103" t="s">
        <v>148</v>
      </c>
      <c r="J103" t="s">
        <v>1735</v>
      </c>
      <c r="K103" t="s">
        <v>1747</v>
      </c>
      <c r="M103" t="s">
        <v>136</v>
      </c>
      <c r="N103" t="s">
        <v>1721</v>
      </c>
      <c r="O103" t="s">
        <v>1725</v>
      </c>
      <c r="P103" t="s">
        <v>1721</v>
      </c>
      <c r="Q103" t="str">
        <f t="shared" si="5"/>
        <v>DVG</v>
      </c>
      <c r="R103" t="str">
        <f t="shared" si="6"/>
        <v/>
      </c>
      <c r="S103" t="str">
        <f t="shared" si="7"/>
        <v>SSA-Malawi</v>
      </c>
      <c r="T103" t="s">
        <v>729</v>
      </c>
      <c r="U103" t="str">
        <f t="shared" si="8"/>
        <v>SSA</v>
      </c>
      <c r="V103" t="str">
        <f t="shared" si="9"/>
        <v>SSA-Malawi</v>
      </c>
      <c r="W103" t="s">
        <v>1940</v>
      </c>
    </row>
    <row r="104" spans="1:23" x14ac:dyDescent="0.25">
      <c r="A104" s="36" t="s">
        <v>730</v>
      </c>
      <c r="B104" t="s">
        <v>1721</v>
      </c>
      <c r="C104" t="s">
        <v>1727</v>
      </c>
      <c r="D104" t="s">
        <v>1732</v>
      </c>
      <c r="E104" t="s">
        <v>1734</v>
      </c>
      <c r="F104" t="s">
        <v>1838</v>
      </c>
      <c r="G104" t="s">
        <v>136</v>
      </c>
      <c r="H104" t="s">
        <v>140</v>
      </c>
      <c r="I104" t="s">
        <v>195</v>
      </c>
      <c r="J104" t="s">
        <v>1735</v>
      </c>
      <c r="K104" t="s">
        <v>1745</v>
      </c>
      <c r="M104" t="s">
        <v>136</v>
      </c>
      <c r="N104" t="s">
        <v>1721</v>
      </c>
      <c r="O104" t="s">
        <v>1838</v>
      </c>
      <c r="P104" t="s">
        <v>1721</v>
      </c>
      <c r="Q104" t="str">
        <f t="shared" si="5"/>
        <v>DVG</v>
      </c>
      <c r="R104" t="str">
        <f t="shared" si="6"/>
        <v>EAS</v>
      </c>
      <c r="S104" t="str">
        <f t="shared" si="7"/>
        <v>EAP-Malaysia</v>
      </c>
      <c r="T104" t="s">
        <v>732</v>
      </c>
      <c r="U104" t="str">
        <f t="shared" si="8"/>
        <v/>
      </c>
      <c r="V104" t="str">
        <f t="shared" si="9"/>
        <v/>
      </c>
      <c r="W104" t="s">
        <v>1727</v>
      </c>
    </row>
    <row r="105" spans="1:23" x14ac:dyDescent="0.25">
      <c r="A105" s="36" t="s">
        <v>733</v>
      </c>
      <c r="B105" t="s">
        <v>1721</v>
      </c>
      <c r="C105" t="s">
        <v>1725</v>
      </c>
      <c r="D105" t="s">
        <v>1731</v>
      </c>
      <c r="E105" t="s">
        <v>1734</v>
      </c>
      <c r="F105" t="s">
        <v>1725</v>
      </c>
      <c r="G105" t="s">
        <v>136</v>
      </c>
      <c r="H105" t="s">
        <v>138</v>
      </c>
      <c r="I105" t="s">
        <v>155</v>
      </c>
      <c r="J105" t="s">
        <v>1735</v>
      </c>
      <c r="M105" t="s">
        <v>136</v>
      </c>
      <c r="N105" t="s">
        <v>1721</v>
      </c>
      <c r="O105" t="s">
        <v>1725</v>
      </c>
      <c r="P105" t="s">
        <v>1721</v>
      </c>
      <c r="Q105" t="str">
        <f t="shared" si="5"/>
        <v>DVG</v>
      </c>
      <c r="R105" t="str">
        <f t="shared" si="6"/>
        <v/>
      </c>
      <c r="S105" t="str">
        <f t="shared" si="7"/>
        <v>SSA-Namibia</v>
      </c>
      <c r="T105" t="s">
        <v>735</v>
      </c>
      <c r="U105" t="str">
        <f t="shared" si="8"/>
        <v>SSA</v>
      </c>
      <c r="V105" t="str">
        <f t="shared" si="9"/>
        <v>SSA-Namibia</v>
      </c>
      <c r="W105" t="s">
        <v>1940</v>
      </c>
    </row>
    <row r="106" spans="1:23" x14ac:dyDescent="0.25">
      <c r="A106" s="36" t="s">
        <v>736</v>
      </c>
      <c r="B106" t="s">
        <v>1721</v>
      </c>
      <c r="C106" t="s">
        <v>1725</v>
      </c>
      <c r="D106" t="s">
        <v>1731</v>
      </c>
      <c r="E106" t="s">
        <v>1734</v>
      </c>
      <c r="F106" t="s">
        <v>1725</v>
      </c>
      <c r="G106" t="s">
        <v>136</v>
      </c>
      <c r="H106" t="s">
        <v>138</v>
      </c>
      <c r="I106" t="s">
        <v>158</v>
      </c>
      <c r="J106" t="s">
        <v>1735</v>
      </c>
      <c r="K106" t="s">
        <v>1747</v>
      </c>
      <c r="M106" t="s">
        <v>136</v>
      </c>
      <c r="N106" t="s">
        <v>1721</v>
      </c>
      <c r="O106" t="s">
        <v>1725</v>
      </c>
      <c r="P106" t="s">
        <v>1721</v>
      </c>
      <c r="Q106" t="str">
        <f t="shared" si="5"/>
        <v>DVG</v>
      </c>
      <c r="R106" t="str">
        <f t="shared" si="6"/>
        <v/>
      </c>
      <c r="S106" t="str">
        <f t="shared" si="7"/>
        <v>SSA-Niger</v>
      </c>
      <c r="T106" t="s">
        <v>738</v>
      </c>
      <c r="U106" t="str">
        <f t="shared" si="8"/>
        <v>SSA</v>
      </c>
      <c r="V106" t="str">
        <f t="shared" si="9"/>
        <v>SSA-Niger</v>
      </c>
      <c r="W106" t="s">
        <v>1939</v>
      </c>
    </row>
    <row r="107" spans="1:23" x14ac:dyDescent="0.25">
      <c r="A107" s="36" t="s">
        <v>739</v>
      </c>
      <c r="B107" t="s">
        <v>1721</v>
      </c>
      <c r="C107" t="s">
        <v>1725</v>
      </c>
      <c r="D107" t="s">
        <v>1731</v>
      </c>
      <c r="E107" t="s">
        <v>1734</v>
      </c>
      <c r="F107" t="s">
        <v>1725</v>
      </c>
      <c r="G107" t="s">
        <v>136</v>
      </c>
      <c r="H107" t="s">
        <v>138</v>
      </c>
      <c r="I107" t="s">
        <v>158</v>
      </c>
      <c r="J107" t="s">
        <v>1735</v>
      </c>
      <c r="K107" t="s">
        <v>1747</v>
      </c>
      <c r="M107" t="s">
        <v>136</v>
      </c>
      <c r="N107" t="s">
        <v>1721</v>
      </c>
      <c r="O107" t="s">
        <v>1725</v>
      </c>
      <c r="P107" t="s">
        <v>1721</v>
      </c>
      <c r="Q107" t="str">
        <f t="shared" si="5"/>
        <v>DVG</v>
      </c>
      <c r="R107" t="str">
        <f t="shared" si="6"/>
        <v/>
      </c>
      <c r="S107" t="str">
        <f t="shared" si="7"/>
        <v>SSA-Nigeria</v>
      </c>
      <c r="T107" t="s">
        <v>741</v>
      </c>
      <c r="U107" t="str">
        <f t="shared" si="8"/>
        <v>SSA</v>
      </c>
      <c r="V107" t="str">
        <f t="shared" si="9"/>
        <v>SSA-Nigeria</v>
      </c>
      <c r="W107" t="s">
        <v>1939</v>
      </c>
    </row>
    <row r="108" spans="1:23" x14ac:dyDescent="0.25">
      <c r="A108" s="36" t="s">
        <v>742</v>
      </c>
      <c r="B108" t="s">
        <v>1721</v>
      </c>
      <c r="C108" t="s">
        <v>763</v>
      </c>
      <c r="D108" t="s">
        <v>1730</v>
      </c>
      <c r="E108" t="s">
        <v>1734</v>
      </c>
      <c r="F108" t="s">
        <v>1837</v>
      </c>
      <c r="G108" t="s">
        <v>136</v>
      </c>
      <c r="H108" t="s">
        <v>142</v>
      </c>
      <c r="I108" t="s">
        <v>165</v>
      </c>
      <c r="J108" t="s">
        <v>1735</v>
      </c>
      <c r="M108" t="s">
        <v>136</v>
      </c>
      <c r="N108" t="s">
        <v>1721</v>
      </c>
      <c r="O108" t="s">
        <v>1837</v>
      </c>
      <c r="P108" t="s">
        <v>1721</v>
      </c>
      <c r="Q108" t="str">
        <f t="shared" si="5"/>
        <v>DVG</v>
      </c>
      <c r="R108" t="str">
        <f t="shared" si="6"/>
        <v/>
      </c>
      <c r="S108" t="str">
        <f t="shared" si="7"/>
        <v>LAC-Nicaragua</v>
      </c>
      <c r="T108" t="s">
        <v>744</v>
      </c>
      <c r="U108" t="str">
        <f t="shared" si="8"/>
        <v/>
      </c>
      <c r="V108" t="str">
        <f t="shared" si="9"/>
        <v/>
      </c>
      <c r="W108" t="s">
        <v>1837</v>
      </c>
    </row>
    <row r="109" spans="1:23" x14ac:dyDescent="0.25">
      <c r="A109" s="36" t="s">
        <v>386</v>
      </c>
      <c r="B109" t="s">
        <v>1721</v>
      </c>
      <c r="C109" t="s">
        <v>1723</v>
      </c>
      <c r="E109" t="s">
        <v>1733</v>
      </c>
      <c r="F109" t="s">
        <v>1902</v>
      </c>
      <c r="G109" t="s">
        <v>136</v>
      </c>
      <c r="H109" t="s">
        <v>144</v>
      </c>
      <c r="I109" t="s">
        <v>220</v>
      </c>
      <c r="J109" t="s">
        <v>1736</v>
      </c>
      <c r="K109" t="s">
        <v>144</v>
      </c>
      <c r="L109" t="s">
        <v>1741</v>
      </c>
      <c r="M109" t="s">
        <v>136</v>
      </c>
      <c r="N109" t="s">
        <v>1721</v>
      </c>
      <c r="O109" t="s">
        <v>1723</v>
      </c>
      <c r="P109" t="s">
        <v>1721</v>
      </c>
      <c r="Q109" t="str">
        <f t="shared" si="5"/>
        <v>DVD</v>
      </c>
      <c r="R109" t="str">
        <f t="shared" si="6"/>
        <v/>
      </c>
      <c r="S109" t="str">
        <f t="shared" si="7"/>
        <v>EUR-Netherlands</v>
      </c>
      <c r="T109" t="s">
        <v>388</v>
      </c>
      <c r="U109" t="str">
        <f t="shared" si="8"/>
        <v/>
      </c>
      <c r="V109" t="str">
        <f t="shared" si="9"/>
        <v/>
      </c>
    </row>
    <row r="110" spans="1:23" x14ac:dyDescent="0.25">
      <c r="A110" s="36" t="s">
        <v>393</v>
      </c>
      <c r="B110" t="s">
        <v>1721</v>
      </c>
      <c r="C110" t="s">
        <v>1723</v>
      </c>
      <c r="E110" t="s">
        <v>1733</v>
      </c>
      <c r="F110" t="s">
        <v>1902</v>
      </c>
      <c r="G110" t="s">
        <v>136</v>
      </c>
      <c r="H110" t="s">
        <v>144</v>
      </c>
      <c r="I110" t="s">
        <v>210</v>
      </c>
      <c r="J110" t="s">
        <v>1736</v>
      </c>
      <c r="K110" t="s">
        <v>144</v>
      </c>
      <c r="L110" t="s">
        <v>1742</v>
      </c>
      <c r="M110" t="s">
        <v>136</v>
      </c>
      <c r="N110" t="s">
        <v>1721</v>
      </c>
      <c r="O110" t="s">
        <v>1723</v>
      </c>
      <c r="P110" t="s">
        <v>1721</v>
      </c>
      <c r="Q110" t="str">
        <f t="shared" si="5"/>
        <v>DVD</v>
      </c>
      <c r="R110" t="str">
        <f t="shared" si="6"/>
        <v/>
      </c>
      <c r="S110" t="str">
        <f t="shared" si="7"/>
        <v>EUR-Norway</v>
      </c>
      <c r="T110" t="s">
        <v>395</v>
      </c>
      <c r="U110" t="str">
        <f t="shared" si="8"/>
        <v/>
      </c>
      <c r="V110" t="str">
        <f t="shared" si="9"/>
        <v/>
      </c>
    </row>
    <row r="111" spans="1:23" x14ac:dyDescent="0.25">
      <c r="A111" s="36" t="s">
        <v>745</v>
      </c>
      <c r="B111" t="s">
        <v>1721</v>
      </c>
      <c r="C111" t="s">
        <v>1728</v>
      </c>
      <c r="D111" t="s">
        <v>1732</v>
      </c>
      <c r="E111" t="s">
        <v>1734</v>
      </c>
      <c r="F111" t="s">
        <v>1732</v>
      </c>
      <c r="G111" t="s">
        <v>136</v>
      </c>
      <c r="H111" t="s">
        <v>140</v>
      </c>
      <c r="I111" t="s">
        <v>190</v>
      </c>
      <c r="J111" t="s">
        <v>1735</v>
      </c>
      <c r="K111" t="s">
        <v>1743</v>
      </c>
      <c r="M111" t="s">
        <v>136</v>
      </c>
      <c r="N111" t="s">
        <v>1721</v>
      </c>
      <c r="O111" t="s">
        <v>1732</v>
      </c>
      <c r="P111" t="s">
        <v>1721</v>
      </c>
      <c r="Q111" t="str">
        <f t="shared" si="5"/>
        <v>DVG</v>
      </c>
      <c r="R111" t="str">
        <f t="shared" si="6"/>
        <v/>
      </c>
      <c r="S111" t="str">
        <f t="shared" si="7"/>
        <v>SAS-Nepal</v>
      </c>
      <c r="T111" t="s">
        <v>747</v>
      </c>
      <c r="U111" t="str">
        <f t="shared" si="8"/>
        <v/>
      </c>
      <c r="V111" t="str">
        <f t="shared" si="9"/>
        <v/>
      </c>
      <c r="W111" t="s">
        <v>1941</v>
      </c>
    </row>
    <row r="112" spans="1:23" x14ac:dyDescent="0.25">
      <c r="A112" s="36" t="s">
        <v>748</v>
      </c>
      <c r="B112" t="s">
        <v>1721</v>
      </c>
      <c r="C112" t="s">
        <v>1729</v>
      </c>
      <c r="E112" t="s">
        <v>1733</v>
      </c>
      <c r="F112" t="s">
        <v>1838</v>
      </c>
      <c r="G112" t="s">
        <v>136</v>
      </c>
      <c r="H112" t="s">
        <v>146</v>
      </c>
      <c r="I112" t="s">
        <v>225</v>
      </c>
      <c r="J112" t="s">
        <v>1736</v>
      </c>
      <c r="K112" t="s">
        <v>1738</v>
      </c>
      <c r="M112" t="s">
        <v>136</v>
      </c>
      <c r="N112" t="s">
        <v>1721</v>
      </c>
      <c r="O112" t="s">
        <v>1838</v>
      </c>
      <c r="P112" t="s">
        <v>1721</v>
      </c>
      <c r="Q112" t="str">
        <f t="shared" si="5"/>
        <v>DVD</v>
      </c>
      <c r="R112" t="str">
        <f t="shared" si="6"/>
        <v/>
      </c>
      <c r="S112" t="str">
        <f t="shared" si="7"/>
        <v>EAP-New Zealand</v>
      </c>
      <c r="T112" t="s">
        <v>750</v>
      </c>
      <c r="U112" t="str">
        <f t="shared" si="8"/>
        <v/>
      </c>
      <c r="V112" t="str">
        <f t="shared" si="9"/>
        <v/>
      </c>
    </row>
    <row r="113" spans="1:23" x14ac:dyDescent="0.25">
      <c r="A113" s="36" t="s">
        <v>751</v>
      </c>
      <c r="B113" t="s">
        <v>1721</v>
      </c>
      <c r="C113" t="s">
        <v>1723</v>
      </c>
      <c r="E113" t="s">
        <v>1734</v>
      </c>
      <c r="F113" t="s">
        <v>1725</v>
      </c>
      <c r="G113" t="s">
        <v>136</v>
      </c>
      <c r="H113" t="s">
        <v>144</v>
      </c>
      <c r="I113" t="s">
        <v>220</v>
      </c>
      <c r="J113" t="s">
        <v>1735</v>
      </c>
      <c r="M113" t="s">
        <v>136</v>
      </c>
      <c r="N113" t="s">
        <v>1721</v>
      </c>
      <c r="O113" t="s">
        <v>1725</v>
      </c>
      <c r="P113" t="s">
        <v>1721</v>
      </c>
      <c r="Q113" t="str">
        <f t="shared" si="5"/>
        <v>DVG</v>
      </c>
      <c r="R113" t="str">
        <f t="shared" si="6"/>
        <v/>
      </c>
      <c r="S113" t="str">
        <f t="shared" si="7"/>
        <v>SSA-Other Atlantic</v>
      </c>
      <c r="T113" t="s">
        <v>1847</v>
      </c>
      <c r="U113" t="str">
        <f t="shared" si="8"/>
        <v>SSA</v>
      </c>
      <c r="V113" t="str">
        <f t="shared" si="9"/>
        <v>SSA-Other Atlantic</v>
      </c>
      <c r="W113" t="s">
        <v>1939</v>
      </c>
    </row>
    <row r="114" spans="1:23" x14ac:dyDescent="0.25">
      <c r="A114" s="36" t="s">
        <v>754</v>
      </c>
      <c r="B114" t="s">
        <v>1721</v>
      </c>
      <c r="C114" t="s">
        <v>1723</v>
      </c>
      <c r="E114" t="s">
        <v>1733</v>
      </c>
      <c r="F114" t="s">
        <v>1901</v>
      </c>
      <c r="G114" t="s">
        <v>136</v>
      </c>
      <c r="H114" t="s">
        <v>144</v>
      </c>
      <c r="I114" t="s">
        <v>205</v>
      </c>
      <c r="J114" t="s">
        <v>1735</v>
      </c>
      <c r="M114" t="s">
        <v>136</v>
      </c>
      <c r="N114" t="s">
        <v>1721</v>
      </c>
      <c r="O114" t="s">
        <v>1723</v>
      </c>
      <c r="P114" t="s">
        <v>1721</v>
      </c>
      <c r="Q114" t="str">
        <f t="shared" si="5"/>
        <v>DVD</v>
      </c>
      <c r="R114" t="str">
        <f t="shared" si="6"/>
        <v/>
      </c>
      <c r="S114" t="str">
        <f t="shared" si="7"/>
        <v>EUR-Other Balkans</v>
      </c>
      <c r="T114" t="s">
        <v>756</v>
      </c>
      <c r="U114" t="str">
        <f t="shared" si="8"/>
        <v/>
      </c>
      <c r="V114" t="str">
        <f t="shared" si="9"/>
        <v/>
      </c>
    </row>
    <row r="115" spans="1:23" x14ac:dyDescent="0.25">
      <c r="A115" s="36" t="s">
        <v>757</v>
      </c>
      <c r="B115" t="s">
        <v>1721</v>
      </c>
      <c r="C115" t="s">
        <v>1723</v>
      </c>
      <c r="E115" t="s">
        <v>1734</v>
      </c>
      <c r="F115" t="s">
        <v>1838</v>
      </c>
      <c r="G115" t="s">
        <v>136</v>
      </c>
      <c r="H115" t="s">
        <v>140</v>
      </c>
      <c r="I115" t="s">
        <v>190</v>
      </c>
      <c r="J115" t="s">
        <v>1735</v>
      </c>
      <c r="K115" t="s">
        <v>1743</v>
      </c>
      <c r="M115" t="s">
        <v>136</v>
      </c>
      <c r="N115" t="s">
        <v>1721</v>
      </c>
      <c r="O115" t="s">
        <v>1838</v>
      </c>
      <c r="P115" t="s">
        <v>1721</v>
      </c>
      <c r="Q115" t="str">
        <f t="shared" si="5"/>
        <v>DVG</v>
      </c>
      <c r="R115" t="str">
        <f t="shared" si="6"/>
        <v>EAS</v>
      </c>
      <c r="S115" t="str">
        <f t="shared" si="7"/>
        <v>EAP-Other Indian Ocean</v>
      </c>
      <c r="T115" t="s">
        <v>759</v>
      </c>
      <c r="U115" t="str">
        <f t="shared" si="8"/>
        <v/>
      </c>
      <c r="V115" t="str">
        <f t="shared" si="9"/>
        <v/>
      </c>
      <c r="W115" t="s">
        <v>1727</v>
      </c>
    </row>
    <row r="116" spans="1:23" x14ac:dyDescent="0.25">
      <c r="A116" s="36" t="s">
        <v>760</v>
      </c>
      <c r="B116" t="s">
        <v>1721</v>
      </c>
      <c r="C116" t="s">
        <v>1723</v>
      </c>
      <c r="E116" t="s">
        <v>1734</v>
      </c>
      <c r="F116" t="s">
        <v>1838</v>
      </c>
      <c r="G116" t="s">
        <v>136</v>
      </c>
      <c r="H116" t="s">
        <v>146</v>
      </c>
      <c r="J116" t="s">
        <v>1735</v>
      </c>
      <c r="M116" t="s">
        <v>136</v>
      </c>
      <c r="N116" t="s">
        <v>1721</v>
      </c>
      <c r="O116" t="s">
        <v>1838</v>
      </c>
      <c r="P116" t="s">
        <v>1721</v>
      </c>
      <c r="Q116" t="str">
        <f t="shared" si="5"/>
        <v>DVG</v>
      </c>
      <c r="R116" t="str">
        <f t="shared" si="6"/>
        <v>EAS</v>
      </c>
      <c r="S116" t="str">
        <f t="shared" si="7"/>
        <v>EAP-Other Pacific Ocean</v>
      </c>
      <c r="T116" t="s">
        <v>762</v>
      </c>
      <c r="U116" t="str">
        <f t="shared" si="8"/>
        <v/>
      </c>
      <c r="V116" t="str">
        <f t="shared" si="9"/>
        <v/>
      </c>
      <c r="W116" t="s">
        <v>1727</v>
      </c>
    </row>
    <row r="117" spans="1:23" x14ac:dyDescent="0.25">
      <c r="A117" s="36" t="s">
        <v>763</v>
      </c>
      <c r="B117" t="s">
        <v>1721</v>
      </c>
      <c r="C117" t="s">
        <v>1727</v>
      </c>
      <c r="D117" t="s">
        <v>1732</v>
      </c>
      <c r="E117" t="s">
        <v>1734</v>
      </c>
      <c r="F117" t="s">
        <v>1838</v>
      </c>
      <c r="G117" t="s">
        <v>136</v>
      </c>
      <c r="H117" t="s">
        <v>140</v>
      </c>
      <c r="I117" t="s">
        <v>195</v>
      </c>
      <c r="J117" t="s">
        <v>1735</v>
      </c>
      <c r="K117" t="s">
        <v>1745</v>
      </c>
      <c r="M117" t="s">
        <v>136</v>
      </c>
      <c r="N117" t="s">
        <v>1721</v>
      </c>
      <c r="O117" t="s">
        <v>1838</v>
      </c>
      <c r="P117" t="s">
        <v>1721</v>
      </c>
      <c r="Q117" t="str">
        <f t="shared" si="5"/>
        <v>DVG</v>
      </c>
      <c r="R117" t="str">
        <f t="shared" si="6"/>
        <v>EAS</v>
      </c>
      <c r="S117" t="str">
        <f t="shared" si="7"/>
        <v>EAP-Other Southeast Asia</v>
      </c>
      <c r="T117" t="s">
        <v>765</v>
      </c>
      <c r="U117" t="str">
        <f t="shared" si="8"/>
        <v/>
      </c>
      <c r="V117" t="str">
        <f t="shared" si="9"/>
        <v/>
      </c>
      <c r="W117" t="s">
        <v>1727</v>
      </c>
    </row>
    <row r="118" spans="1:23" x14ac:dyDescent="0.25">
      <c r="A118" s="36" t="s">
        <v>766</v>
      </c>
      <c r="B118" t="s">
        <v>1721</v>
      </c>
      <c r="C118" t="s">
        <v>1728</v>
      </c>
      <c r="D118" t="s">
        <v>1732</v>
      </c>
      <c r="E118" t="s">
        <v>1734</v>
      </c>
      <c r="F118" t="s">
        <v>1732</v>
      </c>
      <c r="G118" t="s">
        <v>136</v>
      </c>
      <c r="H118" t="s">
        <v>140</v>
      </c>
      <c r="I118" t="s">
        <v>190</v>
      </c>
      <c r="J118" t="s">
        <v>1735</v>
      </c>
      <c r="K118" t="s">
        <v>1743</v>
      </c>
      <c r="M118" t="s">
        <v>136</v>
      </c>
      <c r="N118" t="s">
        <v>1721</v>
      </c>
      <c r="O118" t="s">
        <v>1732</v>
      </c>
      <c r="P118" t="s">
        <v>1721</v>
      </c>
      <c r="Q118" t="str">
        <f t="shared" si="5"/>
        <v>DVG</v>
      </c>
      <c r="R118" t="str">
        <f t="shared" si="6"/>
        <v/>
      </c>
      <c r="S118" t="str">
        <f t="shared" si="7"/>
        <v>SAS-Pakistan</v>
      </c>
      <c r="T118" t="s">
        <v>768</v>
      </c>
      <c r="U118" t="str">
        <f t="shared" si="8"/>
        <v/>
      </c>
      <c r="V118" t="str">
        <f t="shared" si="9"/>
        <v/>
      </c>
      <c r="W118" t="s">
        <v>1941</v>
      </c>
    </row>
    <row r="119" spans="1:23" x14ac:dyDescent="0.25">
      <c r="A119" s="36" t="s">
        <v>769</v>
      </c>
      <c r="B119" t="s">
        <v>1721</v>
      </c>
      <c r="C119" t="s">
        <v>763</v>
      </c>
      <c r="D119" t="s">
        <v>1730</v>
      </c>
      <c r="E119" t="s">
        <v>1734</v>
      </c>
      <c r="F119" t="s">
        <v>1837</v>
      </c>
      <c r="G119" t="s">
        <v>136</v>
      </c>
      <c r="H119" t="s">
        <v>142</v>
      </c>
      <c r="I119" t="s">
        <v>165</v>
      </c>
      <c r="J119" t="s">
        <v>1735</v>
      </c>
      <c r="M119" t="s">
        <v>136</v>
      </c>
      <c r="N119" t="s">
        <v>1721</v>
      </c>
      <c r="O119" t="s">
        <v>1837</v>
      </c>
      <c r="P119" t="s">
        <v>1721</v>
      </c>
      <c r="Q119" t="str">
        <f t="shared" si="5"/>
        <v>DVG</v>
      </c>
      <c r="R119" t="str">
        <f t="shared" si="6"/>
        <v/>
      </c>
      <c r="S119" t="str">
        <f t="shared" si="7"/>
        <v>LAC-Panama</v>
      </c>
      <c r="T119" t="s">
        <v>771</v>
      </c>
      <c r="U119" t="str">
        <f t="shared" si="8"/>
        <v/>
      </c>
      <c r="V119" t="str">
        <f t="shared" si="9"/>
        <v/>
      </c>
      <c r="W119" t="s">
        <v>1837</v>
      </c>
    </row>
    <row r="120" spans="1:23" x14ac:dyDescent="0.25">
      <c r="A120" s="36" t="s">
        <v>772</v>
      </c>
      <c r="B120" t="s">
        <v>1721</v>
      </c>
      <c r="C120" t="s">
        <v>763</v>
      </c>
      <c r="D120" t="s">
        <v>1730</v>
      </c>
      <c r="E120" t="s">
        <v>1734</v>
      </c>
      <c r="F120" t="s">
        <v>1837</v>
      </c>
      <c r="G120" t="s">
        <v>136</v>
      </c>
      <c r="H120" t="s">
        <v>142</v>
      </c>
      <c r="I120" t="s">
        <v>175</v>
      </c>
      <c r="J120" t="s">
        <v>1735</v>
      </c>
      <c r="M120" t="s">
        <v>136</v>
      </c>
      <c r="N120" t="s">
        <v>1721</v>
      </c>
      <c r="O120" t="s">
        <v>1837</v>
      </c>
      <c r="P120" t="s">
        <v>1721</v>
      </c>
      <c r="Q120" t="str">
        <f t="shared" si="5"/>
        <v>DVG</v>
      </c>
      <c r="R120" t="str">
        <f t="shared" si="6"/>
        <v/>
      </c>
      <c r="S120" t="str">
        <f t="shared" si="7"/>
        <v>LAC-Peru</v>
      </c>
      <c r="T120" t="s">
        <v>774</v>
      </c>
      <c r="U120" t="str">
        <f t="shared" si="8"/>
        <v/>
      </c>
      <c r="V120" t="str">
        <f t="shared" si="9"/>
        <v/>
      </c>
      <c r="W120" t="s">
        <v>1837</v>
      </c>
    </row>
    <row r="121" spans="1:23" x14ac:dyDescent="0.25">
      <c r="A121" s="36" t="s">
        <v>775</v>
      </c>
      <c r="B121" t="s">
        <v>1721</v>
      </c>
      <c r="C121" t="s">
        <v>1727</v>
      </c>
      <c r="D121" t="s">
        <v>1732</v>
      </c>
      <c r="E121" t="s">
        <v>1734</v>
      </c>
      <c r="F121" t="s">
        <v>1838</v>
      </c>
      <c r="G121" t="s">
        <v>136</v>
      </c>
      <c r="H121" t="s">
        <v>140</v>
      </c>
      <c r="I121" t="s">
        <v>195</v>
      </c>
      <c r="J121" t="s">
        <v>1735</v>
      </c>
      <c r="K121" t="s">
        <v>1745</v>
      </c>
      <c r="M121" t="s">
        <v>136</v>
      </c>
      <c r="N121" t="s">
        <v>1721</v>
      </c>
      <c r="O121" t="s">
        <v>1838</v>
      </c>
      <c r="P121" t="s">
        <v>1721</v>
      </c>
      <c r="Q121" t="str">
        <f t="shared" si="5"/>
        <v>DVG</v>
      </c>
      <c r="R121" t="str">
        <f t="shared" si="6"/>
        <v>EAS</v>
      </c>
      <c r="S121" t="str">
        <f t="shared" si="7"/>
        <v>EAP-Philippines</v>
      </c>
      <c r="T121" t="s">
        <v>777</v>
      </c>
      <c r="U121" t="str">
        <f t="shared" si="8"/>
        <v/>
      </c>
      <c r="V121" t="str">
        <f t="shared" si="9"/>
        <v/>
      </c>
      <c r="W121" t="s">
        <v>1727</v>
      </c>
    </row>
    <row r="122" spans="1:23" x14ac:dyDescent="0.25">
      <c r="A122" s="36" t="s">
        <v>778</v>
      </c>
      <c r="B122" t="s">
        <v>1721</v>
      </c>
      <c r="C122" t="s">
        <v>1728</v>
      </c>
      <c r="D122" t="s">
        <v>1732</v>
      </c>
      <c r="E122" t="s">
        <v>1734</v>
      </c>
      <c r="F122" t="s">
        <v>1838</v>
      </c>
      <c r="G122" t="s">
        <v>136</v>
      </c>
      <c r="H122" t="s">
        <v>146</v>
      </c>
      <c r="I122" t="s">
        <v>229</v>
      </c>
      <c r="J122" t="s">
        <v>1735</v>
      </c>
      <c r="M122" t="s">
        <v>136</v>
      </c>
      <c r="N122" t="s">
        <v>1721</v>
      </c>
      <c r="O122" t="s">
        <v>1838</v>
      </c>
      <c r="P122" t="s">
        <v>1721</v>
      </c>
      <c r="Q122" t="str">
        <f t="shared" si="5"/>
        <v>DVG</v>
      </c>
      <c r="R122" t="str">
        <f t="shared" si="6"/>
        <v>EAS</v>
      </c>
      <c r="S122" t="str">
        <f t="shared" si="7"/>
        <v>EAP-Papua New Guinea</v>
      </c>
      <c r="T122" t="s">
        <v>780</v>
      </c>
      <c r="U122" t="str">
        <f t="shared" si="8"/>
        <v/>
      </c>
      <c r="V122" t="str">
        <f t="shared" si="9"/>
        <v/>
      </c>
      <c r="W122" t="s">
        <v>1727</v>
      </c>
    </row>
    <row r="123" spans="1:23" x14ac:dyDescent="0.25">
      <c r="A123" s="36" t="s">
        <v>401</v>
      </c>
      <c r="B123" t="s">
        <v>1721</v>
      </c>
      <c r="C123" t="s">
        <v>1723</v>
      </c>
      <c r="E123" t="s">
        <v>1733</v>
      </c>
      <c r="F123" t="s">
        <v>1901</v>
      </c>
      <c r="G123" t="s">
        <v>136</v>
      </c>
      <c r="H123" t="s">
        <v>144</v>
      </c>
      <c r="I123" t="s">
        <v>205</v>
      </c>
      <c r="J123" t="s">
        <v>1736</v>
      </c>
      <c r="K123" t="s">
        <v>144</v>
      </c>
      <c r="L123" t="s">
        <v>1739</v>
      </c>
      <c r="M123" t="s">
        <v>136</v>
      </c>
      <c r="N123" t="s">
        <v>1721</v>
      </c>
      <c r="O123" t="s">
        <v>1723</v>
      </c>
      <c r="P123" t="s">
        <v>1721</v>
      </c>
      <c r="Q123" t="str">
        <f t="shared" si="5"/>
        <v>DVD</v>
      </c>
      <c r="R123" t="str">
        <f t="shared" si="6"/>
        <v/>
      </c>
      <c r="S123" t="str">
        <f t="shared" si="7"/>
        <v>EUR-Poland</v>
      </c>
      <c r="T123" t="s">
        <v>403</v>
      </c>
      <c r="U123" t="str">
        <f t="shared" si="8"/>
        <v/>
      </c>
      <c r="V123" t="str">
        <f t="shared" si="9"/>
        <v/>
      </c>
    </row>
    <row r="124" spans="1:23" x14ac:dyDescent="0.25">
      <c r="A124" s="36" t="s">
        <v>781</v>
      </c>
      <c r="B124" t="s">
        <v>1721</v>
      </c>
      <c r="C124" t="s">
        <v>1727</v>
      </c>
      <c r="D124" t="s">
        <v>1732</v>
      </c>
      <c r="E124" t="s">
        <v>1734</v>
      </c>
      <c r="F124" t="s">
        <v>1838</v>
      </c>
      <c r="G124" t="s">
        <v>136</v>
      </c>
      <c r="H124" t="s">
        <v>140</v>
      </c>
      <c r="I124" t="s">
        <v>185</v>
      </c>
      <c r="J124" t="s">
        <v>1735</v>
      </c>
      <c r="K124" t="s">
        <v>1744</v>
      </c>
      <c r="M124" t="s">
        <v>136</v>
      </c>
      <c r="N124" t="s">
        <v>1721</v>
      </c>
      <c r="O124" t="s">
        <v>1838</v>
      </c>
      <c r="P124" t="s">
        <v>1721</v>
      </c>
      <c r="Q124" t="str">
        <f t="shared" si="5"/>
        <v>DVG</v>
      </c>
      <c r="R124" t="str">
        <f t="shared" si="6"/>
        <v>EAS</v>
      </c>
      <c r="S124" t="str">
        <f t="shared" si="7"/>
        <v>EAP-North Korea</v>
      </c>
      <c r="T124" t="s">
        <v>1848</v>
      </c>
      <c r="U124" t="str">
        <f t="shared" si="8"/>
        <v/>
      </c>
      <c r="V124" t="str">
        <f t="shared" si="9"/>
        <v/>
      </c>
      <c r="W124" t="s">
        <v>1727</v>
      </c>
    </row>
    <row r="125" spans="1:23" x14ac:dyDescent="0.25">
      <c r="A125" s="36" t="s">
        <v>408</v>
      </c>
      <c r="B125" t="s">
        <v>1721</v>
      </c>
      <c r="C125" t="s">
        <v>1723</v>
      </c>
      <c r="E125" t="s">
        <v>1733</v>
      </c>
      <c r="F125" t="s">
        <v>1902</v>
      </c>
      <c r="G125" t="s">
        <v>136</v>
      </c>
      <c r="H125" t="s">
        <v>144</v>
      </c>
      <c r="I125" t="s">
        <v>215</v>
      </c>
      <c r="J125" t="s">
        <v>1736</v>
      </c>
      <c r="K125" t="s">
        <v>144</v>
      </c>
      <c r="L125" t="s">
        <v>1740</v>
      </c>
      <c r="M125" t="s">
        <v>136</v>
      </c>
      <c r="N125" t="s">
        <v>1721</v>
      </c>
      <c r="O125" t="s">
        <v>1723</v>
      </c>
      <c r="P125" t="s">
        <v>1721</v>
      </c>
      <c r="Q125" t="str">
        <f t="shared" si="5"/>
        <v>DVD</v>
      </c>
      <c r="R125" t="str">
        <f t="shared" si="6"/>
        <v/>
      </c>
      <c r="S125" t="str">
        <f t="shared" si="7"/>
        <v>EUR-Portugal</v>
      </c>
      <c r="T125" t="s">
        <v>410</v>
      </c>
      <c r="U125" t="str">
        <f t="shared" si="8"/>
        <v/>
      </c>
      <c r="V125" t="str">
        <f t="shared" si="9"/>
        <v/>
      </c>
    </row>
    <row r="126" spans="1:23" x14ac:dyDescent="0.25">
      <c r="A126" s="36" t="s">
        <v>784</v>
      </c>
      <c r="B126" t="s">
        <v>1721</v>
      </c>
      <c r="C126" t="s">
        <v>763</v>
      </c>
      <c r="D126" t="s">
        <v>1730</v>
      </c>
      <c r="E126" t="s">
        <v>1734</v>
      </c>
      <c r="F126" t="s">
        <v>1837</v>
      </c>
      <c r="G126" t="s">
        <v>136</v>
      </c>
      <c r="H126" t="s">
        <v>142</v>
      </c>
      <c r="I126" t="s">
        <v>175</v>
      </c>
      <c r="J126" t="s">
        <v>1735</v>
      </c>
      <c r="M126" t="s">
        <v>136</v>
      </c>
      <c r="N126" t="s">
        <v>1721</v>
      </c>
      <c r="O126" t="s">
        <v>1837</v>
      </c>
      <c r="P126" t="s">
        <v>1721</v>
      </c>
      <c r="Q126" t="str">
        <f t="shared" si="5"/>
        <v>DVG</v>
      </c>
      <c r="R126" t="str">
        <f t="shared" si="6"/>
        <v/>
      </c>
      <c r="S126" t="str">
        <f t="shared" si="7"/>
        <v>LAC-Paraguay</v>
      </c>
      <c r="T126" t="s">
        <v>786</v>
      </c>
      <c r="U126" t="str">
        <f t="shared" si="8"/>
        <v/>
      </c>
      <c r="V126" t="str">
        <f t="shared" si="9"/>
        <v/>
      </c>
      <c r="W126" t="s">
        <v>1837</v>
      </c>
    </row>
    <row r="127" spans="1:23" x14ac:dyDescent="0.25">
      <c r="A127" s="36" t="s">
        <v>787</v>
      </c>
      <c r="B127" t="s">
        <v>1721</v>
      </c>
      <c r="C127" t="s">
        <v>1724</v>
      </c>
      <c r="D127" t="s">
        <v>1731</v>
      </c>
      <c r="E127" t="s">
        <v>1734</v>
      </c>
      <c r="F127" t="s">
        <v>1724</v>
      </c>
      <c r="G127" t="s">
        <v>136</v>
      </c>
      <c r="H127" t="s">
        <v>140</v>
      </c>
      <c r="I127" t="s">
        <v>200</v>
      </c>
      <c r="J127" t="s">
        <v>1735</v>
      </c>
      <c r="K127" t="s">
        <v>1746</v>
      </c>
      <c r="M127" t="s">
        <v>136</v>
      </c>
      <c r="N127" t="s">
        <v>1721</v>
      </c>
      <c r="O127" t="s">
        <v>1724</v>
      </c>
      <c r="P127" t="s">
        <v>1721</v>
      </c>
      <c r="Q127" t="str">
        <f t="shared" si="5"/>
        <v>DVG</v>
      </c>
      <c r="R127" t="str">
        <f t="shared" si="6"/>
        <v/>
      </c>
      <c r="S127" t="str">
        <f t="shared" si="7"/>
        <v>MEN-Palestine</v>
      </c>
      <c r="T127" t="s">
        <v>1849</v>
      </c>
      <c r="U127" t="str">
        <f t="shared" si="8"/>
        <v/>
      </c>
      <c r="V127" t="str">
        <f t="shared" si="9"/>
        <v/>
      </c>
      <c r="W127" t="s">
        <v>1938</v>
      </c>
    </row>
    <row r="128" spans="1:23" x14ac:dyDescent="0.25">
      <c r="A128" s="36" t="s">
        <v>790</v>
      </c>
      <c r="B128" t="s">
        <v>1721</v>
      </c>
      <c r="C128" t="s">
        <v>1724</v>
      </c>
      <c r="D128" t="s">
        <v>1731</v>
      </c>
      <c r="E128" t="s">
        <v>1733</v>
      </c>
      <c r="F128" t="s">
        <v>1724</v>
      </c>
      <c r="G128" t="s">
        <v>136</v>
      </c>
      <c r="H128" t="s">
        <v>140</v>
      </c>
      <c r="I128" t="s">
        <v>200</v>
      </c>
      <c r="J128" t="s">
        <v>1735</v>
      </c>
      <c r="K128" t="s">
        <v>1746</v>
      </c>
      <c r="M128" t="s">
        <v>136</v>
      </c>
      <c r="N128" t="s">
        <v>1721</v>
      </c>
      <c r="O128" t="s">
        <v>1724</v>
      </c>
      <c r="P128" t="s">
        <v>1721</v>
      </c>
      <c r="Q128" t="str">
        <f t="shared" si="5"/>
        <v>DVD</v>
      </c>
      <c r="R128" t="str">
        <f t="shared" si="6"/>
        <v/>
      </c>
      <c r="S128" t="str">
        <f t="shared" si="7"/>
        <v>MEN-Rest of Arabia</v>
      </c>
      <c r="T128" t="s">
        <v>1850</v>
      </c>
      <c r="U128" t="str">
        <f t="shared" si="8"/>
        <v/>
      </c>
      <c r="V128" t="str">
        <f t="shared" si="9"/>
        <v/>
      </c>
      <c r="W128" t="s">
        <v>1938</v>
      </c>
    </row>
    <row r="129" spans="1:23" x14ac:dyDescent="0.25">
      <c r="A129" s="36" t="s">
        <v>793</v>
      </c>
      <c r="B129" t="s">
        <v>1721</v>
      </c>
      <c r="C129" t="s">
        <v>1723</v>
      </c>
      <c r="E129" t="s">
        <v>1734</v>
      </c>
      <c r="F129" t="s">
        <v>1901</v>
      </c>
      <c r="G129" t="s">
        <v>136</v>
      </c>
      <c r="H129" t="s">
        <v>144</v>
      </c>
      <c r="I129" t="s">
        <v>205</v>
      </c>
      <c r="J129" t="s">
        <v>1735</v>
      </c>
      <c r="M129" t="s">
        <v>136</v>
      </c>
      <c r="N129" t="s">
        <v>1721</v>
      </c>
      <c r="O129" t="s">
        <v>1723</v>
      </c>
      <c r="P129" t="s">
        <v>1721</v>
      </c>
      <c r="Q129" t="str">
        <f t="shared" si="5"/>
        <v>DVG</v>
      </c>
      <c r="R129" t="str">
        <f t="shared" si="6"/>
        <v/>
      </c>
      <c r="S129" t="str">
        <f t="shared" si="7"/>
        <v>EUR-Romania</v>
      </c>
      <c r="T129" t="s">
        <v>795</v>
      </c>
      <c r="U129" t="str">
        <f t="shared" si="8"/>
        <v/>
      </c>
      <c r="V129" t="str">
        <f t="shared" si="9"/>
        <v/>
      </c>
    </row>
    <row r="130" spans="1:23" x14ac:dyDescent="0.25">
      <c r="A130" s="36" t="s">
        <v>415</v>
      </c>
      <c r="B130" t="s">
        <v>1721</v>
      </c>
      <c r="D130" t="s">
        <v>1722</v>
      </c>
      <c r="E130" t="s">
        <v>1734</v>
      </c>
      <c r="F130" t="s">
        <v>1901</v>
      </c>
      <c r="G130" t="s">
        <v>136</v>
      </c>
      <c r="H130" t="s">
        <v>144</v>
      </c>
      <c r="I130" t="s">
        <v>205</v>
      </c>
      <c r="J130" t="s">
        <v>1735</v>
      </c>
      <c r="M130" t="s">
        <v>136</v>
      </c>
      <c r="N130" t="s">
        <v>1721</v>
      </c>
      <c r="O130" t="s">
        <v>1722</v>
      </c>
      <c r="P130" t="s">
        <v>1721</v>
      </c>
      <c r="Q130" t="str">
        <f t="shared" si="5"/>
        <v>DVG</v>
      </c>
      <c r="R130" t="str">
        <f t="shared" si="6"/>
        <v/>
      </c>
      <c r="S130" t="str">
        <f t="shared" si="7"/>
        <v>FSU-Russia</v>
      </c>
      <c r="T130" t="s">
        <v>1851</v>
      </c>
      <c r="U130" t="str">
        <f t="shared" si="8"/>
        <v/>
      </c>
      <c r="V130" t="str">
        <f t="shared" si="9"/>
        <v/>
      </c>
    </row>
    <row r="131" spans="1:23" x14ac:dyDescent="0.25">
      <c r="A131" s="36" t="s">
        <v>796</v>
      </c>
      <c r="B131" t="s">
        <v>1721</v>
      </c>
      <c r="C131" t="s">
        <v>1725</v>
      </c>
      <c r="D131" t="s">
        <v>1731</v>
      </c>
      <c r="E131" t="s">
        <v>1734</v>
      </c>
      <c r="F131" t="s">
        <v>1725</v>
      </c>
      <c r="G131" t="s">
        <v>136</v>
      </c>
      <c r="H131" t="s">
        <v>138</v>
      </c>
      <c r="I131" t="s">
        <v>148</v>
      </c>
      <c r="J131" t="s">
        <v>1735</v>
      </c>
      <c r="K131" t="s">
        <v>1747</v>
      </c>
      <c r="M131" t="s">
        <v>136</v>
      </c>
      <c r="N131" t="s">
        <v>1721</v>
      </c>
      <c r="O131" t="s">
        <v>1725</v>
      </c>
      <c r="P131" t="s">
        <v>1721</v>
      </c>
      <c r="Q131" t="str">
        <f t="shared" si="5"/>
        <v>DVG</v>
      </c>
      <c r="R131" t="str">
        <f t="shared" si="6"/>
        <v/>
      </c>
      <c r="S131" t="str">
        <f t="shared" si="7"/>
        <v>SSA-Rwanda</v>
      </c>
      <c r="T131" t="s">
        <v>798</v>
      </c>
      <c r="U131" t="str">
        <f t="shared" si="8"/>
        <v>SSA</v>
      </c>
      <c r="V131" t="str">
        <f t="shared" si="9"/>
        <v>SSA-Rwanda</v>
      </c>
      <c r="W131" t="s">
        <v>1940</v>
      </c>
    </row>
    <row r="132" spans="1:23" x14ac:dyDescent="0.25">
      <c r="A132" s="36" t="s">
        <v>799</v>
      </c>
      <c r="B132" t="s">
        <v>1721</v>
      </c>
      <c r="C132" t="s">
        <v>1724</v>
      </c>
      <c r="D132" t="s">
        <v>1731</v>
      </c>
      <c r="E132" t="s">
        <v>1733</v>
      </c>
      <c r="F132" t="s">
        <v>1724</v>
      </c>
      <c r="G132" t="s">
        <v>136</v>
      </c>
      <c r="H132" t="s">
        <v>140</v>
      </c>
      <c r="I132" t="s">
        <v>200</v>
      </c>
      <c r="J132" t="s">
        <v>1735</v>
      </c>
      <c r="K132" t="s">
        <v>1746</v>
      </c>
      <c r="M132" t="s">
        <v>136</v>
      </c>
      <c r="N132" t="s">
        <v>1721</v>
      </c>
      <c r="O132" t="s">
        <v>1724</v>
      </c>
      <c r="P132" t="s">
        <v>1721</v>
      </c>
      <c r="Q132" t="str">
        <f t="shared" si="5"/>
        <v>DVD</v>
      </c>
      <c r="R132" t="str">
        <f t="shared" si="6"/>
        <v/>
      </c>
      <c r="S132" t="str">
        <f t="shared" si="7"/>
        <v>MEN-Saudi Arabia</v>
      </c>
      <c r="T132" t="s">
        <v>801</v>
      </c>
      <c r="U132" t="str">
        <f t="shared" si="8"/>
        <v/>
      </c>
      <c r="V132" t="str">
        <f t="shared" si="9"/>
        <v/>
      </c>
      <c r="W132" t="s">
        <v>1938</v>
      </c>
    </row>
    <row r="133" spans="1:23" x14ac:dyDescent="0.25">
      <c r="A133" s="36" t="s">
        <v>802</v>
      </c>
      <c r="B133" t="s">
        <v>1721</v>
      </c>
      <c r="C133" t="s">
        <v>1725</v>
      </c>
      <c r="D133" t="s">
        <v>1731</v>
      </c>
      <c r="E133" t="s">
        <v>1734</v>
      </c>
      <c r="F133" t="s">
        <v>1725</v>
      </c>
      <c r="G133" t="s">
        <v>136</v>
      </c>
      <c r="H133" t="s">
        <v>138</v>
      </c>
      <c r="I133" t="s">
        <v>152</v>
      </c>
      <c r="J133" t="s">
        <v>1735</v>
      </c>
      <c r="K133" t="s">
        <v>1746</v>
      </c>
      <c r="M133" t="s">
        <v>136</v>
      </c>
      <c r="N133" t="s">
        <v>1721</v>
      </c>
      <c r="O133" t="s">
        <v>1725</v>
      </c>
      <c r="P133" t="s">
        <v>1721</v>
      </c>
      <c r="Q133" t="str">
        <f t="shared" si="5"/>
        <v>DVG</v>
      </c>
      <c r="R133" t="str">
        <f t="shared" si="6"/>
        <v/>
      </c>
      <c r="S133" t="str">
        <f t="shared" si="7"/>
        <v>SSA-Sudan</v>
      </c>
      <c r="T133" t="s">
        <v>804</v>
      </c>
      <c r="U133" t="str">
        <f t="shared" si="8"/>
        <v>SSA</v>
      </c>
      <c r="V133" t="str">
        <f t="shared" si="9"/>
        <v>SSA-Sudan</v>
      </c>
      <c r="W133" t="s">
        <v>1938</v>
      </c>
    </row>
    <row r="134" spans="1:23" x14ac:dyDescent="0.25">
      <c r="A134" s="36" t="s">
        <v>805</v>
      </c>
      <c r="B134" t="s">
        <v>1721</v>
      </c>
      <c r="C134" t="s">
        <v>1725</v>
      </c>
      <c r="D134" t="s">
        <v>1731</v>
      </c>
      <c r="E134" t="s">
        <v>1734</v>
      </c>
      <c r="F134" t="s">
        <v>1725</v>
      </c>
      <c r="G134" t="s">
        <v>136</v>
      </c>
      <c r="H134" t="s">
        <v>138</v>
      </c>
      <c r="I134" t="s">
        <v>158</v>
      </c>
      <c r="J134" t="s">
        <v>1735</v>
      </c>
      <c r="K134" t="s">
        <v>1747</v>
      </c>
      <c r="M134" t="s">
        <v>136</v>
      </c>
      <c r="N134" t="s">
        <v>1721</v>
      </c>
      <c r="O134" t="s">
        <v>1725</v>
      </c>
      <c r="P134" t="s">
        <v>1721</v>
      </c>
      <c r="Q134" t="str">
        <f t="shared" si="5"/>
        <v>DVG</v>
      </c>
      <c r="R134" t="str">
        <f t="shared" si="6"/>
        <v/>
      </c>
      <c r="S134" t="str">
        <f t="shared" si="7"/>
        <v>SSA-Senegal</v>
      </c>
      <c r="T134" t="s">
        <v>807</v>
      </c>
      <c r="U134" t="str">
        <f t="shared" si="8"/>
        <v>SSA</v>
      </c>
      <c r="V134" t="str">
        <f t="shared" si="9"/>
        <v>SSA-Senegal</v>
      </c>
      <c r="W134" t="s">
        <v>1939</v>
      </c>
    </row>
    <row r="135" spans="1:23" x14ac:dyDescent="0.25">
      <c r="A135" s="36" t="s">
        <v>808</v>
      </c>
      <c r="B135" t="s">
        <v>1721</v>
      </c>
      <c r="C135" t="s">
        <v>1723</v>
      </c>
      <c r="E135" t="s">
        <v>1734</v>
      </c>
      <c r="F135" t="s">
        <v>1838</v>
      </c>
      <c r="G135" t="s">
        <v>136</v>
      </c>
      <c r="H135" t="s">
        <v>146</v>
      </c>
      <c r="I135" t="s">
        <v>229</v>
      </c>
      <c r="J135" t="s">
        <v>1735</v>
      </c>
      <c r="M135" t="s">
        <v>136</v>
      </c>
      <c r="N135" t="s">
        <v>1721</v>
      </c>
      <c r="O135" t="s">
        <v>1838</v>
      </c>
      <c r="P135" t="s">
        <v>1721</v>
      </c>
      <c r="Q135" t="str">
        <f t="shared" si="5"/>
        <v>DVG</v>
      </c>
      <c r="R135" t="str">
        <f t="shared" si="6"/>
        <v>EAS</v>
      </c>
      <c r="S135" t="str">
        <f t="shared" si="7"/>
        <v>EAP-Solomon Islands</v>
      </c>
      <c r="T135" t="s">
        <v>810</v>
      </c>
      <c r="U135" t="str">
        <f t="shared" si="8"/>
        <v/>
      </c>
      <c r="V135" t="str">
        <f t="shared" si="9"/>
        <v/>
      </c>
      <c r="W135" t="s">
        <v>1727</v>
      </c>
    </row>
    <row r="136" spans="1:23" x14ac:dyDescent="0.25">
      <c r="A136" s="36" t="s">
        <v>811</v>
      </c>
      <c r="B136" t="s">
        <v>1721</v>
      </c>
      <c r="C136" t="s">
        <v>1725</v>
      </c>
      <c r="D136" t="s">
        <v>1731</v>
      </c>
      <c r="E136" t="s">
        <v>1734</v>
      </c>
      <c r="F136" t="s">
        <v>1725</v>
      </c>
      <c r="G136" t="s">
        <v>136</v>
      </c>
      <c r="H136" t="s">
        <v>138</v>
      </c>
      <c r="I136" t="s">
        <v>158</v>
      </c>
      <c r="J136" t="s">
        <v>1735</v>
      </c>
      <c r="K136" t="s">
        <v>1747</v>
      </c>
      <c r="M136" t="s">
        <v>136</v>
      </c>
      <c r="N136" t="s">
        <v>1721</v>
      </c>
      <c r="O136" t="s">
        <v>1725</v>
      </c>
      <c r="P136" t="s">
        <v>1721</v>
      </c>
      <c r="Q136" t="str">
        <f t="shared" si="5"/>
        <v>DVG</v>
      </c>
      <c r="R136" t="str">
        <f t="shared" si="6"/>
        <v/>
      </c>
      <c r="S136" t="str">
        <f t="shared" si="7"/>
        <v>SSA-Sierra Leon</v>
      </c>
      <c r="T136" t="s">
        <v>1852</v>
      </c>
      <c r="U136" t="str">
        <f t="shared" si="8"/>
        <v>SSA</v>
      </c>
      <c r="V136" t="str">
        <f t="shared" si="9"/>
        <v>SSA-Sierra Leon</v>
      </c>
      <c r="W136" t="s">
        <v>1939</v>
      </c>
    </row>
    <row r="137" spans="1:23" x14ac:dyDescent="0.25">
      <c r="A137" s="36" t="s">
        <v>814</v>
      </c>
      <c r="B137" t="s">
        <v>1721</v>
      </c>
      <c r="C137" t="s">
        <v>763</v>
      </c>
      <c r="D137" t="s">
        <v>1730</v>
      </c>
      <c r="E137" t="s">
        <v>1734</v>
      </c>
      <c r="F137" t="s">
        <v>1837</v>
      </c>
      <c r="G137" t="s">
        <v>136</v>
      </c>
      <c r="H137" t="s">
        <v>142</v>
      </c>
      <c r="I137" t="s">
        <v>165</v>
      </c>
      <c r="J137" t="s">
        <v>1735</v>
      </c>
      <c r="M137" t="s">
        <v>136</v>
      </c>
      <c r="N137" t="s">
        <v>1721</v>
      </c>
      <c r="O137" t="s">
        <v>1837</v>
      </c>
      <c r="P137" t="s">
        <v>1721</v>
      </c>
      <c r="Q137" t="str">
        <f t="shared" si="5"/>
        <v>DVG</v>
      </c>
      <c r="R137" t="str">
        <f t="shared" si="6"/>
        <v/>
      </c>
      <c r="S137" t="str">
        <f t="shared" si="7"/>
        <v>LAC-El Salvador</v>
      </c>
      <c r="T137" t="s">
        <v>816</v>
      </c>
      <c r="U137" t="str">
        <f t="shared" si="8"/>
        <v/>
      </c>
      <c r="V137" t="str">
        <f t="shared" si="9"/>
        <v/>
      </c>
      <c r="W137" t="s">
        <v>1837</v>
      </c>
    </row>
    <row r="138" spans="1:23" x14ac:dyDescent="0.25">
      <c r="A138" s="36" t="s">
        <v>817</v>
      </c>
      <c r="B138" t="s">
        <v>1721</v>
      </c>
      <c r="C138" t="s">
        <v>1725</v>
      </c>
      <c r="D138" t="s">
        <v>1731</v>
      </c>
      <c r="E138" t="s">
        <v>1734</v>
      </c>
      <c r="F138" t="s">
        <v>1725</v>
      </c>
      <c r="G138" t="s">
        <v>136</v>
      </c>
      <c r="H138" t="s">
        <v>138</v>
      </c>
      <c r="I138" t="s">
        <v>148</v>
      </c>
      <c r="J138" t="s">
        <v>1735</v>
      </c>
      <c r="K138" t="s">
        <v>1747</v>
      </c>
      <c r="M138" t="s">
        <v>136</v>
      </c>
      <c r="N138" t="s">
        <v>1721</v>
      </c>
      <c r="O138" t="s">
        <v>1725</v>
      </c>
      <c r="P138" t="s">
        <v>1721</v>
      </c>
      <c r="Q138" t="str">
        <f t="shared" ref="Q138:Q166" si="10">E138</f>
        <v>DVG</v>
      </c>
      <c r="R138" t="str">
        <f t="shared" ref="R138:R166" si="11">IF(AND(O138="EAP",Q138="DVG"),"EAS","")</f>
        <v/>
      </c>
      <c r="S138" t="str">
        <f t="shared" ref="S138:S166" si="12">CONCATENATE(O138,"-",T138)</f>
        <v>SSA-Somalia</v>
      </c>
      <c r="T138" t="s">
        <v>819</v>
      </c>
      <c r="U138" t="str">
        <f t="shared" ref="U138:U166" si="13">IF(O138="SSA",O138,"")</f>
        <v>SSA</v>
      </c>
      <c r="V138" t="str">
        <f t="shared" ref="V138:V166" si="14">IF(O138="SSA",S138,"")</f>
        <v>SSA-Somalia</v>
      </c>
      <c r="W138" t="s">
        <v>1940</v>
      </c>
    </row>
    <row r="139" spans="1:23" x14ac:dyDescent="0.25">
      <c r="A139" s="36" t="s">
        <v>820</v>
      </c>
      <c r="B139" t="s">
        <v>1721</v>
      </c>
      <c r="C139" t="s">
        <v>1723</v>
      </c>
      <c r="E139" t="s">
        <v>1733</v>
      </c>
      <c r="F139" t="s">
        <v>1902</v>
      </c>
      <c r="G139" t="s">
        <v>136</v>
      </c>
      <c r="H139" t="s">
        <v>144</v>
      </c>
      <c r="I139" t="s">
        <v>215</v>
      </c>
      <c r="J139" t="s">
        <v>1736</v>
      </c>
      <c r="K139" t="s">
        <v>144</v>
      </c>
      <c r="L139" t="s">
        <v>1740</v>
      </c>
      <c r="M139" t="s">
        <v>136</v>
      </c>
      <c r="N139" t="s">
        <v>1721</v>
      </c>
      <c r="O139" t="s">
        <v>1723</v>
      </c>
      <c r="P139" t="s">
        <v>1721</v>
      </c>
      <c r="Q139" t="str">
        <f t="shared" si="10"/>
        <v>DVD</v>
      </c>
      <c r="R139" t="str">
        <f t="shared" si="11"/>
        <v/>
      </c>
      <c r="S139" t="str">
        <f t="shared" si="12"/>
        <v>EUR-Spain</v>
      </c>
      <c r="T139" t="s">
        <v>822</v>
      </c>
      <c r="U139" t="str">
        <f t="shared" si="13"/>
        <v/>
      </c>
      <c r="V139" t="str">
        <f t="shared" si="14"/>
        <v/>
      </c>
    </row>
    <row r="140" spans="1:23" x14ac:dyDescent="0.25">
      <c r="A140" s="36" t="s">
        <v>422</v>
      </c>
      <c r="B140" t="s">
        <v>1721</v>
      </c>
      <c r="C140" t="s">
        <v>1723</v>
      </c>
      <c r="D140" t="s">
        <v>1722</v>
      </c>
      <c r="E140" t="s">
        <v>1733</v>
      </c>
      <c r="F140" t="s">
        <v>1901</v>
      </c>
      <c r="G140" t="s">
        <v>136</v>
      </c>
      <c r="H140" t="s">
        <v>144</v>
      </c>
      <c r="I140" t="s">
        <v>205</v>
      </c>
      <c r="J140" t="s">
        <v>1736</v>
      </c>
      <c r="K140" t="s">
        <v>144</v>
      </c>
      <c r="L140" t="s">
        <v>1739</v>
      </c>
      <c r="M140" t="s">
        <v>136</v>
      </c>
      <c r="N140" t="s">
        <v>1721</v>
      </c>
      <c r="O140" t="s">
        <v>1723</v>
      </c>
      <c r="P140" t="s">
        <v>1721</v>
      </c>
      <c r="Q140" t="str">
        <f t="shared" si="10"/>
        <v>DVD</v>
      </c>
      <c r="R140" t="str">
        <f t="shared" si="11"/>
        <v/>
      </c>
      <c r="S140" t="str">
        <f t="shared" si="12"/>
        <v>EUR-Slovakia</v>
      </c>
      <c r="T140" t="s">
        <v>424</v>
      </c>
      <c r="U140" t="str">
        <f t="shared" si="13"/>
        <v/>
      </c>
      <c r="V140" t="str">
        <f t="shared" si="14"/>
        <v/>
      </c>
    </row>
    <row r="141" spans="1:23" x14ac:dyDescent="0.25">
      <c r="A141" s="36" t="s">
        <v>429</v>
      </c>
      <c r="B141" t="s">
        <v>1721</v>
      </c>
      <c r="C141" t="s">
        <v>1723</v>
      </c>
      <c r="E141" t="s">
        <v>1733</v>
      </c>
      <c r="F141" t="s">
        <v>1901</v>
      </c>
      <c r="G141" t="s">
        <v>136</v>
      </c>
      <c r="H141" t="s">
        <v>144</v>
      </c>
      <c r="I141" t="s">
        <v>215</v>
      </c>
      <c r="J141" t="s">
        <v>1736</v>
      </c>
      <c r="K141" t="s">
        <v>144</v>
      </c>
      <c r="L141" t="s">
        <v>1740</v>
      </c>
      <c r="M141" t="s">
        <v>136</v>
      </c>
      <c r="N141" t="s">
        <v>1721</v>
      </c>
      <c r="O141" t="s">
        <v>1723</v>
      </c>
      <c r="P141" t="s">
        <v>1721</v>
      </c>
      <c r="Q141" t="str">
        <f t="shared" si="10"/>
        <v>DVD</v>
      </c>
      <c r="R141" t="str">
        <f t="shared" si="11"/>
        <v/>
      </c>
      <c r="S141" t="str">
        <f t="shared" si="12"/>
        <v>EUR-Slovenia</v>
      </c>
      <c r="T141" t="s">
        <v>431</v>
      </c>
      <c r="U141" t="str">
        <f t="shared" si="13"/>
        <v/>
      </c>
      <c r="V141" t="str">
        <f t="shared" si="14"/>
        <v/>
      </c>
    </row>
    <row r="142" spans="1:23" x14ac:dyDescent="0.25">
      <c r="A142" s="36" t="s">
        <v>436</v>
      </c>
      <c r="B142" t="s">
        <v>1721</v>
      </c>
      <c r="C142" t="s">
        <v>1723</v>
      </c>
      <c r="E142" t="s">
        <v>1733</v>
      </c>
      <c r="F142" t="s">
        <v>1902</v>
      </c>
      <c r="G142" t="s">
        <v>136</v>
      </c>
      <c r="H142" t="s">
        <v>144</v>
      </c>
      <c r="I142" t="s">
        <v>210</v>
      </c>
      <c r="J142" t="s">
        <v>1736</v>
      </c>
      <c r="K142" t="s">
        <v>144</v>
      </c>
      <c r="L142" t="s">
        <v>1742</v>
      </c>
      <c r="M142" t="s">
        <v>136</v>
      </c>
      <c r="N142" t="s">
        <v>1721</v>
      </c>
      <c r="O142" t="s">
        <v>1723</v>
      </c>
      <c r="P142" t="s">
        <v>1721</v>
      </c>
      <c r="Q142" t="str">
        <f t="shared" si="10"/>
        <v>DVD</v>
      </c>
      <c r="R142" t="str">
        <f t="shared" si="11"/>
        <v/>
      </c>
      <c r="S142" t="str">
        <f t="shared" si="12"/>
        <v>EUR-Sweden</v>
      </c>
      <c r="T142" t="s">
        <v>438</v>
      </c>
      <c r="U142" t="str">
        <f t="shared" si="13"/>
        <v/>
      </c>
      <c r="V142" t="str">
        <f t="shared" si="14"/>
        <v/>
      </c>
    </row>
    <row r="143" spans="1:23" x14ac:dyDescent="0.25">
      <c r="A143" s="36" t="s">
        <v>823</v>
      </c>
      <c r="B143" t="s">
        <v>1721</v>
      </c>
      <c r="C143" t="s">
        <v>1725</v>
      </c>
      <c r="D143" t="s">
        <v>1731</v>
      </c>
      <c r="E143" t="s">
        <v>1734</v>
      </c>
      <c r="F143" t="s">
        <v>1725</v>
      </c>
      <c r="G143" t="s">
        <v>136</v>
      </c>
      <c r="H143" t="s">
        <v>138</v>
      </c>
      <c r="I143" t="s">
        <v>155</v>
      </c>
      <c r="J143" t="s">
        <v>1735</v>
      </c>
      <c r="M143" t="s">
        <v>136</v>
      </c>
      <c r="N143" t="s">
        <v>1721</v>
      </c>
      <c r="O143" t="s">
        <v>1725</v>
      </c>
      <c r="P143" t="s">
        <v>1721</v>
      </c>
      <c r="Q143" t="str">
        <f t="shared" si="10"/>
        <v>DVG</v>
      </c>
      <c r="R143" t="str">
        <f t="shared" si="11"/>
        <v/>
      </c>
      <c r="S143" t="str">
        <f t="shared" si="12"/>
        <v>SSA-Swaziland</v>
      </c>
      <c r="T143" t="s">
        <v>825</v>
      </c>
      <c r="U143" t="str">
        <f t="shared" si="13"/>
        <v>SSA</v>
      </c>
      <c r="V143" t="str">
        <f t="shared" si="14"/>
        <v>SSA-Swaziland</v>
      </c>
      <c r="W143" t="s">
        <v>1940</v>
      </c>
    </row>
    <row r="144" spans="1:23" x14ac:dyDescent="0.25">
      <c r="A144" s="36" t="s">
        <v>826</v>
      </c>
      <c r="B144" t="s">
        <v>1721</v>
      </c>
      <c r="C144" t="s">
        <v>1724</v>
      </c>
      <c r="D144" t="s">
        <v>1731</v>
      </c>
      <c r="E144" t="s">
        <v>1734</v>
      </c>
      <c r="F144" t="s">
        <v>1724</v>
      </c>
      <c r="G144" t="s">
        <v>136</v>
      </c>
      <c r="H144" t="s">
        <v>140</v>
      </c>
      <c r="I144" t="s">
        <v>200</v>
      </c>
      <c r="J144" t="s">
        <v>1735</v>
      </c>
      <c r="K144" t="s">
        <v>1746</v>
      </c>
      <c r="M144" t="s">
        <v>136</v>
      </c>
      <c r="N144" t="s">
        <v>1721</v>
      </c>
      <c r="O144" t="s">
        <v>1724</v>
      </c>
      <c r="P144" t="s">
        <v>1721</v>
      </c>
      <c r="Q144" t="str">
        <f t="shared" si="10"/>
        <v>DVG</v>
      </c>
      <c r="R144" t="str">
        <f t="shared" si="11"/>
        <v/>
      </c>
      <c r="S144" t="str">
        <f t="shared" si="12"/>
        <v>MEN-Syria</v>
      </c>
      <c r="T144" t="s">
        <v>1853</v>
      </c>
      <c r="U144" t="str">
        <f t="shared" si="13"/>
        <v/>
      </c>
      <c r="V144" t="str">
        <f t="shared" si="14"/>
        <v/>
      </c>
      <c r="W144" t="s">
        <v>1938</v>
      </c>
    </row>
    <row r="145" spans="1:23" x14ac:dyDescent="0.25">
      <c r="A145" s="36" t="s">
        <v>829</v>
      </c>
      <c r="B145" t="s">
        <v>1721</v>
      </c>
      <c r="C145" t="s">
        <v>1725</v>
      </c>
      <c r="D145" t="s">
        <v>1731</v>
      </c>
      <c r="E145" t="s">
        <v>1734</v>
      </c>
      <c r="F145" t="s">
        <v>1725</v>
      </c>
      <c r="G145" t="s">
        <v>136</v>
      </c>
      <c r="H145" t="s">
        <v>138</v>
      </c>
      <c r="I145" t="s">
        <v>150</v>
      </c>
      <c r="J145" t="s">
        <v>1735</v>
      </c>
      <c r="K145" t="s">
        <v>1747</v>
      </c>
      <c r="M145" t="s">
        <v>136</v>
      </c>
      <c r="N145" t="s">
        <v>1721</v>
      </c>
      <c r="O145" t="s">
        <v>1725</v>
      </c>
      <c r="P145" t="s">
        <v>1721</v>
      </c>
      <c r="Q145" t="str">
        <f t="shared" si="10"/>
        <v>DVG</v>
      </c>
      <c r="R145" t="str">
        <f t="shared" si="11"/>
        <v/>
      </c>
      <c r="S145" t="str">
        <f t="shared" si="12"/>
        <v>SSA-Chad</v>
      </c>
      <c r="T145" t="s">
        <v>831</v>
      </c>
      <c r="U145" t="str">
        <f t="shared" si="13"/>
        <v>SSA</v>
      </c>
      <c r="V145" t="str">
        <f t="shared" si="14"/>
        <v>SSA-Chad</v>
      </c>
      <c r="W145" t="s">
        <v>1939</v>
      </c>
    </row>
    <row r="146" spans="1:23" x14ac:dyDescent="0.25">
      <c r="A146" s="36" t="s">
        <v>832</v>
      </c>
      <c r="B146" t="s">
        <v>1721</v>
      </c>
      <c r="C146" t="s">
        <v>1725</v>
      </c>
      <c r="D146" t="s">
        <v>1731</v>
      </c>
      <c r="E146" t="s">
        <v>1734</v>
      </c>
      <c r="F146" t="s">
        <v>1725</v>
      </c>
      <c r="G146" t="s">
        <v>136</v>
      </c>
      <c r="H146" t="s">
        <v>138</v>
      </c>
      <c r="I146" t="s">
        <v>158</v>
      </c>
      <c r="J146" t="s">
        <v>1735</v>
      </c>
      <c r="K146" t="s">
        <v>1747</v>
      </c>
      <c r="M146" t="s">
        <v>136</v>
      </c>
      <c r="N146" t="s">
        <v>1721</v>
      </c>
      <c r="O146" t="s">
        <v>1725</v>
      </c>
      <c r="P146" t="s">
        <v>1721</v>
      </c>
      <c r="Q146" t="str">
        <f t="shared" si="10"/>
        <v>DVG</v>
      </c>
      <c r="R146" t="str">
        <f t="shared" si="11"/>
        <v/>
      </c>
      <c r="S146" t="str">
        <f t="shared" si="12"/>
        <v>SSA-Togo</v>
      </c>
      <c r="T146" t="s">
        <v>834</v>
      </c>
      <c r="U146" t="str">
        <f t="shared" si="13"/>
        <v>SSA</v>
      </c>
      <c r="V146" t="str">
        <f t="shared" si="14"/>
        <v>SSA-Togo</v>
      </c>
      <c r="W146" t="s">
        <v>1939</v>
      </c>
    </row>
    <row r="147" spans="1:23" x14ac:dyDescent="0.25">
      <c r="A147" s="36" t="s">
        <v>835</v>
      </c>
      <c r="B147" t="s">
        <v>1721</v>
      </c>
      <c r="C147" t="s">
        <v>1727</v>
      </c>
      <c r="D147" t="s">
        <v>1732</v>
      </c>
      <c r="E147" t="s">
        <v>1734</v>
      </c>
      <c r="F147" t="s">
        <v>1838</v>
      </c>
      <c r="G147" t="s">
        <v>136</v>
      </c>
      <c r="H147" t="s">
        <v>140</v>
      </c>
      <c r="I147" t="s">
        <v>195</v>
      </c>
      <c r="J147" t="s">
        <v>1735</v>
      </c>
      <c r="K147" t="s">
        <v>1745</v>
      </c>
      <c r="M147" t="s">
        <v>136</v>
      </c>
      <c r="N147" t="s">
        <v>1721</v>
      </c>
      <c r="O147" t="s">
        <v>1838</v>
      </c>
      <c r="P147" t="s">
        <v>1721</v>
      </c>
      <c r="Q147" t="str">
        <f t="shared" si="10"/>
        <v>DVG</v>
      </c>
      <c r="R147" t="str">
        <f t="shared" si="11"/>
        <v>EAS</v>
      </c>
      <c r="S147" t="str">
        <f t="shared" si="12"/>
        <v>EAP-Thailand</v>
      </c>
      <c r="T147" t="s">
        <v>837</v>
      </c>
      <c r="U147" t="str">
        <f t="shared" si="13"/>
        <v/>
      </c>
      <c r="V147" t="str">
        <f t="shared" si="14"/>
        <v/>
      </c>
      <c r="W147" t="s">
        <v>1727</v>
      </c>
    </row>
    <row r="148" spans="1:23" x14ac:dyDescent="0.25">
      <c r="A148" s="36" t="s">
        <v>443</v>
      </c>
      <c r="B148" t="s">
        <v>1721</v>
      </c>
      <c r="D148" t="s">
        <v>1722</v>
      </c>
      <c r="E148" t="s">
        <v>1734</v>
      </c>
      <c r="F148" t="s">
        <v>1901</v>
      </c>
      <c r="G148" t="s">
        <v>136</v>
      </c>
      <c r="H148" t="s">
        <v>140</v>
      </c>
      <c r="I148" t="s">
        <v>180</v>
      </c>
      <c r="J148" t="s">
        <v>1735</v>
      </c>
      <c r="M148" t="s">
        <v>136</v>
      </c>
      <c r="N148" t="s">
        <v>1721</v>
      </c>
      <c r="O148" t="s">
        <v>1722</v>
      </c>
      <c r="P148" t="s">
        <v>1721</v>
      </c>
      <c r="Q148" t="str">
        <f t="shared" si="10"/>
        <v>DVG</v>
      </c>
      <c r="R148" t="str">
        <f t="shared" si="11"/>
        <v/>
      </c>
      <c r="S148" t="str">
        <f t="shared" si="12"/>
        <v>FSU-Tajikistan</v>
      </c>
      <c r="T148" t="s">
        <v>445</v>
      </c>
      <c r="U148" t="str">
        <f t="shared" si="13"/>
        <v/>
      </c>
      <c r="V148" t="str">
        <f t="shared" si="14"/>
        <v/>
      </c>
      <c r="W148" t="s">
        <v>1938</v>
      </c>
    </row>
    <row r="149" spans="1:23" x14ac:dyDescent="0.25">
      <c r="A149" s="36" t="s">
        <v>450</v>
      </c>
      <c r="B149" t="s">
        <v>1721</v>
      </c>
      <c r="D149" t="s">
        <v>1722</v>
      </c>
      <c r="E149" t="s">
        <v>1734</v>
      </c>
      <c r="F149" t="s">
        <v>1901</v>
      </c>
      <c r="G149" t="s">
        <v>136</v>
      </c>
      <c r="H149" t="s">
        <v>140</v>
      </c>
      <c r="I149" t="s">
        <v>180</v>
      </c>
      <c r="J149" t="s">
        <v>1735</v>
      </c>
      <c r="M149" t="s">
        <v>136</v>
      </c>
      <c r="N149" t="s">
        <v>1721</v>
      </c>
      <c r="O149" t="s">
        <v>1722</v>
      </c>
      <c r="P149" t="s">
        <v>1721</v>
      </c>
      <c r="Q149" t="str">
        <f t="shared" si="10"/>
        <v>DVG</v>
      </c>
      <c r="R149" t="str">
        <f t="shared" si="11"/>
        <v/>
      </c>
      <c r="S149" t="str">
        <f t="shared" si="12"/>
        <v>FSU-Turkmenistan</v>
      </c>
      <c r="T149" t="s">
        <v>452</v>
      </c>
      <c r="U149" t="str">
        <f t="shared" si="13"/>
        <v/>
      </c>
      <c r="V149" t="str">
        <f t="shared" si="14"/>
        <v/>
      </c>
      <c r="W149" t="s">
        <v>1938</v>
      </c>
    </row>
    <row r="150" spans="1:23" x14ac:dyDescent="0.25">
      <c r="A150" s="36" t="s">
        <v>838</v>
      </c>
      <c r="B150" t="s">
        <v>1721</v>
      </c>
      <c r="C150" t="s">
        <v>1728</v>
      </c>
      <c r="D150" t="s">
        <v>1732</v>
      </c>
      <c r="E150" t="s">
        <v>1734</v>
      </c>
      <c r="F150" t="s">
        <v>1838</v>
      </c>
      <c r="G150" t="s">
        <v>136</v>
      </c>
      <c r="H150" t="s">
        <v>140</v>
      </c>
      <c r="I150" t="s">
        <v>195</v>
      </c>
      <c r="J150" t="s">
        <v>1735</v>
      </c>
      <c r="K150" t="s">
        <v>1745</v>
      </c>
      <c r="M150" t="s">
        <v>136</v>
      </c>
      <c r="N150" t="s">
        <v>1721</v>
      </c>
      <c r="O150" t="s">
        <v>1838</v>
      </c>
      <c r="P150" t="s">
        <v>1721</v>
      </c>
      <c r="Q150" t="str">
        <f t="shared" si="10"/>
        <v>DVG</v>
      </c>
      <c r="R150" t="str">
        <f t="shared" si="11"/>
        <v>EAS</v>
      </c>
      <c r="S150" t="str">
        <f t="shared" si="12"/>
        <v>EAP-Timor L'Este</v>
      </c>
      <c r="T150" t="s">
        <v>1854</v>
      </c>
      <c r="U150" t="str">
        <f t="shared" si="13"/>
        <v/>
      </c>
      <c r="V150" t="str">
        <f t="shared" si="14"/>
        <v/>
      </c>
      <c r="W150" t="s">
        <v>1727</v>
      </c>
    </row>
    <row r="151" spans="1:23" x14ac:dyDescent="0.25">
      <c r="A151" s="36" t="s">
        <v>841</v>
      </c>
      <c r="B151" t="s">
        <v>1721</v>
      </c>
      <c r="C151" t="s">
        <v>1724</v>
      </c>
      <c r="D151" t="s">
        <v>1731</v>
      </c>
      <c r="E151" t="s">
        <v>1734</v>
      </c>
      <c r="F151" t="s">
        <v>1724</v>
      </c>
      <c r="G151" t="s">
        <v>136</v>
      </c>
      <c r="H151" t="s">
        <v>138</v>
      </c>
      <c r="I151" t="s">
        <v>152</v>
      </c>
      <c r="J151" t="s">
        <v>1735</v>
      </c>
      <c r="K151" t="s">
        <v>1746</v>
      </c>
      <c r="M151" t="s">
        <v>136</v>
      </c>
      <c r="N151" t="s">
        <v>1721</v>
      </c>
      <c r="O151" t="s">
        <v>1724</v>
      </c>
      <c r="P151" t="s">
        <v>1721</v>
      </c>
      <c r="Q151" t="str">
        <f t="shared" si="10"/>
        <v>DVG</v>
      </c>
      <c r="R151" t="str">
        <f t="shared" si="11"/>
        <v/>
      </c>
      <c r="S151" t="str">
        <f t="shared" si="12"/>
        <v>MEN-Tunisia</v>
      </c>
      <c r="T151" t="s">
        <v>843</v>
      </c>
      <c r="U151" t="str">
        <f t="shared" si="13"/>
        <v/>
      </c>
      <c r="V151" t="str">
        <f t="shared" si="14"/>
        <v/>
      </c>
      <c r="W151" t="s">
        <v>1938</v>
      </c>
    </row>
    <row r="152" spans="1:23" x14ac:dyDescent="0.25">
      <c r="A152" s="36" t="s">
        <v>457</v>
      </c>
      <c r="B152" t="s">
        <v>1721</v>
      </c>
      <c r="C152" t="s">
        <v>1724</v>
      </c>
      <c r="D152" t="s">
        <v>1731</v>
      </c>
      <c r="E152" t="s">
        <v>1734</v>
      </c>
      <c r="F152" t="s">
        <v>1724</v>
      </c>
      <c r="G152" t="s">
        <v>136</v>
      </c>
      <c r="H152" t="s">
        <v>140</v>
      </c>
      <c r="I152" t="s">
        <v>200</v>
      </c>
      <c r="J152" t="s">
        <v>1736</v>
      </c>
      <c r="K152" t="s">
        <v>144</v>
      </c>
      <c r="L152" t="s">
        <v>1740</v>
      </c>
      <c r="M152" t="s">
        <v>136</v>
      </c>
      <c r="N152" t="s">
        <v>1721</v>
      </c>
      <c r="O152" t="s">
        <v>1724</v>
      </c>
      <c r="P152" t="s">
        <v>1721</v>
      </c>
      <c r="Q152" t="str">
        <f t="shared" si="10"/>
        <v>DVG</v>
      </c>
      <c r="R152" t="str">
        <f t="shared" si="11"/>
        <v/>
      </c>
      <c r="S152" t="str">
        <f t="shared" si="12"/>
        <v>MEN-Turkey</v>
      </c>
      <c r="T152" t="s">
        <v>459</v>
      </c>
      <c r="U152" t="str">
        <f t="shared" si="13"/>
        <v/>
      </c>
      <c r="V152" t="str">
        <f t="shared" si="14"/>
        <v/>
      </c>
      <c r="W152" t="s">
        <v>1938</v>
      </c>
    </row>
    <row r="153" spans="1:23" x14ac:dyDescent="0.25">
      <c r="A153" s="36" t="s">
        <v>844</v>
      </c>
      <c r="B153" t="s">
        <v>1721</v>
      </c>
      <c r="C153" t="s">
        <v>1725</v>
      </c>
      <c r="D153" t="s">
        <v>1731</v>
      </c>
      <c r="E153" t="s">
        <v>1734</v>
      </c>
      <c r="F153" t="s">
        <v>1725</v>
      </c>
      <c r="G153" t="s">
        <v>136</v>
      </c>
      <c r="H153" t="s">
        <v>138</v>
      </c>
      <c r="I153" t="s">
        <v>148</v>
      </c>
      <c r="J153" t="s">
        <v>1735</v>
      </c>
      <c r="K153" t="s">
        <v>1747</v>
      </c>
      <c r="M153" t="s">
        <v>136</v>
      </c>
      <c r="N153" t="s">
        <v>1721</v>
      </c>
      <c r="O153" t="s">
        <v>1725</v>
      </c>
      <c r="P153" t="s">
        <v>1721</v>
      </c>
      <c r="Q153" t="str">
        <f t="shared" si="10"/>
        <v>DVG</v>
      </c>
      <c r="R153" t="str">
        <f t="shared" si="11"/>
        <v/>
      </c>
      <c r="S153" t="str">
        <f t="shared" si="12"/>
        <v>SSA-Tanzania</v>
      </c>
      <c r="T153" t="s">
        <v>1855</v>
      </c>
      <c r="U153" t="str">
        <f t="shared" si="13"/>
        <v>SSA</v>
      </c>
      <c r="V153" t="str">
        <f t="shared" si="14"/>
        <v>SSA-Tanzania</v>
      </c>
      <c r="W153" t="s">
        <v>1940</v>
      </c>
    </row>
    <row r="154" spans="1:23" x14ac:dyDescent="0.25">
      <c r="A154" s="36" t="s">
        <v>847</v>
      </c>
      <c r="B154" t="s">
        <v>1721</v>
      </c>
      <c r="C154" t="s">
        <v>1725</v>
      </c>
      <c r="D154" t="s">
        <v>1731</v>
      </c>
      <c r="E154" t="s">
        <v>1734</v>
      </c>
      <c r="F154" t="s">
        <v>1725</v>
      </c>
      <c r="G154" t="s">
        <v>136</v>
      </c>
      <c r="H154" t="s">
        <v>138</v>
      </c>
      <c r="I154" t="s">
        <v>148</v>
      </c>
      <c r="J154" t="s">
        <v>1735</v>
      </c>
      <c r="K154" t="s">
        <v>1747</v>
      </c>
      <c r="M154" t="s">
        <v>136</v>
      </c>
      <c r="N154" t="s">
        <v>1721</v>
      </c>
      <c r="O154" t="s">
        <v>1725</v>
      </c>
      <c r="P154" t="s">
        <v>1721</v>
      </c>
      <c r="Q154" t="str">
        <f t="shared" si="10"/>
        <v>DVG</v>
      </c>
      <c r="R154" t="str">
        <f t="shared" si="11"/>
        <v/>
      </c>
      <c r="S154" t="str">
        <f t="shared" si="12"/>
        <v>SSA-Uganda</v>
      </c>
      <c r="T154" t="s">
        <v>849</v>
      </c>
      <c r="U154" t="str">
        <f t="shared" si="13"/>
        <v>SSA</v>
      </c>
      <c r="V154" t="str">
        <f t="shared" si="14"/>
        <v>SSA-Uganda</v>
      </c>
      <c r="W154" t="s">
        <v>1940</v>
      </c>
    </row>
    <row r="155" spans="1:23" x14ac:dyDescent="0.25">
      <c r="A155" s="36" t="s">
        <v>850</v>
      </c>
      <c r="B155" t="s">
        <v>1721</v>
      </c>
      <c r="C155" t="s">
        <v>1723</v>
      </c>
      <c r="E155" t="s">
        <v>1733</v>
      </c>
      <c r="F155" t="s">
        <v>1902</v>
      </c>
      <c r="G155" t="s">
        <v>136</v>
      </c>
      <c r="H155" t="s">
        <v>144</v>
      </c>
      <c r="I155" t="s">
        <v>210</v>
      </c>
      <c r="J155" t="s">
        <v>1736</v>
      </c>
      <c r="K155" t="s">
        <v>144</v>
      </c>
      <c r="L155" t="s">
        <v>1741</v>
      </c>
      <c r="M155" t="s">
        <v>136</v>
      </c>
      <c r="N155" t="s">
        <v>1721</v>
      </c>
      <c r="O155" t="s">
        <v>1723</v>
      </c>
      <c r="P155" t="s">
        <v>1721</v>
      </c>
      <c r="Q155" t="str">
        <f t="shared" si="10"/>
        <v>DVD</v>
      </c>
      <c r="R155" t="str">
        <f t="shared" si="11"/>
        <v/>
      </c>
      <c r="S155" t="str">
        <f t="shared" si="12"/>
        <v>EUR-UK</v>
      </c>
      <c r="T155" t="s">
        <v>1856</v>
      </c>
      <c r="U155" t="str">
        <f t="shared" si="13"/>
        <v/>
      </c>
      <c r="V155" t="str">
        <f t="shared" si="14"/>
        <v/>
      </c>
    </row>
    <row r="156" spans="1:23" x14ac:dyDescent="0.25">
      <c r="A156" s="36" t="s">
        <v>464</v>
      </c>
      <c r="B156" t="s">
        <v>1721</v>
      </c>
      <c r="D156" t="s">
        <v>1722</v>
      </c>
      <c r="E156" t="s">
        <v>1734</v>
      </c>
      <c r="F156" t="s">
        <v>1901</v>
      </c>
      <c r="G156" t="s">
        <v>136</v>
      </c>
      <c r="H156" t="s">
        <v>144</v>
      </c>
      <c r="I156" t="s">
        <v>205</v>
      </c>
      <c r="J156" t="s">
        <v>1735</v>
      </c>
      <c r="M156" t="s">
        <v>136</v>
      </c>
      <c r="N156" t="s">
        <v>1721</v>
      </c>
      <c r="O156" t="s">
        <v>1722</v>
      </c>
      <c r="P156" t="s">
        <v>1721</v>
      </c>
      <c r="Q156" t="str">
        <f t="shared" si="10"/>
        <v>DVG</v>
      </c>
      <c r="R156" t="str">
        <f t="shared" si="11"/>
        <v/>
      </c>
      <c r="S156" t="str">
        <f t="shared" si="12"/>
        <v>FSU-Ukraine</v>
      </c>
      <c r="T156" t="s">
        <v>466</v>
      </c>
      <c r="U156" t="str">
        <f t="shared" si="13"/>
        <v/>
      </c>
      <c r="V156" t="str">
        <f t="shared" si="14"/>
        <v/>
      </c>
    </row>
    <row r="157" spans="1:23" x14ac:dyDescent="0.25">
      <c r="A157" s="36" t="s">
        <v>853</v>
      </c>
      <c r="B157" t="s">
        <v>1721</v>
      </c>
      <c r="C157" t="s">
        <v>763</v>
      </c>
      <c r="D157" t="s">
        <v>1730</v>
      </c>
      <c r="E157" t="s">
        <v>1734</v>
      </c>
      <c r="F157" t="s">
        <v>1837</v>
      </c>
      <c r="G157" t="s">
        <v>136</v>
      </c>
      <c r="H157" t="s">
        <v>142</v>
      </c>
      <c r="I157" t="s">
        <v>175</v>
      </c>
      <c r="J157" t="s">
        <v>1735</v>
      </c>
      <c r="M157" t="s">
        <v>136</v>
      </c>
      <c r="N157" t="s">
        <v>1721</v>
      </c>
      <c r="O157" t="s">
        <v>1837</v>
      </c>
      <c r="P157" t="s">
        <v>1721</v>
      </c>
      <c r="Q157" t="str">
        <f t="shared" si="10"/>
        <v>DVG</v>
      </c>
      <c r="R157" t="str">
        <f t="shared" si="11"/>
        <v/>
      </c>
      <c r="S157" t="str">
        <f t="shared" si="12"/>
        <v>LAC-Uruguay</v>
      </c>
      <c r="T157" t="s">
        <v>855</v>
      </c>
      <c r="U157" t="str">
        <f t="shared" si="13"/>
        <v/>
      </c>
      <c r="V157" t="str">
        <f t="shared" si="14"/>
        <v/>
      </c>
      <c r="W157" t="s">
        <v>1837</v>
      </c>
    </row>
    <row r="158" spans="1:23" x14ac:dyDescent="0.25">
      <c r="A158" s="36" t="s">
        <v>856</v>
      </c>
      <c r="B158" t="s">
        <v>1721</v>
      </c>
      <c r="C158" t="s">
        <v>733</v>
      </c>
      <c r="D158" t="s">
        <v>856</v>
      </c>
      <c r="E158" t="s">
        <v>1733</v>
      </c>
      <c r="F158" t="s">
        <v>733</v>
      </c>
      <c r="G158" t="s">
        <v>136</v>
      </c>
      <c r="H158" t="s">
        <v>142</v>
      </c>
      <c r="I158" t="s">
        <v>160</v>
      </c>
      <c r="J158" t="s">
        <v>1736</v>
      </c>
      <c r="K158" t="s">
        <v>1737</v>
      </c>
      <c r="M158" t="s">
        <v>136</v>
      </c>
      <c r="N158" t="s">
        <v>1721</v>
      </c>
      <c r="O158" t="s">
        <v>733</v>
      </c>
      <c r="P158" t="s">
        <v>1721</v>
      </c>
      <c r="Q158" t="str">
        <f t="shared" si="10"/>
        <v>DVD</v>
      </c>
      <c r="R158" t="str">
        <f t="shared" si="11"/>
        <v/>
      </c>
      <c r="S158" t="str">
        <f t="shared" si="12"/>
        <v>NAM-USA</v>
      </c>
      <c r="T158" t="s">
        <v>856</v>
      </c>
      <c r="U158" t="str">
        <f t="shared" si="13"/>
        <v/>
      </c>
      <c r="V158" t="str">
        <f t="shared" si="14"/>
        <v/>
      </c>
    </row>
    <row r="159" spans="1:23" x14ac:dyDescent="0.25">
      <c r="A159" s="36" t="s">
        <v>471</v>
      </c>
      <c r="B159" t="s">
        <v>1721</v>
      </c>
      <c r="D159" t="s">
        <v>1722</v>
      </c>
      <c r="E159" t="s">
        <v>1734</v>
      </c>
      <c r="F159" t="s">
        <v>1901</v>
      </c>
      <c r="G159" t="s">
        <v>136</v>
      </c>
      <c r="H159" t="s">
        <v>140</v>
      </c>
      <c r="I159" t="s">
        <v>180</v>
      </c>
      <c r="J159" t="s">
        <v>1735</v>
      </c>
      <c r="M159" t="s">
        <v>136</v>
      </c>
      <c r="N159" t="s">
        <v>1721</v>
      </c>
      <c r="O159" t="s">
        <v>1722</v>
      </c>
      <c r="P159" t="s">
        <v>1721</v>
      </c>
      <c r="Q159" t="str">
        <f t="shared" si="10"/>
        <v>DVG</v>
      </c>
      <c r="R159" t="str">
        <f t="shared" si="11"/>
        <v/>
      </c>
      <c r="S159" t="str">
        <f t="shared" si="12"/>
        <v>FSU-Uzbekistan</v>
      </c>
      <c r="T159" t="s">
        <v>473</v>
      </c>
      <c r="U159" t="str">
        <f t="shared" si="13"/>
        <v/>
      </c>
      <c r="V159" t="str">
        <f t="shared" si="14"/>
        <v/>
      </c>
      <c r="W159" t="s">
        <v>1938</v>
      </c>
    </row>
    <row r="160" spans="1:23" x14ac:dyDescent="0.25">
      <c r="A160" s="36" t="s">
        <v>859</v>
      </c>
      <c r="B160" t="s">
        <v>1721</v>
      </c>
      <c r="C160" t="s">
        <v>763</v>
      </c>
      <c r="D160" t="s">
        <v>1730</v>
      </c>
      <c r="E160" t="s">
        <v>1734</v>
      </c>
      <c r="F160" t="s">
        <v>1837</v>
      </c>
      <c r="G160" t="s">
        <v>136</v>
      </c>
      <c r="H160" t="s">
        <v>142</v>
      </c>
      <c r="I160" t="s">
        <v>175</v>
      </c>
      <c r="J160" t="s">
        <v>1735</v>
      </c>
      <c r="M160" t="s">
        <v>136</v>
      </c>
      <c r="N160" t="s">
        <v>1721</v>
      </c>
      <c r="O160" t="s">
        <v>1837</v>
      </c>
      <c r="P160" t="s">
        <v>1721</v>
      </c>
      <c r="Q160" t="str">
        <f t="shared" si="10"/>
        <v>DVG</v>
      </c>
      <c r="R160" t="str">
        <f t="shared" si="11"/>
        <v/>
      </c>
      <c r="S160" t="str">
        <f t="shared" si="12"/>
        <v>LAC-Venezuela</v>
      </c>
      <c r="T160" t="s">
        <v>1857</v>
      </c>
      <c r="U160" t="str">
        <f t="shared" si="13"/>
        <v/>
      </c>
      <c r="V160" t="str">
        <f t="shared" si="14"/>
        <v/>
      </c>
      <c r="W160" t="s">
        <v>1837</v>
      </c>
    </row>
    <row r="161" spans="1:23" x14ac:dyDescent="0.25">
      <c r="A161" s="36" t="s">
        <v>862</v>
      </c>
      <c r="B161" t="s">
        <v>1721</v>
      </c>
      <c r="C161" t="s">
        <v>1727</v>
      </c>
      <c r="D161" t="s">
        <v>1732</v>
      </c>
      <c r="E161" t="s">
        <v>1734</v>
      </c>
      <c r="F161" t="s">
        <v>1838</v>
      </c>
      <c r="G161" t="s">
        <v>136</v>
      </c>
      <c r="H161" t="s">
        <v>140</v>
      </c>
      <c r="I161" t="s">
        <v>195</v>
      </c>
      <c r="J161" t="s">
        <v>1735</v>
      </c>
      <c r="K161" t="s">
        <v>1745</v>
      </c>
      <c r="M161" t="s">
        <v>136</v>
      </c>
      <c r="N161" t="s">
        <v>1721</v>
      </c>
      <c r="O161" t="s">
        <v>1838</v>
      </c>
      <c r="P161" t="s">
        <v>1721</v>
      </c>
      <c r="Q161" t="str">
        <f t="shared" si="10"/>
        <v>DVG</v>
      </c>
      <c r="R161" t="str">
        <f t="shared" si="11"/>
        <v>EAS</v>
      </c>
      <c r="S161" t="str">
        <f t="shared" si="12"/>
        <v>EAP-Vietnam</v>
      </c>
      <c r="T161" t="s">
        <v>1858</v>
      </c>
      <c r="U161" t="str">
        <f t="shared" si="13"/>
        <v/>
      </c>
      <c r="V161" t="str">
        <f t="shared" si="14"/>
        <v/>
      </c>
      <c r="W161" t="s">
        <v>1727</v>
      </c>
    </row>
    <row r="162" spans="1:23" x14ac:dyDescent="0.25">
      <c r="A162" s="36" t="s">
        <v>865</v>
      </c>
      <c r="B162" t="s">
        <v>1721</v>
      </c>
      <c r="C162" t="s">
        <v>1723</v>
      </c>
      <c r="E162" t="s">
        <v>1734</v>
      </c>
      <c r="F162" t="s">
        <v>1838</v>
      </c>
      <c r="G162" t="s">
        <v>136</v>
      </c>
      <c r="H162" t="s">
        <v>146</v>
      </c>
      <c r="I162" t="s">
        <v>229</v>
      </c>
      <c r="J162" t="s">
        <v>1735</v>
      </c>
      <c r="M162" t="s">
        <v>136</v>
      </c>
      <c r="N162" t="s">
        <v>1721</v>
      </c>
      <c r="O162" t="s">
        <v>1838</v>
      </c>
      <c r="P162" t="s">
        <v>1721</v>
      </c>
      <c r="Q162" t="str">
        <f t="shared" si="10"/>
        <v>DVG</v>
      </c>
      <c r="R162" t="str">
        <f t="shared" si="11"/>
        <v>EAS</v>
      </c>
      <c r="S162" t="str">
        <f t="shared" si="12"/>
        <v>EAP-Vanuatu</v>
      </c>
      <c r="T162" t="s">
        <v>867</v>
      </c>
      <c r="U162" t="str">
        <f t="shared" si="13"/>
        <v/>
      </c>
      <c r="V162" t="str">
        <f t="shared" si="14"/>
        <v/>
      </c>
      <c r="W162" t="s">
        <v>1727</v>
      </c>
    </row>
    <row r="163" spans="1:23" x14ac:dyDescent="0.25">
      <c r="A163" s="36" t="s">
        <v>868</v>
      </c>
      <c r="B163" t="s">
        <v>1721</v>
      </c>
      <c r="C163" t="s">
        <v>1724</v>
      </c>
      <c r="D163" t="s">
        <v>1731</v>
      </c>
      <c r="E163" t="s">
        <v>1734</v>
      </c>
      <c r="F163" t="s">
        <v>1724</v>
      </c>
      <c r="G163" t="s">
        <v>136</v>
      </c>
      <c r="H163" t="s">
        <v>140</v>
      </c>
      <c r="I163" t="s">
        <v>200</v>
      </c>
      <c r="J163" t="s">
        <v>1735</v>
      </c>
      <c r="K163" t="s">
        <v>1746</v>
      </c>
      <c r="M163" t="s">
        <v>136</v>
      </c>
      <c r="N163" t="s">
        <v>1721</v>
      </c>
      <c r="O163" t="s">
        <v>1724</v>
      </c>
      <c r="P163" t="s">
        <v>1721</v>
      </c>
      <c r="Q163" t="str">
        <f t="shared" si="10"/>
        <v>DVG</v>
      </c>
      <c r="R163" t="str">
        <f t="shared" si="11"/>
        <v/>
      </c>
      <c r="S163" t="str">
        <f t="shared" si="12"/>
        <v>MEN-Yemen</v>
      </c>
      <c r="T163" t="s">
        <v>870</v>
      </c>
      <c r="U163" t="str">
        <f t="shared" si="13"/>
        <v/>
      </c>
      <c r="V163" t="str">
        <f t="shared" si="14"/>
        <v/>
      </c>
      <c r="W163" t="s">
        <v>1938</v>
      </c>
    </row>
    <row r="164" spans="1:23" x14ac:dyDescent="0.25">
      <c r="A164" s="36" t="s">
        <v>871</v>
      </c>
      <c r="B164" t="s">
        <v>1721</v>
      </c>
      <c r="C164" t="s">
        <v>1725</v>
      </c>
      <c r="D164" t="s">
        <v>1731</v>
      </c>
      <c r="E164" t="s">
        <v>1734</v>
      </c>
      <c r="F164" t="s">
        <v>1725</v>
      </c>
      <c r="G164" t="s">
        <v>136</v>
      </c>
      <c r="H164" t="s">
        <v>138</v>
      </c>
      <c r="I164" t="s">
        <v>155</v>
      </c>
      <c r="J164" t="s">
        <v>1735</v>
      </c>
      <c r="M164" t="s">
        <v>136</v>
      </c>
      <c r="N164" t="s">
        <v>1721</v>
      </c>
      <c r="O164" t="s">
        <v>1725</v>
      </c>
      <c r="P164" t="s">
        <v>1721</v>
      </c>
      <c r="Q164" t="str">
        <f t="shared" si="10"/>
        <v>DVG</v>
      </c>
      <c r="R164" t="str">
        <f t="shared" si="11"/>
        <v/>
      </c>
      <c r="S164" t="str">
        <f t="shared" si="12"/>
        <v>SSA-South Africa</v>
      </c>
      <c r="T164" t="s">
        <v>873</v>
      </c>
      <c r="U164" t="str">
        <f t="shared" si="13"/>
        <v>SSA</v>
      </c>
      <c r="V164" t="str">
        <f t="shared" si="14"/>
        <v>SSA-South Africa</v>
      </c>
      <c r="W164" t="s">
        <v>1940</v>
      </c>
    </row>
    <row r="165" spans="1:23" x14ac:dyDescent="0.25">
      <c r="A165" s="36" t="s">
        <v>874</v>
      </c>
      <c r="B165" t="s">
        <v>1721</v>
      </c>
      <c r="C165" t="s">
        <v>1725</v>
      </c>
      <c r="D165" t="s">
        <v>1731</v>
      </c>
      <c r="E165" t="s">
        <v>1734</v>
      </c>
      <c r="F165" t="s">
        <v>1725</v>
      </c>
      <c r="G165" t="s">
        <v>136</v>
      </c>
      <c r="H165" t="s">
        <v>138</v>
      </c>
      <c r="I165" t="s">
        <v>148</v>
      </c>
      <c r="J165" t="s">
        <v>1735</v>
      </c>
      <c r="K165" t="s">
        <v>1747</v>
      </c>
      <c r="M165" t="s">
        <v>136</v>
      </c>
      <c r="N165" t="s">
        <v>1721</v>
      </c>
      <c r="O165" t="s">
        <v>1725</v>
      </c>
      <c r="P165" t="s">
        <v>1721</v>
      </c>
      <c r="Q165" t="str">
        <f t="shared" si="10"/>
        <v>DVG</v>
      </c>
      <c r="R165" t="str">
        <f t="shared" si="11"/>
        <v/>
      </c>
      <c r="S165" t="str">
        <f t="shared" si="12"/>
        <v>SSA-Zambia</v>
      </c>
      <c r="T165" t="s">
        <v>876</v>
      </c>
      <c r="U165" t="str">
        <f t="shared" si="13"/>
        <v>SSA</v>
      </c>
      <c r="V165" t="str">
        <f t="shared" si="14"/>
        <v>SSA-Zambia</v>
      </c>
      <c r="W165" t="s">
        <v>1940</v>
      </c>
    </row>
    <row r="166" spans="1:23" x14ac:dyDescent="0.25">
      <c r="A166" s="36" t="s">
        <v>877</v>
      </c>
      <c r="B166" t="s">
        <v>1721</v>
      </c>
      <c r="C166" t="s">
        <v>1725</v>
      </c>
      <c r="D166" t="s">
        <v>1731</v>
      </c>
      <c r="E166" t="s">
        <v>1734</v>
      </c>
      <c r="F166" t="s">
        <v>1725</v>
      </c>
      <c r="G166" t="s">
        <v>136</v>
      </c>
      <c r="H166" t="s">
        <v>138</v>
      </c>
      <c r="I166" t="s">
        <v>148</v>
      </c>
      <c r="J166" t="s">
        <v>1735</v>
      </c>
      <c r="K166" t="s">
        <v>1747</v>
      </c>
      <c r="M166" t="s">
        <v>136</v>
      </c>
      <c r="N166" t="s">
        <v>1721</v>
      </c>
      <c r="O166" t="s">
        <v>1725</v>
      </c>
      <c r="P166" t="s">
        <v>1721</v>
      </c>
      <c r="Q166" t="str">
        <f t="shared" si="10"/>
        <v>DVG</v>
      </c>
      <c r="R166" t="str">
        <f t="shared" si="11"/>
        <v/>
      </c>
      <c r="S166" t="str">
        <f t="shared" si="12"/>
        <v>SSA-Zimbabwe</v>
      </c>
      <c r="T166" t="s">
        <v>879</v>
      </c>
      <c r="U166" t="str">
        <f t="shared" si="13"/>
        <v>SSA</v>
      </c>
      <c r="V166" t="str">
        <f t="shared" si="14"/>
        <v>SSA-Zimbabwe</v>
      </c>
      <c r="W166" t="s">
        <v>1940</v>
      </c>
    </row>
  </sheetData>
  <autoFilter ref="A8:W166" xr:uid="{00000000-0001-0000-0A00-000000000000}"/>
  <hyperlinks>
    <hyperlink ref="A1" location="MAIN!A1" display="Main" xr:uid="{00000000-0004-0000-0A00-000000000000}"/>
    <hyperlink ref="A2" location="Aggregation!A1" display="Aggregation" xr:uid="{00000000-0004-0000-0A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92D050"/>
  </sheetPr>
  <dimension ref="A1:AC150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"/>
    </sheetView>
  </sheetViews>
  <sheetFormatPr defaultRowHeight="15" x14ac:dyDescent="0.25"/>
  <cols>
    <col min="1" max="1" width="16.85546875" customWidth="1"/>
    <col min="2" max="3" width="23" customWidth="1"/>
    <col min="4" max="4" width="20.140625" bestFit="1" customWidth="1"/>
    <col min="5" max="5" width="25.42578125" bestFit="1" customWidth="1"/>
    <col min="6" max="22" width="10.7109375" customWidth="1"/>
    <col min="23" max="28" width="5.7109375" customWidth="1"/>
    <col min="29" max="29" width="21.140625" customWidth="1"/>
  </cols>
  <sheetData>
    <row r="1" spans="1:29" ht="20.25" thickBot="1" x14ac:dyDescent="0.35">
      <c r="A1" s="21" t="s">
        <v>117</v>
      </c>
      <c r="B1" s="2" t="s">
        <v>1717</v>
      </c>
      <c r="C1" s="2"/>
      <c r="D1" s="2"/>
      <c r="E1" s="2"/>
      <c r="F1" s="2"/>
      <c r="G1" s="2"/>
    </row>
    <row r="2" spans="1:29" ht="15.75" thickTop="1" x14ac:dyDescent="0.25">
      <c r="A2" s="44" t="s">
        <v>1713</v>
      </c>
      <c r="B2" s="3" t="s">
        <v>1714</v>
      </c>
      <c r="C2" s="3"/>
    </row>
    <row r="3" spans="1:29" x14ac:dyDescent="0.25">
      <c r="B3" s="3" t="s">
        <v>1718</v>
      </c>
      <c r="C3" s="3"/>
    </row>
    <row r="4" spans="1:29" x14ac:dyDescent="0.25">
      <c r="B4" t="s">
        <v>1769</v>
      </c>
    </row>
    <row r="8" spans="1:29" ht="67.5" x14ac:dyDescent="0.25">
      <c r="A8" s="47" t="s">
        <v>1518</v>
      </c>
      <c r="B8" s="49" t="s">
        <v>1716</v>
      </c>
      <c r="C8" s="49" t="s">
        <v>1860</v>
      </c>
      <c r="D8" s="47" t="s">
        <v>1859</v>
      </c>
      <c r="E8" s="47" t="s">
        <v>1859</v>
      </c>
      <c r="F8" s="47" t="s">
        <v>1859</v>
      </c>
      <c r="G8" s="47" t="s">
        <v>1859</v>
      </c>
      <c r="H8" s="47"/>
      <c r="I8" s="47"/>
      <c r="J8" s="47"/>
      <c r="K8" s="47"/>
      <c r="L8" s="47"/>
      <c r="M8" s="4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9" x14ac:dyDescent="0.25">
      <c r="A9" t="s">
        <v>1519</v>
      </c>
      <c r="B9" t="s">
        <v>1720</v>
      </c>
      <c r="C9" t="s">
        <v>1861</v>
      </c>
      <c r="D9" t="s">
        <v>1893</v>
      </c>
      <c r="E9" t="str">
        <f>IF(C9&lt;&gt;D9,CONCATENATE(D9,"-",C9),"")</f>
        <v>AMT-Beef</v>
      </c>
      <c r="F9" t="s">
        <v>1736</v>
      </c>
      <c r="G9" t="s">
        <v>1903</v>
      </c>
    </row>
    <row r="10" spans="1:29" x14ac:dyDescent="0.25">
      <c r="A10" t="s">
        <v>1521</v>
      </c>
      <c r="B10" t="s">
        <v>1720</v>
      </c>
      <c r="C10" t="s">
        <v>1862</v>
      </c>
      <c r="D10" t="s">
        <v>1893</v>
      </c>
      <c r="E10" t="str">
        <f t="shared" ref="E10:E73" si="0">IF(C10&lt;&gt;D10,CONCATENATE(D10,"-",C10),"")</f>
        <v>AMT-Pork</v>
      </c>
      <c r="F10" t="s">
        <v>1736</v>
      </c>
      <c r="G10" t="s">
        <v>1903</v>
      </c>
    </row>
    <row r="11" spans="1:29" x14ac:dyDescent="0.25">
      <c r="A11" t="s">
        <v>1523</v>
      </c>
      <c r="B11" t="s">
        <v>1720</v>
      </c>
      <c r="C11" t="s">
        <v>1863</v>
      </c>
      <c r="D11" t="s">
        <v>1893</v>
      </c>
      <c r="E11" t="str">
        <f t="shared" si="0"/>
        <v>AMT-Lamb</v>
      </c>
      <c r="F11" t="s">
        <v>1736</v>
      </c>
      <c r="G11" t="s">
        <v>1903</v>
      </c>
    </row>
    <row r="12" spans="1:29" ht="15.75" thickBot="1" x14ac:dyDescent="0.3">
      <c r="A12" t="s">
        <v>1525</v>
      </c>
      <c r="B12" t="s">
        <v>1720</v>
      </c>
      <c r="C12" t="s">
        <v>1526</v>
      </c>
      <c r="D12" t="s">
        <v>1893</v>
      </c>
      <c r="E12" t="str">
        <f t="shared" si="0"/>
        <v>AMT-Poultry</v>
      </c>
      <c r="F12" t="s">
        <v>1736</v>
      </c>
      <c r="G12" t="s">
        <v>1903</v>
      </c>
      <c r="AC12" s="11" t="s">
        <v>1748</v>
      </c>
    </row>
    <row r="13" spans="1:29" x14ac:dyDescent="0.25">
      <c r="A13" t="s">
        <v>1527</v>
      </c>
      <c r="B13" t="s">
        <v>1530</v>
      </c>
      <c r="C13" t="s">
        <v>1528</v>
      </c>
      <c r="D13" t="s">
        <v>1894</v>
      </c>
      <c r="E13" t="str">
        <f t="shared" si="0"/>
        <v>AOT-Eggs</v>
      </c>
      <c r="F13" t="s">
        <v>1736</v>
      </c>
      <c r="G13" t="s">
        <v>1903</v>
      </c>
      <c r="AC13" s="45" t="s">
        <v>1518</v>
      </c>
    </row>
    <row r="14" spans="1:29" x14ac:dyDescent="0.25">
      <c r="A14" t="s">
        <v>1529</v>
      </c>
      <c r="B14" t="s">
        <v>1530</v>
      </c>
      <c r="C14" t="s">
        <v>1530</v>
      </c>
      <c r="D14" t="s">
        <v>1894</v>
      </c>
      <c r="E14" t="str">
        <f t="shared" si="0"/>
        <v>AOT-Dairy</v>
      </c>
      <c r="F14" t="s">
        <v>1736</v>
      </c>
      <c r="G14" t="s">
        <v>1903</v>
      </c>
      <c r="AC14" s="45" t="s">
        <v>1716</v>
      </c>
    </row>
    <row r="15" spans="1:29" x14ac:dyDescent="0.25">
      <c r="A15" s="36" t="s">
        <v>163</v>
      </c>
      <c r="B15" t="s">
        <v>134</v>
      </c>
      <c r="C15" t="s">
        <v>162</v>
      </c>
      <c r="D15" t="s">
        <v>1887</v>
      </c>
      <c r="E15" t="str">
        <f t="shared" si="0"/>
        <v>CER-Barley</v>
      </c>
      <c r="F15" t="s">
        <v>1736</v>
      </c>
      <c r="G15" t="s">
        <v>1904</v>
      </c>
      <c r="AC15" s="45" t="s">
        <v>1860</v>
      </c>
    </row>
    <row r="16" spans="1:29" x14ac:dyDescent="0.25">
      <c r="A16" s="36" t="s">
        <v>168</v>
      </c>
      <c r="B16" t="s">
        <v>134</v>
      </c>
      <c r="C16" t="s">
        <v>167</v>
      </c>
      <c r="D16" t="s">
        <v>1887</v>
      </c>
      <c r="E16" t="str">
        <f t="shared" si="0"/>
        <v>CER-Maize</v>
      </c>
      <c r="F16" t="s">
        <v>1736</v>
      </c>
      <c r="G16" t="s">
        <v>1904</v>
      </c>
      <c r="AC16" s="45" t="s">
        <v>1859</v>
      </c>
    </row>
    <row r="17" spans="1:29" x14ac:dyDescent="0.25">
      <c r="A17" s="36" t="s">
        <v>173</v>
      </c>
      <c r="B17" t="s">
        <v>134</v>
      </c>
      <c r="C17" t="s">
        <v>172</v>
      </c>
      <c r="D17" t="s">
        <v>1887</v>
      </c>
      <c r="E17" t="str">
        <f t="shared" si="0"/>
        <v>CER-Millet</v>
      </c>
      <c r="F17" t="s">
        <v>1736</v>
      </c>
      <c r="G17" t="s">
        <v>1904</v>
      </c>
      <c r="AC17" s="45"/>
    </row>
    <row r="18" spans="1:29" x14ac:dyDescent="0.25">
      <c r="A18" s="36" t="s">
        <v>183</v>
      </c>
      <c r="B18" t="s">
        <v>134</v>
      </c>
      <c r="C18" t="s">
        <v>182</v>
      </c>
      <c r="D18" t="s">
        <v>1887</v>
      </c>
      <c r="E18" t="str">
        <f t="shared" si="0"/>
        <v>CER-Rice</v>
      </c>
      <c r="F18" t="s">
        <v>1736</v>
      </c>
      <c r="G18" t="s">
        <v>1904</v>
      </c>
      <c r="AC18" s="45"/>
    </row>
    <row r="19" spans="1:29" x14ac:dyDescent="0.25">
      <c r="A19" t="s">
        <v>1531</v>
      </c>
      <c r="B19" t="s">
        <v>134</v>
      </c>
      <c r="C19" t="s">
        <v>182</v>
      </c>
      <c r="D19" t="s">
        <v>1887</v>
      </c>
      <c r="E19" t="str">
        <f t="shared" si="0"/>
        <v>CER-Rice</v>
      </c>
      <c r="F19" t="s">
        <v>1736</v>
      </c>
      <c r="G19" t="s">
        <v>1904</v>
      </c>
      <c r="AC19" s="45"/>
    </row>
    <row r="20" spans="1:29" x14ac:dyDescent="0.25">
      <c r="A20" t="s">
        <v>1533</v>
      </c>
      <c r="B20" t="s">
        <v>134</v>
      </c>
      <c r="C20" t="s">
        <v>182</v>
      </c>
      <c r="D20" t="s">
        <v>1887</v>
      </c>
      <c r="E20" t="str">
        <f t="shared" si="0"/>
        <v>CER-Rice</v>
      </c>
      <c r="F20" t="s">
        <v>1736</v>
      </c>
      <c r="G20" t="s">
        <v>1904</v>
      </c>
      <c r="AC20" s="45"/>
    </row>
    <row r="21" spans="1:29" x14ac:dyDescent="0.25">
      <c r="A21" t="s">
        <v>188</v>
      </c>
      <c r="B21" t="s">
        <v>134</v>
      </c>
      <c r="C21" t="s">
        <v>187</v>
      </c>
      <c r="D21" t="s">
        <v>1887</v>
      </c>
      <c r="E21" t="str">
        <f t="shared" si="0"/>
        <v>CER-Sorghum</v>
      </c>
      <c r="F21" t="s">
        <v>1736</v>
      </c>
      <c r="G21" t="s">
        <v>1904</v>
      </c>
      <c r="AC21" s="45"/>
    </row>
    <row r="22" spans="1:29" x14ac:dyDescent="0.25">
      <c r="A22" t="s">
        <v>193</v>
      </c>
      <c r="B22" t="s">
        <v>134</v>
      </c>
      <c r="C22" t="s">
        <v>192</v>
      </c>
      <c r="D22" t="s">
        <v>1887</v>
      </c>
      <c r="E22" t="str">
        <f t="shared" si="0"/>
        <v>CER-Wheat</v>
      </c>
      <c r="F22" t="s">
        <v>1736</v>
      </c>
      <c r="G22" t="s">
        <v>1904</v>
      </c>
      <c r="AC22" s="45"/>
    </row>
    <row r="23" spans="1:29" x14ac:dyDescent="0.25">
      <c r="A23" t="s">
        <v>178</v>
      </c>
      <c r="B23" t="s">
        <v>134</v>
      </c>
      <c r="C23" t="s">
        <v>177</v>
      </c>
      <c r="D23" t="s">
        <v>1887</v>
      </c>
      <c r="E23" t="str">
        <f t="shared" si="0"/>
        <v>CER-Other Cereals</v>
      </c>
      <c r="F23" t="s">
        <v>1736</v>
      </c>
      <c r="G23" t="s">
        <v>1904</v>
      </c>
      <c r="AC23" s="45"/>
    </row>
    <row r="24" spans="1:29" x14ac:dyDescent="0.25">
      <c r="A24" t="s">
        <v>203</v>
      </c>
      <c r="B24" t="s">
        <v>137</v>
      </c>
      <c r="C24" t="s">
        <v>202</v>
      </c>
      <c r="D24" t="s">
        <v>1885</v>
      </c>
      <c r="E24" t="str">
        <f t="shared" si="0"/>
        <v>R&amp;T-Cassava</v>
      </c>
      <c r="F24" t="s">
        <v>1736</v>
      </c>
      <c r="G24" t="s">
        <v>1904</v>
      </c>
      <c r="AC24" s="45"/>
    </row>
    <row r="25" spans="1:29" x14ac:dyDescent="0.25">
      <c r="A25" t="s">
        <v>198</v>
      </c>
      <c r="B25" t="s">
        <v>137</v>
      </c>
      <c r="C25" t="s">
        <v>197</v>
      </c>
      <c r="D25" t="s">
        <v>1885</v>
      </c>
      <c r="E25" t="str">
        <f t="shared" si="0"/>
        <v>R&amp;T-Potato</v>
      </c>
      <c r="F25" t="s">
        <v>1736</v>
      </c>
      <c r="G25" t="s">
        <v>1904</v>
      </c>
      <c r="AC25" s="45"/>
    </row>
    <row r="26" spans="1:29" x14ac:dyDescent="0.25">
      <c r="A26" t="s">
        <v>213</v>
      </c>
      <c r="B26" t="s">
        <v>137</v>
      </c>
      <c r="C26" t="s">
        <v>1864</v>
      </c>
      <c r="D26" t="s">
        <v>1885</v>
      </c>
      <c r="E26" t="str">
        <f t="shared" si="0"/>
        <v>R&amp;T-Sweet Potato</v>
      </c>
      <c r="F26" t="s">
        <v>1736</v>
      </c>
      <c r="G26" t="s">
        <v>1904</v>
      </c>
      <c r="AC26" s="45"/>
    </row>
    <row r="27" spans="1:29" x14ac:dyDescent="0.25">
      <c r="A27" t="s">
        <v>218</v>
      </c>
      <c r="B27" t="s">
        <v>137</v>
      </c>
      <c r="C27" t="s">
        <v>217</v>
      </c>
      <c r="D27" t="s">
        <v>1885</v>
      </c>
      <c r="E27" t="str">
        <f t="shared" si="0"/>
        <v>R&amp;T-Yams</v>
      </c>
      <c r="F27" t="s">
        <v>1736</v>
      </c>
      <c r="G27" t="s">
        <v>1904</v>
      </c>
      <c r="AC27" s="45"/>
    </row>
    <row r="28" spans="1:29" x14ac:dyDescent="0.25">
      <c r="A28" t="s">
        <v>208</v>
      </c>
      <c r="B28" t="s">
        <v>137</v>
      </c>
      <c r="C28" t="s">
        <v>1865</v>
      </c>
      <c r="D28" t="s">
        <v>1885</v>
      </c>
      <c r="E28" t="str">
        <f t="shared" si="0"/>
        <v>R&amp;T-Other Roots</v>
      </c>
      <c r="F28" t="s">
        <v>1736</v>
      </c>
      <c r="G28" t="s">
        <v>1904</v>
      </c>
      <c r="AC28" s="45"/>
    </row>
    <row r="29" spans="1:29" x14ac:dyDescent="0.25">
      <c r="A29" s="36" t="s">
        <v>277</v>
      </c>
      <c r="B29" t="s">
        <v>141</v>
      </c>
      <c r="C29" t="s">
        <v>276</v>
      </c>
      <c r="D29" t="s">
        <v>1888</v>
      </c>
      <c r="E29" t="str">
        <f t="shared" si="0"/>
        <v>PUL-Beans</v>
      </c>
      <c r="F29" t="s">
        <v>1736</v>
      </c>
      <c r="G29" t="s">
        <v>1904</v>
      </c>
      <c r="AC29" s="45"/>
    </row>
    <row r="30" spans="1:29" x14ac:dyDescent="0.25">
      <c r="A30" t="s">
        <v>256</v>
      </c>
      <c r="B30" t="s">
        <v>141</v>
      </c>
      <c r="C30" t="s">
        <v>255</v>
      </c>
      <c r="D30" t="s">
        <v>1888</v>
      </c>
      <c r="E30" t="str">
        <f t="shared" si="0"/>
        <v>PUL-Chickpeas</v>
      </c>
      <c r="F30" t="s">
        <v>1736</v>
      </c>
      <c r="G30" t="s">
        <v>1904</v>
      </c>
      <c r="AC30" s="45"/>
    </row>
    <row r="31" spans="1:29" x14ac:dyDescent="0.25">
      <c r="A31" t="s">
        <v>270</v>
      </c>
      <c r="B31" t="s">
        <v>141</v>
      </c>
      <c r="C31" t="s">
        <v>269</v>
      </c>
      <c r="D31" t="s">
        <v>1888</v>
      </c>
      <c r="E31" t="str">
        <f t="shared" si="0"/>
        <v>PUL-Cowpeas</v>
      </c>
      <c r="F31" t="s">
        <v>1736</v>
      </c>
      <c r="G31" t="s">
        <v>1904</v>
      </c>
      <c r="AC31" s="45"/>
    </row>
    <row r="32" spans="1:29" x14ac:dyDescent="0.25">
      <c r="A32" t="s">
        <v>263</v>
      </c>
      <c r="B32" t="s">
        <v>141</v>
      </c>
      <c r="C32" t="s">
        <v>262</v>
      </c>
      <c r="D32" t="s">
        <v>1888</v>
      </c>
      <c r="E32" t="str">
        <f t="shared" si="0"/>
        <v>PUL-Lentils</v>
      </c>
      <c r="F32" t="s">
        <v>1736</v>
      </c>
      <c r="G32" t="s">
        <v>1904</v>
      </c>
      <c r="AC32" s="45"/>
    </row>
    <row r="33" spans="1:7" x14ac:dyDescent="0.25">
      <c r="A33" t="s">
        <v>249</v>
      </c>
      <c r="B33" t="s">
        <v>141</v>
      </c>
      <c r="C33" t="s">
        <v>248</v>
      </c>
      <c r="D33" t="s">
        <v>1888</v>
      </c>
      <c r="E33" t="str">
        <f t="shared" si="0"/>
        <v>PUL-Pigeonpeas</v>
      </c>
      <c r="F33" t="s">
        <v>1736</v>
      </c>
      <c r="G33" t="s">
        <v>1904</v>
      </c>
    </row>
    <row r="34" spans="1:7" x14ac:dyDescent="0.25">
      <c r="A34" t="s">
        <v>284</v>
      </c>
      <c r="B34" t="s">
        <v>141</v>
      </c>
      <c r="C34" t="s">
        <v>283</v>
      </c>
      <c r="D34" t="s">
        <v>1888</v>
      </c>
      <c r="E34" t="str">
        <f t="shared" si="0"/>
        <v>PUL-Other Pulses</v>
      </c>
      <c r="F34" t="s">
        <v>1736</v>
      </c>
      <c r="G34" t="s">
        <v>1904</v>
      </c>
    </row>
    <row r="35" spans="1:7" x14ac:dyDescent="0.25">
      <c r="A35" s="36" t="s">
        <v>116</v>
      </c>
      <c r="B35" t="s">
        <v>139</v>
      </c>
      <c r="C35" t="s">
        <v>1866</v>
      </c>
      <c r="D35" t="s">
        <v>1886</v>
      </c>
      <c r="E35" t="str">
        <f t="shared" si="0"/>
        <v>F&amp;V-Banana</v>
      </c>
      <c r="F35" t="s">
        <v>1736</v>
      </c>
      <c r="G35" t="s">
        <v>1904</v>
      </c>
    </row>
    <row r="36" spans="1:7" x14ac:dyDescent="0.25">
      <c r="A36" s="36" t="s">
        <v>223</v>
      </c>
      <c r="B36" t="s">
        <v>139</v>
      </c>
      <c r="C36" t="s">
        <v>1867</v>
      </c>
      <c r="D36" t="s">
        <v>1886</v>
      </c>
      <c r="E36" t="str">
        <f t="shared" si="0"/>
        <v>F&amp;V-Plantain</v>
      </c>
      <c r="F36" t="s">
        <v>1736</v>
      </c>
      <c r="G36" t="s">
        <v>1904</v>
      </c>
    </row>
    <row r="37" spans="1:7" x14ac:dyDescent="0.25">
      <c r="A37" t="s">
        <v>232</v>
      </c>
      <c r="B37" t="s">
        <v>139</v>
      </c>
      <c r="C37" t="s">
        <v>1868</v>
      </c>
      <c r="D37" t="s">
        <v>1886</v>
      </c>
      <c r="E37" t="str">
        <f t="shared" si="0"/>
        <v>F&amp;V-Tropical Fruit</v>
      </c>
      <c r="F37" t="s">
        <v>1736</v>
      </c>
      <c r="G37" t="s">
        <v>1904</v>
      </c>
    </row>
    <row r="38" spans="1:7" x14ac:dyDescent="0.25">
      <c r="A38" t="s">
        <v>237</v>
      </c>
      <c r="B38" t="s">
        <v>139</v>
      </c>
      <c r="C38" t="s">
        <v>1869</v>
      </c>
      <c r="D38" t="s">
        <v>1886</v>
      </c>
      <c r="E38" t="str">
        <f t="shared" si="0"/>
        <v>F&amp;V-Temperate Fruit</v>
      </c>
      <c r="F38" t="s">
        <v>1736</v>
      </c>
      <c r="G38" t="s">
        <v>1904</v>
      </c>
    </row>
    <row r="39" spans="1:7" x14ac:dyDescent="0.25">
      <c r="A39" t="s">
        <v>242</v>
      </c>
      <c r="B39" t="s">
        <v>139</v>
      </c>
      <c r="C39" t="s">
        <v>241</v>
      </c>
      <c r="D39" t="s">
        <v>1886</v>
      </c>
      <c r="E39" t="str">
        <f t="shared" si="0"/>
        <v>F&amp;V-Vegetables</v>
      </c>
      <c r="F39" t="s">
        <v>1736</v>
      </c>
      <c r="G39" t="s">
        <v>1904</v>
      </c>
    </row>
    <row r="40" spans="1:7" x14ac:dyDescent="0.25">
      <c r="A40" t="s">
        <v>298</v>
      </c>
      <c r="B40" t="s">
        <v>143</v>
      </c>
      <c r="C40" t="s">
        <v>297</v>
      </c>
      <c r="D40" t="s">
        <v>1895</v>
      </c>
      <c r="E40" t="str">
        <f t="shared" si="0"/>
        <v>SGC-Sugarcane</v>
      </c>
      <c r="F40" t="s">
        <v>1736</v>
      </c>
      <c r="G40" t="s">
        <v>1904</v>
      </c>
    </row>
    <row r="41" spans="1:7" x14ac:dyDescent="0.25">
      <c r="A41" t="s">
        <v>291</v>
      </c>
      <c r="B41" t="s">
        <v>143</v>
      </c>
      <c r="C41" t="s">
        <v>1870</v>
      </c>
      <c r="D41" t="s">
        <v>1895</v>
      </c>
      <c r="E41" t="str">
        <f t="shared" si="0"/>
        <v>SGC-Sugar beet</v>
      </c>
      <c r="F41" t="s">
        <v>1736</v>
      </c>
      <c r="G41" t="s">
        <v>1904</v>
      </c>
    </row>
    <row r="42" spans="1:7" x14ac:dyDescent="0.25">
      <c r="A42" s="36" t="s">
        <v>306</v>
      </c>
      <c r="B42" t="s">
        <v>143</v>
      </c>
      <c r="C42" t="s">
        <v>1534</v>
      </c>
      <c r="D42" t="s">
        <v>1896</v>
      </c>
      <c r="E42" t="str">
        <f t="shared" si="0"/>
        <v>SGR-Sugar</v>
      </c>
      <c r="F42" t="s">
        <v>1736</v>
      </c>
      <c r="G42" t="s">
        <v>1904</v>
      </c>
    </row>
    <row r="43" spans="1:7" x14ac:dyDescent="0.25">
      <c r="A43" t="s">
        <v>1535</v>
      </c>
      <c r="B43" t="s">
        <v>143</v>
      </c>
      <c r="C43" t="s">
        <v>1534</v>
      </c>
      <c r="D43" t="s">
        <v>1896</v>
      </c>
      <c r="E43" t="str">
        <f t="shared" si="0"/>
        <v>SGR-Sugar</v>
      </c>
      <c r="F43" t="s">
        <v>1736</v>
      </c>
      <c r="G43" t="s">
        <v>1904</v>
      </c>
    </row>
    <row r="44" spans="1:7" x14ac:dyDescent="0.25">
      <c r="A44" t="s">
        <v>1537</v>
      </c>
      <c r="B44" t="s">
        <v>143</v>
      </c>
      <c r="C44" t="s">
        <v>1534</v>
      </c>
      <c r="D44" t="s">
        <v>1896</v>
      </c>
      <c r="E44" t="str">
        <f t="shared" si="0"/>
        <v>SGR-Sugar</v>
      </c>
      <c r="F44" t="s">
        <v>1736</v>
      </c>
      <c r="G44" t="s">
        <v>1904</v>
      </c>
    </row>
    <row r="45" spans="1:7" x14ac:dyDescent="0.25">
      <c r="A45" t="s">
        <v>320</v>
      </c>
      <c r="B45" t="s">
        <v>145</v>
      </c>
      <c r="C45" t="s">
        <v>1871</v>
      </c>
      <c r="D45" t="s">
        <v>1889</v>
      </c>
      <c r="E45" t="str">
        <f t="shared" si="0"/>
        <v>OLS-Groundnut</v>
      </c>
      <c r="F45" t="s">
        <v>1736</v>
      </c>
      <c r="G45" t="s">
        <v>1904</v>
      </c>
    </row>
    <row r="46" spans="1:7" x14ac:dyDescent="0.25">
      <c r="A46" t="s">
        <v>370</v>
      </c>
      <c r="B46" t="s">
        <v>147</v>
      </c>
      <c r="C46" t="s">
        <v>1871</v>
      </c>
      <c r="D46" t="s">
        <v>1889</v>
      </c>
      <c r="E46" t="str">
        <f t="shared" si="0"/>
        <v>OLS-Groundnut</v>
      </c>
      <c r="F46" t="s">
        <v>1736</v>
      </c>
      <c r="G46" t="s">
        <v>1904</v>
      </c>
    </row>
    <row r="47" spans="1:7" x14ac:dyDescent="0.25">
      <c r="A47" t="s">
        <v>414</v>
      </c>
      <c r="B47" t="s">
        <v>153</v>
      </c>
      <c r="C47" t="s">
        <v>413</v>
      </c>
      <c r="D47" t="s">
        <v>1890</v>
      </c>
      <c r="E47" t="str">
        <f t="shared" si="0"/>
        <v>OIL-Groundnut Oil</v>
      </c>
      <c r="F47" t="s">
        <v>1736</v>
      </c>
      <c r="G47" t="s">
        <v>1904</v>
      </c>
    </row>
    <row r="48" spans="1:7" x14ac:dyDescent="0.25">
      <c r="A48" t="s">
        <v>456</v>
      </c>
      <c r="B48" t="s">
        <v>156</v>
      </c>
      <c r="C48" t="s">
        <v>1872</v>
      </c>
      <c r="D48" t="s">
        <v>1891</v>
      </c>
      <c r="E48" t="str">
        <f t="shared" si="0"/>
        <v>MLS-Groundnut meal</v>
      </c>
      <c r="F48" t="s">
        <v>1736</v>
      </c>
      <c r="G48" t="s">
        <v>1904</v>
      </c>
    </row>
    <row r="49" spans="1:7" x14ac:dyDescent="0.25">
      <c r="A49" t="s">
        <v>341</v>
      </c>
      <c r="B49" t="s">
        <v>145</v>
      </c>
      <c r="C49" t="s">
        <v>340</v>
      </c>
      <c r="D49" t="s">
        <v>1889</v>
      </c>
      <c r="E49" t="str">
        <f t="shared" si="0"/>
        <v>OLS-Rapeseed</v>
      </c>
      <c r="F49" t="s">
        <v>1736</v>
      </c>
      <c r="G49" t="s">
        <v>1904</v>
      </c>
    </row>
    <row r="50" spans="1:7" x14ac:dyDescent="0.25">
      <c r="A50" t="s">
        <v>384</v>
      </c>
      <c r="B50" t="s">
        <v>147</v>
      </c>
      <c r="C50" t="s">
        <v>340</v>
      </c>
      <c r="D50" t="s">
        <v>1889</v>
      </c>
      <c r="E50" t="str">
        <f t="shared" si="0"/>
        <v>OLS-Rapeseed</v>
      </c>
      <c r="F50" t="s">
        <v>1736</v>
      </c>
      <c r="G50" t="s">
        <v>1904</v>
      </c>
    </row>
    <row r="51" spans="1:7" x14ac:dyDescent="0.25">
      <c r="A51" t="s">
        <v>442</v>
      </c>
      <c r="B51" t="s">
        <v>153</v>
      </c>
      <c r="C51" t="s">
        <v>441</v>
      </c>
      <c r="D51" t="s">
        <v>1890</v>
      </c>
      <c r="E51" t="str">
        <f t="shared" si="0"/>
        <v>OIL-Rapeseed Oil</v>
      </c>
      <c r="F51" t="s">
        <v>1736</v>
      </c>
      <c r="G51" t="s">
        <v>1904</v>
      </c>
    </row>
    <row r="52" spans="1:7" x14ac:dyDescent="0.25">
      <c r="A52" t="s">
        <v>477</v>
      </c>
      <c r="B52" t="s">
        <v>156</v>
      </c>
      <c r="C52" t="s">
        <v>476</v>
      </c>
      <c r="D52" t="s">
        <v>1891</v>
      </c>
      <c r="E52" t="str">
        <f t="shared" si="0"/>
        <v>MLS-Rapeseed Meal</v>
      </c>
      <c r="F52" t="s">
        <v>1736</v>
      </c>
      <c r="G52" t="s">
        <v>1904</v>
      </c>
    </row>
    <row r="53" spans="1:7" x14ac:dyDescent="0.25">
      <c r="A53" t="s">
        <v>313</v>
      </c>
      <c r="B53" t="s">
        <v>145</v>
      </c>
      <c r="C53" t="s">
        <v>1873</v>
      </c>
      <c r="D53" t="s">
        <v>1889</v>
      </c>
      <c r="E53" t="str">
        <f t="shared" si="0"/>
        <v>OLS-Soybean</v>
      </c>
      <c r="F53" t="s">
        <v>1736</v>
      </c>
      <c r="G53" t="s">
        <v>1904</v>
      </c>
    </row>
    <row r="54" spans="1:7" x14ac:dyDescent="0.25">
      <c r="A54" t="s">
        <v>363</v>
      </c>
      <c r="B54" t="s">
        <v>147</v>
      </c>
      <c r="C54" t="s">
        <v>1873</v>
      </c>
      <c r="D54" t="s">
        <v>1889</v>
      </c>
      <c r="E54" t="str">
        <f t="shared" si="0"/>
        <v>OLS-Soybean</v>
      </c>
      <c r="F54" t="s">
        <v>1736</v>
      </c>
      <c r="G54" t="s">
        <v>1904</v>
      </c>
    </row>
    <row r="55" spans="1:7" x14ac:dyDescent="0.25">
      <c r="A55" t="s">
        <v>428</v>
      </c>
      <c r="B55" t="s">
        <v>153</v>
      </c>
      <c r="C55" t="s">
        <v>427</v>
      </c>
      <c r="D55" t="s">
        <v>1890</v>
      </c>
      <c r="E55" t="str">
        <f t="shared" si="0"/>
        <v>OIL-Soybean Oil</v>
      </c>
      <c r="F55" t="s">
        <v>1736</v>
      </c>
      <c r="G55" t="s">
        <v>1904</v>
      </c>
    </row>
    <row r="56" spans="1:7" x14ac:dyDescent="0.25">
      <c r="A56" t="s">
        <v>463</v>
      </c>
      <c r="B56" t="s">
        <v>156</v>
      </c>
      <c r="C56" t="s">
        <v>462</v>
      </c>
      <c r="D56" t="s">
        <v>1891</v>
      </c>
      <c r="E56" t="str">
        <f t="shared" si="0"/>
        <v>MLS-Soybean Meal</v>
      </c>
      <c r="F56" t="s">
        <v>1736</v>
      </c>
      <c r="G56" t="s">
        <v>1904</v>
      </c>
    </row>
    <row r="57" spans="1:7" x14ac:dyDescent="0.25">
      <c r="A57" t="s">
        <v>327</v>
      </c>
      <c r="B57" t="s">
        <v>145</v>
      </c>
      <c r="C57" t="s">
        <v>1874</v>
      </c>
      <c r="D57" t="s">
        <v>1889</v>
      </c>
      <c r="E57" t="str">
        <f t="shared" si="0"/>
        <v>OLS-Sunflower</v>
      </c>
      <c r="F57" t="s">
        <v>1736</v>
      </c>
      <c r="G57" t="s">
        <v>1904</v>
      </c>
    </row>
    <row r="58" spans="1:7" x14ac:dyDescent="0.25">
      <c r="A58" t="s">
        <v>377</v>
      </c>
      <c r="B58" t="s">
        <v>147</v>
      </c>
      <c r="C58" t="s">
        <v>1874</v>
      </c>
      <c r="D58" t="s">
        <v>1889</v>
      </c>
      <c r="E58" t="str">
        <f t="shared" si="0"/>
        <v>OLS-Sunflower</v>
      </c>
      <c r="F58" t="s">
        <v>1736</v>
      </c>
      <c r="G58" t="s">
        <v>1904</v>
      </c>
    </row>
    <row r="59" spans="1:7" x14ac:dyDescent="0.25">
      <c r="A59" t="s">
        <v>421</v>
      </c>
      <c r="B59" t="s">
        <v>153</v>
      </c>
      <c r="C59" t="s">
        <v>420</v>
      </c>
      <c r="D59" t="s">
        <v>1890</v>
      </c>
      <c r="E59" t="str">
        <f t="shared" si="0"/>
        <v>OIL-Sunflower Oil</v>
      </c>
      <c r="F59" t="s">
        <v>1736</v>
      </c>
      <c r="G59" t="s">
        <v>1904</v>
      </c>
    </row>
    <row r="60" spans="1:7" x14ac:dyDescent="0.25">
      <c r="A60" t="s">
        <v>470</v>
      </c>
      <c r="B60" t="s">
        <v>156</v>
      </c>
      <c r="C60" t="s">
        <v>469</v>
      </c>
      <c r="D60" t="s">
        <v>1891</v>
      </c>
      <c r="E60" t="str">
        <f t="shared" si="0"/>
        <v>MLS-Sunflower Meal</v>
      </c>
      <c r="F60" t="s">
        <v>1736</v>
      </c>
      <c r="G60" t="s">
        <v>1904</v>
      </c>
    </row>
    <row r="61" spans="1:7" x14ac:dyDescent="0.25">
      <c r="A61" s="36" t="s">
        <v>348</v>
      </c>
      <c r="B61" t="s">
        <v>147</v>
      </c>
      <c r="C61" t="s">
        <v>1875</v>
      </c>
      <c r="D61" t="s">
        <v>1889</v>
      </c>
      <c r="E61" t="str">
        <f t="shared" si="0"/>
        <v>OLS-Palm Fruit</v>
      </c>
      <c r="F61" t="s">
        <v>1736</v>
      </c>
      <c r="G61" t="s">
        <v>1904</v>
      </c>
    </row>
    <row r="62" spans="1:7" x14ac:dyDescent="0.25">
      <c r="A62" s="36" t="s">
        <v>399</v>
      </c>
      <c r="B62" t="s">
        <v>153</v>
      </c>
      <c r="C62" t="s">
        <v>1876</v>
      </c>
      <c r="D62" t="s">
        <v>1890</v>
      </c>
      <c r="E62" t="str">
        <f t="shared" si="0"/>
        <v>OIL-Palm Fruit Oil</v>
      </c>
      <c r="F62" t="s">
        <v>1736</v>
      </c>
      <c r="G62" t="s">
        <v>1904</v>
      </c>
    </row>
    <row r="63" spans="1:7" x14ac:dyDescent="0.25">
      <c r="A63" s="36" t="s">
        <v>356</v>
      </c>
      <c r="B63" t="s">
        <v>147</v>
      </c>
      <c r="C63" t="s">
        <v>1877</v>
      </c>
      <c r="D63" t="s">
        <v>1889</v>
      </c>
      <c r="E63" t="str">
        <f t="shared" si="0"/>
        <v>OLS-Palm Kernel</v>
      </c>
      <c r="F63" t="s">
        <v>1736</v>
      </c>
      <c r="G63" t="s">
        <v>1904</v>
      </c>
    </row>
    <row r="64" spans="1:7" x14ac:dyDescent="0.25">
      <c r="A64" s="36" t="s">
        <v>407</v>
      </c>
      <c r="B64" t="s">
        <v>153</v>
      </c>
      <c r="C64" t="s">
        <v>1878</v>
      </c>
      <c r="D64" t="s">
        <v>1890</v>
      </c>
      <c r="E64" t="str">
        <f t="shared" si="0"/>
        <v>OIL-Palm Kernel Oil</v>
      </c>
      <c r="F64" t="s">
        <v>1736</v>
      </c>
      <c r="G64" t="s">
        <v>1904</v>
      </c>
    </row>
    <row r="65" spans="1:7" x14ac:dyDescent="0.25">
      <c r="A65" s="36" t="s">
        <v>449</v>
      </c>
      <c r="B65" t="s">
        <v>156</v>
      </c>
      <c r="C65" t="s">
        <v>1879</v>
      </c>
      <c r="D65" t="s">
        <v>1891</v>
      </c>
      <c r="E65" t="str">
        <f t="shared" si="0"/>
        <v>MLS-Palm Kernel Meal</v>
      </c>
      <c r="F65" t="s">
        <v>1736</v>
      </c>
      <c r="G65" t="s">
        <v>1904</v>
      </c>
    </row>
    <row r="66" spans="1:7" x14ac:dyDescent="0.25">
      <c r="A66" s="36" t="s">
        <v>334</v>
      </c>
      <c r="B66" t="s">
        <v>145</v>
      </c>
      <c r="C66" t="s">
        <v>1880</v>
      </c>
      <c r="D66" t="s">
        <v>1889</v>
      </c>
      <c r="E66" t="str">
        <f t="shared" si="0"/>
        <v>OLS-Other Oilseeds</v>
      </c>
      <c r="F66" t="s">
        <v>1736</v>
      </c>
      <c r="G66" t="s">
        <v>1904</v>
      </c>
    </row>
    <row r="67" spans="1:7" x14ac:dyDescent="0.25">
      <c r="A67" s="36" t="s">
        <v>391</v>
      </c>
      <c r="B67" t="s">
        <v>147</v>
      </c>
      <c r="C67" t="s">
        <v>1880</v>
      </c>
      <c r="D67" t="s">
        <v>1889</v>
      </c>
      <c r="E67" t="str">
        <f t="shared" si="0"/>
        <v>OLS-Other Oilseeds</v>
      </c>
      <c r="F67" t="s">
        <v>1736</v>
      </c>
      <c r="G67" t="s">
        <v>1904</v>
      </c>
    </row>
    <row r="68" spans="1:7" x14ac:dyDescent="0.25">
      <c r="A68" s="36" t="s">
        <v>435</v>
      </c>
      <c r="B68" t="s">
        <v>153</v>
      </c>
      <c r="C68" t="s">
        <v>1881</v>
      </c>
      <c r="D68" t="s">
        <v>1890</v>
      </c>
      <c r="E68" t="str">
        <f t="shared" si="0"/>
        <v>OIL-Other Oils</v>
      </c>
      <c r="F68" t="s">
        <v>1736</v>
      </c>
      <c r="G68" t="s">
        <v>1904</v>
      </c>
    </row>
    <row r="69" spans="1:7" x14ac:dyDescent="0.25">
      <c r="A69" s="36" t="s">
        <v>484</v>
      </c>
      <c r="B69" t="s">
        <v>156</v>
      </c>
      <c r="C69" t="s">
        <v>1882</v>
      </c>
      <c r="D69" t="s">
        <v>1891</v>
      </c>
      <c r="E69" t="str">
        <f t="shared" si="0"/>
        <v>MLS-Other meals</v>
      </c>
      <c r="F69" t="s">
        <v>1736</v>
      </c>
      <c r="G69" t="s">
        <v>1904</v>
      </c>
    </row>
    <row r="70" spans="1:7" x14ac:dyDescent="0.25">
      <c r="A70" t="s">
        <v>1540</v>
      </c>
      <c r="B70" t="s">
        <v>153</v>
      </c>
      <c r="C70" t="s">
        <v>413</v>
      </c>
      <c r="D70" t="s">
        <v>1890</v>
      </c>
      <c r="E70" t="str">
        <f t="shared" si="0"/>
        <v>OIL-Groundnut Oil</v>
      </c>
      <c r="F70" t="s">
        <v>1736</v>
      </c>
      <c r="G70" t="s">
        <v>1904</v>
      </c>
    </row>
    <row r="71" spans="1:7" x14ac:dyDescent="0.25">
      <c r="A71" t="s">
        <v>1542</v>
      </c>
      <c r="B71" t="s">
        <v>153</v>
      </c>
      <c r="C71" t="s">
        <v>441</v>
      </c>
      <c r="D71" t="s">
        <v>1890</v>
      </c>
      <c r="E71" t="str">
        <f t="shared" si="0"/>
        <v>OIL-Rapeseed Oil</v>
      </c>
      <c r="F71" t="s">
        <v>1736</v>
      </c>
      <c r="G71" t="s">
        <v>1904</v>
      </c>
    </row>
    <row r="72" spans="1:7" x14ac:dyDescent="0.25">
      <c r="A72" t="s">
        <v>1544</v>
      </c>
      <c r="B72" t="s">
        <v>153</v>
      </c>
      <c r="C72" t="s">
        <v>427</v>
      </c>
      <c r="D72" t="s">
        <v>1890</v>
      </c>
      <c r="E72" t="str">
        <f t="shared" si="0"/>
        <v>OIL-Soybean Oil</v>
      </c>
      <c r="F72" t="s">
        <v>1736</v>
      </c>
      <c r="G72" t="s">
        <v>1904</v>
      </c>
    </row>
    <row r="73" spans="1:7" x14ac:dyDescent="0.25">
      <c r="A73" t="s">
        <v>1546</v>
      </c>
      <c r="B73" t="s">
        <v>153</v>
      </c>
      <c r="C73" t="s">
        <v>420</v>
      </c>
      <c r="D73" t="s">
        <v>1890</v>
      </c>
      <c r="E73" t="str">
        <f t="shared" si="0"/>
        <v>OIL-Sunflower Oil</v>
      </c>
      <c r="F73" t="s">
        <v>1736</v>
      </c>
      <c r="G73" t="s">
        <v>1904</v>
      </c>
    </row>
    <row r="74" spans="1:7" x14ac:dyDescent="0.25">
      <c r="A74" t="s">
        <v>1548</v>
      </c>
      <c r="B74" t="s">
        <v>153</v>
      </c>
      <c r="C74" t="s">
        <v>1881</v>
      </c>
      <c r="D74" t="s">
        <v>1890</v>
      </c>
      <c r="E74" t="str">
        <f t="shared" ref="E74:E137" si="1">IF(C74&lt;&gt;D74,CONCATENATE(D74,"-",C74),"")</f>
        <v>OIL-Other Oils</v>
      </c>
      <c r="F74" t="s">
        <v>1736</v>
      </c>
      <c r="G74" t="s">
        <v>1904</v>
      </c>
    </row>
    <row r="75" spans="1:7" x14ac:dyDescent="0.25">
      <c r="A75" t="s">
        <v>1550</v>
      </c>
      <c r="B75" t="s">
        <v>153</v>
      </c>
      <c r="C75" t="s">
        <v>413</v>
      </c>
      <c r="D75" t="s">
        <v>1890</v>
      </c>
      <c r="E75" t="str">
        <f t="shared" si="1"/>
        <v>OIL-Groundnut Oil</v>
      </c>
      <c r="F75" t="s">
        <v>1736</v>
      </c>
      <c r="G75" t="s">
        <v>1904</v>
      </c>
    </row>
    <row r="76" spans="1:7" x14ac:dyDescent="0.25">
      <c r="A76" t="s">
        <v>1552</v>
      </c>
      <c r="B76" t="s">
        <v>153</v>
      </c>
      <c r="C76" t="s">
        <v>441</v>
      </c>
      <c r="D76" t="s">
        <v>1890</v>
      </c>
      <c r="E76" t="str">
        <f t="shared" si="1"/>
        <v>OIL-Rapeseed Oil</v>
      </c>
      <c r="F76" t="s">
        <v>1736</v>
      </c>
      <c r="G76" t="s">
        <v>1904</v>
      </c>
    </row>
    <row r="77" spans="1:7" x14ac:dyDescent="0.25">
      <c r="A77" t="s">
        <v>1554</v>
      </c>
      <c r="B77" t="s">
        <v>156</v>
      </c>
      <c r="C77" t="s">
        <v>427</v>
      </c>
      <c r="D77" t="s">
        <v>1890</v>
      </c>
      <c r="E77" t="str">
        <f t="shared" si="1"/>
        <v>OIL-Soybean Oil</v>
      </c>
      <c r="F77" t="s">
        <v>1736</v>
      </c>
      <c r="G77" t="s">
        <v>1904</v>
      </c>
    </row>
    <row r="78" spans="1:7" x14ac:dyDescent="0.25">
      <c r="A78" t="s">
        <v>1556</v>
      </c>
      <c r="B78" t="s">
        <v>153</v>
      </c>
      <c r="C78" t="s">
        <v>420</v>
      </c>
      <c r="D78" t="s">
        <v>1890</v>
      </c>
      <c r="E78" t="str">
        <f t="shared" si="1"/>
        <v>OIL-Sunflower Oil</v>
      </c>
      <c r="F78" t="s">
        <v>1736</v>
      </c>
      <c r="G78" t="s">
        <v>1904</v>
      </c>
    </row>
    <row r="79" spans="1:7" x14ac:dyDescent="0.25">
      <c r="A79" t="s">
        <v>1558</v>
      </c>
      <c r="B79" t="s">
        <v>153</v>
      </c>
      <c r="C79" t="s">
        <v>1881</v>
      </c>
      <c r="D79" t="s">
        <v>1890</v>
      </c>
      <c r="E79" t="str">
        <f t="shared" si="1"/>
        <v>OIL-Other Oils</v>
      </c>
      <c r="F79" t="s">
        <v>1736</v>
      </c>
      <c r="G79" t="s">
        <v>1904</v>
      </c>
    </row>
    <row r="80" spans="1:7" x14ac:dyDescent="0.25">
      <c r="A80" s="36" t="s">
        <v>496</v>
      </c>
      <c r="B80" t="s">
        <v>149</v>
      </c>
      <c r="C80" t="s">
        <v>1884</v>
      </c>
      <c r="D80" t="s">
        <v>1897</v>
      </c>
      <c r="E80" t="str">
        <f t="shared" si="1"/>
        <v>COT-Cacao</v>
      </c>
      <c r="F80" t="s">
        <v>1736</v>
      </c>
      <c r="G80" t="s">
        <v>1904</v>
      </c>
    </row>
    <row r="81" spans="1:7" x14ac:dyDescent="0.25">
      <c r="A81" s="36" t="s">
        <v>490</v>
      </c>
      <c r="B81" t="s">
        <v>149</v>
      </c>
      <c r="C81" t="s">
        <v>489</v>
      </c>
      <c r="D81" t="s">
        <v>1897</v>
      </c>
      <c r="E81" t="str">
        <f t="shared" si="1"/>
        <v>COT-Coffee</v>
      </c>
      <c r="F81" t="s">
        <v>1736</v>
      </c>
      <c r="G81" t="s">
        <v>1904</v>
      </c>
    </row>
    <row r="82" spans="1:7" x14ac:dyDescent="0.25">
      <c r="A82" s="36" t="s">
        <v>508</v>
      </c>
      <c r="B82" t="s">
        <v>149</v>
      </c>
      <c r="C82" t="s">
        <v>507</v>
      </c>
      <c r="D82" t="s">
        <v>1897</v>
      </c>
      <c r="E82" t="str">
        <f t="shared" si="1"/>
        <v>COT-Cotton</v>
      </c>
      <c r="F82" t="s">
        <v>1736</v>
      </c>
      <c r="G82" t="s">
        <v>1904</v>
      </c>
    </row>
    <row r="83" spans="1:7" x14ac:dyDescent="0.25">
      <c r="A83" s="36" t="s">
        <v>502</v>
      </c>
      <c r="B83" t="s">
        <v>149</v>
      </c>
      <c r="C83" t="s">
        <v>501</v>
      </c>
      <c r="D83" t="s">
        <v>1897</v>
      </c>
      <c r="E83" t="str">
        <f t="shared" si="1"/>
        <v>COT-Tea</v>
      </c>
      <c r="F83" t="s">
        <v>1736</v>
      </c>
      <c r="G83" t="s">
        <v>1904</v>
      </c>
    </row>
    <row r="84" spans="1:7" x14ac:dyDescent="0.25">
      <c r="A84" s="36" t="s">
        <v>513</v>
      </c>
      <c r="B84" t="s">
        <v>149</v>
      </c>
      <c r="C84" t="s">
        <v>1883</v>
      </c>
      <c r="D84" t="s">
        <v>1897</v>
      </c>
      <c r="E84" t="str">
        <f t="shared" si="1"/>
        <v>COT-Other</v>
      </c>
      <c r="F84" t="s">
        <v>1736</v>
      </c>
      <c r="G84" t="s">
        <v>1904</v>
      </c>
    </row>
    <row r="85" spans="1:7" x14ac:dyDescent="0.25">
      <c r="A85" s="36" t="s">
        <v>519</v>
      </c>
      <c r="B85" t="s">
        <v>149</v>
      </c>
      <c r="C85" t="s">
        <v>1625</v>
      </c>
      <c r="D85" t="s">
        <v>1892</v>
      </c>
      <c r="E85" t="str">
        <f t="shared" si="1"/>
        <v>FOR-Fodders</v>
      </c>
    </row>
    <row r="86" spans="1:7" x14ac:dyDescent="0.25">
      <c r="A86" s="36" t="s">
        <v>525</v>
      </c>
      <c r="B86" t="s">
        <v>149</v>
      </c>
      <c r="C86" t="s">
        <v>1627</v>
      </c>
      <c r="D86" t="s">
        <v>1892</v>
      </c>
      <c r="E86" t="str">
        <f t="shared" si="1"/>
        <v>FOR-Grass</v>
      </c>
    </row>
    <row r="87" spans="1:7" x14ac:dyDescent="0.25">
      <c r="A87" t="s">
        <v>1561</v>
      </c>
      <c r="B87" t="s">
        <v>1720</v>
      </c>
      <c r="C87" t="s">
        <v>1861</v>
      </c>
      <c r="D87" t="s">
        <v>1893</v>
      </c>
      <c r="E87" t="str">
        <f t="shared" si="1"/>
        <v>AMT-Beef</v>
      </c>
      <c r="F87" t="s">
        <v>1736</v>
      </c>
      <c r="G87" t="s">
        <v>1903</v>
      </c>
    </row>
    <row r="88" spans="1:7" x14ac:dyDescent="0.25">
      <c r="A88" t="s">
        <v>1562</v>
      </c>
      <c r="B88" t="s">
        <v>1720</v>
      </c>
      <c r="C88" t="s">
        <v>1862</v>
      </c>
      <c r="D88" t="s">
        <v>1893</v>
      </c>
      <c r="E88" t="str">
        <f t="shared" si="1"/>
        <v>AMT-Pork</v>
      </c>
      <c r="F88" t="s">
        <v>1736</v>
      </c>
      <c r="G88" t="s">
        <v>1903</v>
      </c>
    </row>
    <row r="89" spans="1:7" x14ac:dyDescent="0.25">
      <c r="A89" t="s">
        <v>1563</v>
      </c>
      <c r="B89" t="s">
        <v>1720</v>
      </c>
      <c r="C89" t="s">
        <v>1863</v>
      </c>
      <c r="D89" t="s">
        <v>1893</v>
      </c>
      <c r="E89" t="str">
        <f t="shared" si="1"/>
        <v>AMT-Lamb</v>
      </c>
      <c r="F89" t="s">
        <v>1736</v>
      </c>
      <c r="G89" t="s">
        <v>1903</v>
      </c>
    </row>
    <row r="90" spans="1:7" x14ac:dyDescent="0.25">
      <c r="A90" t="s">
        <v>1564</v>
      </c>
      <c r="B90" t="s">
        <v>1720</v>
      </c>
      <c r="C90" t="s">
        <v>1526</v>
      </c>
      <c r="D90" t="s">
        <v>1893</v>
      </c>
      <c r="E90" t="str">
        <f t="shared" si="1"/>
        <v>AMT-Poultry</v>
      </c>
      <c r="F90" t="s">
        <v>1736</v>
      </c>
      <c r="G90" t="s">
        <v>1903</v>
      </c>
    </row>
    <row r="91" spans="1:7" x14ac:dyDescent="0.25">
      <c r="A91" t="s">
        <v>1565</v>
      </c>
      <c r="B91" t="s">
        <v>1530</v>
      </c>
      <c r="C91" t="s">
        <v>1528</v>
      </c>
      <c r="D91" t="s">
        <v>1894</v>
      </c>
      <c r="E91" t="str">
        <f t="shared" si="1"/>
        <v>AOT-Eggs</v>
      </c>
      <c r="F91" t="s">
        <v>1736</v>
      </c>
      <c r="G91" t="s">
        <v>1903</v>
      </c>
    </row>
    <row r="92" spans="1:7" x14ac:dyDescent="0.25">
      <c r="A92" t="s">
        <v>1566</v>
      </c>
      <c r="B92" t="s">
        <v>1530</v>
      </c>
      <c r="C92" t="s">
        <v>1530</v>
      </c>
      <c r="D92" t="s">
        <v>1894</v>
      </c>
      <c r="E92" t="str">
        <f>IF(C92&lt;&gt;D92,CONCATENATE(D92,"-",C92),"")</f>
        <v>AOT-Dairy</v>
      </c>
      <c r="F92" t="s">
        <v>1736</v>
      </c>
      <c r="G92" t="s">
        <v>1903</v>
      </c>
    </row>
    <row r="93" spans="1:7" x14ac:dyDescent="0.25">
      <c r="A93" t="s">
        <v>1567</v>
      </c>
      <c r="B93" t="s">
        <v>134</v>
      </c>
      <c r="C93" t="s">
        <v>162</v>
      </c>
      <c r="D93" t="s">
        <v>1887</v>
      </c>
      <c r="E93" t="str">
        <f t="shared" si="1"/>
        <v>CER-Barley</v>
      </c>
      <c r="F93" t="s">
        <v>1736</v>
      </c>
      <c r="G93" t="s">
        <v>1904</v>
      </c>
    </row>
    <row r="94" spans="1:7" x14ac:dyDescent="0.25">
      <c r="A94" t="s">
        <v>1568</v>
      </c>
      <c r="B94" t="s">
        <v>134</v>
      </c>
      <c r="C94" t="s">
        <v>167</v>
      </c>
      <c r="D94" t="s">
        <v>1887</v>
      </c>
      <c r="E94" t="str">
        <f t="shared" si="1"/>
        <v>CER-Maize</v>
      </c>
      <c r="F94" t="s">
        <v>1736</v>
      </c>
      <c r="G94" t="s">
        <v>1904</v>
      </c>
    </row>
    <row r="95" spans="1:7" x14ac:dyDescent="0.25">
      <c r="A95" t="s">
        <v>1569</v>
      </c>
      <c r="B95" t="s">
        <v>134</v>
      </c>
      <c r="C95" t="s">
        <v>172</v>
      </c>
      <c r="D95" t="s">
        <v>1887</v>
      </c>
      <c r="E95" t="str">
        <f t="shared" si="1"/>
        <v>CER-Millet</v>
      </c>
      <c r="F95" t="s">
        <v>1736</v>
      </c>
      <c r="G95" t="s">
        <v>1904</v>
      </c>
    </row>
    <row r="96" spans="1:7" x14ac:dyDescent="0.25">
      <c r="A96" t="s">
        <v>1570</v>
      </c>
      <c r="B96" t="s">
        <v>134</v>
      </c>
      <c r="C96" t="s">
        <v>182</v>
      </c>
      <c r="D96" t="s">
        <v>1887</v>
      </c>
      <c r="E96" t="str">
        <f t="shared" si="1"/>
        <v>CER-Rice</v>
      </c>
      <c r="F96" t="s">
        <v>1736</v>
      </c>
      <c r="G96" t="s">
        <v>1904</v>
      </c>
    </row>
    <row r="97" spans="1:7" x14ac:dyDescent="0.25">
      <c r="A97" t="s">
        <v>1571</v>
      </c>
      <c r="B97" t="s">
        <v>134</v>
      </c>
      <c r="C97" t="s">
        <v>187</v>
      </c>
      <c r="D97" t="s">
        <v>1887</v>
      </c>
      <c r="E97" t="str">
        <f t="shared" si="1"/>
        <v>CER-Sorghum</v>
      </c>
      <c r="F97" t="s">
        <v>1736</v>
      </c>
      <c r="G97" t="s">
        <v>1904</v>
      </c>
    </row>
    <row r="98" spans="1:7" x14ac:dyDescent="0.25">
      <c r="A98" t="s">
        <v>1572</v>
      </c>
      <c r="B98" t="s">
        <v>134</v>
      </c>
      <c r="C98" t="s">
        <v>192</v>
      </c>
      <c r="D98" t="s">
        <v>1887</v>
      </c>
      <c r="E98" t="str">
        <f t="shared" si="1"/>
        <v>CER-Wheat</v>
      </c>
      <c r="F98" t="s">
        <v>1736</v>
      </c>
      <c r="G98" t="s">
        <v>1904</v>
      </c>
    </row>
    <row r="99" spans="1:7" x14ac:dyDescent="0.25">
      <c r="A99" t="s">
        <v>1573</v>
      </c>
      <c r="B99" t="s">
        <v>134</v>
      </c>
      <c r="C99" t="s">
        <v>177</v>
      </c>
      <c r="D99" t="s">
        <v>1887</v>
      </c>
      <c r="E99" t="str">
        <f t="shared" si="1"/>
        <v>CER-Other Cereals</v>
      </c>
      <c r="F99" t="s">
        <v>1736</v>
      </c>
      <c r="G99" t="s">
        <v>1904</v>
      </c>
    </row>
    <row r="100" spans="1:7" x14ac:dyDescent="0.25">
      <c r="A100" t="s">
        <v>1574</v>
      </c>
      <c r="B100" t="s">
        <v>137</v>
      </c>
      <c r="C100" t="s">
        <v>202</v>
      </c>
      <c r="D100" t="s">
        <v>1885</v>
      </c>
      <c r="E100" t="str">
        <f t="shared" si="1"/>
        <v>R&amp;T-Cassava</v>
      </c>
      <c r="F100" t="s">
        <v>1736</v>
      </c>
      <c r="G100" t="s">
        <v>1904</v>
      </c>
    </row>
    <row r="101" spans="1:7" x14ac:dyDescent="0.25">
      <c r="A101" t="s">
        <v>1576</v>
      </c>
      <c r="B101" t="s">
        <v>137</v>
      </c>
      <c r="C101" t="s">
        <v>197</v>
      </c>
      <c r="D101" t="s">
        <v>1885</v>
      </c>
      <c r="E101" t="str">
        <f t="shared" si="1"/>
        <v>R&amp;T-Potato</v>
      </c>
      <c r="F101" t="s">
        <v>1736</v>
      </c>
      <c r="G101" t="s">
        <v>1904</v>
      </c>
    </row>
    <row r="102" spans="1:7" x14ac:dyDescent="0.25">
      <c r="A102" t="s">
        <v>1577</v>
      </c>
      <c r="B102" t="s">
        <v>137</v>
      </c>
      <c r="C102" t="s">
        <v>1864</v>
      </c>
      <c r="D102" t="s">
        <v>1885</v>
      </c>
      <c r="E102" t="str">
        <f t="shared" si="1"/>
        <v>R&amp;T-Sweet Potato</v>
      </c>
      <c r="F102" t="s">
        <v>1736</v>
      </c>
      <c r="G102" t="s">
        <v>1904</v>
      </c>
    </row>
    <row r="103" spans="1:7" x14ac:dyDescent="0.25">
      <c r="A103" t="s">
        <v>1578</v>
      </c>
      <c r="B103" t="s">
        <v>137</v>
      </c>
      <c r="C103" t="s">
        <v>217</v>
      </c>
      <c r="D103" t="s">
        <v>1885</v>
      </c>
      <c r="E103" t="str">
        <f t="shared" si="1"/>
        <v>R&amp;T-Yams</v>
      </c>
      <c r="F103" t="s">
        <v>1736</v>
      </c>
      <c r="G103" t="s">
        <v>1904</v>
      </c>
    </row>
    <row r="104" spans="1:7" x14ac:dyDescent="0.25">
      <c r="A104" t="s">
        <v>1579</v>
      </c>
      <c r="B104" t="s">
        <v>137</v>
      </c>
      <c r="C104" t="s">
        <v>1865</v>
      </c>
      <c r="D104" t="s">
        <v>1885</v>
      </c>
      <c r="E104" t="str">
        <f t="shared" si="1"/>
        <v>R&amp;T-Other Roots</v>
      </c>
      <c r="F104" t="s">
        <v>1736</v>
      </c>
      <c r="G104" t="s">
        <v>1904</v>
      </c>
    </row>
    <row r="105" spans="1:7" x14ac:dyDescent="0.25">
      <c r="A105" s="36" t="s">
        <v>1580</v>
      </c>
      <c r="B105" t="s">
        <v>141</v>
      </c>
      <c r="C105" t="s">
        <v>276</v>
      </c>
      <c r="D105" t="s">
        <v>1888</v>
      </c>
      <c r="E105" t="str">
        <f t="shared" si="1"/>
        <v>PUL-Beans</v>
      </c>
      <c r="F105" t="s">
        <v>1736</v>
      </c>
      <c r="G105" t="s">
        <v>1904</v>
      </c>
    </row>
    <row r="106" spans="1:7" x14ac:dyDescent="0.25">
      <c r="A106" t="s">
        <v>1581</v>
      </c>
      <c r="B106" t="s">
        <v>141</v>
      </c>
      <c r="C106" t="s">
        <v>255</v>
      </c>
      <c r="D106" t="s">
        <v>1888</v>
      </c>
      <c r="E106" t="str">
        <f t="shared" si="1"/>
        <v>PUL-Chickpeas</v>
      </c>
      <c r="F106" t="s">
        <v>1736</v>
      </c>
      <c r="G106" t="s">
        <v>1904</v>
      </c>
    </row>
    <row r="107" spans="1:7" x14ac:dyDescent="0.25">
      <c r="A107" t="s">
        <v>1582</v>
      </c>
      <c r="B107" t="s">
        <v>141</v>
      </c>
      <c r="C107" t="s">
        <v>269</v>
      </c>
      <c r="D107" t="s">
        <v>1888</v>
      </c>
      <c r="E107" t="str">
        <f t="shared" si="1"/>
        <v>PUL-Cowpeas</v>
      </c>
      <c r="F107" t="s">
        <v>1736</v>
      </c>
      <c r="G107" t="s">
        <v>1904</v>
      </c>
    </row>
    <row r="108" spans="1:7" x14ac:dyDescent="0.25">
      <c r="A108" t="s">
        <v>1583</v>
      </c>
      <c r="B108" t="s">
        <v>141</v>
      </c>
      <c r="C108" t="s">
        <v>262</v>
      </c>
      <c r="D108" t="s">
        <v>1888</v>
      </c>
      <c r="E108" t="str">
        <f t="shared" si="1"/>
        <v>PUL-Lentils</v>
      </c>
      <c r="F108" t="s">
        <v>1736</v>
      </c>
      <c r="G108" t="s">
        <v>1904</v>
      </c>
    </row>
    <row r="109" spans="1:7" x14ac:dyDescent="0.25">
      <c r="A109" t="s">
        <v>1584</v>
      </c>
      <c r="B109" t="s">
        <v>141</v>
      </c>
      <c r="C109" t="s">
        <v>248</v>
      </c>
      <c r="D109" t="s">
        <v>1888</v>
      </c>
      <c r="E109" t="str">
        <f t="shared" si="1"/>
        <v>PUL-Pigeonpeas</v>
      </c>
      <c r="F109" t="s">
        <v>1736</v>
      </c>
      <c r="G109" t="s">
        <v>1904</v>
      </c>
    </row>
    <row r="110" spans="1:7" x14ac:dyDescent="0.25">
      <c r="A110" t="s">
        <v>1585</v>
      </c>
      <c r="B110" t="s">
        <v>141</v>
      </c>
      <c r="C110" t="s">
        <v>283</v>
      </c>
      <c r="D110" t="s">
        <v>1888</v>
      </c>
      <c r="E110" t="str">
        <f t="shared" si="1"/>
        <v>PUL-Other Pulses</v>
      </c>
      <c r="F110" t="s">
        <v>1736</v>
      </c>
      <c r="G110" t="s">
        <v>1904</v>
      </c>
    </row>
    <row r="111" spans="1:7" x14ac:dyDescent="0.25">
      <c r="A111" t="s">
        <v>1586</v>
      </c>
      <c r="B111" t="s">
        <v>139</v>
      </c>
      <c r="C111" t="s">
        <v>1866</v>
      </c>
      <c r="D111" t="s">
        <v>1886</v>
      </c>
      <c r="E111" t="str">
        <f t="shared" si="1"/>
        <v>F&amp;V-Banana</v>
      </c>
      <c r="F111" t="s">
        <v>1736</v>
      </c>
      <c r="G111" t="s">
        <v>1904</v>
      </c>
    </row>
    <row r="112" spans="1:7" x14ac:dyDescent="0.25">
      <c r="A112" t="s">
        <v>1587</v>
      </c>
      <c r="B112" t="s">
        <v>139</v>
      </c>
      <c r="C112" t="s">
        <v>1867</v>
      </c>
      <c r="D112" t="s">
        <v>1886</v>
      </c>
      <c r="E112" t="str">
        <f t="shared" si="1"/>
        <v>F&amp;V-Plantain</v>
      </c>
      <c r="F112" t="s">
        <v>1736</v>
      </c>
      <c r="G112" t="s">
        <v>1904</v>
      </c>
    </row>
    <row r="113" spans="1:7" x14ac:dyDescent="0.25">
      <c r="A113" t="s">
        <v>1588</v>
      </c>
      <c r="B113" t="s">
        <v>139</v>
      </c>
      <c r="C113" t="s">
        <v>1868</v>
      </c>
      <c r="D113" t="s">
        <v>1886</v>
      </c>
      <c r="E113" t="str">
        <f t="shared" si="1"/>
        <v>F&amp;V-Tropical Fruit</v>
      </c>
      <c r="F113" t="s">
        <v>1736</v>
      </c>
      <c r="G113" t="s">
        <v>1904</v>
      </c>
    </row>
    <row r="114" spans="1:7" x14ac:dyDescent="0.25">
      <c r="A114" t="s">
        <v>1589</v>
      </c>
      <c r="B114" t="s">
        <v>139</v>
      </c>
      <c r="C114" t="s">
        <v>1869</v>
      </c>
      <c r="D114" t="s">
        <v>1886</v>
      </c>
      <c r="E114" t="str">
        <f t="shared" si="1"/>
        <v>F&amp;V-Temperate Fruit</v>
      </c>
      <c r="F114" t="s">
        <v>1736</v>
      </c>
      <c r="G114" t="s">
        <v>1904</v>
      </c>
    </row>
    <row r="115" spans="1:7" x14ac:dyDescent="0.25">
      <c r="A115" t="s">
        <v>1590</v>
      </c>
      <c r="B115" t="s">
        <v>139</v>
      </c>
      <c r="C115" t="s">
        <v>241</v>
      </c>
      <c r="D115" t="s">
        <v>1886</v>
      </c>
      <c r="E115" t="str">
        <f t="shared" si="1"/>
        <v>F&amp;V-Vegetables</v>
      </c>
      <c r="F115" t="s">
        <v>1736</v>
      </c>
      <c r="G115" t="s">
        <v>1904</v>
      </c>
    </row>
    <row r="116" spans="1:7" x14ac:dyDescent="0.25">
      <c r="A116" t="s">
        <v>1591</v>
      </c>
      <c r="B116" t="s">
        <v>143</v>
      </c>
      <c r="C116" t="s">
        <v>297</v>
      </c>
      <c r="D116" t="s">
        <v>1895</v>
      </c>
      <c r="E116" t="str">
        <f t="shared" si="1"/>
        <v>SGC-Sugarcane</v>
      </c>
      <c r="F116" t="s">
        <v>1736</v>
      </c>
      <c r="G116" t="s">
        <v>1904</v>
      </c>
    </row>
    <row r="117" spans="1:7" x14ac:dyDescent="0.25">
      <c r="A117" t="s">
        <v>1592</v>
      </c>
      <c r="B117" t="s">
        <v>143</v>
      </c>
      <c r="C117" t="s">
        <v>1870</v>
      </c>
      <c r="D117" t="s">
        <v>1895</v>
      </c>
      <c r="E117" t="str">
        <f t="shared" si="1"/>
        <v>SGC-Sugar beet</v>
      </c>
      <c r="F117" t="s">
        <v>1736</v>
      </c>
      <c r="G117" t="s">
        <v>1904</v>
      </c>
    </row>
    <row r="118" spans="1:7" x14ac:dyDescent="0.25">
      <c r="A118" t="s">
        <v>1593</v>
      </c>
      <c r="B118" t="s">
        <v>143</v>
      </c>
      <c r="C118" t="s">
        <v>1534</v>
      </c>
      <c r="D118" t="s">
        <v>1896</v>
      </c>
      <c r="E118" t="str">
        <f t="shared" si="1"/>
        <v>SGR-Sugar</v>
      </c>
      <c r="F118" t="s">
        <v>1736</v>
      </c>
      <c r="G118" t="s">
        <v>1904</v>
      </c>
    </row>
    <row r="119" spans="1:7" x14ac:dyDescent="0.25">
      <c r="A119" t="s">
        <v>1594</v>
      </c>
      <c r="B119" t="s">
        <v>145</v>
      </c>
      <c r="C119" t="s">
        <v>1871</v>
      </c>
      <c r="D119" t="s">
        <v>1889</v>
      </c>
      <c r="E119" t="str">
        <f t="shared" si="1"/>
        <v>OLS-Groundnut</v>
      </c>
      <c r="F119" t="s">
        <v>1736</v>
      </c>
      <c r="G119" t="s">
        <v>1904</v>
      </c>
    </row>
    <row r="120" spans="1:7" x14ac:dyDescent="0.25">
      <c r="A120" t="s">
        <v>1595</v>
      </c>
      <c r="B120" t="s">
        <v>147</v>
      </c>
      <c r="C120" t="s">
        <v>1871</v>
      </c>
      <c r="D120" t="s">
        <v>1889</v>
      </c>
      <c r="E120" t="str">
        <f t="shared" si="1"/>
        <v>OLS-Groundnut</v>
      </c>
      <c r="F120" t="s">
        <v>1736</v>
      </c>
      <c r="G120" t="s">
        <v>1904</v>
      </c>
    </row>
    <row r="121" spans="1:7" x14ac:dyDescent="0.25">
      <c r="A121" t="s">
        <v>1596</v>
      </c>
      <c r="B121" t="s">
        <v>153</v>
      </c>
      <c r="C121" t="s">
        <v>413</v>
      </c>
      <c r="D121" t="s">
        <v>1890</v>
      </c>
      <c r="E121" t="str">
        <f t="shared" si="1"/>
        <v>OIL-Groundnut Oil</v>
      </c>
      <c r="F121" t="s">
        <v>1736</v>
      </c>
      <c r="G121" t="s">
        <v>1904</v>
      </c>
    </row>
    <row r="122" spans="1:7" x14ac:dyDescent="0.25">
      <c r="A122" t="s">
        <v>1597</v>
      </c>
      <c r="B122" t="s">
        <v>156</v>
      </c>
      <c r="C122" t="s">
        <v>1872</v>
      </c>
      <c r="D122" t="s">
        <v>1891</v>
      </c>
      <c r="E122" t="str">
        <f t="shared" si="1"/>
        <v>MLS-Groundnut meal</v>
      </c>
      <c r="F122" t="s">
        <v>1736</v>
      </c>
      <c r="G122" t="s">
        <v>1904</v>
      </c>
    </row>
    <row r="123" spans="1:7" x14ac:dyDescent="0.25">
      <c r="A123" t="s">
        <v>1598</v>
      </c>
      <c r="B123" t="s">
        <v>145</v>
      </c>
      <c r="C123" t="s">
        <v>340</v>
      </c>
      <c r="D123" t="s">
        <v>1889</v>
      </c>
      <c r="E123" t="str">
        <f t="shared" si="1"/>
        <v>OLS-Rapeseed</v>
      </c>
      <c r="F123" t="s">
        <v>1736</v>
      </c>
      <c r="G123" t="s">
        <v>1904</v>
      </c>
    </row>
    <row r="124" spans="1:7" x14ac:dyDescent="0.25">
      <c r="A124" t="s">
        <v>1599</v>
      </c>
      <c r="B124" t="s">
        <v>147</v>
      </c>
      <c r="C124" t="s">
        <v>340</v>
      </c>
      <c r="D124" t="s">
        <v>1889</v>
      </c>
      <c r="E124" t="str">
        <f t="shared" si="1"/>
        <v>OLS-Rapeseed</v>
      </c>
      <c r="F124" t="s">
        <v>1736</v>
      </c>
      <c r="G124" t="s">
        <v>1904</v>
      </c>
    </row>
    <row r="125" spans="1:7" x14ac:dyDescent="0.25">
      <c r="A125" t="s">
        <v>1600</v>
      </c>
      <c r="B125" t="s">
        <v>153</v>
      </c>
      <c r="C125" t="s">
        <v>441</v>
      </c>
      <c r="D125" t="s">
        <v>1890</v>
      </c>
      <c r="E125" t="str">
        <f t="shared" si="1"/>
        <v>OIL-Rapeseed Oil</v>
      </c>
      <c r="F125" t="s">
        <v>1736</v>
      </c>
      <c r="G125" t="s">
        <v>1904</v>
      </c>
    </row>
    <row r="126" spans="1:7" x14ac:dyDescent="0.25">
      <c r="A126" t="s">
        <v>1601</v>
      </c>
      <c r="B126" t="s">
        <v>156</v>
      </c>
      <c r="C126" t="s">
        <v>476</v>
      </c>
      <c r="D126" t="s">
        <v>1891</v>
      </c>
      <c r="E126" t="str">
        <f t="shared" si="1"/>
        <v>MLS-Rapeseed Meal</v>
      </c>
      <c r="F126" t="s">
        <v>1736</v>
      </c>
      <c r="G126" t="s">
        <v>1904</v>
      </c>
    </row>
    <row r="127" spans="1:7" x14ac:dyDescent="0.25">
      <c r="A127" t="s">
        <v>1602</v>
      </c>
      <c r="B127" t="s">
        <v>145</v>
      </c>
      <c r="C127" t="s">
        <v>1873</v>
      </c>
      <c r="D127" t="s">
        <v>1889</v>
      </c>
      <c r="E127" t="str">
        <f t="shared" si="1"/>
        <v>OLS-Soybean</v>
      </c>
      <c r="F127" t="s">
        <v>1736</v>
      </c>
      <c r="G127" t="s">
        <v>1904</v>
      </c>
    </row>
    <row r="128" spans="1:7" x14ac:dyDescent="0.25">
      <c r="A128" t="s">
        <v>1603</v>
      </c>
      <c r="B128" t="s">
        <v>147</v>
      </c>
      <c r="C128" t="s">
        <v>1873</v>
      </c>
      <c r="D128" t="s">
        <v>1889</v>
      </c>
      <c r="E128" t="str">
        <f t="shared" si="1"/>
        <v>OLS-Soybean</v>
      </c>
      <c r="F128" t="s">
        <v>1736</v>
      </c>
      <c r="G128" t="s">
        <v>1904</v>
      </c>
    </row>
    <row r="129" spans="1:7" x14ac:dyDescent="0.25">
      <c r="A129" t="s">
        <v>1604</v>
      </c>
      <c r="B129" t="s">
        <v>153</v>
      </c>
      <c r="C129" t="s">
        <v>427</v>
      </c>
      <c r="D129" t="s">
        <v>1890</v>
      </c>
      <c r="E129" t="str">
        <f t="shared" si="1"/>
        <v>OIL-Soybean Oil</v>
      </c>
      <c r="F129" t="s">
        <v>1736</v>
      </c>
      <c r="G129" t="s">
        <v>1904</v>
      </c>
    </row>
    <row r="130" spans="1:7" x14ac:dyDescent="0.25">
      <c r="A130" t="s">
        <v>1605</v>
      </c>
      <c r="B130" t="s">
        <v>156</v>
      </c>
      <c r="C130" t="s">
        <v>462</v>
      </c>
      <c r="D130" t="s">
        <v>1891</v>
      </c>
      <c r="E130" t="str">
        <f t="shared" si="1"/>
        <v>MLS-Soybean Meal</v>
      </c>
      <c r="F130" t="s">
        <v>1736</v>
      </c>
      <c r="G130" t="s">
        <v>1904</v>
      </c>
    </row>
    <row r="131" spans="1:7" x14ac:dyDescent="0.25">
      <c r="A131" t="s">
        <v>1606</v>
      </c>
      <c r="B131" t="s">
        <v>145</v>
      </c>
      <c r="C131" t="s">
        <v>1874</v>
      </c>
      <c r="D131" t="s">
        <v>1889</v>
      </c>
      <c r="E131" t="str">
        <f t="shared" si="1"/>
        <v>OLS-Sunflower</v>
      </c>
      <c r="F131" t="s">
        <v>1736</v>
      </c>
      <c r="G131" t="s">
        <v>1904</v>
      </c>
    </row>
    <row r="132" spans="1:7" x14ac:dyDescent="0.25">
      <c r="A132" t="s">
        <v>1607</v>
      </c>
      <c r="B132" t="s">
        <v>147</v>
      </c>
      <c r="C132" t="s">
        <v>1874</v>
      </c>
      <c r="D132" t="s">
        <v>1889</v>
      </c>
      <c r="E132" t="str">
        <f t="shared" si="1"/>
        <v>OLS-Sunflower</v>
      </c>
      <c r="F132" t="s">
        <v>1736</v>
      </c>
      <c r="G132" t="s">
        <v>1904</v>
      </c>
    </row>
    <row r="133" spans="1:7" x14ac:dyDescent="0.25">
      <c r="A133" t="s">
        <v>1608</v>
      </c>
      <c r="B133" t="s">
        <v>153</v>
      </c>
      <c r="C133" t="s">
        <v>420</v>
      </c>
      <c r="D133" t="s">
        <v>1890</v>
      </c>
      <c r="E133" t="str">
        <f t="shared" si="1"/>
        <v>OIL-Sunflower Oil</v>
      </c>
      <c r="F133" t="s">
        <v>1736</v>
      </c>
      <c r="G133" t="s">
        <v>1904</v>
      </c>
    </row>
    <row r="134" spans="1:7" x14ac:dyDescent="0.25">
      <c r="A134" t="s">
        <v>1609</v>
      </c>
      <c r="B134" t="s">
        <v>156</v>
      </c>
      <c r="C134" t="s">
        <v>469</v>
      </c>
      <c r="D134" t="s">
        <v>1891</v>
      </c>
      <c r="E134" t="str">
        <f t="shared" si="1"/>
        <v>MLS-Sunflower Meal</v>
      </c>
      <c r="F134" t="s">
        <v>1736</v>
      </c>
      <c r="G134" t="s">
        <v>1904</v>
      </c>
    </row>
    <row r="135" spans="1:7" x14ac:dyDescent="0.25">
      <c r="A135" t="s">
        <v>1610</v>
      </c>
      <c r="B135" t="s">
        <v>147</v>
      </c>
      <c r="C135" t="s">
        <v>1875</v>
      </c>
      <c r="D135" t="s">
        <v>1889</v>
      </c>
      <c r="E135" t="str">
        <f t="shared" si="1"/>
        <v>OLS-Palm Fruit</v>
      </c>
      <c r="F135" t="s">
        <v>1736</v>
      </c>
      <c r="G135" t="s">
        <v>1904</v>
      </c>
    </row>
    <row r="136" spans="1:7" x14ac:dyDescent="0.25">
      <c r="A136" t="s">
        <v>1611</v>
      </c>
      <c r="B136" t="s">
        <v>153</v>
      </c>
      <c r="C136" t="s">
        <v>1876</v>
      </c>
      <c r="D136" t="s">
        <v>1890</v>
      </c>
      <c r="E136" t="str">
        <f t="shared" si="1"/>
        <v>OIL-Palm Fruit Oil</v>
      </c>
      <c r="F136" t="s">
        <v>1736</v>
      </c>
      <c r="G136" t="s">
        <v>1904</v>
      </c>
    </row>
    <row r="137" spans="1:7" x14ac:dyDescent="0.25">
      <c r="A137" t="s">
        <v>1612</v>
      </c>
      <c r="B137" t="s">
        <v>147</v>
      </c>
      <c r="C137" t="s">
        <v>1877</v>
      </c>
      <c r="D137" t="s">
        <v>1889</v>
      </c>
      <c r="E137" t="str">
        <f t="shared" si="1"/>
        <v>OLS-Palm Kernel</v>
      </c>
      <c r="F137" t="s">
        <v>1736</v>
      </c>
      <c r="G137" t="s">
        <v>1904</v>
      </c>
    </row>
    <row r="138" spans="1:7" x14ac:dyDescent="0.25">
      <c r="A138" t="s">
        <v>1613</v>
      </c>
      <c r="B138" t="s">
        <v>153</v>
      </c>
      <c r="C138" t="s">
        <v>1878</v>
      </c>
      <c r="D138" t="s">
        <v>1890</v>
      </c>
      <c r="E138" t="str">
        <f t="shared" ref="E138:E150" si="2">IF(C138&lt;&gt;D138,CONCATENATE(D138,"-",C138),"")</f>
        <v>OIL-Palm Kernel Oil</v>
      </c>
      <c r="F138" t="s">
        <v>1736</v>
      </c>
      <c r="G138" t="s">
        <v>1904</v>
      </c>
    </row>
    <row r="139" spans="1:7" x14ac:dyDescent="0.25">
      <c r="A139" t="s">
        <v>1614</v>
      </c>
      <c r="B139" t="s">
        <v>156</v>
      </c>
      <c r="C139" t="s">
        <v>1879</v>
      </c>
      <c r="D139" t="s">
        <v>1891</v>
      </c>
      <c r="E139" t="str">
        <f t="shared" si="2"/>
        <v>MLS-Palm Kernel Meal</v>
      </c>
      <c r="F139" t="s">
        <v>1736</v>
      </c>
      <c r="G139" t="s">
        <v>1904</v>
      </c>
    </row>
    <row r="140" spans="1:7" x14ac:dyDescent="0.25">
      <c r="A140" t="s">
        <v>1615</v>
      </c>
      <c r="B140" t="s">
        <v>145</v>
      </c>
      <c r="C140" t="s">
        <v>1880</v>
      </c>
      <c r="D140" t="s">
        <v>1889</v>
      </c>
      <c r="E140" t="str">
        <f t="shared" si="2"/>
        <v>OLS-Other Oilseeds</v>
      </c>
      <c r="F140" t="s">
        <v>1736</v>
      </c>
      <c r="G140" t="s">
        <v>1904</v>
      </c>
    </row>
    <row r="141" spans="1:7" x14ac:dyDescent="0.25">
      <c r="A141" t="s">
        <v>1616</v>
      </c>
      <c r="B141" t="s">
        <v>147</v>
      </c>
      <c r="C141" t="s">
        <v>1880</v>
      </c>
      <c r="D141" t="s">
        <v>1889</v>
      </c>
      <c r="E141" t="str">
        <f t="shared" si="2"/>
        <v>OLS-Other Oilseeds</v>
      </c>
      <c r="F141" t="s">
        <v>1736</v>
      </c>
      <c r="G141" t="s">
        <v>1904</v>
      </c>
    </row>
    <row r="142" spans="1:7" x14ac:dyDescent="0.25">
      <c r="A142" t="s">
        <v>1617</v>
      </c>
      <c r="B142" t="s">
        <v>153</v>
      </c>
      <c r="C142" t="s">
        <v>1881</v>
      </c>
      <c r="D142" t="s">
        <v>1890</v>
      </c>
      <c r="E142" t="str">
        <f t="shared" si="2"/>
        <v>OIL-Other Oils</v>
      </c>
      <c r="F142" t="s">
        <v>1736</v>
      </c>
      <c r="G142" t="s">
        <v>1904</v>
      </c>
    </row>
    <row r="143" spans="1:7" x14ac:dyDescent="0.25">
      <c r="A143" t="s">
        <v>1618</v>
      </c>
      <c r="B143" t="s">
        <v>156</v>
      </c>
      <c r="C143" t="s">
        <v>1882</v>
      </c>
      <c r="D143" t="s">
        <v>1891</v>
      </c>
      <c r="E143" t="str">
        <f t="shared" si="2"/>
        <v>MLS-Other meals</v>
      </c>
      <c r="F143" t="s">
        <v>1736</v>
      </c>
      <c r="G143" t="s">
        <v>1904</v>
      </c>
    </row>
    <row r="144" spans="1:7" x14ac:dyDescent="0.25">
      <c r="A144" t="s">
        <v>1619</v>
      </c>
      <c r="B144" t="s">
        <v>149</v>
      </c>
      <c r="C144" t="s">
        <v>1884</v>
      </c>
      <c r="D144" t="s">
        <v>1897</v>
      </c>
      <c r="E144" t="str">
        <f t="shared" si="2"/>
        <v>COT-Cacao</v>
      </c>
      <c r="F144" t="s">
        <v>1736</v>
      </c>
      <c r="G144" t="s">
        <v>1904</v>
      </c>
    </row>
    <row r="145" spans="1:7" x14ac:dyDescent="0.25">
      <c r="A145" t="s">
        <v>1620</v>
      </c>
      <c r="B145" t="s">
        <v>149</v>
      </c>
      <c r="C145" t="s">
        <v>489</v>
      </c>
      <c r="D145" t="s">
        <v>1897</v>
      </c>
      <c r="E145" t="str">
        <f t="shared" si="2"/>
        <v>COT-Coffee</v>
      </c>
      <c r="F145" t="s">
        <v>1736</v>
      </c>
      <c r="G145" t="s">
        <v>1904</v>
      </c>
    </row>
    <row r="146" spans="1:7" x14ac:dyDescent="0.25">
      <c r="A146" t="s">
        <v>1621</v>
      </c>
      <c r="B146" t="s">
        <v>149</v>
      </c>
      <c r="C146" t="s">
        <v>507</v>
      </c>
      <c r="D146" t="s">
        <v>1897</v>
      </c>
      <c r="E146" t="str">
        <f t="shared" si="2"/>
        <v>COT-Cotton</v>
      </c>
      <c r="F146" t="s">
        <v>1736</v>
      </c>
      <c r="G146" t="s">
        <v>1904</v>
      </c>
    </row>
    <row r="147" spans="1:7" x14ac:dyDescent="0.25">
      <c r="A147" t="s">
        <v>1622</v>
      </c>
      <c r="B147" t="s">
        <v>149</v>
      </c>
      <c r="C147" t="s">
        <v>501</v>
      </c>
      <c r="D147" t="s">
        <v>1897</v>
      </c>
      <c r="E147" t="str">
        <f t="shared" si="2"/>
        <v>COT-Tea</v>
      </c>
      <c r="F147" t="s">
        <v>1736</v>
      </c>
      <c r="G147" t="s">
        <v>1904</v>
      </c>
    </row>
    <row r="148" spans="1:7" x14ac:dyDescent="0.25">
      <c r="A148" t="s">
        <v>1623</v>
      </c>
      <c r="B148" t="s">
        <v>149</v>
      </c>
      <c r="C148" t="s">
        <v>1883</v>
      </c>
      <c r="D148" t="s">
        <v>1897</v>
      </c>
      <c r="E148" t="str">
        <f t="shared" si="2"/>
        <v>COT-Other</v>
      </c>
      <c r="F148" t="s">
        <v>1736</v>
      </c>
      <c r="G148" t="s">
        <v>1904</v>
      </c>
    </row>
    <row r="149" spans="1:7" x14ac:dyDescent="0.25">
      <c r="A149" s="36" t="s">
        <v>1624</v>
      </c>
      <c r="B149" t="s">
        <v>149</v>
      </c>
      <c r="C149" t="s">
        <v>1625</v>
      </c>
      <c r="D149" t="s">
        <v>1892</v>
      </c>
      <c r="E149" t="str">
        <f t="shared" si="2"/>
        <v>FOR-Fodders</v>
      </c>
    </row>
    <row r="150" spans="1:7" x14ac:dyDescent="0.25">
      <c r="A150" s="36" t="s">
        <v>1626</v>
      </c>
      <c r="B150" t="s">
        <v>149</v>
      </c>
      <c r="C150" t="s">
        <v>1627</v>
      </c>
      <c r="D150" t="s">
        <v>1892</v>
      </c>
      <c r="E150" t="str">
        <f t="shared" si="2"/>
        <v>FOR-Grass</v>
      </c>
    </row>
  </sheetData>
  <hyperlinks>
    <hyperlink ref="A1" location="MAIN!A1" display="Main" xr:uid="{00000000-0004-0000-0B00-000000000000}"/>
    <hyperlink ref="A2" location="Aggregation!A1" display="Aggregation" xr:uid="{00000000-0004-0000-0B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5CD7-29F5-4D79-8AE4-9F50565EDEE1}">
  <sheetPr>
    <tabColor rgb="FF92D050"/>
  </sheetPr>
  <dimension ref="A1:B49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2" max="2" width="61.5703125" bestFit="1" customWidth="1"/>
  </cols>
  <sheetData>
    <row r="1" spans="1:2" x14ac:dyDescent="0.25">
      <c r="A1" t="s">
        <v>15</v>
      </c>
      <c r="B1" t="s">
        <v>57</v>
      </c>
    </row>
    <row r="2" spans="1:2" x14ac:dyDescent="0.25">
      <c r="A2" t="s">
        <v>47</v>
      </c>
      <c r="B2" t="s">
        <v>55</v>
      </c>
    </row>
    <row r="3" spans="1:2" x14ac:dyDescent="0.25">
      <c r="A3" t="s">
        <v>48</v>
      </c>
      <c r="B3" t="s">
        <v>56</v>
      </c>
    </row>
    <row r="4" spans="1:2" x14ac:dyDescent="0.25">
      <c r="A4" t="s">
        <v>41</v>
      </c>
      <c r="B4" t="s">
        <v>49</v>
      </c>
    </row>
    <row r="5" spans="1:2" x14ac:dyDescent="0.25">
      <c r="A5" t="s">
        <v>1808</v>
      </c>
      <c r="B5" t="s">
        <v>1802</v>
      </c>
    </row>
    <row r="6" spans="1:2" x14ac:dyDescent="0.25">
      <c r="A6" t="s">
        <v>1761</v>
      </c>
      <c r="B6" t="s">
        <v>1762</v>
      </c>
    </row>
    <row r="7" spans="1:2" x14ac:dyDescent="0.25">
      <c r="A7" t="s">
        <v>1753</v>
      </c>
      <c r="B7" t="s">
        <v>1754</v>
      </c>
    </row>
    <row r="8" spans="1:2" x14ac:dyDescent="0.25">
      <c r="A8" t="s">
        <v>1755</v>
      </c>
      <c r="B8" t="s">
        <v>1756</v>
      </c>
    </row>
    <row r="9" spans="1:2" x14ac:dyDescent="0.25">
      <c r="A9" t="s">
        <v>59</v>
      </c>
      <c r="B9" t="s">
        <v>63</v>
      </c>
    </row>
    <row r="10" spans="1:2" x14ac:dyDescent="0.25">
      <c r="A10" t="s">
        <v>1809</v>
      </c>
      <c r="B10" t="s">
        <v>1803</v>
      </c>
    </row>
    <row r="11" spans="1:2" x14ac:dyDescent="0.25">
      <c r="A11" t="s">
        <v>1811</v>
      </c>
      <c r="B11" t="s">
        <v>1804</v>
      </c>
    </row>
    <row r="12" spans="1:2" x14ac:dyDescent="0.25">
      <c r="A12" t="s">
        <v>61</v>
      </c>
      <c r="B12" t="s">
        <v>65</v>
      </c>
    </row>
    <row r="13" spans="1:2" x14ac:dyDescent="0.25">
      <c r="A13" t="s">
        <v>60</v>
      </c>
      <c r="B13" t="s">
        <v>64</v>
      </c>
    </row>
    <row r="14" spans="1:2" x14ac:dyDescent="0.25">
      <c r="A14" t="s">
        <v>67</v>
      </c>
      <c r="B14" t="s">
        <v>68</v>
      </c>
    </row>
    <row r="15" spans="1:2" x14ac:dyDescent="0.25">
      <c r="A15" t="s">
        <v>1751</v>
      </c>
      <c r="B15" t="s">
        <v>1752</v>
      </c>
    </row>
    <row r="16" spans="1:2" x14ac:dyDescent="0.25">
      <c r="A16" t="s">
        <v>1814</v>
      </c>
      <c r="B16" t="s">
        <v>1806</v>
      </c>
    </row>
    <row r="17" spans="1:2" x14ac:dyDescent="0.25">
      <c r="A17" t="s">
        <v>1749</v>
      </c>
      <c r="B17" t="s">
        <v>1750</v>
      </c>
    </row>
    <row r="18" spans="1:2" x14ac:dyDescent="0.25">
      <c r="A18" t="s">
        <v>58</v>
      </c>
      <c r="B18" t="s">
        <v>62</v>
      </c>
    </row>
    <row r="19" spans="1:2" x14ac:dyDescent="0.25">
      <c r="A19" t="s">
        <v>1770</v>
      </c>
      <c r="B19" t="s">
        <v>1771</v>
      </c>
    </row>
    <row r="20" spans="1:2" x14ac:dyDescent="0.25">
      <c r="A20" t="s">
        <v>1772</v>
      </c>
      <c r="B20" t="s">
        <v>1773</v>
      </c>
    </row>
    <row r="21" spans="1:2" x14ac:dyDescent="0.25">
      <c r="A21" t="s">
        <v>46</v>
      </c>
      <c r="B21" t="s">
        <v>54</v>
      </c>
    </row>
    <row r="22" spans="1:2" x14ac:dyDescent="0.25">
      <c r="A22" t="s">
        <v>1825</v>
      </c>
      <c r="B22" t="s">
        <v>1826</v>
      </c>
    </row>
    <row r="23" spans="1:2" x14ac:dyDescent="0.25">
      <c r="A23" t="s">
        <v>1781</v>
      </c>
      <c r="B23" t="s">
        <v>1782</v>
      </c>
    </row>
    <row r="24" spans="1:2" x14ac:dyDescent="0.25">
      <c r="A24" t="s">
        <v>44</v>
      </c>
      <c r="B24" t="s">
        <v>52</v>
      </c>
    </row>
    <row r="25" spans="1:2" x14ac:dyDescent="0.25">
      <c r="A25" t="s">
        <v>1763</v>
      </c>
      <c r="B25" t="s">
        <v>1764</v>
      </c>
    </row>
    <row r="26" spans="1:2" x14ac:dyDescent="0.25">
      <c r="A26" t="s">
        <v>1774</v>
      </c>
      <c r="B26" t="s">
        <v>1775</v>
      </c>
    </row>
    <row r="27" spans="1:2" x14ac:dyDescent="0.25">
      <c r="A27" t="s">
        <v>45</v>
      </c>
      <c r="B27" t="s">
        <v>53</v>
      </c>
    </row>
    <row r="28" spans="1:2" x14ac:dyDescent="0.25">
      <c r="A28" t="s">
        <v>1827</v>
      </c>
      <c r="B28" t="s">
        <v>1828</v>
      </c>
    </row>
    <row r="29" spans="1:2" x14ac:dyDescent="0.25">
      <c r="A29" t="s">
        <v>1784</v>
      </c>
      <c r="B29" t="s">
        <v>1783</v>
      </c>
    </row>
    <row r="30" spans="1:2" x14ac:dyDescent="0.25">
      <c r="A30" t="s">
        <v>1829</v>
      </c>
      <c r="B30" t="s">
        <v>1830</v>
      </c>
    </row>
    <row r="31" spans="1:2" x14ac:dyDescent="0.25">
      <c r="A31" t="s">
        <v>1831</v>
      </c>
      <c r="B31" t="s">
        <v>1832</v>
      </c>
    </row>
    <row r="32" spans="1:2" x14ac:dyDescent="0.25">
      <c r="A32" t="s">
        <v>1785</v>
      </c>
      <c r="B32" t="s">
        <v>1780</v>
      </c>
    </row>
    <row r="33" spans="1:2" x14ac:dyDescent="0.25">
      <c r="A33" t="s">
        <v>1778</v>
      </c>
      <c r="B33" t="s">
        <v>1779</v>
      </c>
    </row>
    <row r="34" spans="1:2" x14ac:dyDescent="0.25">
      <c r="A34" t="s">
        <v>43</v>
      </c>
      <c r="B34" t="s">
        <v>51</v>
      </c>
    </row>
    <row r="35" spans="1:2" x14ac:dyDescent="0.25">
      <c r="A35" t="s">
        <v>1791</v>
      </c>
      <c r="B35" t="s">
        <v>1792</v>
      </c>
    </row>
    <row r="36" spans="1:2" x14ac:dyDescent="0.25">
      <c r="A36" t="s">
        <v>1813</v>
      </c>
      <c r="B36" t="s">
        <v>1805</v>
      </c>
    </row>
    <row r="37" spans="1:2" x14ac:dyDescent="0.25">
      <c r="A37" t="s">
        <v>1807</v>
      </c>
      <c r="B37" t="s">
        <v>1810</v>
      </c>
    </row>
    <row r="38" spans="1:2" x14ac:dyDescent="0.25">
      <c r="A38" t="s">
        <v>1800</v>
      </c>
      <c r="B38" t="s">
        <v>1801</v>
      </c>
    </row>
    <row r="39" spans="1:2" x14ac:dyDescent="0.25">
      <c r="A39" t="s">
        <v>42</v>
      </c>
      <c r="B39" t="s">
        <v>50</v>
      </c>
    </row>
    <row r="40" spans="1:2" x14ac:dyDescent="0.25">
      <c r="A40" t="s">
        <v>1833</v>
      </c>
      <c r="B40" t="s">
        <v>1834</v>
      </c>
    </row>
    <row r="41" spans="1:2" x14ac:dyDescent="0.25">
      <c r="A41" t="s">
        <v>1798</v>
      </c>
      <c r="B41" t="s">
        <v>1799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1788</v>
      </c>
      <c r="B43" t="s">
        <v>1762</v>
      </c>
    </row>
    <row r="44" spans="1:2" x14ac:dyDescent="0.25">
      <c r="A44" t="s">
        <v>1789</v>
      </c>
      <c r="B44" t="s">
        <v>1790</v>
      </c>
    </row>
    <row r="45" spans="1:2" x14ac:dyDescent="0.25">
      <c r="A45" t="s">
        <v>1786</v>
      </c>
      <c r="B45" t="s">
        <v>1787</v>
      </c>
    </row>
    <row r="46" spans="1:2" x14ac:dyDescent="0.25">
      <c r="A46" t="s">
        <v>1758</v>
      </c>
      <c r="B46" t="s">
        <v>1759</v>
      </c>
    </row>
    <row r="47" spans="1:2" x14ac:dyDescent="0.25">
      <c r="A47" t="s">
        <v>1796</v>
      </c>
      <c r="B47" t="s">
        <v>1797</v>
      </c>
    </row>
    <row r="48" spans="1:2" x14ac:dyDescent="0.25">
      <c r="A48" t="s">
        <v>1793</v>
      </c>
      <c r="B48" t="s">
        <v>1794</v>
      </c>
    </row>
    <row r="49" spans="1:2" x14ac:dyDescent="0.25">
      <c r="A49" t="s">
        <v>110</v>
      </c>
      <c r="B49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5" tint="-0.249977111117893"/>
  </sheetPr>
  <dimension ref="A1:AG519"/>
  <sheetViews>
    <sheetView zoomScale="70" zoomScaleNormal="70" workbookViewId="0">
      <selection activeCell="S28" sqref="S28"/>
    </sheetView>
  </sheetViews>
  <sheetFormatPr defaultRowHeight="15" x14ac:dyDescent="0.25"/>
  <cols>
    <col min="1" max="1" width="7" bestFit="1" customWidth="1"/>
    <col min="2" max="3" width="28.5703125" bestFit="1" customWidth="1"/>
    <col min="4" max="4" width="46" bestFit="1" customWidth="1"/>
    <col min="5" max="5" width="39.85546875" bestFit="1" customWidth="1"/>
    <col min="6" max="6" width="7.7109375" bestFit="1" customWidth="1"/>
    <col min="8" max="9" width="28.5703125" bestFit="1" customWidth="1"/>
    <col min="10" max="10" width="46" bestFit="1" customWidth="1"/>
    <col min="11" max="11" width="57.140625" bestFit="1" customWidth="1"/>
    <col min="12" max="12" width="7.7109375" bestFit="1" customWidth="1"/>
    <col min="14" max="15" width="23.140625" bestFit="1" customWidth="1"/>
    <col min="16" max="16" width="35.28515625" bestFit="1" customWidth="1"/>
    <col min="17" max="17" width="28.7109375" bestFit="1" customWidth="1"/>
    <col min="18" max="18" width="7.7109375" bestFit="1" customWidth="1"/>
    <col min="19" max="19" width="7.140625" bestFit="1" customWidth="1"/>
    <col min="20" max="20" width="6.7109375" bestFit="1" customWidth="1"/>
    <col min="22" max="22" width="23.140625" bestFit="1" customWidth="1"/>
    <col min="24" max="24" width="39.85546875" bestFit="1" customWidth="1"/>
    <col min="30" max="30" width="17.28515625" bestFit="1" customWidth="1"/>
    <col min="31" max="31" width="28.7109375" bestFit="1" customWidth="1"/>
    <col min="32" max="33" width="34.5703125" bestFit="1" customWidth="1"/>
  </cols>
  <sheetData>
    <row r="1" spans="1:33" x14ac:dyDescent="0.25">
      <c r="A1" s="26"/>
    </row>
    <row r="3" spans="1:33" ht="20.25" thickBot="1" x14ac:dyDescent="0.35">
      <c r="B3" s="2" t="s">
        <v>119</v>
      </c>
      <c r="D3" s="3"/>
    </row>
    <row r="4" spans="1:33" ht="15.75" thickTop="1" x14ac:dyDescent="0.25"/>
    <row r="6" spans="1:33" ht="20.25" thickBot="1" x14ac:dyDescent="0.35">
      <c r="B6" s="2" t="s">
        <v>120</v>
      </c>
      <c r="C6" s="2"/>
      <c r="D6" s="2"/>
      <c r="H6" s="2" t="s">
        <v>121</v>
      </c>
      <c r="N6" s="5" t="s">
        <v>122</v>
      </c>
      <c r="O6" s="5"/>
      <c r="V6" s="5" t="s">
        <v>123</v>
      </c>
      <c r="AD6" s="2" t="s">
        <v>1518</v>
      </c>
      <c r="AE6" s="2"/>
      <c r="AF6" s="2"/>
    </row>
    <row r="7" spans="1:33" ht="15.75" thickTop="1" x14ac:dyDescent="0.25">
      <c r="V7" s="27" t="s">
        <v>124</v>
      </c>
      <c r="X7" t="s">
        <v>125</v>
      </c>
      <c r="AG7" t="s">
        <v>1707</v>
      </c>
    </row>
    <row r="8" spans="1:33" ht="18" thickBot="1" x14ac:dyDescent="0.35">
      <c r="B8" s="5" t="s">
        <v>126</v>
      </c>
      <c r="C8" s="5" t="s">
        <v>127</v>
      </c>
      <c r="D8" s="5" t="s">
        <v>128</v>
      </c>
      <c r="E8" s="7" t="s">
        <v>129</v>
      </c>
      <c r="F8" s="7" t="s">
        <v>130</v>
      </c>
      <c r="H8" s="5" t="s">
        <v>126</v>
      </c>
      <c r="I8" s="5" t="s">
        <v>127</v>
      </c>
      <c r="J8" s="5" t="s">
        <v>131</v>
      </c>
      <c r="K8" s="7" t="s">
        <v>129</v>
      </c>
      <c r="L8" s="7" t="s">
        <v>130</v>
      </c>
      <c r="N8" s="28" t="s">
        <v>126</v>
      </c>
      <c r="O8" s="29" t="s">
        <v>127</v>
      </c>
      <c r="P8" s="29" t="s">
        <v>131</v>
      </c>
      <c r="Q8" s="30" t="s">
        <v>129</v>
      </c>
      <c r="R8" s="29" t="s">
        <v>130</v>
      </c>
      <c r="S8" s="29" t="s">
        <v>132</v>
      </c>
      <c r="T8" s="29" t="s">
        <v>133</v>
      </c>
      <c r="V8" s="31" t="s">
        <v>134</v>
      </c>
      <c r="X8" t="s">
        <v>135</v>
      </c>
      <c r="AD8" t="s">
        <v>1519</v>
      </c>
      <c r="AE8" t="s">
        <v>1520</v>
      </c>
      <c r="AF8" t="str">
        <f t="shared" ref="AF8:AF39" si="0">MID(AD8,2,10) &amp; " - " &amp; AE8</f>
        <v>beef - Cattle</v>
      </c>
      <c r="AG8" t="s">
        <v>1654</v>
      </c>
    </row>
    <row r="9" spans="1:33" ht="15.75" thickTop="1" x14ac:dyDescent="0.25">
      <c r="C9" t="s">
        <v>136</v>
      </c>
      <c r="D9" t="s">
        <v>136</v>
      </c>
      <c r="E9" t="s">
        <v>136</v>
      </c>
      <c r="F9">
        <v>1</v>
      </c>
      <c r="I9" t="s">
        <v>136</v>
      </c>
      <c r="J9" t="s">
        <v>136</v>
      </c>
      <c r="K9" t="s">
        <v>136</v>
      </c>
      <c r="L9">
        <v>1</v>
      </c>
      <c r="N9" s="32"/>
      <c r="O9" s="27" t="s">
        <v>124</v>
      </c>
      <c r="P9" s="27" t="s">
        <v>124</v>
      </c>
      <c r="Q9" s="27" t="s">
        <v>124</v>
      </c>
      <c r="R9">
        <v>1</v>
      </c>
      <c r="T9">
        <v>1</v>
      </c>
      <c r="V9" s="27" t="s">
        <v>137</v>
      </c>
      <c r="AD9" t="s">
        <v>1521</v>
      </c>
      <c r="AE9" t="s">
        <v>1522</v>
      </c>
      <c r="AF9" t="str">
        <f t="shared" si="0"/>
        <v>pork - Pigs</v>
      </c>
      <c r="AG9" t="s">
        <v>1634</v>
      </c>
    </row>
    <row r="10" spans="1:33" x14ac:dyDescent="0.25">
      <c r="B10" t="s">
        <v>136</v>
      </c>
      <c r="C10" t="s">
        <v>138</v>
      </c>
      <c r="D10" t="s">
        <v>138</v>
      </c>
      <c r="E10" t="s">
        <v>138</v>
      </c>
      <c r="F10">
        <v>1</v>
      </c>
      <c r="H10" t="s">
        <v>136</v>
      </c>
      <c r="I10" t="s">
        <v>138</v>
      </c>
      <c r="J10" t="s">
        <v>138</v>
      </c>
      <c r="K10" t="s">
        <v>138</v>
      </c>
      <c r="L10">
        <v>1</v>
      </c>
      <c r="N10" s="33" t="s">
        <v>124</v>
      </c>
      <c r="O10" s="34" t="s">
        <v>134</v>
      </c>
      <c r="P10" s="34" t="s">
        <v>134</v>
      </c>
      <c r="Q10" s="34" t="s">
        <v>134</v>
      </c>
      <c r="R10">
        <v>1</v>
      </c>
      <c r="T10">
        <v>1</v>
      </c>
      <c r="V10" s="31" t="s">
        <v>139</v>
      </c>
      <c r="AD10" t="s">
        <v>1523</v>
      </c>
      <c r="AE10" t="s">
        <v>1524</v>
      </c>
      <c r="AF10" t="str">
        <f t="shared" si="0"/>
        <v>lamb - Sheep and Goats</v>
      </c>
      <c r="AG10" t="s">
        <v>1648</v>
      </c>
    </row>
    <row r="11" spans="1:33" x14ac:dyDescent="0.25">
      <c r="B11" t="s">
        <v>136</v>
      </c>
      <c r="C11" t="s">
        <v>140</v>
      </c>
      <c r="D11" t="s">
        <v>140</v>
      </c>
      <c r="E11" t="s">
        <v>140</v>
      </c>
      <c r="F11">
        <v>1</v>
      </c>
      <c r="H11" t="s">
        <v>136</v>
      </c>
      <c r="I11" t="s">
        <v>140</v>
      </c>
      <c r="J11" t="s">
        <v>140</v>
      </c>
      <c r="K11" t="s">
        <v>140</v>
      </c>
      <c r="L11">
        <v>1</v>
      </c>
      <c r="N11" s="35" t="s">
        <v>124</v>
      </c>
      <c r="O11" t="s">
        <v>137</v>
      </c>
      <c r="P11" t="s">
        <v>137</v>
      </c>
      <c r="Q11" t="s">
        <v>137</v>
      </c>
      <c r="R11">
        <v>1</v>
      </c>
      <c r="T11">
        <v>1</v>
      </c>
      <c r="V11" s="27" t="s">
        <v>141</v>
      </c>
      <c r="AD11" t="s">
        <v>1525</v>
      </c>
      <c r="AE11" t="s">
        <v>1526</v>
      </c>
      <c r="AF11" t="str">
        <f t="shared" si="0"/>
        <v>poul - Poultry</v>
      </c>
      <c r="AG11" t="s">
        <v>1628</v>
      </c>
    </row>
    <row r="12" spans="1:33" x14ac:dyDescent="0.25">
      <c r="B12" t="s">
        <v>136</v>
      </c>
      <c r="C12" t="s">
        <v>142</v>
      </c>
      <c r="D12" t="s">
        <v>142</v>
      </c>
      <c r="E12" t="s">
        <v>142</v>
      </c>
      <c r="F12">
        <v>1</v>
      </c>
      <c r="H12" t="s">
        <v>136</v>
      </c>
      <c r="I12" t="s">
        <v>142</v>
      </c>
      <c r="J12" t="s">
        <v>142</v>
      </c>
      <c r="K12" t="s">
        <v>142</v>
      </c>
      <c r="L12">
        <v>1</v>
      </c>
      <c r="N12" s="35" t="s">
        <v>124</v>
      </c>
      <c r="O12" t="s">
        <v>139</v>
      </c>
      <c r="P12" t="s">
        <v>139</v>
      </c>
      <c r="Q12" t="s">
        <v>139</v>
      </c>
      <c r="R12">
        <v>1</v>
      </c>
      <c r="T12">
        <v>1</v>
      </c>
      <c r="V12" s="31" t="s">
        <v>143</v>
      </c>
      <c r="AD12" t="s">
        <v>1527</v>
      </c>
      <c r="AE12" t="s">
        <v>1528</v>
      </c>
      <c r="AF12" t="str">
        <f t="shared" si="0"/>
        <v>eggs - Eggs</v>
      </c>
      <c r="AG12" t="s">
        <v>1700</v>
      </c>
    </row>
    <row r="13" spans="1:33" x14ac:dyDescent="0.25">
      <c r="B13" t="s">
        <v>136</v>
      </c>
      <c r="C13" t="s">
        <v>144</v>
      </c>
      <c r="D13" t="s">
        <v>144</v>
      </c>
      <c r="E13" t="s">
        <v>144</v>
      </c>
      <c r="F13">
        <v>1</v>
      </c>
      <c r="H13" t="s">
        <v>136</v>
      </c>
      <c r="I13" t="s">
        <v>144</v>
      </c>
      <c r="J13" t="s">
        <v>144</v>
      </c>
      <c r="K13" t="s">
        <v>144</v>
      </c>
      <c r="L13">
        <v>1</v>
      </c>
      <c r="N13" s="35" t="s">
        <v>124</v>
      </c>
      <c r="O13" t="s">
        <v>141</v>
      </c>
      <c r="P13" t="s">
        <v>141</v>
      </c>
      <c r="Q13" t="s">
        <v>141</v>
      </c>
      <c r="R13">
        <v>1</v>
      </c>
      <c r="T13">
        <v>1</v>
      </c>
      <c r="V13" s="27" t="s">
        <v>145</v>
      </c>
      <c r="AD13" t="s">
        <v>1529</v>
      </c>
      <c r="AE13" t="s">
        <v>1530</v>
      </c>
      <c r="AF13" t="str">
        <f t="shared" si="0"/>
        <v>milk - Dairy</v>
      </c>
      <c r="AG13" t="s">
        <v>1643</v>
      </c>
    </row>
    <row r="14" spans="1:33" x14ac:dyDescent="0.25">
      <c r="B14" t="s">
        <v>136</v>
      </c>
      <c r="C14" t="s">
        <v>146</v>
      </c>
      <c r="D14" t="s">
        <v>146</v>
      </c>
      <c r="E14" t="s">
        <v>146</v>
      </c>
      <c r="F14">
        <v>1</v>
      </c>
      <c r="H14" t="s">
        <v>136</v>
      </c>
      <c r="I14" t="s">
        <v>146</v>
      </c>
      <c r="J14" t="s">
        <v>146</v>
      </c>
      <c r="K14" t="s">
        <v>146</v>
      </c>
      <c r="L14">
        <v>1</v>
      </c>
      <c r="N14" s="35" t="s">
        <v>124</v>
      </c>
      <c r="O14" t="s">
        <v>143</v>
      </c>
      <c r="P14" t="s">
        <v>143</v>
      </c>
      <c r="Q14" t="s">
        <v>143</v>
      </c>
      <c r="R14">
        <v>1</v>
      </c>
      <c r="T14">
        <v>1</v>
      </c>
      <c r="V14" s="31" t="s">
        <v>147</v>
      </c>
      <c r="AD14" s="36" t="s">
        <v>163</v>
      </c>
      <c r="AE14" t="s">
        <v>162</v>
      </c>
      <c r="AF14" t="str">
        <f t="shared" si="0"/>
        <v>barl - Barley</v>
      </c>
      <c r="AG14" t="s">
        <v>1649</v>
      </c>
    </row>
    <row r="15" spans="1:33" x14ac:dyDescent="0.25">
      <c r="B15" t="s">
        <v>138</v>
      </c>
      <c r="C15" t="s">
        <v>148</v>
      </c>
      <c r="D15" t="s">
        <v>148</v>
      </c>
      <c r="E15" t="s">
        <v>148</v>
      </c>
      <c r="F15">
        <v>1</v>
      </c>
      <c r="H15" t="s">
        <v>138</v>
      </c>
      <c r="I15" t="s">
        <v>148</v>
      </c>
      <c r="J15" t="s">
        <v>148</v>
      </c>
      <c r="K15" t="s">
        <v>148</v>
      </c>
      <c r="L15">
        <v>1</v>
      </c>
      <c r="N15" s="35" t="s">
        <v>124</v>
      </c>
      <c r="O15" t="s">
        <v>145</v>
      </c>
      <c r="P15" t="s">
        <v>145</v>
      </c>
      <c r="Q15" t="s">
        <v>145</v>
      </c>
      <c r="R15">
        <v>1</v>
      </c>
      <c r="T15">
        <v>1</v>
      </c>
      <c r="V15" s="27" t="s">
        <v>149</v>
      </c>
      <c r="AD15" s="36" t="s">
        <v>168</v>
      </c>
      <c r="AE15" t="s">
        <v>167</v>
      </c>
      <c r="AF15" t="str">
        <f t="shared" si="0"/>
        <v>maiz - Maize</v>
      </c>
      <c r="AG15" t="s">
        <v>1699</v>
      </c>
    </row>
    <row r="16" spans="1:33" x14ac:dyDescent="0.25">
      <c r="B16" t="s">
        <v>138</v>
      </c>
      <c r="C16" t="s">
        <v>150</v>
      </c>
      <c r="D16" t="s">
        <v>150</v>
      </c>
      <c r="E16" t="s">
        <v>150</v>
      </c>
      <c r="F16">
        <v>1</v>
      </c>
      <c r="H16" t="s">
        <v>138</v>
      </c>
      <c r="I16" t="s">
        <v>150</v>
      </c>
      <c r="J16" t="s">
        <v>150</v>
      </c>
      <c r="K16" t="s">
        <v>150</v>
      </c>
      <c r="L16">
        <v>1</v>
      </c>
      <c r="N16" s="35" t="s">
        <v>124</v>
      </c>
      <c r="O16" t="s">
        <v>147</v>
      </c>
      <c r="P16" t="s">
        <v>147</v>
      </c>
      <c r="Q16" t="s">
        <v>147</v>
      </c>
      <c r="R16">
        <v>1</v>
      </c>
      <c r="T16">
        <v>1</v>
      </c>
      <c r="V16" s="31" t="s">
        <v>151</v>
      </c>
      <c r="AD16" s="36" t="s">
        <v>173</v>
      </c>
      <c r="AE16" t="s">
        <v>172</v>
      </c>
      <c r="AF16" t="str">
        <f t="shared" si="0"/>
        <v>mill - Millet</v>
      </c>
      <c r="AG16" t="s">
        <v>1701</v>
      </c>
    </row>
    <row r="17" spans="2:33" x14ac:dyDescent="0.25">
      <c r="B17" t="s">
        <v>138</v>
      </c>
      <c r="C17" t="s">
        <v>152</v>
      </c>
      <c r="D17" t="s">
        <v>152</v>
      </c>
      <c r="E17" t="s">
        <v>152</v>
      </c>
      <c r="F17">
        <v>1</v>
      </c>
      <c r="H17" t="s">
        <v>138</v>
      </c>
      <c r="I17" t="s">
        <v>152</v>
      </c>
      <c r="J17" t="s">
        <v>152</v>
      </c>
      <c r="K17" t="s">
        <v>152</v>
      </c>
      <c r="L17">
        <v>1</v>
      </c>
      <c r="N17" s="35" t="s">
        <v>124</v>
      </c>
      <c r="O17" t="s">
        <v>153</v>
      </c>
      <c r="P17" t="s">
        <v>153</v>
      </c>
      <c r="Q17" t="s">
        <v>153</v>
      </c>
      <c r="R17">
        <v>1</v>
      </c>
      <c r="T17">
        <v>0</v>
      </c>
      <c r="V17" s="27" t="s">
        <v>154</v>
      </c>
      <c r="AD17" s="36" t="s">
        <v>183</v>
      </c>
      <c r="AE17" t="s">
        <v>182</v>
      </c>
      <c r="AF17" t="str">
        <f t="shared" si="0"/>
        <v>rice - Rice</v>
      </c>
      <c r="AG17" t="s">
        <v>1650</v>
      </c>
    </row>
    <row r="18" spans="2:33" x14ac:dyDescent="0.25">
      <c r="B18" t="s">
        <v>138</v>
      </c>
      <c r="C18" t="s">
        <v>155</v>
      </c>
      <c r="D18" t="s">
        <v>155</v>
      </c>
      <c r="E18" t="s">
        <v>155</v>
      </c>
      <c r="F18">
        <v>1</v>
      </c>
      <c r="H18" t="s">
        <v>138</v>
      </c>
      <c r="I18" t="s">
        <v>155</v>
      </c>
      <c r="J18" t="s">
        <v>155</v>
      </c>
      <c r="K18" t="s">
        <v>155</v>
      </c>
      <c r="L18">
        <v>1</v>
      </c>
      <c r="N18" s="35" t="s">
        <v>124</v>
      </c>
      <c r="O18" t="s">
        <v>156</v>
      </c>
      <c r="P18" t="s">
        <v>156</v>
      </c>
      <c r="Q18" t="s">
        <v>156</v>
      </c>
      <c r="R18">
        <v>1</v>
      </c>
      <c r="T18">
        <v>0</v>
      </c>
      <c r="V18" s="31" t="s">
        <v>157</v>
      </c>
      <c r="AD18" t="s">
        <v>1531</v>
      </c>
      <c r="AE18" t="s">
        <v>1532</v>
      </c>
      <c r="AF18" t="str">
        <f t="shared" si="0"/>
        <v>rice2 - Rice for water model</v>
      </c>
      <c r="AG18" t="s">
        <v>1632</v>
      </c>
    </row>
    <row r="19" spans="2:33" x14ac:dyDescent="0.25">
      <c r="B19" t="s">
        <v>138</v>
      </c>
      <c r="C19" t="s">
        <v>158</v>
      </c>
      <c r="D19" t="s">
        <v>158</v>
      </c>
      <c r="E19" t="s">
        <v>158</v>
      </c>
      <c r="F19">
        <v>1</v>
      </c>
      <c r="H19" t="s">
        <v>138</v>
      </c>
      <c r="I19" t="s">
        <v>158</v>
      </c>
      <c r="J19" t="s">
        <v>158</v>
      </c>
      <c r="K19" t="s">
        <v>158</v>
      </c>
      <c r="L19">
        <v>1</v>
      </c>
      <c r="N19" s="35" t="s">
        <v>124</v>
      </c>
      <c r="O19" t="s">
        <v>149</v>
      </c>
      <c r="P19" t="s">
        <v>149</v>
      </c>
      <c r="Q19" t="s">
        <v>149</v>
      </c>
      <c r="R19">
        <v>1</v>
      </c>
      <c r="T19">
        <v>1</v>
      </c>
      <c r="V19" s="27" t="s">
        <v>159</v>
      </c>
      <c r="AD19" t="s">
        <v>1533</v>
      </c>
      <c r="AE19" t="s">
        <v>1532</v>
      </c>
      <c r="AF19" t="str">
        <f t="shared" si="0"/>
        <v>rice3 - Rice for water model</v>
      </c>
      <c r="AG19" t="s">
        <v>1704</v>
      </c>
    </row>
    <row r="20" spans="2:33" x14ac:dyDescent="0.25">
      <c r="B20" t="s">
        <v>142</v>
      </c>
      <c r="C20" t="s">
        <v>160</v>
      </c>
      <c r="D20" t="s">
        <v>160</v>
      </c>
      <c r="E20" t="s">
        <v>160</v>
      </c>
      <c r="F20">
        <v>1</v>
      </c>
      <c r="H20" t="s">
        <v>142</v>
      </c>
      <c r="I20" t="s">
        <v>160</v>
      </c>
      <c r="J20" t="s">
        <v>160</v>
      </c>
      <c r="K20" t="s">
        <v>160</v>
      </c>
      <c r="L20">
        <v>1</v>
      </c>
      <c r="N20" s="35" t="s">
        <v>134</v>
      </c>
      <c r="O20" t="s">
        <v>151</v>
      </c>
      <c r="P20" t="s">
        <v>161</v>
      </c>
      <c r="Q20" t="s">
        <v>162</v>
      </c>
      <c r="R20">
        <v>0</v>
      </c>
      <c r="S20" t="s">
        <v>163</v>
      </c>
      <c r="T20">
        <v>1</v>
      </c>
      <c r="V20" s="31" t="s">
        <v>164</v>
      </c>
      <c r="AD20" t="s">
        <v>188</v>
      </c>
      <c r="AE20" t="s">
        <v>187</v>
      </c>
      <c r="AF20" t="str">
        <f t="shared" si="0"/>
        <v>sorg - Sorghum</v>
      </c>
      <c r="AG20" t="s">
        <v>1667</v>
      </c>
    </row>
    <row r="21" spans="2:33" x14ac:dyDescent="0.25">
      <c r="B21" t="s">
        <v>142</v>
      </c>
      <c r="C21" t="s">
        <v>165</v>
      </c>
      <c r="D21" t="s">
        <v>165</v>
      </c>
      <c r="E21" t="s">
        <v>165</v>
      </c>
      <c r="F21">
        <v>1</v>
      </c>
      <c r="H21" t="s">
        <v>142</v>
      </c>
      <c r="I21" t="s">
        <v>165</v>
      </c>
      <c r="J21" t="s">
        <v>165</v>
      </c>
      <c r="K21" t="s">
        <v>165</v>
      </c>
      <c r="L21">
        <v>1</v>
      </c>
      <c r="N21" s="35" t="s">
        <v>134</v>
      </c>
      <c r="O21" t="s">
        <v>154</v>
      </c>
      <c r="P21" t="s">
        <v>166</v>
      </c>
      <c r="Q21" t="s">
        <v>167</v>
      </c>
      <c r="R21">
        <v>0</v>
      </c>
      <c r="S21" t="s">
        <v>168</v>
      </c>
      <c r="T21">
        <v>1</v>
      </c>
      <c r="V21" s="27" t="s">
        <v>169</v>
      </c>
      <c r="AD21" t="s">
        <v>193</v>
      </c>
      <c r="AE21" t="s">
        <v>192</v>
      </c>
      <c r="AF21" t="str">
        <f t="shared" si="0"/>
        <v>whea - Wheat</v>
      </c>
      <c r="AG21" t="s">
        <v>1665</v>
      </c>
    </row>
    <row r="22" spans="2:33" x14ac:dyDescent="0.25">
      <c r="B22" t="s">
        <v>142</v>
      </c>
      <c r="C22" t="s">
        <v>170</v>
      </c>
      <c r="D22" t="s">
        <v>170</v>
      </c>
      <c r="E22" t="s">
        <v>170</v>
      </c>
      <c r="F22">
        <v>1</v>
      </c>
      <c r="H22" t="s">
        <v>142</v>
      </c>
      <c r="I22" t="s">
        <v>170</v>
      </c>
      <c r="J22" t="s">
        <v>170</v>
      </c>
      <c r="K22" t="s">
        <v>170</v>
      </c>
      <c r="L22">
        <v>1</v>
      </c>
      <c r="N22" s="35" t="s">
        <v>134</v>
      </c>
      <c r="O22" t="s">
        <v>157</v>
      </c>
      <c r="P22" t="s">
        <v>171</v>
      </c>
      <c r="Q22" t="s">
        <v>172</v>
      </c>
      <c r="R22">
        <v>0</v>
      </c>
      <c r="S22" t="s">
        <v>173</v>
      </c>
      <c r="T22">
        <v>1</v>
      </c>
      <c r="V22" s="31" t="s">
        <v>174</v>
      </c>
      <c r="AD22" t="s">
        <v>178</v>
      </c>
      <c r="AE22" t="s">
        <v>177</v>
      </c>
      <c r="AF22" t="str">
        <f t="shared" si="0"/>
        <v>ocer - Other Cereals</v>
      </c>
      <c r="AG22" t="s">
        <v>1666</v>
      </c>
    </row>
    <row r="23" spans="2:33" x14ac:dyDescent="0.25">
      <c r="B23" t="s">
        <v>142</v>
      </c>
      <c r="C23" t="s">
        <v>175</v>
      </c>
      <c r="D23" t="s">
        <v>175</v>
      </c>
      <c r="E23" t="s">
        <v>175</v>
      </c>
      <c r="F23">
        <v>1</v>
      </c>
      <c r="H23" t="s">
        <v>142</v>
      </c>
      <c r="I23" t="s">
        <v>175</v>
      </c>
      <c r="J23" t="s">
        <v>175</v>
      </c>
      <c r="K23" t="s">
        <v>175</v>
      </c>
      <c r="L23">
        <v>1</v>
      </c>
      <c r="N23" s="35" t="s">
        <v>134</v>
      </c>
      <c r="O23" t="s">
        <v>159</v>
      </c>
      <c r="P23" t="s">
        <v>176</v>
      </c>
      <c r="Q23" t="s">
        <v>177</v>
      </c>
      <c r="R23">
        <v>0</v>
      </c>
      <c r="S23" t="s">
        <v>178</v>
      </c>
      <c r="T23">
        <v>1</v>
      </c>
      <c r="V23" s="27" t="s">
        <v>179</v>
      </c>
      <c r="AD23" t="s">
        <v>203</v>
      </c>
      <c r="AE23" t="s">
        <v>202</v>
      </c>
      <c r="AF23" t="str">
        <f t="shared" si="0"/>
        <v>cass - Cassava</v>
      </c>
      <c r="AG23" t="s">
        <v>1689</v>
      </c>
    </row>
    <row r="24" spans="2:33" x14ac:dyDescent="0.25">
      <c r="B24" t="s">
        <v>140</v>
      </c>
      <c r="C24" t="s">
        <v>180</v>
      </c>
      <c r="D24" t="s">
        <v>180</v>
      </c>
      <c r="E24" t="s">
        <v>180</v>
      </c>
      <c r="F24">
        <v>1</v>
      </c>
      <c r="H24" t="s">
        <v>140</v>
      </c>
      <c r="I24" t="s">
        <v>180</v>
      </c>
      <c r="J24" t="s">
        <v>180</v>
      </c>
      <c r="K24" t="s">
        <v>180</v>
      </c>
      <c r="L24">
        <v>1</v>
      </c>
      <c r="N24" s="35" t="s">
        <v>134</v>
      </c>
      <c r="O24" t="s">
        <v>164</v>
      </c>
      <c r="P24" t="s">
        <v>181</v>
      </c>
      <c r="Q24" t="s">
        <v>182</v>
      </c>
      <c r="R24">
        <v>0</v>
      </c>
      <c r="S24" t="s">
        <v>183</v>
      </c>
      <c r="T24">
        <v>1</v>
      </c>
      <c r="V24" s="31" t="s">
        <v>184</v>
      </c>
      <c r="AD24" t="s">
        <v>198</v>
      </c>
      <c r="AE24" t="s">
        <v>197</v>
      </c>
      <c r="AF24" t="str">
        <f t="shared" si="0"/>
        <v>pota - Potato</v>
      </c>
      <c r="AG24" t="s">
        <v>1694</v>
      </c>
    </row>
    <row r="25" spans="2:33" x14ac:dyDescent="0.25">
      <c r="B25" t="s">
        <v>140</v>
      </c>
      <c r="C25" t="s">
        <v>185</v>
      </c>
      <c r="D25" t="s">
        <v>185</v>
      </c>
      <c r="E25" t="s">
        <v>185</v>
      </c>
      <c r="F25">
        <v>1</v>
      </c>
      <c r="H25" t="s">
        <v>140</v>
      </c>
      <c r="I25" t="s">
        <v>185</v>
      </c>
      <c r="J25" t="s">
        <v>185</v>
      </c>
      <c r="K25" t="s">
        <v>185</v>
      </c>
      <c r="L25">
        <v>1</v>
      </c>
      <c r="N25" s="35" t="s">
        <v>134</v>
      </c>
      <c r="O25" t="s">
        <v>169</v>
      </c>
      <c r="P25" t="s">
        <v>186</v>
      </c>
      <c r="Q25" t="s">
        <v>187</v>
      </c>
      <c r="R25">
        <v>0</v>
      </c>
      <c r="S25" t="s">
        <v>188</v>
      </c>
      <c r="T25">
        <v>1</v>
      </c>
      <c r="V25" s="27" t="s">
        <v>189</v>
      </c>
      <c r="AD25" t="s">
        <v>213</v>
      </c>
      <c r="AE25" t="s">
        <v>212</v>
      </c>
      <c r="AF25" t="str">
        <f t="shared" si="0"/>
        <v>swpt - Sweet Potatoes</v>
      </c>
      <c r="AG25" t="s">
        <v>1664</v>
      </c>
    </row>
    <row r="26" spans="2:33" x14ac:dyDescent="0.25">
      <c r="B26" t="s">
        <v>140</v>
      </c>
      <c r="C26" t="s">
        <v>190</v>
      </c>
      <c r="D26" t="s">
        <v>190</v>
      </c>
      <c r="E26" t="s">
        <v>190</v>
      </c>
      <c r="F26">
        <v>1</v>
      </c>
      <c r="H26" t="s">
        <v>140</v>
      </c>
      <c r="I26" t="s">
        <v>190</v>
      </c>
      <c r="J26" t="s">
        <v>190</v>
      </c>
      <c r="K26" t="s">
        <v>190</v>
      </c>
      <c r="L26">
        <v>1</v>
      </c>
      <c r="N26" s="35" t="s">
        <v>134</v>
      </c>
      <c r="O26" t="s">
        <v>174</v>
      </c>
      <c r="P26" t="s">
        <v>191</v>
      </c>
      <c r="Q26" t="s">
        <v>192</v>
      </c>
      <c r="R26">
        <v>0</v>
      </c>
      <c r="S26" t="s">
        <v>193</v>
      </c>
      <c r="T26">
        <v>1</v>
      </c>
      <c r="V26" s="31" t="s">
        <v>194</v>
      </c>
      <c r="AD26" t="s">
        <v>218</v>
      </c>
      <c r="AE26" t="s">
        <v>217</v>
      </c>
      <c r="AF26" t="str">
        <f t="shared" si="0"/>
        <v>yams - Yams</v>
      </c>
      <c r="AG26" t="s">
        <v>1706</v>
      </c>
    </row>
    <row r="27" spans="2:33" x14ac:dyDescent="0.25">
      <c r="B27" t="s">
        <v>140</v>
      </c>
      <c r="C27" t="s">
        <v>195</v>
      </c>
      <c r="D27" t="s">
        <v>195</v>
      </c>
      <c r="E27" t="s">
        <v>195</v>
      </c>
      <c r="F27">
        <v>1</v>
      </c>
      <c r="H27" t="s">
        <v>140</v>
      </c>
      <c r="I27" t="s">
        <v>195</v>
      </c>
      <c r="J27" t="s">
        <v>195</v>
      </c>
      <c r="K27" t="s">
        <v>195</v>
      </c>
      <c r="L27">
        <v>1</v>
      </c>
      <c r="N27" s="35" t="s">
        <v>137</v>
      </c>
      <c r="O27" t="s">
        <v>179</v>
      </c>
      <c r="P27" t="s">
        <v>196</v>
      </c>
      <c r="Q27" t="s">
        <v>197</v>
      </c>
      <c r="R27">
        <v>0</v>
      </c>
      <c r="S27" t="s">
        <v>198</v>
      </c>
      <c r="T27">
        <v>1</v>
      </c>
      <c r="V27" s="27" t="s">
        <v>199</v>
      </c>
      <c r="AD27" t="s">
        <v>208</v>
      </c>
      <c r="AE27" t="s">
        <v>207</v>
      </c>
      <c r="AF27" t="str">
        <f t="shared" si="0"/>
        <v>orat - Other Roots &amp; Tubers</v>
      </c>
      <c r="AG27" t="s">
        <v>1630</v>
      </c>
    </row>
    <row r="28" spans="2:33" x14ac:dyDescent="0.25">
      <c r="B28" t="s">
        <v>140</v>
      </c>
      <c r="C28" t="s">
        <v>200</v>
      </c>
      <c r="D28" t="s">
        <v>200</v>
      </c>
      <c r="E28" t="s">
        <v>200</v>
      </c>
      <c r="F28">
        <v>1</v>
      </c>
      <c r="H28" t="s">
        <v>140</v>
      </c>
      <c r="I28" t="s">
        <v>200</v>
      </c>
      <c r="J28" t="s">
        <v>200</v>
      </c>
      <c r="K28" t="s">
        <v>200</v>
      </c>
      <c r="L28">
        <v>1</v>
      </c>
      <c r="N28" s="35" t="s">
        <v>137</v>
      </c>
      <c r="O28" t="s">
        <v>184</v>
      </c>
      <c r="P28" t="s">
        <v>201</v>
      </c>
      <c r="Q28" t="s">
        <v>202</v>
      </c>
      <c r="R28">
        <v>0</v>
      </c>
      <c r="S28" t="s">
        <v>203</v>
      </c>
      <c r="T28">
        <v>1</v>
      </c>
      <c r="V28" s="31" t="s">
        <v>204</v>
      </c>
      <c r="AD28" s="36" t="s">
        <v>277</v>
      </c>
      <c r="AE28" s="36" t="s">
        <v>276</v>
      </c>
      <c r="AF28" t="str">
        <f t="shared" si="0"/>
        <v>bean - Beans</v>
      </c>
      <c r="AG28" t="s">
        <v>1651</v>
      </c>
    </row>
    <row r="29" spans="2:33" x14ac:dyDescent="0.25">
      <c r="B29" t="s">
        <v>144</v>
      </c>
      <c r="C29" t="s">
        <v>205</v>
      </c>
      <c r="D29" t="s">
        <v>205</v>
      </c>
      <c r="E29" t="s">
        <v>205</v>
      </c>
      <c r="F29">
        <v>1</v>
      </c>
      <c r="H29" t="s">
        <v>144</v>
      </c>
      <c r="I29" t="s">
        <v>205</v>
      </c>
      <c r="J29" t="s">
        <v>205</v>
      </c>
      <c r="K29" t="s">
        <v>205</v>
      </c>
      <c r="L29">
        <v>1</v>
      </c>
      <c r="N29" s="35" t="s">
        <v>137</v>
      </c>
      <c r="O29" t="s">
        <v>189</v>
      </c>
      <c r="P29" t="s">
        <v>206</v>
      </c>
      <c r="Q29" t="s">
        <v>207</v>
      </c>
      <c r="R29">
        <v>0</v>
      </c>
      <c r="S29" t="s">
        <v>208</v>
      </c>
      <c r="T29">
        <v>1</v>
      </c>
      <c r="V29" s="27" t="s">
        <v>209</v>
      </c>
      <c r="AD29" t="s">
        <v>256</v>
      </c>
      <c r="AE29" t="s">
        <v>255</v>
      </c>
      <c r="AF29" t="str">
        <f t="shared" si="0"/>
        <v>chkp - Chickpeas</v>
      </c>
      <c r="AG29" t="s">
        <v>1635</v>
      </c>
    </row>
    <row r="30" spans="2:33" x14ac:dyDescent="0.25">
      <c r="B30" t="s">
        <v>144</v>
      </c>
      <c r="C30" t="s">
        <v>210</v>
      </c>
      <c r="D30" t="s">
        <v>210</v>
      </c>
      <c r="E30" t="s">
        <v>210</v>
      </c>
      <c r="F30">
        <v>1</v>
      </c>
      <c r="H30" t="s">
        <v>144</v>
      </c>
      <c r="I30" t="s">
        <v>210</v>
      </c>
      <c r="J30" t="s">
        <v>210</v>
      </c>
      <c r="K30" t="s">
        <v>210</v>
      </c>
      <c r="L30">
        <v>1</v>
      </c>
      <c r="N30" s="35" t="s">
        <v>137</v>
      </c>
      <c r="O30" t="s">
        <v>194</v>
      </c>
      <c r="P30" t="s">
        <v>211</v>
      </c>
      <c r="Q30" t="s">
        <v>212</v>
      </c>
      <c r="R30">
        <v>0</v>
      </c>
      <c r="S30" t="s">
        <v>213</v>
      </c>
      <c r="T30">
        <v>1</v>
      </c>
      <c r="V30" s="31" t="s">
        <v>214</v>
      </c>
      <c r="AD30" t="s">
        <v>270</v>
      </c>
      <c r="AE30" t="s">
        <v>269</v>
      </c>
      <c r="AF30" t="str">
        <f t="shared" si="0"/>
        <v>cowp - Cowpeas</v>
      </c>
      <c r="AG30" t="s">
        <v>1633</v>
      </c>
    </row>
    <row r="31" spans="2:33" x14ac:dyDescent="0.25">
      <c r="B31" t="s">
        <v>144</v>
      </c>
      <c r="C31" t="s">
        <v>215</v>
      </c>
      <c r="D31" t="s">
        <v>215</v>
      </c>
      <c r="E31" t="s">
        <v>215</v>
      </c>
      <c r="F31">
        <v>1</v>
      </c>
      <c r="H31" t="s">
        <v>144</v>
      </c>
      <c r="I31" t="s">
        <v>215</v>
      </c>
      <c r="J31" t="s">
        <v>215</v>
      </c>
      <c r="K31" t="s">
        <v>215</v>
      </c>
      <c r="L31">
        <v>1</v>
      </c>
      <c r="N31" s="35" t="s">
        <v>137</v>
      </c>
      <c r="O31" t="s">
        <v>199</v>
      </c>
      <c r="P31" t="s">
        <v>216</v>
      </c>
      <c r="Q31" t="s">
        <v>217</v>
      </c>
      <c r="R31">
        <v>0</v>
      </c>
      <c r="S31" t="s">
        <v>218</v>
      </c>
      <c r="T31">
        <v>1</v>
      </c>
      <c r="V31" s="27" t="s">
        <v>219</v>
      </c>
      <c r="AD31" t="s">
        <v>263</v>
      </c>
      <c r="AE31" t="s">
        <v>262</v>
      </c>
      <c r="AF31" t="str">
        <f t="shared" si="0"/>
        <v>lent - Lentils</v>
      </c>
      <c r="AG31" t="s">
        <v>1636</v>
      </c>
    </row>
    <row r="32" spans="2:33" x14ac:dyDescent="0.25">
      <c r="B32" t="s">
        <v>144</v>
      </c>
      <c r="C32" t="s">
        <v>220</v>
      </c>
      <c r="D32" t="s">
        <v>220</v>
      </c>
      <c r="E32" t="s">
        <v>220</v>
      </c>
      <c r="F32">
        <v>1</v>
      </c>
      <c r="H32" t="s">
        <v>144</v>
      </c>
      <c r="I32" t="s">
        <v>220</v>
      </c>
      <c r="J32" t="s">
        <v>220</v>
      </c>
      <c r="K32" t="s">
        <v>220</v>
      </c>
      <c r="L32">
        <v>1</v>
      </c>
      <c r="N32" s="35" t="s">
        <v>139</v>
      </c>
      <c r="O32" t="s">
        <v>204</v>
      </c>
      <c r="P32" t="s">
        <v>221</v>
      </c>
      <c r="Q32" t="s">
        <v>222</v>
      </c>
      <c r="R32">
        <v>0</v>
      </c>
      <c r="S32" s="36" t="s">
        <v>223</v>
      </c>
      <c r="T32">
        <v>1</v>
      </c>
      <c r="V32" s="31" t="s">
        <v>224</v>
      </c>
      <c r="AD32" t="s">
        <v>249</v>
      </c>
      <c r="AE32" t="s">
        <v>248</v>
      </c>
      <c r="AF32" t="str">
        <f t="shared" si="0"/>
        <v>pigp - Pigeonpeas</v>
      </c>
      <c r="AG32" t="s">
        <v>1642</v>
      </c>
    </row>
    <row r="33" spans="2:33" x14ac:dyDescent="0.25">
      <c r="B33" t="s">
        <v>146</v>
      </c>
      <c r="C33" t="s">
        <v>225</v>
      </c>
      <c r="D33" t="s">
        <v>225</v>
      </c>
      <c r="E33" t="s">
        <v>225</v>
      </c>
      <c r="F33">
        <v>1</v>
      </c>
      <c r="H33" t="s">
        <v>146</v>
      </c>
      <c r="I33" t="s">
        <v>225</v>
      </c>
      <c r="J33" t="s">
        <v>225</v>
      </c>
      <c r="K33" t="s">
        <v>225</v>
      </c>
      <c r="L33">
        <v>1</v>
      </c>
      <c r="N33" s="35" t="s">
        <v>139</v>
      </c>
      <c r="O33" t="s">
        <v>209</v>
      </c>
      <c r="P33" t="s">
        <v>226</v>
      </c>
      <c r="Q33" t="s">
        <v>227</v>
      </c>
      <c r="R33">
        <v>0</v>
      </c>
      <c r="S33" t="s">
        <v>116</v>
      </c>
      <c r="T33">
        <v>1</v>
      </c>
      <c r="V33" s="27" t="s">
        <v>228</v>
      </c>
      <c r="AD33" t="s">
        <v>284</v>
      </c>
      <c r="AE33" t="s">
        <v>283</v>
      </c>
      <c r="AF33" t="str">
        <f t="shared" si="0"/>
        <v>opul - Other Pulses</v>
      </c>
      <c r="AG33" t="s">
        <v>1653</v>
      </c>
    </row>
    <row r="34" spans="2:33" x14ac:dyDescent="0.25">
      <c r="B34" t="s">
        <v>146</v>
      </c>
      <c r="C34" t="s">
        <v>229</v>
      </c>
      <c r="D34" t="s">
        <v>229</v>
      </c>
      <c r="E34" t="s">
        <v>229</v>
      </c>
      <c r="F34">
        <v>1</v>
      </c>
      <c r="H34" t="s">
        <v>146</v>
      </c>
      <c r="I34" t="s">
        <v>229</v>
      </c>
      <c r="J34" t="s">
        <v>229</v>
      </c>
      <c r="K34" t="s">
        <v>229</v>
      </c>
      <c r="L34">
        <v>1</v>
      </c>
      <c r="N34" s="35" t="s">
        <v>139</v>
      </c>
      <c r="O34" t="s">
        <v>214</v>
      </c>
      <c r="P34" t="s">
        <v>230</v>
      </c>
      <c r="Q34" t="s">
        <v>231</v>
      </c>
      <c r="R34">
        <v>0</v>
      </c>
      <c r="S34" t="s">
        <v>232</v>
      </c>
      <c r="T34">
        <v>1</v>
      </c>
      <c r="V34" s="31" t="s">
        <v>233</v>
      </c>
      <c r="AD34" s="36" t="s">
        <v>116</v>
      </c>
      <c r="AE34" t="s">
        <v>227</v>
      </c>
      <c r="AF34" t="str">
        <f t="shared" si="0"/>
        <v>bana - Bananas</v>
      </c>
      <c r="AG34" t="s">
        <v>1647</v>
      </c>
    </row>
    <row r="35" spans="2:33" x14ac:dyDescent="0.25">
      <c r="B35" t="s">
        <v>146</v>
      </c>
      <c r="C35" t="s">
        <v>234</v>
      </c>
      <c r="D35" t="s">
        <v>234</v>
      </c>
      <c r="E35" t="s">
        <v>234</v>
      </c>
      <c r="F35">
        <v>1</v>
      </c>
      <c r="H35" t="s">
        <v>146</v>
      </c>
      <c r="I35" t="s">
        <v>234</v>
      </c>
      <c r="J35" t="s">
        <v>234</v>
      </c>
      <c r="K35" t="s">
        <v>234</v>
      </c>
      <c r="L35">
        <v>1</v>
      </c>
      <c r="N35" s="35" t="s">
        <v>139</v>
      </c>
      <c r="O35" t="s">
        <v>219</v>
      </c>
      <c r="P35" t="s">
        <v>235</v>
      </c>
      <c r="Q35" t="s">
        <v>236</v>
      </c>
      <c r="R35">
        <v>0</v>
      </c>
      <c r="S35" t="s">
        <v>237</v>
      </c>
      <c r="T35">
        <v>1</v>
      </c>
      <c r="V35" s="27" t="s">
        <v>238</v>
      </c>
      <c r="AD35" s="36" t="s">
        <v>223</v>
      </c>
      <c r="AE35" t="s">
        <v>222</v>
      </c>
      <c r="AF35" t="str">
        <f t="shared" si="0"/>
        <v>plnt - Plantains</v>
      </c>
      <c r="AG35" t="s">
        <v>1703</v>
      </c>
    </row>
    <row r="36" spans="2:33" x14ac:dyDescent="0.25">
      <c r="B36" t="s">
        <v>146</v>
      </c>
      <c r="C36" t="s">
        <v>239</v>
      </c>
      <c r="D36" t="s">
        <v>239</v>
      </c>
      <c r="E36" t="s">
        <v>239</v>
      </c>
      <c r="F36">
        <v>1</v>
      </c>
      <c r="H36" t="s">
        <v>146</v>
      </c>
      <c r="I36" t="s">
        <v>239</v>
      </c>
      <c r="J36" t="s">
        <v>239</v>
      </c>
      <c r="K36" t="s">
        <v>239</v>
      </c>
      <c r="L36">
        <v>1</v>
      </c>
      <c r="N36" s="35" t="s">
        <v>139</v>
      </c>
      <c r="O36" t="s">
        <v>224</v>
      </c>
      <c r="P36" t="s">
        <v>240</v>
      </c>
      <c r="Q36" t="s">
        <v>241</v>
      </c>
      <c r="R36">
        <v>0</v>
      </c>
      <c r="S36" t="s">
        <v>242</v>
      </c>
      <c r="T36">
        <v>1</v>
      </c>
      <c r="V36" s="31" t="s">
        <v>243</v>
      </c>
      <c r="AD36" t="s">
        <v>232</v>
      </c>
      <c r="AE36" t="s">
        <v>231</v>
      </c>
      <c r="AF36" t="str">
        <f t="shared" si="0"/>
        <v>subf - (Sub)-Tropical Fruits</v>
      </c>
      <c r="AG36" t="s">
        <v>1680</v>
      </c>
    </row>
    <row r="37" spans="2:33" x14ac:dyDescent="0.25">
      <c r="B37" t="s">
        <v>215</v>
      </c>
      <c r="C37" t="s">
        <v>244</v>
      </c>
      <c r="D37" t="s">
        <v>245</v>
      </c>
      <c r="E37" t="s">
        <v>246</v>
      </c>
      <c r="F37">
        <v>0</v>
      </c>
      <c r="H37" t="s">
        <v>215</v>
      </c>
      <c r="I37" t="s">
        <v>244</v>
      </c>
      <c r="J37" t="s">
        <v>245</v>
      </c>
      <c r="K37" t="s">
        <v>246</v>
      </c>
      <c r="L37">
        <v>1</v>
      </c>
      <c r="N37" s="35" t="s">
        <v>141</v>
      </c>
      <c r="O37" t="s">
        <v>228</v>
      </c>
      <c r="P37" t="s">
        <v>247</v>
      </c>
      <c r="Q37" t="s">
        <v>248</v>
      </c>
      <c r="R37">
        <v>0</v>
      </c>
      <c r="S37" t="s">
        <v>249</v>
      </c>
      <c r="T37">
        <v>1</v>
      </c>
      <c r="V37" s="27" t="s">
        <v>250</v>
      </c>
      <c r="AD37" t="s">
        <v>237</v>
      </c>
      <c r="AE37" t="s">
        <v>236</v>
      </c>
      <c r="AF37" t="str">
        <f t="shared" si="0"/>
        <v>temf - Temperate Fruits</v>
      </c>
      <c r="AG37" t="s">
        <v>1652</v>
      </c>
    </row>
    <row r="38" spans="2:33" x14ac:dyDescent="0.25">
      <c r="B38" t="s">
        <v>200</v>
      </c>
      <c r="C38" t="s">
        <v>251</v>
      </c>
      <c r="D38" t="s">
        <v>252</v>
      </c>
      <c r="E38" t="s">
        <v>253</v>
      </c>
      <c r="F38">
        <v>0</v>
      </c>
      <c r="H38" t="s">
        <v>200</v>
      </c>
      <c r="I38" t="s">
        <v>251</v>
      </c>
      <c r="J38" t="s">
        <v>252</v>
      </c>
      <c r="K38" t="s">
        <v>253</v>
      </c>
      <c r="L38">
        <v>1</v>
      </c>
      <c r="N38" s="35" t="s">
        <v>141</v>
      </c>
      <c r="O38" t="s">
        <v>233</v>
      </c>
      <c r="P38" t="s">
        <v>254</v>
      </c>
      <c r="Q38" t="s">
        <v>255</v>
      </c>
      <c r="R38">
        <v>0</v>
      </c>
      <c r="S38" t="s">
        <v>256</v>
      </c>
      <c r="T38">
        <v>1</v>
      </c>
      <c r="V38" s="31" t="s">
        <v>257</v>
      </c>
      <c r="AD38" t="s">
        <v>242</v>
      </c>
      <c r="AE38" t="s">
        <v>241</v>
      </c>
      <c r="AF38" t="str">
        <f t="shared" si="0"/>
        <v>vege - Vegetables</v>
      </c>
      <c r="AG38" t="s">
        <v>1684</v>
      </c>
    </row>
    <row r="39" spans="2:33" x14ac:dyDescent="0.25">
      <c r="B39" t="s">
        <v>220</v>
      </c>
      <c r="C39" t="s">
        <v>258</v>
      </c>
      <c r="D39" t="s">
        <v>259</v>
      </c>
      <c r="E39" t="s">
        <v>260</v>
      </c>
      <c r="F39">
        <v>0</v>
      </c>
      <c r="H39" t="s">
        <v>220</v>
      </c>
      <c r="I39" t="s">
        <v>258</v>
      </c>
      <c r="J39" t="s">
        <v>259</v>
      </c>
      <c r="K39" t="s">
        <v>260</v>
      </c>
      <c r="L39">
        <v>1</v>
      </c>
      <c r="N39" s="32" t="s">
        <v>141</v>
      </c>
      <c r="O39" t="s">
        <v>238</v>
      </c>
      <c r="P39" t="s">
        <v>261</v>
      </c>
      <c r="Q39" t="s">
        <v>262</v>
      </c>
      <c r="R39">
        <v>0</v>
      </c>
      <c r="S39" t="s">
        <v>263</v>
      </c>
      <c r="T39">
        <v>1</v>
      </c>
      <c r="V39" s="27" t="s">
        <v>264</v>
      </c>
      <c r="AD39" t="s">
        <v>298</v>
      </c>
      <c r="AE39" t="s">
        <v>297</v>
      </c>
      <c r="AF39" t="str">
        <f t="shared" si="0"/>
        <v>sugc - Sugarcane</v>
      </c>
      <c r="AG39" t="s">
        <v>1683</v>
      </c>
    </row>
    <row r="40" spans="2:33" x14ac:dyDescent="0.25">
      <c r="B40" t="s">
        <v>200</v>
      </c>
      <c r="C40" t="s">
        <v>265</v>
      </c>
      <c r="D40" t="s">
        <v>266</v>
      </c>
      <c r="E40" t="s">
        <v>267</v>
      </c>
      <c r="F40">
        <v>0</v>
      </c>
      <c r="H40" t="s">
        <v>200</v>
      </c>
      <c r="I40" t="s">
        <v>265</v>
      </c>
      <c r="J40" t="s">
        <v>266</v>
      </c>
      <c r="K40" t="s">
        <v>267</v>
      </c>
      <c r="L40">
        <v>1</v>
      </c>
      <c r="N40" s="35" t="s">
        <v>141</v>
      </c>
      <c r="O40" t="s">
        <v>243</v>
      </c>
      <c r="P40" t="s">
        <v>268</v>
      </c>
      <c r="Q40" t="s">
        <v>269</v>
      </c>
      <c r="R40">
        <v>0</v>
      </c>
      <c r="S40" t="s">
        <v>270</v>
      </c>
      <c r="T40">
        <v>1</v>
      </c>
      <c r="V40" s="31" t="s">
        <v>271</v>
      </c>
      <c r="AD40" t="s">
        <v>291</v>
      </c>
      <c r="AE40" t="s">
        <v>290</v>
      </c>
      <c r="AF40" t="str">
        <f t="shared" ref="AF40:AF71" si="1">MID(AD40,2,10) &amp; " - " &amp; AE40</f>
        <v>sugb - Sugarbeet</v>
      </c>
      <c r="AG40" t="s">
        <v>1682</v>
      </c>
    </row>
    <row r="41" spans="2:33" x14ac:dyDescent="0.25">
      <c r="B41" t="s">
        <v>205</v>
      </c>
      <c r="C41" t="s">
        <v>272</v>
      </c>
      <c r="D41" t="s">
        <v>273</v>
      </c>
      <c r="E41" t="s">
        <v>274</v>
      </c>
      <c r="F41">
        <v>0</v>
      </c>
      <c r="H41" t="s">
        <v>205</v>
      </c>
      <c r="I41" t="s">
        <v>272</v>
      </c>
      <c r="J41" t="s">
        <v>273</v>
      </c>
      <c r="K41" t="s">
        <v>274</v>
      </c>
      <c r="L41">
        <v>1</v>
      </c>
      <c r="N41" s="32" t="s">
        <v>141</v>
      </c>
      <c r="O41" t="s">
        <v>250</v>
      </c>
      <c r="P41" t="s">
        <v>275</v>
      </c>
      <c r="Q41" t="s">
        <v>276</v>
      </c>
      <c r="R41">
        <v>0</v>
      </c>
      <c r="S41" s="36" t="s">
        <v>277</v>
      </c>
      <c r="T41">
        <v>1</v>
      </c>
      <c r="V41" s="31" t="s">
        <v>278</v>
      </c>
      <c r="AD41" s="36" t="s">
        <v>306</v>
      </c>
      <c r="AE41" s="36" t="s">
        <v>1534</v>
      </c>
      <c r="AF41" t="str">
        <f t="shared" si="1"/>
        <v>sugr - Sugar</v>
      </c>
      <c r="AG41" t="s">
        <v>1655</v>
      </c>
    </row>
    <row r="42" spans="2:33" x14ac:dyDescent="0.25">
      <c r="B42" t="s">
        <v>205</v>
      </c>
      <c r="C42" t="s">
        <v>279</v>
      </c>
      <c r="D42" t="s">
        <v>280</v>
      </c>
      <c r="E42" t="s">
        <v>281</v>
      </c>
      <c r="F42">
        <v>0</v>
      </c>
      <c r="H42" t="s">
        <v>205</v>
      </c>
      <c r="I42" t="s">
        <v>279</v>
      </c>
      <c r="J42" t="s">
        <v>280</v>
      </c>
      <c r="K42" t="s">
        <v>281</v>
      </c>
      <c r="L42">
        <v>1</v>
      </c>
      <c r="N42" s="35" t="s">
        <v>141</v>
      </c>
      <c r="O42" t="s">
        <v>257</v>
      </c>
      <c r="P42" t="s">
        <v>282</v>
      </c>
      <c r="Q42" t="s">
        <v>283</v>
      </c>
      <c r="R42">
        <v>0</v>
      </c>
      <c r="S42" t="s">
        <v>284</v>
      </c>
      <c r="T42">
        <v>1</v>
      </c>
      <c r="V42" s="27" t="s">
        <v>285</v>
      </c>
      <c r="AD42" t="s">
        <v>1535</v>
      </c>
      <c r="AE42" t="s">
        <v>1536</v>
      </c>
      <c r="AF42" t="str">
        <f t="shared" si="1"/>
        <v>sugrc - Cane Sugar</v>
      </c>
      <c r="AG42" t="s">
        <v>1681</v>
      </c>
    </row>
    <row r="43" spans="2:33" x14ac:dyDescent="0.25">
      <c r="B43" t="s">
        <v>200</v>
      </c>
      <c r="C43" t="s">
        <v>286</v>
      </c>
      <c r="D43" t="s">
        <v>287</v>
      </c>
      <c r="E43" t="s">
        <v>288</v>
      </c>
      <c r="F43">
        <v>0</v>
      </c>
      <c r="H43" t="s">
        <v>200</v>
      </c>
      <c r="I43" t="s">
        <v>286</v>
      </c>
      <c r="J43" t="s">
        <v>287</v>
      </c>
      <c r="K43" t="s">
        <v>288</v>
      </c>
      <c r="L43">
        <v>1</v>
      </c>
      <c r="N43" s="35" t="s">
        <v>143</v>
      </c>
      <c r="O43" t="s">
        <v>264</v>
      </c>
      <c r="P43" t="s">
        <v>289</v>
      </c>
      <c r="Q43" t="s">
        <v>290</v>
      </c>
      <c r="R43">
        <v>0</v>
      </c>
      <c r="S43" t="s">
        <v>291</v>
      </c>
      <c r="T43">
        <v>1</v>
      </c>
      <c r="V43" s="31" t="s">
        <v>292</v>
      </c>
      <c r="AD43" t="s">
        <v>1537</v>
      </c>
      <c r="AE43" s="36" t="s">
        <v>1538</v>
      </c>
      <c r="AF43" t="str">
        <f t="shared" si="1"/>
        <v>sugrb - Beet Sugar</v>
      </c>
      <c r="AG43" t="s">
        <v>1629</v>
      </c>
    </row>
    <row r="44" spans="2:33" x14ac:dyDescent="0.25">
      <c r="B44" t="s">
        <v>205</v>
      </c>
      <c r="C44" t="s">
        <v>293</v>
      </c>
      <c r="D44" t="s">
        <v>294</v>
      </c>
      <c r="E44" t="s">
        <v>295</v>
      </c>
      <c r="F44">
        <v>0</v>
      </c>
      <c r="H44" t="s">
        <v>205</v>
      </c>
      <c r="I44" t="s">
        <v>293</v>
      </c>
      <c r="J44" t="s">
        <v>294</v>
      </c>
      <c r="K44" t="s">
        <v>295</v>
      </c>
      <c r="L44">
        <v>1</v>
      </c>
      <c r="N44" s="35" t="s">
        <v>143</v>
      </c>
      <c r="O44" t="s">
        <v>271</v>
      </c>
      <c r="P44" t="s">
        <v>296</v>
      </c>
      <c r="Q44" t="s">
        <v>297</v>
      </c>
      <c r="R44">
        <v>0</v>
      </c>
      <c r="S44" t="s">
        <v>298</v>
      </c>
      <c r="T44">
        <v>1</v>
      </c>
      <c r="V44" s="27" t="s">
        <v>299</v>
      </c>
      <c r="AD44" t="s">
        <v>320</v>
      </c>
      <c r="AE44" t="s">
        <v>319</v>
      </c>
      <c r="AF44" t="str">
        <f t="shared" si="1"/>
        <v>grnd - Groundnuts</v>
      </c>
      <c r="AG44" t="s">
        <v>1644</v>
      </c>
    </row>
    <row r="45" spans="2:33" x14ac:dyDescent="0.25">
      <c r="B45" t="s">
        <v>220</v>
      </c>
      <c r="C45" t="s">
        <v>300</v>
      </c>
      <c r="D45" t="s">
        <v>301</v>
      </c>
      <c r="E45" t="s">
        <v>302</v>
      </c>
      <c r="F45">
        <v>0</v>
      </c>
      <c r="H45" t="s">
        <v>220</v>
      </c>
      <c r="I45" t="s">
        <v>300</v>
      </c>
      <c r="J45" t="s">
        <v>301</v>
      </c>
      <c r="K45" t="s">
        <v>302</v>
      </c>
      <c r="L45">
        <v>1</v>
      </c>
      <c r="N45" s="35" t="s">
        <v>143</v>
      </c>
      <c r="O45" t="s">
        <v>303</v>
      </c>
      <c r="P45" t="s">
        <v>304</v>
      </c>
      <c r="Q45" t="s">
        <v>305</v>
      </c>
      <c r="R45">
        <v>0</v>
      </c>
      <c r="S45" s="36" t="s">
        <v>306</v>
      </c>
      <c r="T45">
        <v>0</v>
      </c>
      <c r="V45" s="31" t="s">
        <v>307</v>
      </c>
      <c r="AD45" t="s">
        <v>370</v>
      </c>
      <c r="AE45" t="s">
        <v>369</v>
      </c>
      <c r="AF45" t="str">
        <f t="shared" si="1"/>
        <v>gdnt - Groundnuts for Oil</v>
      </c>
      <c r="AG45" t="s">
        <v>1631</v>
      </c>
    </row>
    <row r="46" spans="2:33" x14ac:dyDescent="0.25">
      <c r="B46" t="s">
        <v>210</v>
      </c>
      <c r="C46" t="s">
        <v>308</v>
      </c>
      <c r="D46" t="s">
        <v>309</v>
      </c>
      <c r="E46" t="s">
        <v>310</v>
      </c>
      <c r="F46">
        <v>0</v>
      </c>
      <c r="H46" t="s">
        <v>210</v>
      </c>
      <c r="I46" t="s">
        <v>308</v>
      </c>
      <c r="J46" t="s">
        <v>309</v>
      </c>
      <c r="K46" t="s">
        <v>310</v>
      </c>
      <c r="L46">
        <v>1</v>
      </c>
      <c r="N46" s="35" t="s">
        <v>145</v>
      </c>
      <c r="O46" t="s">
        <v>278</v>
      </c>
      <c r="P46" t="s">
        <v>311</v>
      </c>
      <c r="Q46" t="s">
        <v>312</v>
      </c>
      <c r="R46">
        <v>0</v>
      </c>
      <c r="S46" t="s">
        <v>313</v>
      </c>
      <c r="T46">
        <v>1</v>
      </c>
      <c r="V46" s="27" t="s">
        <v>314</v>
      </c>
      <c r="AD46" t="s">
        <v>414</v>
      </c>
      <c r="AE46" t="s">
        <v>413</v>
      </c>
      <c r="AF46" t="str">
        <f t="shared" si="1"/>
        <v>gdol - Groundnut Oil</v>
      </c>
      <c r="AG46" t="s">
        <v>1705</v>
      </c>
    </row>
    <row r="47" spans="2:33" x14ac:dyDescent="0.25">
      <c r="B47" t="s">
        <v>200</v>
      </c>
      <c r="C47" t="s">
        <v>315</v>
      </c>
      <c r="D47" t="s">
        <v>316</v>
      </c>
      <c r="E47" t="s">
        <v>317</v>
      </c>
      <c r="F47">
        <v>0</v>
      </c>
      <c r="H47" t="s">
        <v>200</v>
      </c>
      <c r="I47" t="s">
        <v>315</v>
      </c>
      <c r="J47" t="s">
        <v>316</v>
      </c>
      <c r="K47" t="s">
        <v>317</v>
      </c>
      <c r="L47">
        <v>1</v>
      </c>
      <c r="N47" s="35" t="s">
        <v>145</v>
      </c>
      <c r="O47" t="s">
        <v>285</v>
      </c>
      <c r="P47" t="s">
        <v>318</v>
      </c>
      <c r="Q47" t="s">
        <v>319</v>
      </c>
      <c r="R47">
        <v>0</v>
      </c>
      <c r="S47" t="s">
        <v>320</v>
      </c>
      <c r="T47">
        <v>1</v>
      </c>
      <c r="V47" s="27" t="s">
        <v>321</v>
      </c>
      <c r="AD47" t="s">
        <v>456</v>
      </c>
      <c r="AE47" t="s">
        <v>455</v>
      </c>
      <c r="AF47" t="str">
        <f t="shared" si="1"/>
        <v>gdml - Groundnut Meal</v>
      </c>
      <c r="AG47" t="s">
        <v>1637</v>
      </c>
    </row>
    <row r="48" spans="2:33" x14ac:dyDescent="0.25">
      <c r="B48" t="s">
        <v>215</v>
      </c>
      <c r="C48" t="s">
        <v>322</v>
      </c>
      <c r="D48" t="s">
        <v>323</v>
      </c>
      <c r="E48" t="s">
        <v>324</v>
      </c>
      <c r="F48">
        <v>0</v>
      </c>
      <c r="H48" t="s">
        <v>215</v>
      </c>
      <c r="I48" t="s">
        <v>322</v>
      </c>
      <c r="J48" t="s">
        <v>323</v>
      </c>
      <c r="K48" t="s">
        <v>324</v>
      </c>
      <c r="L48">
        <v>1</v>
      </c>
      <c r="N48" s="35" t="s">
        <v>145</v>
      </c>
      <c r="O48" t="s">
        <v>292</v>
      </c>
      <c r="P48" t="s">
        <v>325</v>
      </c>
      <c r="Q48" t="s">
        <v>326</v>
      </c>
      <c r="R48">
        <v>0</v>
      </c>
      <c r="S48" t="s">
        <v>327</v>
      </c>
      <c r="T48">
        <v>1</v>
      </c>
      <c r="V48" s="31" t="s">
        <v>328</v>
      </c>
      <c r="AD48" t="s">
        <v>341</v>
      </c>
      <c r="AE48" t="s">
        <v>1539</v>
      </c>
      <c r="AF48" t="str">
        <f t="shared" si="1"/>
        <v xml:space="preserve">rpsd - Rapeseed </v>
      </c>
      <c r="AG48" t="s">
        <v>1638</v>
      </c>
    </row>
    <row r="49" spans="2:33" x14ac:dyDescent="0.25">
      <c r="B49" t="s">
        <v>160</v>
      </c>
      <c r="C49" t="s">
        <v>329</v>
      </c>
      <c r="D49" t="s">
        <v>330</v>
      </c>
      <c r="E49" t="s">
        <v>331</v>
      </c>
      <c r="F49">
        <v>0</v>
      </c>
      <c r="H49" t="s">
        <v>160</v>
      </c>
      <c r="I49" t="s">
        <v>329</v>
      </c>
      <c r="J49" t="s">
        <v>330</v>
      </c>
      <c r="K49" t="s">
        <v>331</v>
      </c>
      <c r="L49">
        <v>1</v>
      </c>
      <c r="N49" s="35" t="s">
        <v>145</v>
      </c>
      <c r="O49" t="s">
        <v>299</v>
      </c>
      <c r="P49" t="s">
        <v>332</v>
      </c>
      <c r="Q49" t="s">
        <v>333</v>
      </c>
      <c r="R49">
        <v>0</v>
      </c>
      <c r="S49" s="36" t="s">
        <v>334</v>
      </c>
      <c r="T49">
        <v>1</v>
      </c>
      <c r="V49" s="27" t="s">
        <v>335</v>
      </c>
      <c r="AD49" t="s">
        <v>384</v>
      </c>
      <c r="AE49" t="s">
        <v>383</v>
      </c>
      <c r="AF49" t="str">
        <f t="shared" si="1"/>
        <v>rpnt - Rapeseed for Oil</v>
      </c>
      <c r="AG49" t="s">
        <v>1639</v>
      </c>
    </row>
    <row r="50" spans="2:33" x14ac:dyDescent="0.25">
      <c r="B50" t="s">
        <v>215</v>
      </c>
      <c r="C50" t="s">
        <v>336</v>
      </c>
      <c r="D50" t="s">
        <v>337</v>
      </c>
      <c r="E50" t="s">
        <v>338</v>
      </c>
      <c r="F50">
        <v>0</v>
      </c>
      <c r="H50" t="s">
        <v>215</v>
      </c>
      <c r="I50" t="s">
        <v>336</v>
      </c>
      <c r="J50" t="s">
        <v>337</v>
      </c>
      <c r="K50" t="s">
        <v>338</v>
      </c>
      <c r="L50">
        <v>1</v>
      </c>
      <c r="N50" s="35" t="s">
        <v>145</v>
      </c>
      <c r="O50" t="s">
        <v>307</v>
      </c>
      <c r="P50" t="s">
        <v>339</v>
      </c>
      <c r="Q50" t="s">
        <v>340</v>
      </c>
      <c r="R50">
        <v>0</v>
      </c>
      <c r="S50" t="s">
        <v>341</v>
      </c>
      <c r="T50">
        <v>1</v>
      </c>
      <c r="V50" s="31" t="s">
        <v>342</v>
      </c>
      <c r="AD50" t="s">
        <v>442</v>
      </c>
      <c r="AE50" t="s">
        <v>441</v>
      </c>
      <c r="AF50" t="str">
        <f t="shared" si="1"/>
        <v>rpol - Rapeseed Oil</v>
      </c>
      <c r="AG50" t="s">
        <v>1671</v>
      </c>
    </row>
    <row r="51" spans="2:33" x14ac:dyDescent="0.25">
      <c r="B51" t="s">
        <v>205</v>
      </c>
      <c r="C51" t="s">
        <v>343</v>
      </c>
      <c r="D51" t="s">
        <v>344</v>
      </c>
      <c r="E51" t="s">
        <v>345</v>
      </c>
      <c r="F51">
        <v>0</v>
      </c>
      <c r="H51" t="s">
        <v>205</v>
      </c>
      <c r="I51" t="s">
        <v>343</v>
      </c>
      <c r="J51" t="s">
        <v>344</v>
      </c>
      <c r="K51" t="s">
        <v>345</v>
      </c>
      <c r="L51">
        <v>1</v>
      </c>
      <c r="N51" s="35" t="s">
        <v>147</v>
      </c>
      <c r="O51" t="s">
        <v>314</v>
      </c>
      <c r="P51" t="s">
        <v>346</v>
      </c>
      <c r="Q51" t="s">
        <v>347</v>
      </c>
      <c r="R51">
        <v>0</v>
      </c>
      <c r="S51" t="s">
        <v>348</v>
      </c>
      <c r="T51">
        <v>1</v>
      </c>
      <c r="V51" s="27" t="s">
        <v>349</v>
      </c>
      <c r="AD51" t="s">
        <v>477</v>
      </c>
      <c r="AE51" t="s">
        <v>476</v>
      </c>
      <c r="AF51" t="str">
        <f t="shared" si="1"/>
        <v>rpml - Rapeseed Meal</v>
      </c>
      <c r="AG51" t="s">
        <v>1669</v>
      </c>
    </row>
    <row r="52" spans="2:33" x14ac:dyDescent="0.25">
      <c r="B52" t="s">
        <v>210</v>
      </c>
      <c r="C52" t="s">
        <v>350</v>
      </c>
      <c r="D52" t="s">
        <v>351</v>
      </c>
      <c r="E52" t="s">
        <v>352</v>
      </c>
      <c r="F52">
        <v>0</v>
      </c>
      <c r="H52" t="s">
        <v>210</v>
      </c>
      <c r="I52" t="s">
        <v>350</v>
      </c>
      <c r="J52" t="s">
        <v>351</v>
      </c>
      <c r="K52" t="s">
        <v>352</v>
      </c>
      <c r="L52">
        <v>1</v>
      </c>
      <c r="N52" s="35" t="s">
        <v>147</v>
      </c>
      <c r="O52" t="s">
        <v>353</v>
      </c>
      <c r="P52" t="s">
        <v>354</v>
      </c>
      <c r="Q52" t="s">
        <v>355</v>
      </c>
      <c r="R52">
        <v>0</v>
      </c>
      <c r="S52" t="s">
        <v>356</v>
      </c>
      <c r="T52">
        <v>0</v>
      </c>
      <c r="V52" s="27" t="s">
        <v>357</v>
      </c>
      <c r="AD52" t="s">
        <v>313</v>
      </c>
      <c r="AE52" t="s">
        <v>312</v>
      </c>
      <c r="AF52" t="str">
        <f t="shared" si="1"/>
        <v>soyb - Soybeans</v>
      </c>
      <c r="AG52" t="s">
        <v>1670</v>
      </c>
    </row>
    <row r="53" spans="2:33" x14ac:dyDescent="0.25">
      <c r="B53" t="s">
        <v>210</v>
      </c>
      <c r="C53" t="s">
        <v>358</v>
      </c>
      <c r="D53" t="s">
        <v>359</v>
      </c>
      <c r="E53" t="s">
        <v>360</v>
      </c>
      <c r="F53">
        <v>0</v>
      </c>
      <c r="H53" t="s">
        <v>210</v>
      </c>
      <c r="I53" t="s">
        <v>358</v>
      </c>
      <c r="J53" t="s">
        <v>359</v>
      </c>
      <c r="K53" t="s">
        <v>360</v>
      </c>
      <c r="L53">
        <v>1</v>
      </c>
      <c r="N53" s="35" t="s">
        <v>147</v>
      </c>
      <c r="O53" t="s">
        <v>321</v>
      </c>
      <c r="P53" t="s">
        <v>361</v>
      </c>
      <c r="Q53" t="s">
        <v>362</v>
      </c>
      <c r="R53">
        <v>0</v>
      </c>
      <c r="S53" t="s">
        <v>363</v>
      </c>
      <c r="T53">
        <v>1</v>
      </c>
      <c r="V53" s="31" t="s">
        <v>364</v>
      </c>
      <c r="AD53" t="s">
        <v>363</v>
      </c>
      <c r="AE53" t="s">
        <v>362</v>
      </c>
      <c r="AF53" t="str">
        <f t="shared" si="1"/>
        <v>sbnt - Soybeans for Oil</v>
      </c>
      <c r="AG53" t="s">
        <v>1690</v>
      </c>
    </row>
    <row r="54" spans="2:33" x14ac:dyDescent="0.25">
      <c r="B54" t="s">
        <v>180</v>
      </c>
      <c r="C54" t="s">
        <v>365</v>
      </c>
      <c r="D54" t="s">
        <v>366</v>
      </c>
      <c r="E54" t="s">
        <v>367</v>
      </c>
      <c r="F54">
        <v>0</v>
      </c>
      <c r="H54" t="s">
        <v>180</v>
      </c>
      <c r="I54" t="s">
        <v>365</v>
      </c>
      <c r="J54" t="s">
        <v>366</v>
      </c>
      <c r="K54" t="s">
        <v>367</v>
      </c>
      <c r="L54">
        <v>1</v>
      </c>
      <c r="N54" s="35" t="s">
        <v>147</v>
      </c>
      <c r="O54" t="s">
        <v>328</v>
      </c>
      <c r="P54" t="s">
        <v>368</v>
      </c>
      <c r="Q54" t="s">
        <v>369</v>
      </c>
      <c r="R54">
        <v>0</v>
      </c>
      <c r="S54" t="s">
        <v>370</v>
      </c>
      <c r="T54">
        <v>1</v>
      </c>
      <c r="V54" s="27" t="s">
        <v>371</v>
      </c>
      <c r="AD54" t="s">
        <v>428</v>
      </c>
      <c r="AE54" t="s">
        <v>427</v>
      </c>
      <c r="AF54" t="str">
        <f t="shared" si="1"/>
        <v>sbol - Soybean Oil</v>
      </c>
      <c r="AG54" t="s">
        <v>1695</v>
      </c>
    </row>
    <row r="55" spans="2:33" x14ac:dyDescent="0.25">
      <c r="B55" t="s">
        <v>180</v>
      </c>
      <c r="C55" t="s">
        <v>372</v>
      </c>
      <c r="D55" t="s">
        <v>373</v>
      </c>
      <c r="E55" t="s">
        <v>374</v>
      </c>
      <c r="F55">
        <v>0</v>
      </c>
      <c r="H55" t="s">
        <v>180</v>
      </c>
      <c r="I55" t="s">
        <v>372</v>
      </c>
      <c r="J55" t="s">
        <v>373</v>
      </c>
      <c r="K55" t="s">
        <v>374</v>
      </c>
      <c r="L55">
        <v>1</v>
      </c>
      <c r="N55" s="35" t="s">
        <v>147</v>
      </c>
      <c r="O55" t="s">
        <v>335</v>
      </c>
      <c r="P55" t="s">
        <v>375</v>
      </c>
      <c r="Q55" t="s">
        <v>376</v>
      </c>
      <c r="R55">
        <v>0</v>
      </c>
      <c r="S55" t="s">
        <v>377</v>
      </c>
      <c r="T55">
        <v>1</v>
      </c>
      <c r="V55" s="31" t="s">
        <v>378</v>
      </c>
      <c r="AD55" t="s">
        <v>463</v>
      </c>
      <c r="AE55" t="s">
        <v>462</v>
      </c>
      <c r="AF55" t="str">
        <f t="shared" si="1"/>
        <v>sbml - Soybean Meal</v>
      </c>
      <c r="AG55" t="s">
        <v>1668</v>
      </c>
    </row>
    <row r="56" spans="2:33" x14ac:dyDescent="0.25">
      <c r="B56" t="s">
        <v>205</v>
      </c>
      <c r="C56" t="s">
        <v>379</v>
      </c>
      <c r="D56" t="s">
        <v>380</v>
      </c>
      <c r="E56" t="s">
        <v>381</v>
      </c>
      <c r="F56">
        <v>0</v>
      </c>
      <c r="H56" t="s">
        <v>205</v>
      </c>
      <c r="I56" t="s">
        <v>379</v>
      </c>
      <c r="J56" t="s">
        <v>380</v>
      </c>
      <c r="K56" t="s">
        <v>381</v>
      </c>
      <c r="L56">
        <v>1</v>
      </c>
      <c r="N56" s="35" t="s">
        <v>147</v>
      </c>
      <c r="O56" t="s">
        <v>342</v>
      </c>
      <c r="P56" t="s">
        <v>382</v>
      </c>
      <c r="Q56" t="s">
        <v>383</v>
      </c>
      <c r="R56">
        <v>0</v>
      </c>
      <c r="S56" t="s">
        <v>384</v>
      </c>
      <c r="T56">
        <v>1</v>
      </c>
      <c r="V56" s="27" t="s">
        <v>385</v>
      </c>
      <c r="AD56" t="s">
        <v>327</v>
      </c>
      <c r="AE56" t="s">
        <v>326</v>
      </c>
      <c r="AF56" t="str">
        <f t="shared" si="1"/>
        <v>snfl - Sunflower Seeds</v>
      </c>
      <c r="AG56" t="s">
        <v>1675</v>
      </c>
    </row>
    <row r="57" spans="2:33" x14ac:dyDescent="0.25">
      <c r="B57" t="s">
        <v>220</v>
      </c>
      <c r="C57" t="s">
        <v>386</v>
      </c>
      <c r="D57" t="s">
        <v>387</v>
      </c>
      <c r="E57" t="s">
        <v>388</v>
      </c>
      <c r="F57">
        <v>0</v>
      </c>
      <c r="H57" t="s">
        <v>220</v>
      </c>
      <c r="I57" t="s">
        <v>386</v>
      </c>
      <c r="J57" t="s">
        <v>387</v>
      </c>
      <c r="K57" t="s">
        <v>388</v>
      </c>
      <c r="L57">
        <v>1</v>
      </c>
      <c r="N57" s="35" t="s">
        <v>147</v>
      </c>
      <c r="O57" t="s">
        <v>349</v>
      </c>
      <c r="P57" t="s">
        <v>389</v>
      </c>
      <c r="Q57" t="s">
        <v>390</v>
      </c>
      <c r="R57">
        <v>0</v>
      </c>
      <c r="S57" t="s">
        <v>391</v>
      </c>
      <c r="T57">
        <v>1</v>
      </c>
      <c r="V57" s="31" t="s">
        <v>392</v>
      </c>
      <c r="AD57" t="s">
        <v>377</v>
      </c>
      <c r="AE57" t="s">
        <v>376</v>
      </c>
      <c r="AF57" t="str">
        <f t="shared" si="1"/>
        <v>sfnt - Sunflower Seeds for Oil</v>
      </c>
      <c r="AG57" t="s">
        <v>1673</v>
      </c>
    </row>
    <row r="58" spans="2:33" x14ac:dyDescent="0.25">
      <c r="B58" t="s">
        <v>210</v>
      </c>
      <c r="C58" t="s">
        <v>393</v>
      </c>
      <c r="D58" t="s">
        <v>394</v>
      </c>
      <c r="E58" t="s">
        <v>395</v>
      </c>
      <c r="F58">
        <v>0</v>
      </c>
      <c r="H58" t="s">
        <v>210</v>
      </c>
      <c r="I58" t="s">
        <v>393</v>
      </c>
      <c r="J58" t="s">
        <v>394</v>
      </c>
      <c r="K58" t="s">
        <v>395</v>
      </c>
      <c r="L58">
        <v>1</v>
      </c>
      <c r="N58" s="35" t="s">
        <v>153</v>
      </c>
      <c r="O58" t="s">
        <v>396</v>
      </c>
      <c r="P58" t="s">
        <v>397</v>
      </c>
      <c r="Q58" t="s">
        <v>398</v>
      </c>
      <c r="R58">
        <v>0</v>
      </c>
      <c r="S58" t="s">
        <v>399</v>
      </c>
      <c r="T58">
        <v>0</v>
      </c>
      <c r="V58" s="27" t="s">
        <v>400</v>
      </c>
      <c r="AD58" t="s">
        <v>421</v>
      </c>
      <c r="AE58" t="s">
        <v>420</v>
      </c>
      <c r="AF58" t="str">
        <f t="shared" si="1"/>
        <v>sfol - Sunflower Oil</v>
      </c>
      <c r="AG58" t="s">
        <v>1674</v>
      </c>
    </row>
    <row r="59" spans="2:33" x14ac:dyDescent="0.25">
      <c r="B59" t="s">
        <v>205</v>
      </c>
      <c r="C59" t="s">
        <v>401</v>
      </c>
      <c r="D59" t="s">
        <v>402</v>
      </c>
      <c r="E59" t="s">
        <v>403</v>
      </c>
      <c r="F59">
        <v>0</v>
      </c>
      <c r="H59" t="s">
        <v>205</v>
      </c>
      <c r="I59" t="s">
        <v>401</v>
      </c>
      <c r="J59" t="s">
        <v>402</v>
      </c>
      <c r="K59" t="s">
        <v>403</v>
      </c>
      <c r="L59">
        <v>1</v>
      </c>
      <c r="N59" s="35" t="s">
        <v>153</v>
      </c>
      <c r="O59" t="s">
        <v>404</v>
      </c>
      <c r="P59" t="s">
        <v>405</v>
      </c>
      <c r="Q59" t="s">
        <v>406</v>
      </c>
      <c r="R59">
        <v>0</v>
      </c>
      <c r="S59" t="s">
        <v>407</v>
      </c>
      <c r="T59">
        <v>0</v>
      </c>
      <c r="AD59" t="s">
        <v>470</v>
      </c>
      <c r="AE59" t="s">
        <v>469</v>
      </c>
      <c r="AF59" t="str">
        <f t="shared" si="1"/>
        <v>sfml - Sunflower Meal</v>
      </c>
      <c r="AG59" t="s">
        <v>1691</v>
      </c>
    </row>
    <row r="60" spans="2:33" x14ac:dyDescent="0.25">
      <c r="B60" t="s">
        <v>215</v>
      </c>
      <c r="C60" t="s">
        <v>408</v>
      </c>
      <c r="D60" t="s">
        <v>409</v>
      </c>
      <c r="E60" t="s">
        <v>410</v>
      </c>
      <c r="F60">
        <v>0</v>
      </c>
      <c r="H60" t="s">
        <v>215</v>
      </c>
      <c r="I60" t="s">
        <v>408</v>
      </c>
      <c r="J60" t="s">
        <v>409</v>
      </c>
      <c r="K60" t="s">
        <v>410</v>
      </c>
      <c r="L60">
        <v>1</v>
      </c>
      <c r="N60" s="35" t="s">
        <v>153</v>
      </c>
      <c r="O60" t="s">
        <v>411</v>
      </c>
      <c r="P60" t="s">
        <v>412</v>
      </c>
      <c r="Q60" t="s">
        <v>413</v>
      </c>
      <c r="R60">
        <v>0</v>
      </c>
      <c r="S60" t="s">
        <v>414</v>
      </c>
      <c r="T60">
        <v>0</v>
      </c>
      <c r="AD60" s="36" t="s">
        <v>348</v>
      </c>
      <c r="AE60" t="s">
        <v>347</v>
      </c>
      <c r="AF60" t="str">
        <f t="shared" si="1"/>
        <v>palm - Oil Palm Fruit</v>
      </c>
      <c r="AG60" t="s">
        <v>1696</v>
      </c>
    </row>
    <row r="61" spans="2:33" x14ac:dyDescent="0.25">
      <c r="B61" t="s">
        <v>205</v>
      </c>
      <c r="C61" t="s">
        <v>415</v>
      </c>
      <c r="D61" t="s">
        <v>416</v>
      </c>
      <c r="E61" t="s">
        <v>417</v>
      </c>
      <c r="F61">
        <v>0</v>
      </c>
      <c r="H61" t="s">
        <v>205</v>
      </c>
      <c r="I61" t="s">
        <v>415</v>
      </c>
      <c r="J61" t="s">
        <v>416</v>
      </c>
      <c r="K61" t="s">
        <v>417</v>
      </c>
      <c r="L61">
        <v>1</v>
      </c>
      <c r="N61" s="35" t="s">
        <v>153</v>
      </c>
      <c r="O61" t="s">
        <v>418</v>
      </c>
      <c r="P61" t="s">
        <v>419</v>
      </c>
      <c r="Q61" t="s">
        <v>420</v>
      </c>
      <c r="R61">
        <v>0</v>
      </c>
      <c r="S61" t="s">
        <v>421</v>
      </c>
      <c r="T61">
        <v>0</v>
      </c>
      <c r="AD61" s="36" t="s">
        <v>399</v>
      </c>
      <c r="AE61" t="s">
        <v>398</v>
      </c>
      <c r="AF61" t="str">
        <f t="shared" si="1"/>
        <v>plol - Palm Oil</v>
      </c>
      <c r="AG61" t="s">
        <v>1679</v>
      </c>
    </row>
    <row r="62" spans="2:33" x14ac:dyDescent="0.25">
      <c r="B62" t="s">
        <v>205</v>
      </c>
      <c r="C62" t="s">
        <v>422</v>
      </c>
      <c r="D62" t="s">
        <v>423</v>
      </c>
      <c r="E62" t="s">
        <v>424</v>
      </c>
      <c r="F62">
        <v>0</v>
      </c>
      <c r="H62" t="s">
        <v>205</v>
      </c>
      <c r="I62" t="s">
        <v>422</v>
      </c>
      <c r="J62" t="s">
        <v>423</v>
      </c>
      <c r="K62" t="s">
        <v>424</v>
      </c>
      <c r="L62">
        <v>1</v>
      </c>
      <c r="N62" s="35" t="s">
        <v>153</v>
      </c>
      <c r="O62" t="s">
        <v>425</v>
      </c>
      <c r="P62" t="s">
        <v>426</v>
      </c>
      <c r="Q62" t="s">
        <v>427</v>
      </c>
      <c r="R62">
        <v>0</v>
      </c>
      <c r="S62" t="s">
        <v>428</v>
      </c>
      <c r="T62">
        <v>0</v>
      </c>
      <c r="AD62" s="36" t="s">
        <v>356</v>
      </c>
      <c r="AE62" t="s">
        <v>355</v>
      </c>
      <c r="AF62" t="str">
        <f t="shared" si="1"/>
        <v>pkrl - Palm Kernal</v>
      </c>
      <c r="AG62" t="s">
        <v>1677</v>
      </c>
    </row>
    <row r="63" spans="2:33" x14ac:dyDescent="0.25">
      <c r="B63" t="s">
        <v>215</v>
      </c>
      <c r="C63" t="s">
        <v>429</v>
      </c>
      <c r="D63" t="s">
        <v>430</v>
      </c>
      <c r="E63" t="s">
        <v>431</v>
      </c>
      <c r="F63">
        <v>0</v>
      </c>
      <c r="H63" t="s">
        <v>215</v>
      </c>
      <c r="I63" t="s">
        <v>429</v>
      </c>
      <c r="J63" t="s">
        <v>430</v>
      </c>
      <c r="K63" t="s">
        <v>431</v>
      </c>
      <c r="L63">
        <v>1</v>
      </c>
      <c r="N63" s="35" t="s">
        <v>153</v>
      </c>
      <c r="O63" t="s">
        <v>432</v>
      </c>
      <c r="P63" t="s">
        <v>433</v>
      </c>
      <c r="Q63" t="s">
        <v>434</v>
      </c>
      <c r="R63">
        <v>0</v>
      </c>
      <c r="S63" t="s">
        <v>435</v>
      </c>
      <c r="T63">
        <v>0</v>
      </c>
      <c r="AD63" s="36" t="s">
        <v>407</v>
      </c>
      <c r="AE63" t="s">
        <v>406</v>
      </c>
      <c r="AF63" t="str">
        <f t="shared" si="1"/>
        <v>pkol - Palm Kernal Oil</v>
      </c>
      <c r="AG63" t="s">
        <v>1678</v>
      </c>
    </row>
    <row r="64" spans="2:33" x14ac:dyDescent="0.25">
      <c r="B64" t="s">
        <v>210</v>
      </c>
      <c r="C64" t="s">
        <v>436</v>
      </c>
      <c r="D64" t="s">
        <v>437</v>
      </c>
      <c r="E64" t="s">
        <v>438</v>
      </c>
      <c r="F64">
        <v>0</v>
      </c>
      <c r="H64" t="s">
        <v>210</v>
      </c>
      <c r="I64" t="s">
        <v>436</v>
      </c>
      <c r="J64" t="s">
        <v>437</v>
      </c>
      <c r="K64" t="s">
        <v>438</v>
      </c>
      <c r="L64">
        <v>1</v>
      </c>
      <c r="N64" s="35" t="s">
        <v>153</v>
      </c>
      <c r="O64" t="s">
        <v>439</v>
      </c>
      <c r="P64" t="s">
        <v>440</v>
      </c>
      <c r="Q64" t="s">
        <v>441</v>
      </c>
      <c r="R64">
        <v>0</v>
      </c>
      <c r="S64" t="s">
        <v>442</v>
      </c>
      <c r="T64">
        <v>0</v>
      </c>
      <c r="AD64" s="36" t="s">
        <v>449</v>
      </c>
      <c r="AE64" t="s">
        <v>448</v>
      </c>
      <c r="AF64" t="str">
        <f t="shared" si="1"/>
        <v>pkml - Palm Kernal Meal</v>
      </c>
      <c r="AG64" t="s">
        <v>1692</v>
      </c>
    </row>
    <row r="65" spans="2:33" x14ac:dyDescent="0.25">
      <c r="B65" t="s">
        <v>180</v>
      </c>
      <c r="C65" t="s">
        <v>443</v>
      </c>
      <c r="D65" t="s">
        <v>444</v>
      </c>
      <c r="E65" t="s">
        <v>445</v>
      </c>
      <c r="F65">
        <v>0</v>
      </c>
      <c r="H65" t="s">
        <v>180</v>
      </c>
      <c r="I65" t="s">
        <v>443</v>
      </c>
      <c r="J65" t="s">
        <v>444</v>
      </c>
      <c r="K65" t="s">
        <v>445</v>
      </c>
      <c r="L65">
        <v>1</v>
      </c>
      <c r="N65" s="35" t="s">
        <v>156</v>
      </c>
      <c r="O65" t="s">
        <v>446</v>
      </c>
      <c r="P65" t="s">
        <v>447</v>
      </c>
      <c r="Q65" t="s">
        <v>448</v>
      </c>
      <c r="R65">
        <v>0</v>
      </c>
      <c r="S65" t="s">
        <v>449</v>
      </c>
      <c r="T65">
        <v>0</v>
      </c>
      <c r="AD65" s="36" t="s">
        <v>334</v>
      </c>
      <c r="AE65" t="s">
        <v>333</v>
      </c>
      <c r="AF65" t="str">
        <f t="shared" si="1"/>
        <v>tols - Total Other Oilseeds</v>
      </c>
      <c r="AG65" t="s">
        <v>1697</v>
      </c>
    </row>
    <row r="66" spans="2:33" x14ac:dyDescent="0.25">
      <c r="B66" t="s">
        <v>180</v>
      </c>
      <c r="C66" t="s">
        <v>450</v>
      </c>
      <c r="D66" t="s">
        <v>451</v>
      </c>
      <c r="E66" t="s">
        <v>452</v>
      </c>
      <c r="F66">
        <v>0</v>
      </c>
      <c r="H66" t="s">
        <v>180</v>
      </c>
      <c r="I66" t="s">
        <v>450</v>
      </c>
      <c r="J66" t="s">
        <v>451</v>
      </c>
      <c r="K66" t="s">
        <v>452</v>
      </c>
      <c r="L66">
        <v>1</v>
      </c>
      <c r="N66" s="35" t="s">
        <v>156</v>
      </c>
      <c r="O66" t="s">
        <v>453</v>
      </c>
      <c r="P66" t="s">
        <v>454</v>
      </c>
      <c r="Q66" t="s">
        <v>455</v>
      </c>
      <c r="R66">
        <v>0</v>
      </c>
      <c r="S66" t="s">
        <v>456</v>
      </c>
      <c r="T66">
        <v>0</v>
      </c>
      <c r="AD66" s="36" t="s">
        <v>391</v>
      </c>
      <c r="AE66" t="s">
        <v>390</v>
      </c>
      <c r="AF66" t="str">
        <f t="shared" si="1"/>
        <v>tont - Total Other Oilseeds for Oil</v>
      </c>
      <c r="AG66" t="s">
        <v>1676</v>
      </c>
    </row>
    <row r="67" spans="2:33" x14ac:dyDescent="0.25">
      <c r="B67" t="s">
        <v>200</v>
      </c>
      <c r="C67" t="s">
        <v>457</v>
      </c>
      <c r="D67" t="s">
        <v>458</v>
      </c>
      <c r="E67" t="s">
        <v>459</v>
      </c>
      <c r="F67">
        <v>0</v>
      </c>
      <c r="H67" t="s">
        <v>200</v>
      </c>
      <c r="I67" t="s">
        <v>457</v>
      </c>
      <c r="J67" t="s">
        <v>458</v>
      </c>
      <c r="K67" t="s">
        <v>459</v>
      </c>
      <c r="L67">
        <v>1</v>
      </c>
      <c r="N67" s="35" t="s">
        <v>156</v>
      </c>
      <c r="O67" t="s">
        <v>460</v>
      </c>
      <c r="P67" t="s">
        <v>461</v>
      </c>
      <c r="Q67" t="s">
        <v>462</v>
      </c>
      <c r="R67">
        <v>0</v>
      </c>
      <c r="S67" t="s">
        <v>463</v>
      </c>
      <c r="T67">
        <v>0</v>
      </c>
      <c r="AD67" s="36" t="s">
        <v>435</v>
      </c>
      <c r="AE67" t="s">
        <v>434</v>
      </c>
      <c r="AF67" t="str">
        <f t="shared" si="1"/>
        <v>tool - Total Other Oils</v>
      </c>
      <c r="AG67" t="s">
        <v>1640</v>
      </c>
    </row>
    <row r="68" spans="2:33" x14ac:dyDescent="0.25">
      <c r="B68" t="s">
        <v>205</v>
      </c>
      <c r="C68" t="s">
        <v>464</v>
      </c>
      <c r="D68" t="s">
        <v>465</v>
      </c>
      <c r="E68" t="s">
        <v>466</v>
      </c>
      <c r="F68">
        <v>0</v>
      </c>
      <c r="H68" t="s">
        <v>205</v>
      </c>
      <c r="I68" t="s">
        <v>464</v>
      </c>
      <c r="J68" t="s">
        <v>465</v>
      </c>
      <c r="K68" t="s">
        <v>466</v>
      </c>
      <c r="L68">
        <v>1</v>
      </c>
      <c r="N68" s="35" t="s">
        <v>156</v>
      </c>
      <c r="O68" t="s">
        <v>467</v>
      </c>
      <c r="P68" t="s">
        <v>468</v>
      </c>
      <c r="Q68" t="s">
        <v>469</v>
      </c>
      <c r="R68">
        <v>0</v>
      </c>
      <c r="S68" t="s">
        <v>470</v>
      </c>
      <c r="T68">
        <v>0</v>
      </c>
      <c r="AD68" s="36" t="s">
        <v>484</v>
      </c>
      <c r="AE68" t="s">
        <v>483</v>
      </c>
      <c r="AF68" t="str">
        <f t="shared" si="1"/>
        <v>toml - Total Other Oilseed Meal</v>
      </c>
      <c r="AG68" t="s">
        <v>1672</v>
      </c>
    </row>
    <row r="69" spans="2:33" x14ac:dyDescent="0.25">
      <c r="B69" t="s">
        <v>180</v>
      </c>
      <c r="C69" t="s">
        <v>471</v>
      </c>
      <c r="D69" t="s">
        <v>472</v>
      </c>
      <c r="E69" t="s">
        <v>473</v>
      </c>
      <c r="F69">
        <v>0</v>
      </c>
      <c r="H69" t="s">
        <v>180</v>
      </c>
      <c r="I69" t="s">
        <v>471</v>
      </c>
      <c r="J69" t="s">
        <v>472</v>
      </c>
      <c r="K69" t="s">
        <v>473</v>
      </c>
      <c r="L69">
        <v>1</v>
      </c>
      <c r="N69" s="35" t="s">
        <v>156</v>
      </c>
      <c r="O69" t="s">
        <v>474</v>
      </c>
      <c r="P69" t="s">
        <v>475</v>
      </c>
      <c r="Q69" t="s">
        <v>476</v>
      </c>
      <c r="R69">
        <v>0</v>
      </c>
      <c r="S69" t="s">
        <v>477</v>
      </c>
      <c r="T69">
        <v>0</v>
      </c>
      <c r="AD69" t="s">
        <v>1540</v>
      </c>
      <c r="AE69" t="s">
        <v>1541</v>
      </c>
      <c r="AF69" t="str">
        <f t="shared" si="1"/>
        <v>gdoln - Groundnut oil from gdnt</v>
      </c>
      <c r="AG69" t="s">
        <v>1656</v>
      </c>
    </row>
    <row r="70" spans="2:33" x14ac:dyDescent="0.25">
      <c r="B70" t="s">
        <v>190</v>
      </c>
      <c r="C70" t="s">
        <v>478</v>
      </c>
      <c r="D70" t="s">
        <v>479</v>
      </c>
      <c r="E70" t="s">
        <v>480</v>
      </c>
      <c r="F70">
        <v>0</v>
      </c>
      <c r="H70" t="s">
        <v>190</v>
      </c>
      <c r="I70" t="s">
        <v>478</v>
      </c>
      <c r="J70" t="s">
        <v>479</v>
      </c>
      <c r="K70" t="s">
        <v>480</v>
      </c>
      <c r="L70">
        <v>1</v>
      </c>
      <c r="N70" s="35" t="s">
        <v>156</v>
      </c>
      <c r="O70" t="s">
        <v>481</v>
      </c>
      <c r="P70" t="s">
        <v>482</v>
      </c>
      <c r="Q70" t="s">
        <v>483</v>
      </c>
      <c r="R70">
        <v>0</v>
      </c>
      <c r="S70" t="s">
        <v>484</v>
      </c>
      <c r="T70">
        <v>0</v>
      </c>
      <c r="AD70" t="s">
        <v>1542</v>
      </c>
      <c r="AE70" t="s">
        <v>1543</v>
      </c>
      <c r="AF70" t="str">
        <f t="shared" si="1"/>
        <v>rpoln - Rapeseed oil from rpnt</v>
      </c>
      <c r="AG70" t="s">
        <v>1660</v>
      </c>
    </row>
    <row r="71" spans="2:33" x14ac:dyDescent="0.25">
      <c r="B71" t="s">
        <v>150</v>
      </c>
      <c r="C71" t="s">
        <v>485</v>
      </c>
      <c r="D71" t="s">
        <v>486</v>
      </c>
      <c r="E71" t="s">
        <v>487</v>
      </c>
      <c r="F71">
        <v>0</v>
      </c>
      <c r="H71" t="s">
        <v>150</v>
      </c>
      <c r="I71" t="s">
        <v>485</v>
      </c>
      <c r="J71" t="s">
        <v>486</v>
      </c>
      <c r="K71" t="s">
        <v>487</v>
      </c>
      <c r="L71">
        <v>1</v>
      </c>
      <c r="N71" s="35" t="s">
        <v>149</v>
      </c>
      <c r="O71" t="s">
        <v>357</v>
      </c>
      <c r="P71" t="s">
        <v>488</v>
      </c>
      <c r="Q71" t="s">
        <v>489</v>
      </c>
      <c r="R71">
        <v>0</v>
      </c>
      <c r="S71" t="s">
        <v>490</v>
      </c>
      <c r="T71">
        <v>1</v>
      </c>
      <c r="AD71" t="s">
        <v>1544</v>
      </c>
      <c r="AE71" t="s">
        <v>1545</v>
      </c>
      <c r="AF71" t="str">
        <f t="shared" si="1"/>
        <v>sboln - Soybean Oil from sbnt</v>
      </c>
      <c r="AG71" t="s">
        <v>1659</v>
      </c>
    </row>
    <row r="72" spans="2:33" x14ac:dyDescent="0.25">
      <c r="B72" t="s">
        <v>175</v>
      </c>
      <c r="C72" t="s">
        <v>491</v>
      </c>
      <c r="D72" t="s">
        <v>492</v>
      </c>
      <c r="E72" t="s">
        <v>493</v>
      </c>
      <c r="F72">
        <v>0</v>
      </c>
      <c r="H72" t="s">
        <v>175</v>
      </c>
      <c r="I72" t="s">
        <v>491</v>
      </c>
      <c r="J72" t="s">
        <v>492</v>
      </c>
      <c r="K72" t="s">
        <v>493</v>
      </c>
      <c r="L72">
        <v>1</v>
      </c>
      <c r="N72" s="35" t="s">
        <v>149</v>
      </c>
      <c r="O72" t="s">
        <v>364</v>
      </c>
      <c r="P72" t="s">
        <v>494</v>
      </c>
      <c r="Q72" t="s">
        <v>495</v>
      </c>
      <c r="R72">
        <v>0</v>
      </c>
      <c r="S72" t="s">
        <v>496</v>
      </c>
      <c r="T72">
        <v>1</v>
      </c>
      <c r="AD72" t="s">
        <v>1546</v>
      </c>
      <c r="AE72" t="s">
        <v>1547</v>
      </c>
      <c r="AF72" t="str">
        <f t="shared" ref="AF72:AF103" si="2">MID(AD72,2,10) &amp; " - " &amp; AE72</f>
        <v>sfoln - Sunflower Oil from sfnt</v>
      </c>
      <c r="AG72" t="s">
        <v>1661</v>
      </c>
    </row>
    <row r="73" spans="2:33" x14ac:dyDescent="0.25">
      <c r="B73" t="s">
        <v>225</v>
      </c>
      <c r="C73" t="s">
        <v>497</v>
      </c>
      <c r="D73" t="s">
        <v>498</v>
      </c>
      <c r="E73" t="s">
        <v>499</v>
      </c>
      <c r="F73">
        <v>0</v>
      </c>
      <c r="H73" t="s">
        <v>225</v>
      </c>
      <c r="I73" t="s">
        <v>497</v>
      </c>
      <c r="J73" t="s">
        <v>498</v>
      </c>
      <c r="K73" t="s">
        <v>499</v>
      </c>
      <c r="L73">
        <v>1</v>
      </c>
      <c r="N73" s="35" t="s">
        <v>149</v>
      </c>
      <c r="O73" t="s">
        <v>371</v>
      </c>
      <c r="P73" t="s">
        <v>500</v>
      </c>
      <c r="Q73" t="s">
        <v>501</v>
      </c>
      <c r="R73">
        <v>0</v>
      </c>
      <c r="S73" t="s">
        <v>502</v>
      </c>
      <c r="T73">
        <v>1</v>
      </c>
      <c r="AD73" t="s">
        <v>1548</v>
      </c>
      <c r="AE73" t="s">
        <v>1549</v>
      </c>
      <c r="AF73" t="str">
        <f t="shared" si="2"/>
        <v>tooln - Total Other oils from tont</v>
      </c>
      <c r="AG73" t="s">
        <v>1663</v>
      </c>
    </row>
    <row r="74" spans="2:33" x14ac:dyDescent="0.25">
      <c r="B74" t="s">
        <v>148</v>
      </c>
      <c r="C74" t="s">
        <v>503</v>
      </c>
      <c r="D74" t="s">
        <v>504</v>
      </c>
      <c r="E74" t="s">
        <v>505</v>
      </c>
      <c r="F74">
        <v>0</v>
      </c>
      <c r="H74" t="s">
        <v>148</v>
      </c>
      <c r="I74" t="s">
        <v>503</v>
      </c>
      <c r="J74" t="s">
        <v>504</v>
      </c>
      <c r="K74" t="s">
        <v>505</v>
      </c>
      <c r="L74">
        <v>1</v>
      </c>
      <c r="N74" s="35" t="s">
        <v>149</v>
      </c>
      <c r="O74" t="s">
        <v>378</v>
      </c>
      <c r="P74" t="s">
        <v>506</v>
      </c>
      <c r="Q74" t="s">
        <v>507</v>
      </c>
      <c r="R74">
        <v>0</v>
      </c>
      <c r="S74" t="s">
        <v>508</v>
      </c>
      <c r="T74">
        <v>1</v>
      </c>
      <c r="AD74" t="s">
        <v>1550</v>
      </c>
      <c r="AE74" t="s">
        <v>1551</v>
      </c>
      <c r="AF74" t="str">
        <f t="shared" si="2"/>
        <v>gdolt - Groundnut oil from grnd</v>
      </c>
      <c r="AG74" t="s">
        <v>1662</v>
      </c>
    </row>
    <row r="75" spans="2:33" x14ac:dyDescent="0.25">
      <c r="B75" t="s">
        <v>158</v>
      </c>
      <c r="C75" t="s">
        <v>509</v>
      </c>
      <c r="D75" t="s">
        <v>510</v>
      </c>
      <c r="E75" t="s">
        <v>511</v>
      </c>
      <c r="F75">
        <v>0</v>
      </c>
      <c r="H75" t="s">
        <v>158</v>
      </c>
      <c r="I75" t="s">
        <v>509</v>
      </c>
      <c r="J75" t="s">
        <v>510</v>
      </c>
      <c r="K75" t="s">
        <v>511</v>
      </c>
      <c r="L75">
        <v>1</v>
      </c>
      <c r="N75" s="35" t="s">
        <v>149</v>
      </c>
      <c r="O75" t="s">
        <v>385</v>
      </c>
      <c r="P75" t="s">
        <v>512</v>
      </c>
      <c r="Q75" t="s">
        <v>149</v>
      </c>
      <c r="R75">
        <v>0</v>
      </c>
      <c r="S75" t="s">
        <v>513</v>
      </c>
      <c r="T75">
        <v>1</v>
      </c>
      <c r="AD75" t="s">
        <v>1552</v>
      </c>
      <c r="AE75" t="s">
        <v>1553</v>
      </c>
      <c r="AF75" t="str">
        <f t="shared" si="2"/>
        <v>rpolt - Rapeseed oil from rpsd</v>
      </c>
      <c r="AG75" t="s">
        <v>1645</v>
      </c>
    </row>
    <row r="76" spans="2:33" x14ac:dyDescent="0.25">
      <c r="B76" t="s">
        <v>158</v>
      </c>
      <c r="C76" t="s">
        <v>514</v>
      </c>
      <c r="D76" t="s">
        <v>515</v>
      </c>
      <c r="E76" t="s">
        <v>516</v>
      </c>
      <c r="F76">
        <v>0</v>
      </c>
      <c r="H76" t="s">
        <v>158</v>
      </c>
      <c r="I76" t="s">
        <v>514</v>
      </c>
      <c r="J76" t="s">
        <v>515</v>
      </c>
      <c r="K76" t="s">
        <v>516</v>
      </c>
      <c r="L76">
        <v>1</v>
      </c>
      <c r="N76" s="32" t="s">
        <v>149</v>
      </c>
      <c r="O76" t="s">
        <v>392</v>
      </c>
      <c r="P76" t="s">
        <v>517</v>
      </c>
      <c r="Q76" t="s">
        <v>518</v>
      </c>
      <c r="R76">
        <v>0</v>
      </c>
      <c r="S76" t="s">
        <v>519</v>
      </c>
      <c r="T76">
        <v>1</v>
      </c>
      <c r="AD76" t="s">
        <v>1554</v>
      </c>
      <c r="AE76" t="s">
        <v>1555</v>
      </c>
      <c r="AF76" t="str">
        <f t="shared" si="2"/>
        <v>sbolt - Soybean Oil from soyb</v>
      </c>
      <c r="AG76" t="s">
        <v>1702</v>
      </c>
    </row>
    <row r="77" spans="2:33" x14ac:dyDescent="0.25">
      <c r="B77" t="s">
        <v>190</v>
      </c>
      <c r="C77" t="s">
        <v>520</v>
      </c>
      <c r="D77" t="s">
        <v>521</v>
      </c>
      <c r="E77" t="s">
        <v>522</v>
      </c>
      <c r="F77">
        <v>0</v>
      </c>
      <c r="H77" t="s">
        <v>190</v>
      </c>
      <c r="I77" t="s">
        <v>520</v>
      </c>
      <c r="J77" t="s">
        <v>521</v>
      </c>
      <c r="K77" t="s">
        <v>522</v>
      </c>
      <c r="L77">
        <v>1</v>
      </c>
      <c r="N77" s="32" t="s">
        <v>149</v>
      </c>
      <c r="O77" t="s">
        <v>400</v>
      </c>
      <c r="P77" t="s">
        <v>523</v>
      </c>
      <c r="Q77" t="s">
        <v>524</v>
      </c>
      <c r="R77">
        <v>0</v>
      </c>
      <c r="S77" t="s">
        <v>525</v>
      </c>
      <c r="T77">
        <v>1</v>
      </c>
      <c r="AD77" t="s">
        <v>1556</v>
      </c>
      <c r="AE77" t="s">
        <v>1557</v>
      </c>
      <c r="AF77" t="str">
        <f t="shared" si="2"/>
        <v>sfolt - Sunflower Oil from snfl</v>
      </c>
      <c r="AG77" t="s">
        <v>1657</v>
      </c>
    </row>
    <row r="78" spans="2:33" x14ac:dyDescent="0.25">
      <c r="B78" t="s">
        <v>210</v>
      </c>
      <c r="C78" t="s">
        <v>526</v>
      </c>
      <c r="D78" t="s">
        <v>527</v>
      </c>
      <c r="E78" t="s">
        <v>528</v>
      </c>
      <c r="F78">
        <v>0</v>
      </c>
      <c r="H78" t="s">
        <v>210</v>
      </c>
      <c r="I78" t="s">
        <v>526</v>
      </c>
      <c r="J78" t="s">
        <v>527</v>
      </c>
      <c r="K78" t="s">
        <v>528</v>
      </c>
      <c r="L78">
        <v>1</v>
      </c>
      <c r="AD78" t="s">
        <v>1558</v>
      </c>
      <c r="AE78" t="s">
        <v>1559</v>
      </c>
      <c r="AF78" t="str">
        <f t="shared" si="2"/>
        <v>toolt - Total other oils from tols</v>
      </c>
      <c r="AG78" t="s">
        <v>1685</v>
      </c>
    </row>
    <row r="79" spans="2:33" x14ac:dyDescent="0.25">
      <c r="B79" t="s">
        <v>220</v>
      </c>
      <c r="C79" t="s">
        <v>529</v>
      </c>
      <c r="D79" t="s">
        <v>530</v>
      </c>
      <c r="E79" t="s">
        <v>531</v>
      </c>
      <c r="F79">
        <v>0</v>
      </c>
      <c r="H79" t="s">
        <v>220</v>
      </c>
      <c r="I79" t="s">
        <v>529</v>
      </c>
      <c r="J79" t="s">
        <v>530</v>
      </c>
      <c r="K79" t="s">
        <v>531</v>
      </c>
      <c r="L79">
        <v>1</v>
      </c>
      <c r="AD79" s="36" t="s">
        <v>496</v>
      </c>
      <c r="AE79" t="s">
        <v>495</v>
      </c>
      <c r="AF79" t="str">
        <f t="shared" si="2"/>
        <v>coco - Cocoa</v>
      </c>
      <c r="AG79" t="s">
        <v>1688</v>
      </c>
    </row>
    <row r="80" spans="2:33" x14ac:dyDescent="0.25">
      <c r="B80" t="s">
        <v>165</v>
      </c>
      <c r="C80" t="s">
        <v>532</v>
      </c>
      <c r="D80" t="s">
        <v>533</v>
      </c>
      <c r="E80" t="s">
        <v>534</v>
      </c>
      <c r="F80">
        <v>0</v>
      </c>
      <c r="H80" t="s">
        <v>165</v>
      </c>
      <c r="I80" t="s">
        <v>532</v>
      </c>
      <c r="J80" t="s">
        <v>533</v>
      </c>
      <c r="K80" t="s">
        <v>534</v>
      </c>
      <c r="L80">
        <v>1</v>
      </c>
      <c r="Q80" s="23" t="s">
        <v>535</v>
      </c>
      <c r="AD80" s="36" t="s">
        <v>490</v>
      </c>
      <c r="AE80" t="s">
        <v>489</v>
      </c>
      <c r="AF80" t="str">
        <f t="shared" si="2"/>
        <v>cafe - Coffee</v>
      </c>
      <c r="AG80" t="s">
        <v>1686</v>
      </c>
    </row>
    <row r="81" spans="2:33" x14ac:dyDescent="0.25">
      <c r="B81" t="s">
        <v>175</v>
      </c>
      <c r="C81" t="s">
        <v>536</v>
      </c>
      <c r="D81" t="s">
        <v>537</v>
      </c>
      <c r="E81" t="s">
        <v>538</v>
      </c>
      <c r="F81">
        <v>0</v>
      </c>
      <c r="H81" t="s">
        <v>175</v>
      </c>
      <c r="I81" t="s">
        <v>536</v>
      </c>
      <c r="J81" t="s">
        <v>537</v>
      </c>
      <c r="K81" t="s">
        <v>538</v>
      </c>
      <c r="L81">
        <v>1</v>
      </c>
      <c r="Q81" s="37" t="s">
        <v>539</v>
      </c>
      <c r="R81" s="20">
        <f>COUNTIF(CropTable[group],"=1")</f>
        <v>11</v>
      </c>
      <c r="AD81" s="36" t="s">
        <v>508</v>
      </c>
      <c r="AE81" t="s">
        <v>507</v>
      </c>
      <c r="AF81" t="str">
        <f t="shared" si="2"/>
        <v>cott - Cotton</v>
      </c>
      <c r="AG81" t="s">
        <v>1687</v>
      </c>
    </row>
    <row r="82" spans="2:33" x14ac:dyDescent="0.25">
      <c r="B82" t="s">
        <v>175</v>
      </c>
      <c r="C82" t="s">
        <v>540</v>
      </c>
      <c r="D82" t="s">
        <v>541</v>
      </c>
      <c r="E82" t="s">
        <v>542</v>
      </c>
      <c r="F82">
        <v>0</v>
      </c>
      <c r="H82" t="s">
        <v>175</v>
      </c>
      <c r="I82" t="s">
        <v>540</v>
      </c>
      <c r="J82" t="s">
        <v>541</v>
      </c>
      <c r="K82" t="s">
        <v>542</v>
      </c>
      <c r="L82">
        <v>1</v>
      </c>
      <c r="Q82" s="37" t="s">
        <v>543</v>
      </c>
      <c r="R82" s="20">
        <f>COUNTIF(CropTable[group],"=0")</f>
        <v>58</v>
      </c>
      <c r="AD82" s="36" t="s">
        <v>502</v>
      </c>
      <c r="AE82" t="s">
        <v>501</v>
      </c>
      <c r="AF82" t="str">
        <f t="shared" si="2"/>
        <v>teas - Tea</v>
      </c>
      <c r="AG82" t="s">
        <v>1693</v>
      </c>
    </row>
    <row r="83" spans="2:33" x14ac:dyDescent="0.25">
      <c r="B83" t="s">
        <v>190</v>
      </c>
      <c r="C83" t="s">
        <v>544</v>
      </c>
      <c r="D83" t="s">
        <v>545</v>
      </c>
      <c r="E83" t="s">
        <v>546</v>
      </c>
      <c r="F83">
        <v>0</v>
      </c>
      <c r="H83" t="s">
        <v>190</v>
      </c>
      <c r="I83" t="s">
        <v>544</v>
      </c>
      <c r="J83" t="s">
        <v>545</v>
      </c>
      <c r="K83" t="s">
        <v>546</v>
      </c>
      <c r="L83">
        <v>1</v>
      </c>
      <c r="AD83" s="36" t="s">
        <v>513</v>
      </c>
      <c r="AE83" t="s">
        <v>149</v>
      </c>
      <c r="AF83" t="str">
        <f t="shared" si="2"/>
        <v>othr - Other Crops</v>
      </c>
      <c r="AG83" t="s">
        <v>1698</v>
      </c>
    </row>
    <row r="84" spans="2:33" x14ac:dyDescent="0.25">
      <c r="B84" t="s">
        <v>155</v>
      </c>
      <c r="C84" t="s">
        <v>547</v>
      </c>
      <c r="D84" t="s">
        <v>548</v>
      </c>
      <c r="E84" t="s">
        <v>549</v>
      </c>
      <c r="F84">
        <v>0</v>
      </c>
      <c r="H84" t="s">
        <v>155</v>
      </c>
      <c r="I84" t="s">
        <v>547</v>
      </c>
      <c r="J84" t="s">
        <v>548</v>
      </c>
      <c r="K84" t="s">
        <v>549</v>
      </c>
      <c r="L84">
        <v>1</v>
      </c>
      <c r="AD84" s="36" t="s">
        <v>519</v>
      </c>
      <c r="AE84" s="36" t="s">
        <v>518</v>
      </c>
      <c r="AF84" t="str">
        <f t="shared" si="2"/>
        <v>fodr - Fodder Crops</v>
      </c>
      <c r="AG84" t="s">
        <v>1658</v>
      </c>
    </row>
    <row r="85" spans="2:33" x14ac:dyDescent="0.25">
      <c r="B85" t="s">
        <v>150</v>
      </c>
      <c r="C85" t="s">
        <v>550</v>
      </c>
      <c r="D85" t="s">
        <v>551</v>
      </c>
      <c r="E85" t="s">
        <v>552</v>
      </c>
      <c r="F85">
        <v>0</v>
      </c>
      <c r="H85" t="s">
        <v>150</v>
      </c>
      <c r="I85" t="s">
        <v>550</v>
      </c>
      <c r="J85" t="s">
        <v>551</v>
      </c>
      <c r="K85" t="s">
        <v>552</v>
      </c>
      <c r="L85">
        <v>1</v>
      </c>
      <c r="AD85" s="36" t="s">
        <v>525</v>
      </c>
      <c r="AE85" t="s">
        <v>1560</v>
      </c>
      <c r="AF85" t="str">
        <f t="shared" si="2"/>
        <v>pstr - Pasture and Meadows</v>
      </c>
      <c r="AG85" t="s">
        <v>1641</v>
      </c>
    </row>
    <row r="86" spans="2:33" x14ac:dyDescent="0.25">
      <c r="B86" t="s">
        <v>160</v>
      </c>
      <c r="C86" t="s">
        <v>553</v>
      </c>
      <c r="D86" t="s">
        <v>554</v>
      </c>
      <c r="E86" t="s">
        <v>555</v>
      </c>
      <c r="F86">
        <v>0</v>
      </c>
      <c r="H86" t="s">
        <v>160</v>
      </c>
      <c r="I86" t="s">
        <v>553</v>
      </c>
      <c r="J86" t="s">
        <v>554</v>
      </c>
      <c r="K86" t="s">
        <v>555</v>
      </c>
      <c r="L86">
        <v>1</v>
      </c>
      <c r="AD86" t="s">
        <v>1561</v>
      </c>
      <c r="AE86" t="s">
        <v>1520</v>
      </c>
      <c r="AF86" t="str">
        <f t="shared" si="2"/>
        <v>beef - Cattle</v>
      </c>
      <c r="AG86" t="s">
        <v>1646</v>
      </c>
    </row>
    <row r="87" spans="2:33" x14ac:dyDescent="0.25">
      <c r="B87" t="s">
        <v>175</v>
      </c>
      <c r="C87" t="s">
        <v>556</v>
      </c>
      <c r="D87" t="s">
        <v>557</v>
      </c>
      <c r="E87" t="s">
        <v>558</v>
      </c>
      <c r="F87">
        <v>0</v>
      </c>
      <c r="H87" t="s">
        <v>175</v>
      </c>
      <c r="I87" t="s">
        <v>556</v>
      </c>
      <c r="J87" t="s">
        <v>557</v>
      </c>
      <c r="K87" t="s">
        <v>558</v>
      </c>
      <c r="L87">
        <v>1</v>
      </c>
      <c r="AD87" t="s">
        <v>1562</v>
      </c>
      <c r="AE87" t="s">
        <v>1522</v>
      </c>
      <c r="AF87" t="str">
        <f t="shared" si="2"/>
        <v>pork - Pigs</v>
      </c>
    </row>
    <row r="88" spans="2:33" x14ac:dyDescent="0.25">
      <c r="B88" t="s">
        <v>185</v>
      </c>
      <c r="C88" t="s">
        <v>559</v>
      </c>
      <c r="D88" t="s">
        <v>560</v>
      </c>
      <c r="E88" t="s">
        <v>561</v>
      </c>
      <c r="F88">
        <v>0</v>
      </c>
      <c r="H88" t="s">
        <v>185</v>
      </c>
      <c r="I88" t="s">
        <v>559</v>
      </c>
      <c r="J88" t="s">
        <v>560</v>
      </c>
      <c r="K88" t="s">
        <v>561</v>
      </c>
      <c r="L88">
        <v>1</v>
      </c>
      <c r="AD88" t="s">
        <v>1563</v>
      </c>
      <c r="AE88" t="s">
        <v>1524</v>
      </c>
      <c r="AF88" t="str">
        <f t="shared" si="2"/>
        <v>lamb - Sheep and Goats</v>
      </c>
    </row>
    <row r="89" spans="2:33" x14ac:dyDescent="0.25">
      <c r="B89" t="s">
        <v>220</v>
      </c>
      <c r="C89" t="s">
        <v>562</v>
      </c>
      <c r="D89" t="s">
        <v>563</v>
      </c>
      <c r="E89" t="s">
        <v>564</v>
      </c>
      <c r="F89">
        <v>0</v>
      </c>
      <c r="H89" t="s">
        <v>220</v>
      </c>
      <c r="I89" t="s">
        <v>562</v>
      </c>
      <c r="J89" t="s">
        <v>563</v>
      </c>
      <c r="K89" t="s">
        <v>564</v>
      </c>
      <c r="L89">
        <v>1</v>
      </c>
      <c r="AD89" t="s">
        <v>1564</v>
      </c>
      <c r="AE89" t="s">
        <v>1526</v>
      </c>
      <c r="AF89" t="str">
        <f t="shared" si="2"/>
        <v>poul - Poultry</v>
      </c>
    </row>
    <row r="90" spans="2:33" x14ac:dyDescent="0.25">
      <c r="B90" t="s">
        <v>158</v>
      </c>
      <c r="C90" t="s">
        <v>565</v>
      </c>
      <c r="D90" t="s">
        <v>566</v>
      </c>
      <c r="E90" t="s">
        <v>567</v>
      </c>
      <c r="F90">
        <v>0</v>
      </c>
      <c r="H90" t="s">
        <v>158</v>
      </c>
      <c r="I90" t="s">
        <v>565</v>
      </c>
      <c r="J90" t="s">
        <v>566</v>
      </c>
      <c r="K90" t="s">
        <v>567</v>
      </c>
      <c r="L90">
        <v>1</v>
      </c>
      <c r="AD90" t="s">
        <v>1565</v>
      </c>
      <c r="AE90" t="s">
        <v>1528</v>
      </c>
      <c r="AF90" t="str">
        <f t="shared" si="2"/>
        <v>eggs - Eggs</v>
      </c>
    </row>
    <row r="91" spans="2:33" x14ac:dyDescent="0.25">
      <c r="B91" t="s">
        <v>150</v>
      </c>
      <c r="C91" t="s">
        <v>568</v>
      </c>
      <c r="D91" t="s">
        <v>569</v>
      </c>
      <c r="E91" t="s">
        <v>570</v>
      </c>
      <c r="F91">
        <v>0</v>
      </c>
      <c r="H91" t="s">
        <v>150</v>
      </c>
      <c r="I91" t="s">
        <v>568</v>
      </c>
      <c r="J91" t="s">
        <v>569</v>
      </c>
      <c r="K91" t="s">
        <v>570</v>
      </c>
      <c r="L91">
        <v>1</v>
      </c>
      <c r="AD91" t="s">
        <v>1566</v>
      </c>
      <c r="AE91" t="s">
        <v>1530</v>
      </c>
      <c r="AF91" t="str">
        <f t="shared" si="2"/>
        <v>milk - Dairy</v>
      </c>
    </row>
    <row r="92" spans="2:33" x14ac:dyDescent="0.25">
      <c r="B92" t="s">
        <v>150</v>
      </c>
      <c r="C92" t="s">
        <v>571</v>
      </c>
      <c r="D92" t="s">
        <v>572</v>
      </c>
      <c r="E92" t="s">
        <v>573</v>
      </c>
      <c r="F92">
        <v>0</v>
      </c>
      <c r="H92" t="s">
        <v>150</v>
      </c>
      <c r="I92" t="s">
        <v>571</v>
      </c>
      <c r="J92" t="s">
        <v>572</v>
      </c>
      <c r="K92" t="s">
        <v>573</v>
      </c>
      <c r="L92">
        <v>1</v>
      </c>
      <c r="AD92" t="s">
        <v>1567</v>
      </c>
      <c r="AE92" t="s">
        <v>162</v>
      </c>
      <c r="AF92" t="str">
        <f t="shared" si="2"/>
        <v>barl - Barley</v>
      </c>
    </row>
    <row r="93" spans="2:33" x14ac:dyDescent="0.25">
      <c r="B93" t="s">
        <v>150</v>
      </c>
      <c r="C93" t="s">
        <v>574</v>
      </c>
      <c r="D93" t="s">
        <v>575</v>
      </c>
      <c r="E93" t="s">
        <v>576</v>
      </c>
      <c r="F93">
        <v>0</v>
      </c>
      <c r="H93" t="s">
        <v>150</v>
      </c>
      <c r="I93" t="s">
        <v>574</v>
      </c>
      <c r="J93" t="s">
        <v>575</v>
      </c>
      <c r="K93" t="s">
        <v>576</v>
      </c>
      <c r="L93">
        <v>1</v>
      </c>
      <c r="AD93" t="s">
        <v>1568</v>
      </c>
      <c r="AE93" t="s">
        <v>167</v>
      </c>
      <c r="AF93" t="str">
        <f t="shared" si="2"/>
        <v>maiz - Maize</v>
      </c>
    </row>
    <row r="94" spans="2:33" x14ac:dyDescent="0.25">
      <c r="B94" t="s">
        <v>175</v>
      </c>
      <c r="C94" t="s">
        <v>577</v>
      </c>
      <c r="D94" t="s">
        <v>578</v>
      </c>
      <c r="E94" t="s">
        <v>579</v>
      </c>
      <c r="F94">
        <v>0</v>
      </c>
      <c r="H94" t="s">
        <v>175</v>
      </c>
      <c r="I94" t="s">
        <v>577</v>
      </c>
      <c r="J94" t="s">
        <v>578</v>
      </c>
      <c r="K94" t="s">
        <v>579</v>
      </c>
      <c r="L94">
        <v>1</v>
      </c>
      <c r="AD94" t="s">
        <v>1569</v>
      </c>
      <c r="AE94" t="s">
        <v>172</v>
      </c>
      <c r="AF94" t="str">
        <f t="shared" si="2"/>
        <v>mill - Millet</v>
      </c>
    </row>
    <row r="95" spans="2:33" x14ac:dyDescent="0.25">
      <c r="B95" t="s">
        <v>170</v>
      </c>
      <c r="C95" t="s">
        <v>580</v>
      </c>
      <c r="D95" t="s">
        <v>581</v>
      </c>
      <c r="E95" t="s">
        <v>582</v>
      </c>
      <c r="F95">
        <v>0</v>
      </c>
      <c r="H95" t="s">
        <v>170</v>
      </c>
      <c r="I95" t="s">
        <v>580</v>
      </c>
      <c r="J95" t="s">
        <v>581</v>
      </c>
      <c r="K95" t="s">
        <v>582</v>
      </c>
      <c r="L95">
        <v>1</v>
      </c>
      <c r="AD95" t="s">
        <v>1570</v>
      </c>
      <c r="AE95" t="s">
        <v>182</v>
      </c>
      <c r="AF95" t="str">
        <f t="shared" si="2"/>
        <v>rice - Rice</v>
      </c>
    </row>
    <row r="96" spans="2:33" x14ac:dyDescent="0.25">
      <c r="B96" t="s">
        <v>165</v>
      </c>
      <c r="C96" t="s">
        <v>583</v>
      </c>
      <c r="D96" t="s">
        <v>584</v>
      </c>
      <c r="E96" t="s">
        <v>585</v>
      </c>
      <c r="F96">
        <v>0</v>
      </c>
      <c r="H96" t="s">
        <v>165</v>
      </c>
      <c r="I96" t="s">
        <v>583</v>
      </c>
      <c r="J96" t="s">
        <v>584</v>
      </c>
      <c r="K96" t="s">
        <v>585</v>
      </c>
      <c r="L96">
        <v>1</v>
      </c>
      <c r="AD96" t="s">
        <v>1571</v>
      </c>
      <c r="AE96" t="s">
        <v>187</v>
      </c>
      <c r="AF96" t="str">
        <f t="shared" si="2"/>
        <v>sorg - Sorghum</v>
      </c>
    </row>
    <row r="97" spans="2:32" x14ac:dyDescent="0.25">
      <c r="B97" t="s">
        <v>170</v>
      </c>
      <c r="C97" t="s">
        <v>586</v>
      </c>
      <c r="D97" t="s">
        <v>587</v>
      </c>
      <c r="E97" t="s">
        <v>588</v>
      </c>
      <c r="F97">
        <v>0</v>
      </c>
      <c r="H97" t="s">
        <v>170</v>
      </c>
      <c r="I97" t="s">
        <v>586</v>
      </c>
      <c r="J97" t="s">
        <v>587</v>
      </c>
      <c r="K97" t="s">
        <v>588</v>
      </c>
      <c r="L97">
        <v>1</v>
      </c>
      <c r="AD97" t="s">
        <v>1572</v>
      </c>
      <c r="AE97" t="s">
        <v>192</v>
      </c>
      <c r="AF97" t="str">
        <f t="shared" si="2"/>
        <v>whea - Wheat</v>
      </c>
    </row>
    <row r="98" spans="2:32" x14ac:dyDescent="0.25">
      <c r="B98" t="s">
        <v>148</v>
      </c>
      <c r="C98" t="s">
        <v>589</v>
      </c>
      <c r="D98" t="s">
        <v>590</v>
      </c>
      <c r="E98" t="s">
        <v>591</v>
      </c>
      <c r="F98">
        <v>0</v>
      </c>
      <c r="H98" t="s">
        <v>148</v>
      </c>
      <c r="I98" t="s">
        <v>589</v>
      </c>
      <c r="J98" t="s">
        <v>590</v>
      </c>
      <c r="K98" t="s">
        <v>591</v>
      </c>
      <c r="L98">
        <v>1</v>
      </c>
      <c r="AD98" t="s">
        <v>1573</v>
      </c>
      <c r="AE98" t="s">
        <v>177</v>
      </c>
      <c r="AF98" t="str">
        <f t="shared" si="2"/>
        <v>ocer - Other Cereals</v>
      </c>
    </row>
    <row r="99" spans="2:32" x14ac:dyDescent="0.25">
      <c r="B99" t="s">
        <v>170</v>
      </c>
      <c r="C99" t="s">
        <v>592</v>
      </c>
      <c r="D99" t="s">
        <v>593</v>
      </c>
      <c r="E99" t="s">
        <v>594</v>
      </c>
      <c r="F99">
        <v>0</v>
      </c>
      <c r="H99" t="s">
        <v>170</v>
      </c>
      <c r="I99" t="s">
        <v>592</v>
      </c>
      <c r="J99" t="s">
        <v>593</v>
      </c>
      <c r="K99" t="s">
        <v>594</v>
      </c>
      <c r="L99">
        <v>1</v>
      </c>
      <c r="AD99" t="s">
        <v>1574</v>
      </c>
      <c r="AE99" t="s">
        <v>1575</v>
      </c>
      <c r="AF99" t="str">
        <f t="shared" si="2"/>
        <v>cass - Cassava and Other R&amp;T</v>
      </c>
    </row>
    <row r="100" spans="2:32" x14ac:dyDescent="0.25">
      <c r="B100" t="s">
        <v>152</v>
      </c>
      <c r="C100" t="s">
        <v>595</v>
      </c>
      <c r="D100" t="s">
        <v>596</v>
      </c>
      <c r="E100" t="s">
        <v>597</v>
      </c>
      <c r="F100">
        <v>0</v>
      </c>
      <c r="H100" t="s">
        <v>152</v>
      </c>
      <c r="I100" t="s">
        <v>595</v>
      </c>
      <c r="J100" t="s">
        <v>596</v>
      </c>
      <c r="K100" t="s">
        <v>597</v>
      </c>
      <c r="L100">
        <v>1</v>
      </c>
      <c r="AD100" t="s">
        <v>1576</v>
      </c>
      <c r="AE100" t="s">
        <v>197</v>
      </c>
      <c r="AF100" t="str">
        <f t="shared" si="2"/>
        <v>pota - Potato</v>
      </c>
    </row>
    <row r="101" spans="2:32" x14ac:dyDescent="0.25">
      <c r="B101" t="s">
        <v>175</v>
      </c>
      <c r="C101" t="s">
        <v>598</v>
      </c>
      <c r="D101" t="s">
        <v>599</v>
      </c>
      <c r="E101" t="s">
        <v>600</v>
      </c>
      <c r="F101">
        <v>0</v>
      </c>
      <c r="H101" t="s">
        <v>175</v>
      </c>
      <c r="I101" t="s">
        <v>598</v>
      </c>
      <c r="J101" t="s">
        <v>599</v>
      </c>
      <c r="K101" t="s">
        <v>600</v>
      </c>
      <c r="L101">
        <v>1</v>
      </c>
      <c r="AD101" t="s">
        <v>1577</v>
      </c>
      <c r="AE101" t="s">
        <v>212</v>
      </c>
      <c r="AF101" t="str">
        <f t="shared" si="2"/>
        <v>swpt - Sweet Potatoes</v>
      </c>
    </row>
    <row r="102" spans="2:32" x14ac:dyDescent="0.25">
      <c r="B102" t="s">
        <v>152</v>
      </c>
      <c r="C102" t="s">
        <v>601</v>
      </c>
      <c r="D102" t="s">
        <v>602</v>
      </c>
      <c r="E102" t="s">
        <v>603</v>
      </c>
      <c r="F102">
        <v>0</v>
      </c>
      <c r="H102" t="s">
        <v>152</v>
      </c>
      <c r="I102" t="s">
        <v>601</v>
      </c>
      <c r="J102" t="s">
        <v>602</v>
      </c>
      <c r="K102" t="s">
        <v>603</v>
      </c>
      <c r="L102">
        <v>1</v>
      </c>
      <c r="AD102" t="s">
        <v>1578</v>
      </c>
      <c r="AE102" t="s">
        <v>217</v>
      </c>
      <c r="AF102" t="str">
        <f t="shared" si="2"/>
        <v>yams - Yams</v>
      </c>
    </row>
    <row r="103" spans="2:32" x14ac:dyDescent="0.25">
      <c r="B103" t="s">
        <v>148</v>
      </c>
      <c r="C103" t="s">
        <v>604</v>
      </c>
      <c r="D103" t="s">
        <v>605</v>
      </c>
      <c r="E103" t="s">
        <v>606</v>
      </c>
      <c r="F103">
        <v>0</v>
      </c>
      <c r="H103" t="s">
        <v>148</v>
      </c>
      <c r="I103" t="s">
        <v>604</v>
      </c>
      <c r="J103" t="s">
        <v>605</v>
      </c>
      <c r="K103" t="s">
        <v>606</v>
      </c>
      <c r="L103">
        <v>1</v>
      </c>
      <c r="AD103" t="s">
        <v>1579</v>
      </c>
      <c r="AE103" t="s">
        <v>207</v>
      </c>
      <c r="AF103" t="str">
        <f t="shared" si="2"/>
        <v>orat - Other Roots &amp; Tubers</v>
      </c>
    </row>
    <row r="104" spans="2:32" x14ac:dyDescent="0.25">
      <c r="B104" t="s">
        <v>148</v>
      </c>
      <c r="C104" t="s">
        <v>607</v>
      </c>
      <c r="D104" t="s">
        <v>608</v>
      </c>
      <c r="E104" t="s">
        <v>609</v>
      </c>
      <c r="F104">
        <v>0</v>
      </c>
      <c r="H104" t="s">
        <v>148</v>
      </c>
      <c r="I104" t="s">
        <v>607</v>
      </c>
      <c r="J104" t="s">
        <v>608</v>
      </c>
      <c r="K104" t="s">
        <v>609</v>
      </c>
      <c r="L104">
        <v>1</v>
      </c>
      <c r="AD104" s="36" t="s">
        <v>1580</v>
      </c>
      <c r="AE104" s="36" t="s">
        <v>276</v>
      </c>
      <c r="AF104" t="str">
        <f t="shared" ref="AF104:AF135" si="3">MID(AD104,2,10) &amp; " - " &amp; AE104</f>
        <v>bean - Beans</v>
      </c>
    </row>
    <row r="105" spans="2:32" x14ac:dyDescent="0.25">
      <c r="B105" t="s">
        <v>229</v>
      </c>
      <c r="C105" t="s">
        <v>610</v>
      </c>
      <c r="D105" t="s">
        <v>611</v>
      </c>
      <c r="E105" t="s">
        <v>612</v>
      </c>
      <c r="F105">
        <v>0</v>
      </c>
      <c r="H105" t="s">
        <v>229</v>
      </c>
      <c r="I105" t="s">
        <v>610</v>
      </c>
      <c r="J105" t="s">
        <v>611</v>
      </c>
      <c r="K105" t="s">
        <v>612</v>
      </c>
      <c r="L105">
        <v>1</v>
      </c>
      <c r="AD105" t="s">
        <v>1581</v>
      </c>
      <c r="AE105" t="s">
        <v>255</v>
      </c>
      <c r="AF105" t="str">
        <f t="shared" si="3"/>
        <v>chkp - Chickpeas</v>
      </c>
    </row>
    <row r="106" spans="2:32" x14ac:dyDescent="0.25">
      <c r="B106" t="s">
        <v>210</v>
      </c>
      <c r="C106" t="s">
        <v>613</v>
      </c>
      <c r="D106" t="s">
        <v>614</v>
      </c>
      <c r="E106" t="s">
        <v>615</v>
      </c>
      <c r="F106">
        <v>0</v>
      </c>
      <c r="H106" t="s">
        <v>210</v>
      </c>
      <c r="I106" t="s">
        <v>613</v>
      </c>
      <c r="J106" t="s">
        <v>614</v>
      </c>
      <c r="K106" t="s">
        <v>615</v>
      </c>
      <c r="L106">
        <v>1</v>
      </c>
      <c r="AD106" t="s">
        <v>1582</v>
      </c>
      <c r="AE106" t="s">
        <v>269</v>
      </c>
      <c r="AF106" t="str">
        <f t="shared" si="3"/>
        <v>cowp - Cowpeas</v>
      </c>
    </row>
    <row r="107" spans="2:32" x14ac:dyDescent="0.25">
      <c r="B107" t="s">
        <v>220</v>
      </c>
      <c r="C107" t="s">
        <v>616</v>
      </c>
      <c r="D107" t="s">
        <v>617</v>
      </c>
      <c r="E107" t="s">
        <v>618</v>
      </c>
      <c r="F107">
        <v>0</v>
      </c>
      <c r="H107" t="s">
        <v>220</v>
      </c>
      <c r="I107" t="s">
        <v>616</v>
      </c>
      <c r="J107" t="s">
        <v>617</v>
      </c>
      <c r="K107" t="s">
        <v>618</v>
      </c>
      <c r="L107">
        <v>1</v>
      </c>
      <c r="AD107" t="s">
        <v>1583</v>
      </c>
      <c r="AE107" t="s">
        <v>262</v>
      </c>
      <c r="AF107" t="str">
        <f t="shared" si="3"/>
        <v>lent - Lentils</v>
      </c>
    </row>
    <row r="108" spans="2:32" x14ac:dyDescent="0.25">
      <c r="B108" t="s">
        <v>150</v>
      </c>
      <c r="C108" t="s">
        <v>619</v>
      </c>
      <c r="D108" t="s">
        <v>620</v>
      </c>
      <c r="E108" t="s">
        <v>621</v>
      </c>
      <c r="F108">
        <v>0</v>
      </c>
      <c r="H108" t="s">
        <v>150</v>
      </c>
      <c r="I108" t="s">
        <v>619</v>
      </c>
      <c r="J108" t="s">
        <v>620</v>
      </c>
      <c r="K108" t="s">
        <v>621</v>
      </c>
      <c r="L108">
        <v>1</v>
      </c>
      <c r="AD108" t="s">
        <v>1584</v>
      </c>
      <c r="AE108" t="s">
        <v>248</v>
      </c>
      <c r="AF108" t="str">
        <f t="shared" si="3"/>
        <v>pigp - Pigeonpeas</v>
      </c>
    </row>
    <row r="109" spans="2:32" x14ac:dyDescent="0.25">
      <c r="B109" t="s">
        <v>158</v>
      </c>
      <c r="C109" t="s">
        <v>622</v>
      </c>
      <c r="D109" t="s">
        <v>623</v>
      </c>
      <c r="E109" t="s">
        <v>624</v>
      </c>
      <c r="F109">
        <v>0</v>
      </c>
      <c r="H109" t="s">
        <v>158</v>
      </c>
      <c r="I109" t="s">
        <v>622</v>
      </c>
      <c r="J109" t="s">
        <v>623</v>
      </c>
      <c r="K109" t="s">
        <v>624</v>
      </c>
      <c r="L109">
        <v>1</v>
      </c>
      <c r="AD109" t="s">
        <v>1585</v>
      </c>
      <c r="AE109" t="s">
        <v>283</v>
      </c>
      <c r="AF109" t="str">
        <f t="shared" si="3"/>
        <v>opul - Other Pulses</v>
      </c>
    </row>
    <row r="110" spans="2:32" x14ac:dyDescent="0.25">
      <c r="B110" t="s">
        <v>158</v>
      </c>
      <c r="C110" t="s">
        <v>625</v>
      </c>
      <c r="D110" t="s">
        <v>626</v>
      </c>
      <c r="E110" t="s">
        <v>627</v>
      </c>
      <c r="F110">
        <v>0</v>
      </c>
      <c r="H110" t="s">
        <v>158</v>
      </c>
      <c r="I110" t="s">
        <v>625</v>
      </c>
      <c r="J110" t="s">
        <v>626</v>
      </c>
      <c r="K110" t="s">
        <v>627</v>
      </c>
      <c r="L110">
        <v>1</v>
      </c>
      <c r="AD110" t="s">
        <v>1586</v>
      </c>
      <c r="AE110" t="s">
        <v>227</v>
      </c>
      <c r="AF110" t="str">
        <f t="shared" si="3"/>
        <v>bana - Bananas</v>
      </c>
    </row>
    <row r="111" spans="2:32" x14ac:dyDescent="0.25">
      <c r="B111" t="s">
        <v>158</v>
      </c>
      <c r="C111" t="s">
        <v>628</v>
      </c>
      <c r="D111" t="s">
        <v>629</v>
      </c>
      <c r="E111" t="s">
        <v>630</v>
      </c>
      <c r="F111">
        <v>0</v>
      </c>
      <c r="H111" t="s">
        <v>158</v>
      </c>
      <c r="I111" t="s">
        <v>628</v>
      </c>
      <c r="J111" t="s">
        <v>629</v>
      </c>
      <c r="K111" t="s">
        <v>630</v>
      </c>
      <c r="L111">
        <v>1</v>
      </c>
      <c r="AD111" t="s">
        <v>1587</v>
      </c>
      <c r="AE111" t="s">
        <v>222</v>
      </c>
      <c r="AF111" t="str">
        <f t="shared" si="3"/>
        <v>plnt - Plantains</v>
      </c>
    </row>
    <row r="112" spans="2:32" x14ac:dyDescent="0.25">
      <c r="B112" t="s">
        <v>158</v>
      </c>
      <c r="C112" t="s">
        <v>631</v>
      </c>
      <c r="D112" t="s">
        <v>632</v>
      </c>
      <c r="E112" t="s">
        <v>633</v>
      </c>
      <c r="F112">
        <v>0</v>
      </c>
      <c r="H112" t="s">
        <v>158</v>
      </c>
      <c r="I112" t="s">
        <v>631</v>
      </c>
      <c r="J112" t="s">
        <v>632</v>
      </c>
      <c r="K112" t="s">
        <v>633</v>
      </c>
      <c r="L112">
        <v>1</v>
      </c>
      <c r="AD112" t="s">
        <v>1588</v>
      </c>
      <c r="AE112" t="s">
        <v>231</v>
      </c>
      <c r="AF112" t="str">
        <f t="shared" si="3"/>
        <v>subf - (Sub)-Tropical Fruits</v>
      </c>
    </row>
    <row r="113" spans="2:32" x14ac:dyDescent="0.25">
      <c r="B113" t="s">
        <v>150</v>
      </c>
      <c r="C113" t="s">
        <v>634</v>
      </c>
      <c r="D113" t="s">
        <v>635</v>
      </c>
      <c r="E113" t="s">
        <v>636</v>
      </c>
      <c r="F113">
        <v>0</v>
      </c>
      <c r="H113" t="s">
        <v>150</v>
      </c>
      <c r="I113" t="s">
        <v>634</v>
      </c>
      <c r="J113" t="s">
        <v>635</v>
      </c>
      <c r="K113" t="s">
        <v>636</v>
      </c>
      <c r="L113">
        <v>1</v>
      </c>
      <c r="AD113" t="s">
        <v>1589</v>
      </c>
      <c r="AE113" t="s">
        <v>236</v>
      </c>
      <c r="AF113" t="str">
        <f t="shared" si="3"/>
        <v>temf - Temperate Fruits</v>
      </c>
    </row>
    <row r="114" spans="2:32" x14ac:dyDescent="0.25">
      <c r="B114" t="s">
        <v>175</v>
      </c>
      <c r="C114" t="s">
        <v>637</v>
      </c>
      <c r="D114" t="s">
        <v>638</v>
      </c>
      <c r="E114" t="s">
        <v>639</v>
      </c>
      <c r="F114">
        <v>0</v>
      </c>
      <c r="H114" t="s">
        <v>175</v>
      </c>
      <c r="I114" t="s">
        <v>637</v>
      </c>
      <c r="J114" t="s">
        <v>638</v>
      </c>
      <c r="K114" t="s">
        <v>639</v>
      </c>
      <c r="L114">
        <v>1</v>
      </c>
      <c r="AD114" t="s">
        <v>1590</v>
      </c>
      <c r="AE114" t="s">
        <v>241</v>
      </c>
      <c r="AF114" t="str">
        <f t="shared" si="3"/>
        <v>vege - Vegetables</v>
      </c>
    </row>
    <row r="115" spans="2:32" x14ac:dyDescent="0.25">
      <c r="B115" t="s">
        <v>165</v>
      </c>
      <c r="C115" t="s">
        <v>640</v>
      </c>
      <c r="D115" t="s">
        <v>641</v>
      </c>
      <c r="E115" t="s">
        <v>642</v>
      </c>
      <c r="F115">
        <v>0</v>
      </c>
      <c r="H115" t="s">
        <v>165</v>
      </c>
      <c r="I115" t="s">
        <v>640</v>
      </c>
      <c r="J115" t="s">
        <v>641</v>
      </c>
      <c r="K115" t="s">
        <v>642</v>
      </c>
      <c r="L115">
        <v>1</v>
      </c>
      <c r="AD115" t="s">
        <v>1591</v>
      </c>
      <c r="AE115" t="s">
        <v>297</v>
      </c>
      <c r="AF115" t="str">
        <f t="shared" si="3"/>
        <v>sugc - Sugarcane</v>
      </c>
    </row>
    <row r="116" spans="2:32" x14ac:dyDescent="0.25">
      <c r="B116" t="s">
        <v>165</v>
      </c>
      <c r="C116" t="s">
        <v>643</v>
      </c>
      <c r="D116" t="s">
        <v>644</v>
      </c>
      <c r="E116" t="s">
        <v>645</v>
      </c>
      <c r="F116">
        <v>0</v>
      </c>
      <c r="H116" t="s">
        <v>165</v>
      </c>
      <c r="I116" t="s">
        <v>643</v>
      </c>
      <c r="J116" t="s">
        <v>644</v>
      </c>
      <c r="K116" t="s">
        <v>645</v>
      </c>
      <c r="L116">
        <v>1</v>
      </c>
      <c r="AD116" t="s">
        <v>1592</v>
      </c>
      <c r="AE116" t="s">
        <v>290</v>
      </c>
      <c r="AF116" t="str">
        <f t="shared" si="3"/>
        <v>sugb - Sugarbeet</v>
      </c>
    </row>
    <row r="117" spans="2:32" x14ac:dyDescent="0.25">
      <c r="B117" t="s">
        <v>170</v>
      </c>
      <c r="C117" t="s">
        <v>646</v>
      </c>
      <c r="D117" t="s">
        <v>647</v>
      </c>
      <c r="E117" t="s">
        <v>648</v>
      </c>
      <c r="F117">
        <v>0</v>
      </c>
      <c r="H117" t="s">
        <v>170</v>
      </c>
      <c r="I117" t="s">
        <v>646</v>
      </c>
      <c r="J117" t="s">
        <v>647</v>
      </c>
      <c r="K117" t="s">
        <v>648</v>
      </c>
      <c r="L117">
        <v>1</v>
      </c>
      <c r="AD117" t="s">
        <v>1593</v>
      </c>
      <c r="AE117" t="s">
        <v>305</v>
      </c>
      <c r="AF117" t="str">
        <f t="shared" si="3"/>
        <v>sugr - Refined Sugar</v>
      </c>
    </row>
    <row r="118" spans="2:32" x14ac:dyDescent="0.25">
      <c r="B118" t="s">
        <v>195</v>
      </c>
      <c r="C118" t="s">
        <v>649</v>
      </c>
      <c r="D118" t="s">
        <v>650</v>
      </c>
      <c r="E118" t="s">
        <v>651</v>
      </c>
      <c r="F118">
        <v>0</v>
      </c>
      <c r="H118" t="s">
        <v>195</v>
      </c>
      <c r="I118" t="s">
        <v>649</v>
      </c>
      <c r="J118" t="s">
        <v>650</v>
      </c>
      <c r="K118" t="s">
        <v>651</v>
      </c>
      <c r="L118">
        <v>1</v>
      </c>
      <c r="AD118" t="s">
        <v>1594</v>
      </c>
      <c r="AE118" t="s">
        <v>319</v>
      </c>
      <c r="AF118" t="str">
        <f t="shared" si="3"/>
        <v>grnd - Groundnuts</v>
      </c>
    </row>
    <row r="119" spans="2:32" x14ac:dyDescent="0.25">
      <c r="B119" t="s">
        <v>190</v>
      </c>
      <c r="C119" t="s">
        <v>652</v>
      </c>
      <c r="D119" t="s">
        <v>653</v>
      </c>
      <c r="E119" t="s">
        <v>654</v>
      </c>
      <c r="F119">
        <v>0</v>
      </c>
      <c r="H119" t="s">
        <v>190</v>
      </c>
      <c r="I119" t="s">
        <v>652</v>
      </c>
      <c r="J119" t="s">
        <v>653</v>
      </c>
      <c r="K119" t="s">
        <v>654</v>
      </c>
      <c r="L119">
        <v>1</v>
      </c>
      <c r="AD119" t="s">
        <v>1595</v>
      </c>
      <c r="AE119" t="s">
        <v>369</v>
      </c>
      <c r="AF119" t="str">
        <f t="shared" si="3"/>
        <v>gdnt - Groundnuts for Oil</v>
      </c>
    </row>
    <row r="120" spans="2:32" x14ac:dyDescent="0.25">
      <c r="B120" t="s">
        <v>190</v>
      </c>
      <c r="C120" t="s">
        <v>655</v>
      </c>
      <c r="D120" t="s">
        <v>656</v>
      </c>
      <c r="E120" t="s">
        <v>657</v>
      </c>
      <c r="F120">
        <v>0</v>
      </c>
      <c r="H120" t="s">
        <v>190</v>
      </c>
      <c r="I120" t="s">
        <v>655</v>
      </c>
      <c r="J120" t="s">
        <v>656</v>
      </c>
      <c r="K120" t="s">
        <v>657</v>
      </c>
      <c r="L120">
        <v>1</v>
      </c>
      <c r="AD120" t="s">
        <v>1596</v>
      </c>
      <c r="AE120" t="s">
        <v>413</v>
      </c>
      <c r="AF120" t="str">
        <f t="shared" si="3"/>
        <v>gdol - Groundnut Oil</v>
      </c>
    </row>
    <row r="121" spans="2:32" x14ac:dyDescent="0.25">
      <c r="B121" t="s">
        <v>200</v>
      </c>
      <c r="C121" t="s">
        <v>658</v>
      </c>
      <c r="D121" t="s">
        <v>659</v>
      </c>
      <c r="E121" t="s">
        <v>660</v>
      </c>
      <c r="F121">
        <v>0</v>
      </c>
      <c r="H121" t="s">
        <v>200</v>
      </c>
      <c r="I121" t="s">
        <v>658</v>
      </c>
      <c r="J121" t="s">
        <v>659</v>
      </c>
      <c r="K121" t="s">
        <v>660</v>
      </c>
      <c r="L121">
        <v>1</v>
      </c>
      <c r="AD121" t="s">
        <v>1597</v>
      </c>
      <c r="AE121" t="s">
        <v>455</v>
      </c>
      <c r="AF121" t="str">
        <f t="shared" si="3"/>
        <v>gdml - Groundnut Meal</v>
      </c>
    </row>
    <row r="122" spans="2:32" x14ac:dyDescent="0.25">
      <c r="B122" t="s">
        <v>200</v>
      </c>
      <c r="C122" t="s">
        <v>661</v>
      </c>
      <c r="D122" t="s">
        <v>662</v>
      </c>
      <c r="E122" t="s">
        <v>663</v>
      </c>
      <c r="F122">
        <v>0</v>
      </c>
      <c r="H122" t="s">
        <v>200</v>
      </c>
      <c r="I122" t="s">
        <v>661</v>
      </c>
      <c r="J122" t="s">
        <v>662</v>
      </c>
      <c r="K122" t="s">
        <v>663</v>
      </c>
      <c r="L122">
        <v>1</v>
      </c>
      <c r="AD122" t="s">
        <v>1598</v>
      </c>
      <c r="AE122" t="s">
        <v>1539</v>
      </c>
      <c r="AF122" t="str">
        <f t="shared" si="3"/>
        <v xml:space="preserve">rpsd - Rapeseed </v>
      </c>
    </row>
    <row r="123" spans="2:32" x14ac:dyDescent="0.25">
      <c r="B123" t="s">
        <v>215</v>
      </c>
      <c r="C123" t="s">
        <v>664</v>
      </c>
      <c r="D123" t="s">
        <v>665</v>
      </c>
      <c r="E123" t="s">
        <v>666</v>
      </c>
      <c r="F123">
        <v>0</v>
      </c>
      <c r="H123" t="s">
        <v>215</v>
      </c>
      <c r="I123" t="s">
        <v>664</v>
      </c>
      <c r="J123" t="s">
        <v>665</v>
      </c>
      <c r="K123" t="s">
        <v>666</v>
      </c>
      <c r="L123">
        <v>1</v>
      </c>
      <c r="AD123" t="s">
        <v>1599</v>
      </c>
      <c r="AE123" t="s">
        <v>383</v>
      </c>
      <c r="AF123" t="str">
        <f t="shared" si="3"/>
        <v>rpnt - Rapeseed for Oil</v>
      </c>
    </row>
    <row r="124" spans="2:32" x14ac:dyDescent="0.25">
      <c r="B124" t="s">
        <v>170</v>
      </c>
      <c r="C124" t="s">
        <v>667</v>
      </c>
      <c r="D124" t="s">
        <v>668</v>
      </c>
      <c r="E124" t="s">
        <v>669</v>
      </c>
      <c r="F124">
        <v>0</v>
      </c>
      <c r="H124" t="s">
        <v>170</v>
      </c>
      <c r="I124" t="s">
        <v>667</v>
      </c>
      <c r="J124" t="s">
        <v>668</v>
      </c>
      <c r="K124" t="s">
        <v>669</v>
      </c>
      <c r="L124">
        <v>1</v>
      </c>
      <c r="AD124" t="s">
        <v>1600</v>
      </c>
      <c r="AE124" t="s">
        <v>441</v>
      </c>
      <c r="AF124" t="str">
        <f t="shared" si="3"/>
        <v>rpol - Rapeseed Oil</v>
      </c>
    </row>
    <row r="125" spans="2:32" x14ac:dyDescent="0.25">
      <c r="B125" t="s">
        <v>200</v>
      </c>
      <c r="C125" t="s">
        <v>670</v>
      </c>
      <c r="D125" t="s">
        <v>671</v>
      </c>
      <c r="E125" t="s">
        <v>672</v>
      </c>
      <c r="F125">
        <v>0</v>
      </c>
      <c r="H125" t="s">
        <v>200</v>
      </c>
      <c r="I125" t="s">
        <v>670</v>
      </c>
      <c r="J125" t="s">
        <v>671</v>
      </c>
      <c r="K125" t="s">
        <v>672</v>
      </c>
      <c r="L125">
        <v>1</v>
      </c>
      <c r="AD125" t="s">
        <v>1601</v>
      </c>
      <c r="AE125" t="s">
        <v>476</v>
      </c>
      <c r="AF125" t="str">
        <f t="shared" si="3"/>
        <v>rpml - Rapeseed Meal</v>
      </c>
    </row>
    <row r="126" spans="2:32" x14ac:dyDescent="0.25">
      <c r="B126" t="s">
        <v>185</v>
      </c>
      <c r="C126" t="s">
        <v>673</v>
      </c>
      <c r="D126" t="s">
        <v>674</v>
      </c>
      <c r="E126" t="s">
        <v>675</v>
      </c>
      <c r="F126">
        <v>0</v>
      </c>
      <c r="H126" t="s">
        <v>185</v>
      </c>
      <c r="I126" t="s">
        <v>673</v>
      </c>
      <c r="J126" t="s">
        <v>674</v>
      </c>
      <c r="K126" t="s">
        <v>675</v>
      </c>
      <c r="L126">
        <v>1</v>
      </c>
      <c r="AD126" t="s">
        <v>1602</v>
      </c>
      <c r="AE126" t="s">
        <v>312</v>
      </c>
      <c r="AF126" t="str">
        <f t="shared" si="3"/>
        <v>soyb - Soybeans</v>
      </c>
    </row>
    <row r="127" spans="2:32" x14ac:dyDescent="0.25">
      <c r="B127" t="s">
        <v>148</v>
      </c>
      <c r="C127" t="s">
        <v>676</v>
      </c>
      <c r="D127" t="s">
        <v>677</v>
      </c>
      <c r="E127" t="s">
        <v>678</v>
      </c>
      <c r="F127">
        <v>0</v>
      </c>
      <c r="H127" t="s">
        <v>148</v>
      </c>
      <c r="I127" t="s">
        <v>676</v>
      </c>
      <c r="J127" t="s">
        <v>677</v>
      </c>
      <c r="K127" t="s">
        <v>678</v>
      </c>
      <c r="L127">
        <v>1</v>
      </c>
      <c r="AD127" t="s">
        <v>1603</v>
      </c>
      <c r="AE127" t="s">
        <v>362</v>
      </c>
      <c r="AF127" t="str">
        <f t="shared" si="3"/>
        <v>sbnt - Soybeans for Oil</v>
      </c>
    </row>
    <row r="128" spans="2:32" x14ac:dyDescent="0.25">
      <c r="B128" t="s">
        <v>195</v>
      </c>
      <c r="C128" t="s">
        <v>679</v>
      </c>
      <c r="D128" t="s">
        <v>680</v>
      </c>
      <c r="E128" t="s">
        <v>681</v>
      </c>
      <c r="F128">
        <v>0</v>
      </c>
      <c r="H128" t="s">
        <v>195</v>
      </c>
      <c r="I128" t="s">
        <v>679</v>
      </c>
      <c r="J128" t="s">
        <v>680</v>
      </c>
      <c r="K128" t="s">
        <v>681</v>
      </c>
      <c r="L128">
        <v>1</v>
      </c>
      <c r="AD128" t="s">
        <v>1604</v>
      </c>
      <c r="AE128" t="s">
        <v>427</v>
      </c>
      <c r="AF128" t="str">
        <f t="shared" si="3"/>
        <v>sbol - Soybean Oil</v>
      </c>
    </row>
    <row r="129" spans="2:32" x14ac:dyDescent="0.25">
      <c r="B129" t="s">
        <v>185</v>
      </c>
      <c r="C129" t="s">
        <v>682</v>
      </c>
      <c r="D129" t="s">
        <v>683</v>
      </c>
      <c r="E129" t="s">
        <v>684</v>
      </c>
      <c r="F129">
        <v>0</v>
      </c>
      <c r="H129" t="s">
        <v>185</v>
      </c>
      <c r="I129" t="s">
        <v>682</v>
      </c>
      <c r="J129" t="s">
        <v>683</v>
      </c>
      <c r="K129" t="s">
        <v>684</v>
      </c>
      <c r="L129">
        <v>1</v>
      </c>
      <c r="AD129" t="s">
        <v>1605</v>
      </c>
      <c r="AE129" t="s">
        <v>462</v>
      </c>
      <c r="AF129" t="str">
        <f t="shared" si="3"/>
        <v>sbml - Soybean Meal</v>
      </c>
    </row>
    <row r="130" spans="2:32" x14ac:dyDescent="0.25">
      <c r="B130" t="s">
        <v>195</v>
      </c>
      <c r="C130" t="s">
        <v>685</v>
      </c>
      <c r="D130" t="s">
        <v>686</v>
      </c>
      <c r="E130" t="s">
        <v>687</v>
      </c>
      <c r="F130">
        <v>0</v>
      </c>
      <c r="H130" t="s">
        <v>195</v>
      </c>
      <c r="I130" t="s">
        <v>685</v>
      </c>
      <c r="J130" t="s">
        <v>686</v>
      </c>
      <c r="K130" t="s">
        <v>687</v>
      </c>
      <c r="L130">
        <v>1</v>
      </c>
      <c r="AD130" t="s">
        <v>1606</v>
      </c>
      <c r="AE130" t="s">
        <v>326</v>
      </c>
      <c r="AF130" t="str">
        <f t="shared" si="3"/>
        <v>snfl - Sunflower Seeds</v>
      </c>
    </row>
    <row r="131" spans="2:32" x14ac:dyDescent="0.25">
      <c r="B131" t="s">
        <v>200</v>
      </c>
      <c r="C131" t="s">
        <v>688</v>
      </c>
      <c r="D131" t="s">
        <v>689</v>
      </c>
      <c r="E131" t="s">
        <v>690</v>
      </c>
      <c r="F131">
        <v>0</v>
      </c>
      <c r="H131" t="s">
        <v>200</v>
      </c>
      <c r="I131" t="s">
        <v>688</v>
      </c>
      <c r="J131" t="s">
        <v>689</v>
      </c>
      <c r="K131" t="s">
        <v>690</v>
      </c>
      <c r="L131">
        <v>1</v>
      </c>
      <c r="AD131" t="s">
        <v>1607</v>
      </c>
      <c r="AE131" t="s">
        <v>376</v>
      </c>
      <c r="AF131" t="str">
        <f t="shared" si="3"/>
        <v>sfnt - Sunflower Seeds for Oil</v>
      </c>
    </row>
    <row r="132" spans="2:32" x14ac:dyDescent="0.25">
      <c r="B132" t="s">
        <v>158</v>
      </c>
      <c r="C132" t="s">
        <v>691</v>
      </c>
      <c r="D132" t="s">
        <v>692</v>
      </c>
      <c r="E132" t="s">
        <v>693</v>
      </c>
      <c r="F132">
        <v>0</v>
      </c>
      <c r="H132" t="s">
        <v>158</v>
      </c>
      <c r="I132" t="s">
        <v>691</v>
      </c>
      <c r="J132" t="s">
        <v>692</v>
      </c>
      <c r="K132" t="s">
        <v>693</v>
      </c>
      <c r="L132">
        <v>1</v>
      </c>
      <c r="AD132" t="s">
        <v>1608</v>
      </c>
      <c r="AE132" t="s">
        <v>420</v>
      </c>
      <c r="AF132" t="str">
        <f t="shared" si="3"/>
        <v>sfol - Sunflower Oil</v>
      </c>
    </row>
    <row r="133" spans="2:32" x14ac:dyDescent="0.25">
      <c r="B133" t="s">
        <v>152</v>
      </c>
      <c r="C133" t="s">
        <v>694</v>
      </c>
      <c r="D133" t="s">
        <v>695</v>
      </c>
      <c r="E133" t="s">
        <v>696</v>
      </c>
      <c r="F133">
        <v>0</v>
      </c>
      <c r="H133" t="s">
        <v>152</v>
      </c>
      <c r="I133" t="s">
        <v>694</v>
      </c>
      <c r="J133" t="s">
        <v>695</v>
      </c>
      <c r="K133" t="s">
        <v>696</v>
      </c>
      <c r="L133">
        <v>1</v>
      </c>
      <c r="AD133" t="s">
        <v>1609</v>
      </c>
      <c r="AE133" t="s">
        <v>469</v>
      </c>
      <c r="AF133" t="str">
        <f t="shared" si="3"/>
        <v>sfml - Sunflower Meal</v>
      </c>
    </row>
    <row r="134" spans="2:32" x14ac:dyDescent="0.25">
      <c r="B134" t="s">
        <v>190</v>
      </c>
      <c r="C134" t="s">
        <v>697</v>
      </c>
      <c r="D134" t="s">
        <v>698</v>
      </c>
      <c r="E134" t="s">
        <v>699</v>
      </c>
      <c r="F134">
        <v>0</v>
      </c>
      <c r="H134" t="s">
        <v>190</v>
      </c>
      <c r="I134" t="s">
        <v>697</v>
      </c>
      <c r="J134" t="s">
        <v>698</v>
      </c>
      <c r="K134" t="s">
        <v>699</v>
      </c>
      <c r="L134">
        <v>1</v>
      </c>
      <c r="AD134" t="s">
        <v>1610</v>
      </c>
      <c r="AE134" t="s">
        <v>347</v>
      </c>
      <c r="AF134" t="str">
        <f t="shared" si="3"/>
        <v>palm - Oil Palm Fruit</v>
      </c>
    </row>
    <row r="135" spans="2:32" x14ac:dyDescent="0.25">
      <c r="B135" t="s">
        <v>155</v>
      </c>
      <c r="C135" t="s">
        <v>700</v>
      </c>
      <c r="D135" t="s">
        <v>701</v>
      </c>
      <c r="E135" t="s">
        <v>702</v>
      </c>
      <c r="F135">
        <v>0</v>
      </c>
      <c r="H135" t="s">
        <v>155</v>
      </c>
      <c r="I135" t="s">
        <v>700</v>
      </c>
      <c r="J135" t="s">
        <v>701</v>
      </c>
      <c r="K135" t="s">
        <v>702</v>
      </c>
      <c r="L135">
        <v>1</v>
      </c>
      <c r="AD135" t="s">
        <v>1611</v>
      </c>
      <c r="AE135" t="s">
        <v>398</v>
      </c>
      <c r="AF135" t="str">
        <f t="shared" si="3"/>
        <v>plol - Palm Oil</v>
      </c>
    </row>
    <row r="136" spans="2:32" x14ac:dyDescent="0.25">
      <c r="B136" t="s">
        <v>148</v>
      </c>
      <c r="C136" t="s">
        <v>703</v>
      </c>
      <c r="D136" t="s">
        <v>704</v>
      </c>
      <c r="E136" t="s">
        <v>705</v>
      </c>
      <c r="F136">
        <v>0</v>
      </c>
      <c r="H136" t="s">
        <v>148</v>
      </c>
      <c r="I136" t="s">
        <v>703</v>
      </c>
      <c r="J136" t="s">
        <v>704</v>
      </c>
      <c r="K136" t="s">
        <v>705</v>
      </c>
      <c r="L136">
        <v>1</v>
      </c>
      <c r="AD136" t="s">
        <v>1612</v>
      </c>
      <c r="AE136" t="s">
        <v>355</v>
      </c>
      <c r="AF136" t="str">
        <f t="shared" ref="AF136:AF149" si="4">MID(AD136,2,10) &amp; " - " &amp; AE136</f>
        <v>pkrl - Palm Kernal</v>
      </c>
    </row>
    <row r="137" spans="2:32" x14ac:dyDescent="0.25">
      <c r="B137" t="s">
        <v>165</v>
      </c>
      <c r="C137" t="s">
        <v>706</v>
      </c>
      <c r="D137" t="s">
        <v>707</v>
      </c>
      <c r="E137" t="s">
        <v>708</v>
      </c>
      <c r="F137">
        <v>0</v>
      </c>
      <c r="H137" t="s">
        <v>165</v>
      </c>
      <c r="I137" t="s">
        <v>706</v>
      </c>
      <c r="J137" t="s">
        <v>707</v>
      </c>
      <c r="K137" t="s">
        <v>708</v>
      </c>
      <c r="L137">
        <v>1</v>
      </c>
      <c r="AD137" t="s">
        <v>1613</v>
      </c>
      <c r="AE137" t="s">
        <v>406</v>
      </c>
      <c r="AF137" t="str">
        <f t="shared" si="4"/>
        <v>pkol - Palm Kernal Oil</v>
      </c>
    </row>
    <row r="138" spans="2:32" x14ac:dyDescent="0.25">
      <c r="B138" t="s">
        <v>158</v>
      </c>
      <c r="C138" t="s">
        <v>709</v>
      </c>
      <c r="D138" t="s">
        <v>710</v>
      </c>
      <c r="E138" t="s">
        <v>711</v>
      </c>
      <c r="F138">
        <v>0</v>
      </c>
      <c r="H138" t="s">
        <v>158</v>
      </c>
      <c r="I138" t="s">
        <v>709</v>
      </c>
      <c r="J138" t="s">
        <v>710</v>
      </c>
      <c r="K138" t="s">
        <v>711</v>
      </c>
      <c r="L138">
        <v>1</v>
      </c>
      <c r="AD138" t="s">
        <v>1614</v>
      </c>
      <c r="AE138" t="s">
        <v>448</v>
      </c>
      <c r="AF138" t="str">
        <f t="shared" si="4"/>
        <v>pkml - Palm Kernal Meal</v>
      </c>
    </row>
    <row r="139" spans="2:32" x14ac:dyDescent="0.25">
      <c r="B139" t="s">
        <v>195</v>
      </c>
      <c r="C139" t="s">
        <v>712</v>
      </c>
      <c r="D139" t="s">
        <v>713</v>
      </c>
      <c r="E139" t="s">
        <v>714</v>
      </c>
      <c r="F139">
        <v>0</v>
      </c>
      <c r="H139" t="s">
        <v>195</v>
      </c>
      <c r="I139" t="s">
        <v>712</v>
      </c>
      <c r="J139" t="s">
        <v>713</v>
      </c>
      <c r="K139" t="s">
        <v>714</v>
      </c>
      <c r="L139">
        <v>1</v>
      </c>
      <c r="AD139" t="s">
        <v>1615</v>
      </c>
      <c r="AE139" t="s">
        <v>333</v>
      </c>
      <c r="AF139" t="str">
        <f t="shared" si="4"/>
        <v>tols - Total Other Oilseeds</v>
      </c>
    </row>
    <row r="140" spans="2:32" x14ac:dyDescent="0.25">
      <c r="B140" t="s">
        <v>185</v>
      </c>
      <c r="C140" t="s">
        <v>715</v>
      </c>
      <c r="D140" t="s">
        <v>716</v>
      </c>
      <c r="E140" t="s">
        <v>717</v>
      </c>
      <c r="F140">
        <v>0</v>
      </c>
      <c r="H140" t="s">
        <v>185</v>
      </c>
      <c r="I140" t="s">
        <v>715</v>
      </c>
      <c r="J140" t="s">
        <v>716</v>
      </c>
      <c r="K140" t="s">
        <v>717</v>
      </c>
      <c r="L140">
        <v>1</v>
      </c>
      <c r="AD140" t="s">
        <v>1616</v>
      </c>
      <c r="AE140" t="s">
        <v>390</v>
      </c>
      <c r="AF140" t="str">
        <f t="shared" si="4"/>
        <v>tont - Total Other Oilseeds for Oil</v>
      </c>
    </row>
    <row r="141" spans="2:32" x14ac:dyDescent="0.25">
      <c r="B141" t="s">
        <v>152</v>
      </c>
      <c r="C141" t="s">
        <v>718</v>
      </c>
      <c r="D141" t="s">
        <v>719</v>
      </c>
      <c r="E141" t="s">
        <v>720</v>
      </c>
      <c r="F141">
        <v>0</v>
      </c>
      <c r="H141" t="s">
        <v>152</v>
      </c>
      <c r="I141" t="s">
        <v>718</v>
      </c>
      <c r="J141" t="s">
        <v>719</v>
      </c>
      <c r="K141" t="s">
        <v>720</v>
      </c>
      <c r="L141">
        <v>1</v>
      </c>
      <c r="AD141" t="s">
        <v>1617</v>
      </c>
      <c r="AE141" t="s">
        <v>434</v>
      </c>
      <c r="AF141" t="str">
        <f t="shared" si="4"/>
        <v>tool - Total Other Oils</v>
      </c>
    </row>
    <row r="142" spans="2:32" x14ac:dyDescent="0.25">
      <c r="B142" t="s">
        <v>148</v>
      </c>
      <c r="C142" t="s">
        <v>721</v>
      </c>
      <c r="D142" t="s">
        <v>722</v>
      </c>
      <c r="E142" t="s">
        <v>723</v>
      </c>
      <c r="F142">
        <v>0</v>
      </c>
      <c r="H142" t="s">
        <v>148</v>
      </c>
      <c r="I142" t="s">
        <v>721</v>
      </c>
      <c r="J142" t="s">
        <v>722</v>
      </c>
      <c r="K142" t="s">
        <v>723</v>
      </c>
      <c r="L142">
        <v>1</v>
      </c>
      <c r="AD142" t="s">
        <v>1618</v>
      </c>
      <c r="AE142" t="s">
        <v>483</v>
      </c>
      <c r="AF142" t="str">
        <f t="shared" si="4"/>
        <v>toml - Total Other Oilseed Meal</v>
      </c>
    </row>
    <row r="143" spans="2:32" x14ac:dyDescent="0.25">
      <c r="B143" t="s">
        <v>158</v>
      </c>
      <c r="C143" t="s">
        <v>724</v>
      </c>
      <c r="D143" t="s">
        <v>725</v>
      </c>
      <c r="E143" t="s">
        <v>726</v>
      </c>
      <c r="F143">
        <v>0</v>
      </c>
      <c r="H143" t="s">
        <v>158</v>
      </c>
      <c r="I143" t="s">
        <v>724</v>
      </c>
      <c r="J143" t="s">
        <v>725</v>
      </c>
      <c r="K143" t="s">
        <v>726</v>
      </c>
      <c r="L143">
        <v>1</v>
      </c>
      <c r="AD143" t="s">
        <v>1619</v>
      </c>
      <c r="AE143" t="s">
        <v>495</v>
      </c>
      <c r="AF143" t="str">
        <f t="shared" si="4"/>
        <v>coco - Cocoa</v>
      </c>
    </row>
    <row r="144" spans="2:32" x14ac:dyDescent="0.25">
      <c r="B144" t="s">
        <v>148</v>
      </c>
      <c r="C144" t="s">
        <v>727</v>
      </c>
      <c r="D144" t="s">
        <v>728</v>
      </c>
      <c r="E144" t="s">
        <v>729</v>
      </c>
      <c r="F144">
        <v>0</v>
      </c>
      <c r="H144" t="s">
        <v>148</v>
      </c>
      <c r="I144" t="s">
        <v>727</v>
      </c>
      <c r="J144" t="s">
        <v>728</v>
      </c>
      <c r="K144" t="s">
        <v>729</v>
      </c>
      <c r="L144">
        <v>1</v>
      </c>
      <c r="AD144" t="s">
        <v>1620</v>
      </c>
      <c r="AE144" t="s">
        <v>489</v>
      </c>
      <c r="AF144" t="str">
        <f t="shared" si="4"/>
        <v>cafe - Coffee</v>
      </c>
    </row>
    <row r="145" spans="2:32" x14ac:dyDescent="0.25">
      <c r="B145" t="s">
        <v>195</v>
      </c>
      <c r="C145" t="s">
        <v>730</v>
      </c>
      <c r="D145" t="s">
        <v>731</v>
      </c>
      <c r="E145" t="s">
        <v>732</v>
      </c>
      <c r="F145">
        <v>0</v>
      </c>
      <c r="H145" t="s">
        <v>195</v>
      </c>
      <c r="I145" t="s">
        <v>730</v>
      </c>
      <c r="J145" t="s">
        <v>731</v>
      </c>
      <c r="K145" t="s">
        <v>732</v>
      </c>
      <c r="L145">
        <v>1</v>
      </c>
      <c r="AD145" t="s">
        <v>1621</v>
      </c>
      <c r="AE145" t="s">
        <v>507</v>
      </c>
      <c r="AF145" t="str">
        <f t="shared" si="4"/>
        <v>cott - Cotton</v>
      </c>
    </row>
    <row r="146" spans="2:32" x14ac:dyDescent="0.25">
      <c r="B146" t="s">
        <v>155</v>
      </c>
      <c r="C146" t="s">
        <v>733</v>
      </c>
      <c r="D146" t="s">
        <v>734</v>
      </c>
      <c r="E146" t="s">
        <v>735</v>
      </c>
      <c r="F146">
        <v>0</v>
      </c>
      <c r="H146" t="s">
        <v>155</v>
      </c>
      <c r="I146" t="s">
        <v>733</v>
      </c>
      <c r="J146" t="s">
        <v>734</v>
      </c>
      <c r="K146" t="s">
        <v>735</v>
      </c>
      <c r="L146">
        <v>1</v>
      </c>
      <c r="AD146" t="s">
        <v>1622</v>
      </c>
      <c r="AE146" t="s">
        <v>501</v>
      </c>
      <c r="AF146" t="str">
        <f t="shared" si="4"/>
        <v>teas - Tea</v>
      </c>
    </row>
    <row r="147" spans="2:32" x14ac:dyDescent="0.25">
      <c r="B147" t="s">
        <v>158</v>
      </c>
      <c r="C147" t="s">
        <v>736</v>
      </c>
      <c r="D147" t="s">
        <v>737</v>
      </c>
      <c r="E147" t="s">
        <v>738</v>
      </c>
      <c r="F147">
        <v>0</v>
      </c>
      <c r="H147" t="s">
        <v>158</v>
      </c>
      <c r="I147" t="s">
        <v>736</v>
      </c>
      <c r="J147" t="s">
        <v>737</v>
      </c>
      <c r="K147" t="s">
        <v>738</v>
      </c>
      <c r="L147">
        <v>1</v>
      </c>
      <c r="AD147" t="s">
        <v>1623</v>
      </c>
      <c r="AE147" t="s">
        <v>149</v>
      </c>
      <c r="AF147" t="str">
        <f t="shared" si="4"/>
        <v>othr - Other Crops</v>
      </c>
    </row>
    <row r="148" spans="2:32" x14ac:dyDescent="0.25">
      <c r="B148" t="s">
        <v>158</v>
      </c>
      <c r="C148" t="s">
        <v>739</v>
      </c>
      <c r="D148" t="s">
        <v>740</v>
      </c>
      <c r="E148" t="s">
        <v>741</v>
      </c>
      <c r="F148">
        <v>0</v>
      </c>
      <c r="H148" t="s">
        <v>158</v>
      </c>
      <c r="I148" t="s">
        <v>739</v>
      </c>
      <c r="J148" t="s">
        <v>740</v>
      </c>
      <c r="K148" t="s">
        <v>741</v>
      </c>
      <c r="L148">
        <v>1</v>
      </c>
      <c r="AD148" s="36" t="s">
        <v>1624</v>
      </c>
      <c r="AE148" s="36" t="s">
        <v>1625</v>
      </c>
      <c r="AF148" t="str">
        <f t="shared" si="4"/>
        <v>fodr - Fodders</v>
      </c>
    </row>
    <row r="149" spans="2:32" x14ac:dyDescent="0.25">
      <c r="B149" t="s">
        <v>165</v>
      </c>
      <c r="C149" t="s">
        <v>742</v>
      </c>
      <c r="D149" t="s">
        <v>743</v>
      </c>
      <c r="E149" t="s">
        <v>744</v>
      </c>
      <c r="F149">
        <v>0</v>
      </c>
      <c r="H149" t="s">
        <v>165</v>
      </c>
      <c r="I149" t="s">
        <v>742</v>
      </c>
      <c r="J149" t="s">
        <v>743</v>
      </c>
      <c r="K149" t="s">
        <v>744</v>
      </c>
      <c r="L149">
        <v>1</v>
      </c>
      <c r="AD149" s="36" t="s">
        <v>1626</v>
      </c>
      <c r="AE149" s="36" t="s">
        <v>1627</v>
      </c>
      <c r="AF149" t="str">
        <f t="shared" si="4"/>
        <v>grss - Grass</v>
      </c>
    </row>
    <row r="150" spans="2:32" x14ac:dyDescent="0.25">
      <c r="B150" t="s">
        <v>190</v>
      </c>
      <c r="C150" t="s">
        <v>745</v>
      </c>
      <c r="D150" t="s">
        <v>746</v>
      </c>
      <c r="E150" t="s">
        <v>747</v>
      </c>
      <c r="F150">
        <v>0</v>
      </c>
      <c r="H150" t="s">
        <v>190</v>
      </c>
      <c r="I150" t="s">
        <v>745</v>
      </c>
      <c r="J150" t="s">
        <v>746</v>
      </c>
      <c r="K150" t="s">
        <v>747</v>
      </c>
      <c r="L150">
        <v>1</v>
      </c>
    </row>
    <row r="151" spans="2:32" x14ac:dyDescent="0.25">
      <c r="B151" t="s">
        <v>225</v>
      </c>
      <c r="C151" t="s">
        <v>748</v>
      </c>
      <c r="D151" t="s">
        <v>749</v>
      </c>
      <c r="E151" t="s">
        <v>750</v>
      </c>
      <c r="F151">
        <v>0</v>
      </c>
      <c r="H151" t="s">
        <v>225</v>
      </c>
      <c r="I151" t="s">
        <v>748</v>
      </c>
      <c r="J151" t="s">
        <v>749</v>
      </c>
      <c r="K151" t="s">
        <v>750</v>
      </c>
      <c r="L151">
        <v>1</v>
      </c>
    </row>
    <row r="152" spans="2:32" x14ac:dyDescent="0.25">
      <c r="B152" t="s">
        <v>220</v>
      </c>
      <c r="C152" t="s">
        <v>751</v>
      </c>
      <c r="D152" t="s">
        <v>752</v>
      </c>
      <c r="E152" t="s">
        <v>753</v>
      </c>
      <c r="F152">
        <v>0</v>
      </c>
      <c r="H152" t="s">
        <v>220</v>
      </c>
      <c r="I152" t="s">
        <v>751</v>
      </c>
      <c r="J152" t="s">
        <v>752</v>
      </c>
      <c r="K152" t="s">
        <v>753</v>
      </c>
      <c r="L152">
        <v>1</v>
      </c>
    </row>
    <row r="153" spans="2:32" x14ac:dyDescent="0.25">
      <c r="B153" t="s">
        <v>205</v>
      </c>
      <c r="C153" t="s">
        <v>754</v>
      </c>
      <c r="D153" t="s">
        <v>755</v>
      </c>
      <c r="E153" t="s">
        <v>756</v>
      </c>
      <c r="F153">
        <v>0</v>
      </c>
      <c r="H153" t="s">
        <v>205</v>
      </c>
      <c r="I153" t="s">
        <v>754</v>
      </c>
      <c r="J153" t="s">
        <v>755</v>
      </c>
      <c r="K153" t="s">
        <v>756</v>
      </c>
      <c r="L153">
        <v>1</v>
      </c>
    </row>
    <row r="154" spans="2:32" x14ac:dyDescent="0.25">
      <c r="B154" t="s">
        <v>190</v>
      </c>
      <c r="C154" t="s">
        <v>757</v>
      </c>
      <c r="D154" t="s">
        <v>758</v>
      </c>
      <c r="E154" t="s">
        <v>759</v>
      </c>
      <c r="F154">
        <v>0</v>
      </c>
      <c r="H154" t="s">
        <v>190</v>
      </c>
      <c r="I154" t="s">
        <v>757</v>
      </c>
      <c r="J154" t="s">
        <v>758</v>
      </c>
      <c r="K154" t="s">
        <v>759</v>
      </c>
      <c r="L154">
        <v>1</v>
      </c>
    </row>
    <row r="155" spans="2:32" x14ac:dyDescent="0.25">
      <c r="B155" t="s">
        <v>146</v>
      </c>
      <c r="C155" t="s">
        <v>760</v>
      </c>
      <c r="D155" t="s">
        <v>761</v>
      </c>
      <c r="E155" t="s">
        <v>762</v>
      </c>
      <c r="F155">
        <v>0</v>
      </c>
      <c r="H155" t="s">
        <v>146</v>
      </c>
      <c r="I155" t="s">
        <v>760</v>
      </c>
      <c r="J155" t="s">
        <v>761</v>
      </c>
      <c r="K155" t="s">
        <v>762</v>
      </c>
      <c r="L155">
        <v>1</v>
      </c>
    </row>
    <row r="156" spans="2:32" x14ac:dyDescent="0.25">
      <c r="B156" t="s">
        <v>195</v>
      </c>
      <c r="C156" t="s">
        <v>763</v>
      </c>
      <c r="D156" t="s">
        <v>764</v>
      </c>
      <c r="E156" t="s">
        <v>765</v>
      </c>
      <c r="F156">
        <v>0</v>
      </c>
      <c r="H156" t="s">
        <v>195</v>
      </c>
      <c r="I156" t="s">
        <v>763</v>
      </c>
      <c r="J156" t="s">
        <v>764</v>
      </c>
      <c r="K156" t="s">
        <v>765</v>
      </c>
      <c r="L156">
        <v>1</v>
      </c>
    </row>
    <row r="157" spans="2:32" x14ac:dyDescent="0.25">
      <c r="B157" t="s">
        <v>190</v>
      </c>
      <c r="C157" t="s">
        <v>766</v>
      </c>
      <c r="D157" t="s">
        <v>767</v>
      </c>
      <c r="E157" t="s">
        <v>768</v>
      </c>
      <c r="F157">
        <v>0</v>
      </c>
      <c r="H157" t="s">
        <v>190</v>
      </c>
      <c r="I157" t="s">
        <v>766</v>
      </c>
      <c r="J157" t="s">
        <v>767</v>
      </c>
      <c r="K157" t="s">
        <v>768</v>
      </c>
      <c r="L157">
        <v>1</v>
      </c>
    </row>
    <row r="158" spans="2:32" x14ac:dyDescent="0.25">
      <c r="B158" t="s">
        <v>165</v>
      </c>
      <c r="C158" t="s">
        <v>769</v>
      </c>
      <c r="D158" t="s">
        <v>770</v>
      </c>
      <c r="E158" t="s">
        <v>771</v>
      </c>
      <c r="F158">
        <v>0</v>
      </c>
      <c r="H158" t="s">
        <v>165</v>
      </c>
      <c r="I158" t="s">
        <v>769</v>
      </c>
      <c r="J158" t="s">
        <v>770</v>
      </c>
      <c r="K158" t="s">
        <v>771</v>
      </c>
      <c r="L158">
        <v>1</v>
      </c>
    </row>
    <row r="159" spans="2:32" x14ac:dyDescent="0.25">
      <c r="B159" t="s">
        <v>175</v>
      </c>
      <c r="C159" t="s">
        <v>772</v>
      </c>
      <c r="D159" t="s">
        <v>773</v>
      </c>
      <c r="E159" t="s">
        <v>774</v>
      </c>
      <c r="F159">
        <v>0</v>
      </c>
      <c r="H159" t="s">
        <v>175</v>
      </c>
      <c r="I159" t="s">
        <v>772</v>
      </c>
      <c r="J159" t="s">
        <v>773</v>
      </c>
      <c r="K159" t="s">
        <v>774</v>
      </c>
      <c r="L159">
        <v>1</v>
      </c>
    </row>
    <row r="160" spans="2:32" x14ac:dyDescent="0.25">
      <c r="B160" t="s">
        <v>195</v>
      </c>
      <c r="C160" t="s">
        <v>775</v>
      </c>
      <c r="D160" t="s">
        <v>776</v>
      </c>
      <c r="E160" t="s">
        <v>777</v>
      </c>
      <c r="F160">
        <v>0</v>
      </c>
      <c r="H160" t="s">
        <v>195</v>
      </c>
      <c r="I160" t="s">
        <v>775</v>
      </c>
      <c r="J160" t="s">
        <v>776</v>
      </c>
      <c r="K160" t="s">
        <v>777</v>
      </c>
      <c r="L160">
        <v>1</v>
      </c>
    </row>
    <row r="161" spans="2:12" x14ac:dyDescent="0.25">
      <c r="B161" t="s">
        <v>229</v>
      </c>
      <c r="C161" t="s">
        <v>778</v>
      </c>
      <c r="D161" t="s">
        <v>779</v>
      </c>
      <c r="E161" t="s">
        <v>780</v>
      </c>
      <c r="F161">
        <v>0</v>
      </c>
      <c r="H161" t="s">
        <v>229</v>
      </c>
      <c r="I161" t="s">
        <v>778</v>
      </c>
      <c r="J161" t="s">
        <v>779</v>
      </c>
      <c r="K161" t="s">
        <v>780</v>
      </c>
      <c r="L161">
        <v>1</v>
      </c>
    </row>
    <row r="162" spans="2:12" x14ac:dyDescent="0.25">
      <c r="B162" t="s">
        <v>185</v>
      </c>
      <c r="C162" t="s">
        <v>781</v>
      </c>
      <c r="D162" t="s">
        <v>782</v>
      </c>
      <c r="E162" t="s">
        <v>783</v>
      </c>
      <c r="F162">
        <v>0</v>
      </c>
      <c r="H162" t="s">
        <v>185</v>
      </c>
      <c r="I162" t="s">
        <v>781</v>
      </c>
      <c r="J162" t="s">
        <v>782</v>
      </c>
      <c r="K162" t="s">
        <v>783</v>
      </c>
      <c r="L162">
        <v>1</v>
      </c>
    </row>
    <row r="163" spans="2:12" x14ac:dyDescent="0.25">
      <c r="B163" t="s">
        <v>175</v>
      </c>
      <c r="C163" t="s">
        <v>784</v>
      </c>
      <c r="D163" t="s">
        <v>785</v>
      </c>
      <c r="E163" t="s">
        <v>786</v>
      </c>
      <c r="F163">
        <v>0</v>
      </c>
      <c r="H163" t="s">
        <v>175</v>
      </c>
      <c r="I163" t="s">
        <v>784</v>
      </c>
      <c r="J163" t="s">
        <v>785</v>
      </c>
      <c r="K163" t="s">
        <v>786</v>
      </c>
      <c r="L163">
        <v>1</v>
      </c>
    </row>
    <row r="164" spans="2:12" x14ac:dyDescent="0.25">
      <c r="B164" t="s">
        <v>200</v>
      </c>
      <c r="C164" t="s">
        <v>787</v>
      </c>
      <c r="D164" t="s">
        <v>788</v>
      </c>
      <c r="E164" t="s">
        <v>789</v>
      </c>
      <c r="F164">
        <v>0</v>
      </c>
      <c r="H164" t="s">
        <v>200</v>
      </c>
      <c r="I164" t="s">
        <v>787</v>
      </c>
      <c r="J164" t="s">
        <v>788</v>
      </c>
      <c r="K164" t="s">
        <v>789</v>
      </c>
      <c r="L164">
        <v>1</v>
      </c>
    </row>
    <row r="165" spans="2:12" x14ac:dyDescent="0.25">
      <c r="B165" t="s">
        <v>200</v>
      </c>
      <c r="C165" t="s">
        <v>790</v>
      </c>
      <c r="D165" t="s">
        <v>791</v>
      </c>
      <c r="E165" t="s">
        <v>792</v>
      </c>
      <c r="F165">
        <v>0</v>
      </c>
      <c r="H165" t="s">
        <v>200</v>
      </c>
      <c r="I165" t="s">
        <v>790</v>
      </c>
      <c r="J165" t="s">
        <v>791</v>
      </c>
      <c r="K165" t="s">
        <v>792</v>
      </c>
      <c r="L165">
        <v>1</v>
      </c>
    </row>
    <row r="166" spans="2:12" x14ac:dyDescent="0.25">
      <c r="B166" t="s">
        <v>205</v>
      </c>
      <c r="C166" t="s">
        <v>793</v>
      </c>
      <c r="D166" t="s">
        <v>794</v>
      </c>
      <c r="E166" t="s">
        <v>795</v>
      </c>
      <c r="F166">
        <v>0</v>
      </c>
      <c r="H166" t="s">
        <v>205</v>
      </c>
      <c r="I166" t="s">
        <v>793</v>
      </c>
      <c r="J166" t="s">
        <v>794</v>
      </c>
      <c r="K166" t="s">
        <v>795</v>
      </c>
      <c r="L166">
        <v>1</v>
      </c>
    </row>
    <row r="167" spans="2:12" x14ac:dyDescent="0.25">
      <c r="B167" t="s">
        <v>148</v>
      </c>
      <c r="C167" t="s">
        <v>796</v>
      </c>
      <c r="D167" t="s">
        <v>797</v>
      </c>
      <c r="E167" t="s">
        <v>798</v>
      </c>
      <c r="F167">
        <v>0</v>
      </c>
      <c r="H167" t="s">
        <v>148</v>
      </c>
      <c r="I167" t="s">
        <v>796</v>
      </c>
      <c r="J167" t="s">
        <v>797</v>
      </c>
      <c r="K167" t="s">
        <v>798</v>
      </c>
      <c r="L167">
        <v>1</v>
      </c>
    </row>
    <row r="168" spans="2:12" x14ac:dyDescent="0.25">
      <c r="B168" t="s">
        <v>200</v>
      </c>
      <c r="C168" t="s">
        <v>799</v>
      </c>
      <c r="D168" t="s">
        <v>800</v>
      </c>
      <c r="E168" t="s">
        <v>801</v>
      </c>
      <c r="F168">
        <v>0</v>
      </c>
      <c r="H168" t="s">
        <v>200</v>
      </c>
      <c r="I168" t="s">
        <v>799</v>
      </c>
      <c r="J168" t="s">
        <v>800</v>
      </c>
      <c r="K168" t="s">
        <v>801</v>
      </c>
      <c r="L168">
        <v>1</v>
      </c>
    </row>
    <row r="169" spans="2:12" x14ac:dyDescent="0.25">
      <c r="B169" t="s">
        <v>152</v>
      </c>
      <c r="C169" t="s">
        <v>802</v>
      </c>
      <c r="D169" t="s">
        <v>803</v>
      </c>
      <c r="E169" t="s">
        <v>804</v>
      </c>
      <c r="F169">
        <v>0</v>
      </c>
      <c r="H169" t="s">
        <v>152</v>
      </c>
      <c r="I169" t="s">
        <v>802</v>
      </c>
      <c r="J169" t="s">
        <v>803</v>
      </c>
      <c r="K169" t="s">
        <v>804</v>
      </c>
      <c r="L169">
        <v>1</v>
      </c>
    </row>
    <row r="170" spans="2:12" x14ac:dyDescent="0.25">
      <c r="B170" t="s">
        <v>158</v>
      </c>
      <c r="C170" t="s">
        <v>805</v>
      </c>
      <c r="D170" t="s">
        <v>806</v>
      </c>
      <c r="E170" t="s">
        <v>807</v>
      </c>
      <c r="F170">
        <v>0</v>
      </c>
      <c r="H170" t="s">
        <v>158</v>
      </c>
      <c r="I170" t="s">
        <v>805</v>
      </c>
      <c r="J170" t="s">
        <v>806</v>
      </c>
      <c r="K170" t="s">
        <v>807</v>
      </c>
      <c r="L170">
        <v>1</v>
      </c>
    </row>
    <row r="171" spans="2:12" x14ac:dyDescent="0.25">
      <c r="B171" t="s">
        <v>229</v>
      </c>
      <c r="C171" t="s">
        <v>808</v>
      </c>
      <c r="D171" t="s">
        <v>809</v>
      </c>
      <c r="E171" t="s">
        <v>810</v>
      </c>
      <c r="F171">
        <v>0</v>
      </c>
      <c r="H171" t="s">
        <v>229</v>
      </c>
      <c r="I171" t="s">
        <v>808</v>
      </c>
      <c r="J171" t="s">
        <v>809</v>
      </c>
      <c r="K171" t="s">
        <v>810</v>
      </c>
      <c r="L171">
        <v>1</v>
      </c>
    </row>
    <row r="172" spans="2:12" x14ac:dyDescent="0.25">
      <c r="B172" t="s">
        <v>158</v>
      </c>
      <c r="C172" t="s">
        <v>811</v>
      </c>
      <c r="D172" t="s">
        <v>812</v>
      </c>
      <c r="E172" t="s">
        <v>813</v>
      </c>
      <c r="F172">
        <v>0</v>
      </c>
      <c r="H172" t="s">
        <v>158</v>
      </c>
      <c r="I172" t="s">
        <v>811</v>
      </c>
      <c r="J172" t="s">
        <v>812</v>
      </c>
      <c r="K172" t="s">
        <v>813</v>
      </c>
      <c r="L172">
        <v>1</v>
      </c>
    </row>
    <row r="173" spans="2:12" x14ac:dyDescent="0.25">
      <c r="B173" t="s">
        <v>165</v>
      </c>
      <c r="C173" t="s">
        <v>814</v>
      </c>
      <c r="D173" t="s">
        <v>815</v>
      </c>
      <c r="E173" t="s">
        <v>816</v>
      </c>
      <c r="F173">
        <v>0</v>
      </c>
      <c r="H173" t="s">
        <v>165</v>
      </c>
      <c r="I173" t="s">
        <v>814</v>
      </c>
      <c r="J173" t="s">
        <v>815</v>
      </c>
      <c r="K173" t="s">
        <v>816</v>
      </c>
      <c r="L173">
        <v>1</v>
      </c>
    </row>
    <row r="174" spans="2:12" x14ac:dyDescent="0.25">
      <c r="B174" t="s">
        <v>148</v>
      </c>
      <c r="C174" t="s">
        <v>817</v>
      </c>
      <c r="D174" t="s">
        <v>818</v>
      </c>
      <c r="E174" t="s">
        <v>819</v>
      </c>
      <c r="F174">
        <v>0</v>
      </c>
      <c r="H174" t="s">
        <v>148</v>
      </c>
      <c r="I174" t="s">
        <v>817</v>
      </c>
      <c r="J174" t="s">
        <v>818</v>
      </c>
      <c r="K174" t="s">
        <v>819</v>
      </c>
      <c r="L174">
        <v>1</v>
      </c>
    </row>
    <row r="175" spans="2:12" x14ac:dyDescent="0.25">
      <c r="B175" t="s">
        <v>215</v>
      </c>
      <c r="C175" t="s">
        <v>820</v>
      </c>
      <c r="D175" t="s">
        <v>821</v>
      </c>
      <c r="E175" t="s">
        <v>822</v>
      </c>
      <c r="F175">
        <v>0</v>
      </c>
      <c r="H175" t="s">
        <v>215</v>
      </c>
      <c r="I175" t="s">
        <v>820</v>
      </c>
      <c r="J175" t="s">
        <v>821</v>
      </c>
      <c r="K175" t="s">
        <v>822</v>
      </c>
      <c r="L175">
        <v>1</v>
      </c>
    </row>
    <row r="176" spans="2:12" x14ac:dyDescent="0.25">
      <c r="B176" t="s">
        <v>155</v>
      </c>
      <c r="C176" t="s">
        <v>823</v>
      </c>
      <c r="D176" t="s">
        <v>824</v>
      </c>
      <c r="E176" t="s">
        <v>825</v>
      </c>
      <c r="F176">
        <v>0</v>
      </c>
      <c r="H176" t="s">
        <v>155</v>
      </c>
      <c r="I176" t="s">
        <v>823</v>
      </c>
      <c r="J176" t="s">
        <v>824</v>
      </c>
      <c r="K176" t="s">
        <v>825</v>
      </c>
      <c r="L176">
        <v>1</v>
      </c>
    </row>
    <row r="177" spans="2:12" x14ac:dyDescent="0.25">
      <c r="B177" t="s">
        <v>200</v>
      </c>
      <c r="C177" t="s">
        <v>826</v>
      </c>
      <c r="D177" t="s">
        <v>827</v>
      </c>
      <c r="E177" t="s">
        <v>828</v>
      </c>
      <c r="F177">
        <v>0</v>
      </c>
      <c r="H177" t="s">
        <v>200</v>
      </c>
      <c r="I177" t="s">
        <v>826</v>
      </c>
      <c r="J177" t="s">
        <v>827</v>
      </c>
      <c r="K177" t="s">
        <v>828</v>
      </c>
      <c r="L177">
        <v>1</v>
      </c>
    </row>
    <row r="178" spans="2:12" x14ac:dyDescent="0.25">
      <c r="B178" t="s">
        <v>150</v>
      </c>
      <c r="C178" t="s">
        <v>829</v>
      </c>
      <c r="D178" t="s">
        <v>830</v>
      </c>
      <c r="E178" t="s">
        <v>831</v>
      </c>
      <c r="F178">
        <v>0</v>
      </c>
      <c r="H178" t="s">
        <v>150</v>
      </c>
      <c r="I178" t="s">
        <v>829</v>
      </c>
      <c r="J178" t="s">
        <v>830</v>
      </c>
      <c r="K178" t="s">
        <v>831</v>
      </c>
      <c r="L178">
        <v>1</v>
      </c>
    </row>
    <row r="179" spans="2:12" x14ac:dyDescent="0.25">
      <c r="B179" t="s">
        <v>158</v>
      </c>
      <c r="C179" t="s">
        <v>832</v>
      </c>
      <c r="D179" t="s">
        <v>833</v>
      </c>
      <c r="E179" t="s">
        <v>834</v>
      </c>
      <c r="F179">
        <v>0</v>
      </c>
      <c r="H179" t="s">
        <v>158</v>
      </c>
      <c r="I179" t="s">
        <v>832</v>
      </c>
      <c r="J179" t="s">
        <v>833</v>
      </c>
      <c r="K179" t="s">
        <v>834</v>
      </c>
      <c r="L179">
        <v>1</v>
      </c>
    </row>
    <row r="180" spans="2:12" x14ac:dyDescent="0.25">
      <c r="B180" t="s">
        <v>195</v>
      </c>
      <c r="C180" t="s">
        <v>835</v>
      </c>
      <c r="D180" t="s">
        <v>836</v>
      </c>
      <c r="E180" t="s">
        <v>837</v>
      </c>
      <c r="F180">
        <v>0</v>
      </c>
      <c r="H180" t="s">
        <v>195</v>
      </c>
      <c r="I180" t="s">
        <v>835</v>
      </c>
      <c r="J180" t="s">
        <v>836</v>
      </c>
      <c r="K180" t="s">
        <v>837</v>
      </c>
      <c r="L180">
        <v>1</v>
      </c>
    </row>
    <row r="181" spans="2:12" x14ac:dyDescent="0.25">
      <c r="B181" t="s">
        <v>195</v>
      </c>
      <c r="C181" t="s">
        <v>838</v>
      </c>
      <c r="D181" t="s">
        <v>839</v>
      </c>
      <c r="E181" t="s">
        <v>840</v>
      </c>
      <c r="F181">
        <v>0</v>
      </c>
      <c r="H181" t="s">
        <v>195</v>
      </c>
      <c r="I181" t="s">
        <v>838</v>
      </c>
      <c r="J181" t="s">
        <v>839</v>
      </c>
      <c r="K181" t="s">
        <v>840</v>
      </c>
      <c r="L181">
        <v>1</v>
      </c>
    </row>
    <row r="182" spans="2:12" x14ac:dyDescent="0.25">
      <c r="B182" t="s">
        <v>152</v>
      </c>
      <c r="C182" t="s">
        <v>841</v>
      </c>
      <c r="D182" t="s">
        <v>842</v>
      </c>
      <c r="E182" t="s">
        <v>843</v>
      </c>
      <c r="F182">
        <v>0</v>
      </c>
      <c r="H182" t="s">
        <v>152</v>
      </c>
      <c r="I182" t="s">
        <v>841</v>
      </c>
      <c r="J182" t="s">
        <v>842</v>
      </c>
      <c r="K182" t="s">
        <v>843</v>
      </c>
      <c r="L182">
        <v>1</v>
      </c>
    </row>
    <row r="183" spans="2:12" x14ac:dyDescent="0.25">
      <c r="B183" t="s">
        <v>148</v>
      </c>
      <c r="C183" t="s">
        <v>844</v>
      </c>
      <c r="D183" t="s">
        <v>845</v>
      </c>
      <c r="E183" t="s">
        <v>846</v>
      </c>
      <c r="F183">
        <v>0</v>
      </c>
      <c r="H183" t="s">
        <v>148</v>
      </c>
      <c r="I183" t="s">
        <v>844</v>
      </c>
      <c r="J183" t="s">
        <v>845</v>
      </c>
      <c r="K183" t="s">
        <v>846</v>
      </c>
      <c r="L183">
        <v>1</v>
      </c>
    </row>
    <row r="184" spans="2:12" x14ac:dyDescent="0.25">
      <c r="B184" t="s">
        <v>148</v>
      </c>
      <c r="C184" t="s">
        <v>847</v>
      </c>
      <c r="D184" t="s">
        <v>848</v>
      </c>
      <c r="E184" t="s">
        <v>849</v>
      </c>
      <c r="F184">
        <v>0</v>
      </c>
      <c r="H184" t="s">
        <v>148</v>
      </c>
      <c r="I184" t="s">
        <v>847</v>
      </c>
      <c r="J184" t="s">
        <v>848</v>
      </c>
      <c r="K184" t="s">
        <v>849</v>
      </c>
      <c r="L184">
        <v>1</v>
      </c>
    </row>
    <row r="185" spans="2:12" x14ac:dyDescent="0.25">
      <c r="B185" t="s">
        <v>210</v>
      </c>
      <c r="C185" t="s">
        <v>850</v>
      </c>
      <c r="D185" t="s">
        <v>851</v>
      </c>
      <c r="E185" t="s">
        <v>852</v>
      </c>
      <c r="F185">
        <v>0</v>
      </c>
      <c r="H185" t="s">
        <v>210</v>
      </c>
      <c r="I185" t="s">
        <v>850</v>
      </c>
      <c r="J185" t="s">
        <v>851</v>
      </c>
      <c r="K185" t="s">
        <v>852</v>
      </c>
      <c r="L185">
        <v>1</v>
      </c>
    </row>
    <row r="186" spans="2:12" x14ac:dyDescent="0.25">
      <c r="B186" t="s">
        <v>175</v>
      </c>
      <c r="C186" t="s">
        <v>853</v>
      </c>
      <c r="D186" t="s">
        <v>854</v>
      </c>
      <c r="E186" t="s">
        <v>855</v>
      </c>
      <c r="F186">
        <v>0</v>
      </c>
      <c r="H186" t="s">
        <v>175</v>
      </c>
      <c r="I186" t="s">
        <v>853</v>
      </c>
      <c r="J186" t="s">
        <v>854</v>
      </c>
      <c r="K186" t="s">
        <v>855</v>
      </c>
      <c r="L186">
        <v>1</v>
      </c>
    </row>
    <row r="187" spans="2:12" x14ac:dyDescent="0.25">
      <c r="B187" t="s">
        <v>160</v>
      </c>
      <c r="C187" t="s">
        <v>856</v>
      </c>
      <c r="D187" t="s">
        <v>857</v>
      </c>
      <c r="E187" t="s">
        <v>858</v>
      </c>
      <c r="F187">
        <v>0</v>
      </c>
      <c r="H187" t="s">
        <v>160</v>
      </c>
      <c r="I187" t="s">
        <v>856</v>
      </c>
      <c r="J187" t="s">
        <v>857</v>
      </c>
      <c r="K187" t="s">
        <v>858</v>
      </c>
      <c r="L187">
        <v>1</v>
      </c>
    </row>
    <row r="188" spans="2:12" x14ac:dyDescent="0.25">
      <c r="B188" t="s">
        <v>175</v>
      </c>
      <c r="C188" t="s">
        <v>859</v>
      </c>
      <c r="D188" t="s">
        <v>860</v>
      </c>
      <c r="E188" t="s">
        <v>861</v>
      </c>
      <c r="F188">
        <v>0</v>
      </c>
      <c r="H188" t="s">
        <v>175</v>
      </c>
      <c r="I188" t="s">
        <v>859</v>
      </c>
      <c r="J188" t="s">
        <v>860</v>
      </c>
      <c r="K188" t="s">
        <v>861</v>
      </c>
      <c r="L188">
        <v>1</v>
      </c>
    </row>
    <row r="189" spans="2:12" x14ac:dyDescent="0.25">
      <c r="B189" t="s">
        <v>195</v>
      </c>
      <c r="C189" t="s">
        <v>862</v>
      </c>
      <c r="D189" t="s">
        <v>863</v>
      </c>
      <c r="E189" t="s">
        <v>864</v>
      </c>
      <c r="F189">
        <v>0</v>
      </c>
      <c r="H189" t="s">
        <v>195</v>
      </c>
      <c r="I189" t="s">
        <v>862</v>
      </c>
      <c r="J189" t="s">
        <v>863</v>
      </c>
      <c r="K189" t="s">
        <v>864</v>
      </c>
      <c r="L189">
        <v>1</v>
      </c>
    </row>
    <row r="190" spans="2:12" x14ac:dyDescent="0.25">
      <c r="B190" t="s">
        <v>229</v>
      </c>
      <c r="C190" t="s">
        <v>865</v>
      </c>
      <c r="D190" t="s">
        <v>866</v>
      </c>
      <c r="E190" t="s">
        <v>867</v>
      </c>
      <c r="F190">
        <v>0</v>
      </c>
      <c r="H190" t="s">
        <v>229</v>
      </c>
      <c r="I190" t="s">
        <v>865</v>
      </c>
      <c r="J190" t="s">
        <v>866</v>
      </c>
      <c r="K190" t="s">
        <v>867</v>
      </c>
      <c r="L190">
        <v>1</v>
      </c>
    </row>
    <row r="191" spans="2:12" x14ac:dyDescent="0.25">
      <c r="B191" t="s">
        <v>200</v>
      </c>
      <c r="C191" t="s">
        <v>868</v>
      </c>
      <c r="D191" t="s">
        <v>869</v>
      </c>
      <c r="E191" t="s">
        <v>870</v>
      </c>
      <c r="F191">
        <v>0</v>
      </c>
      <c r="H191" t="s">
        <v>200</v>
      </c>
      <c r="I191" t="s">
        <v>868</v>
      </c>
      <c r="J191" t="s">
        <v>869</v>
      </c>
      <c r="K191" t="s">
        <v>870</v>
      </c>
      <c r="L191">
        <v>1</v>
      </c>
    </row>
    <row r="192" spans="2:12" x14ac:dyDescent="0.25">
      <c r="B192" t="s">
        <v>155</v>
      </c>
      <c r="C192" t="s">
        <v>871</v>
      </c>
      <c r="D192" t="s">
        <v>872</v>
      </c>
      <c r="E192" t="s">
        <v>873</v>
      </c>
      <c r="F192">
        <v>0</v>
      </c>
      <c r="H192" t="s">
        <v>155</v>
      </c>
      <c r="I192" t="s">
        <v>871</v>
      </c>
      <c r="J192" t="s">
        <v>872</v>
      </c>
      <c r="K192" t="s">
        <v>873</v>
      </c>
      <c r="L192">
        <v>1</v>
      </c>
    </row>
    <row r="193" spans="2:12" x14ac:dyDescent="0.25">
      <c r="B193" t="s">
        <v>148</v>
      </c>
      <c r="C193" t="s">
        <v>874</v>
      </c>
      <c r="D193" t="s">
        <v>875</v>
      </c>
      <c r="E193" t="s">
        <v>876</v>
      </c>
      <c r="F193">
        <v>0</v>
      </c>
      <c r="H193" t="s">
        <v>148</v>
      </c>
      <c r="I193" t="s">
        <v>874</v>
      </c>
      <c r="J193" t="s">
        <v>875</v>
      </c>
      <c r="K193" t="s">
        <v>876</v>
      </c>
      <c r="L193">
        <v>1</v>
      </c>
    </row>
    <row r="194" spans="2:12" x14ac:dyDescent="0.25">
      <c r="B194" t="s">
        <v>148</v>
      </c>
      <c r="C194" t="s">
        <v>877</v>
      </c>
      <c r="D194" t="s">
        <v>878</v>
      </c>
      <c r="E194" t="s">
        <v>879</v>
      </c>
      <c r="F194">
        <v>0</v>
      </c>
      <c r="H194" t="s">
        <v>148</v>
      </c>
      <c r="I194" t="s">
        <v>877</v>
      </c>
      <c r="J194" t="s">
        <v>878</v>
      </c>
      <c r="K194" t="s">
        <v>879</v>
      </c>
      <c r="L194">
        <v>1</v>
      </c>
    </row>
    <row r="195" spans="2:12" x14ac:dyDescent="0.25">
      <c r="H195" s="38" t="s">
        <v>478</v>
      </c>
      <c r="I195" s="38" t="s">
        <v>880</v>
      </c>
      <c r="J195" s="38" t="s">
        <v>880</v>
      </c>
      <c r="K195" t="s">
        <v>881</v>
      </c>
      <c r="L195">
        <v>0</v>
      </c>
    </row>
    <row r="196" spans="2:12" x14ac:dyDescent="0.25">
      <c r="H196" s="38" t="s">
        <v>478</v>
      </c>
      <c r="I196" s="38" t="s">
        <v>882</v>
      </c>
      <c r="J196" s="38" t="s">
        <v>882</v>
      </c>
      <c r="K196" t="s">
        <v>883</v>
      </c>
      <c r="L196">
        <v>0</v>
      </c>
    </row>
    <row r="197" spans="2:12" x14ac:dyDescent="0.25">
      <c r="E197" s="23" t="s">
        <v>535</v>
      </c>
      <c r="H197" s="38" t="s">
        <v>485</v>
      </c>
      <c r="I197" s="38" t="s">
        <v>884</v>
      </c>
      <c r="J197" s="38" t="s">
        <v>884</v>
      </c>
      <c r="K197" t="s">
        <v>885</v>
      </c>
      <c r="L197">
        <v>0</v>
      </c>
    </row>
    <row r="198" spans="2:12" x14ac:dyDescent="0.25">
      <c r="E198" s="20" t="s">
        <v>886</v>
      </c>
      <c r="F198" s="20">
        <f>COUNTIF(CountryTable[group],"=1")</f>
        <v>28</v>
      </c>
      <c r="H198" s="38" t="s">
        <v>485</v>
      </c>
      <c r="I198" s="38" t="s">
        <v>887</v>
      </c>
      <c r="J198" s="38" t="s">
        <v>887</v>
      </c>
      <c r="K198" t="s">
        <v>888</v>
      </c>
      <c r="L198">
        <v>0</v>
      </c>
    </row>
    <row r="199" spans="2:12" x14ac:dyDescent="0.25">
      <c r="E199" s="20" t="s">
        <v>889</v>
      </c>
      <c r="F199" s="20">
        <f>COUNTIF(CountryTable[group],"=0")</f>
        <v>158</v>
      </c>
      <c r="H199" s="38" t="s">
        <v>485</v>
      </c>
      <c r="I199" s="38" t="s">
        <v>890</v>
      </c>
      <c r="J199" s="38" t="s">
        <v>890</v>
      </c>
      <c r="K199" t="s">
        <v>891</v>
      </c>
      <c r="L199">
        <v>0</v>
      </c>
    </row>
    <row r="200" spans="2:12" x14ac:dyDescent="0.25">
      <c r="H200" s="38" t="s">
        <v>244</v>
      </c>
      <c r="I200" s="38" t="s">
        <v>892</v>
      </c>
      <c r="J200" s="38" t="s">
        <v>892</v>
      </c>
      <c r="K200" t="s">
        <v>893</v>
      </c>
      <c r="L200">
        <v>0</v>
      </c>
    </row>
    <row r="201" spans="2:12" x14ac:dyDescent="0.25">
      <c r="H201" s="38" t="s">
        <v>491</v>
      </c>
      <c r="I201" s="38" t="s">
        <v>894</v>
      </c>
      <c r="J201" s="38" t="s">
        <v>894</v>
      </c>
      <c r="K201" t="s">
        <v>895</v>
      </c>
      <c r="L201">
        <v>0</v>
      </c>
    </row>
    <row r="202" spans="2:12" x14ac:dyDescent="0.25">
      <c r="H202" s="38" t="s">
        <v>491</v>
      </c>
      <c r="I202" s="38" t="s">
        <v>896</v>
      </c>
      <c r="J202" s="38" t="s">
        <v>896</v>
      </c>
      <c r="K202" t="s">
        <v>897</v>
      </c>
      <c r="L202">
        <v>0</v>
      </c>
    </row>
    <row r="203" spans="2:12" x14ac:dyDescent="0.25">
      <c r="H203" s="38" t="s">
        <v>491</v>
      </c>
      <c r="I203" s="38" t="s">
        <v>898</v>
      </c>
      <c r="J203" s="38" t="s">
        <v>898</v>
      </c>
      <c r="K203" t="s">
        <v>899</v>
      </c>
      <c r="L203">
        <v>0</v>
      </c>
    </row>
    <row r="204" spans="2:12" x14ac:dyDescent="0.25">
      <c r="H204" s="38" t="s">
        <v>491</v>
      </c>
      <c r="I204" s="38" t="s">
        <v>900</v>
      </c>
      <c r="J204" s="38" t="s">
        <v>900</v>
      </c>
      <c r="K204" t="s">
        <v>901</v>
      </c>
      <c r="L204">
        <v>0</v>
      </c>
    </row>
    <row r="205" spans="2:12" x14ac:dyDescent="0.25">
      <c r="H205" s="38" t="s">
        <v>251</v>
      </c>
      <c r="I205" s="38" t="s">
        <v>902</v>
      </c>
      <c r="J205" s="38" t="s">
        <v>902</v>
      </c>
      <c r="K205" t="s">
        <v>903</v>
      </c>
      <c r="L205">
        <v>0</v>
      </c>
    </row>
    <row r="206" spans="2:12" x14ac:dyDescent="0.25">
      <c r="B206" s="22" t="s">
        <v>21</v>
      </c>
      <c r="H206" s="38" t="s">
        <v>497</v>
      </c>
      <c r="I206" s="38" t="s">
        <v>904</v>
      </c>
      <c r="J206" s="38" t="s">
        <v>904</v>
      </c>
      <c r="K206" t="s">
        <v>905</v>
      </c>
      <c r="L206">
        <v>0</v>
      </c>
    </row>
    <row r="207" spans="2:12" x14ac:dyDescent="0.25">
      <c r="B207" s="22" t="s">
        <v>906</v>
      </c>
      <c r="H207" s="38" t="s">
        <v>497</v>
      </c>
      <c r="I207" s="38" t="s">
        <v>907</v>
      </c>
      <c r="J207" s="38" t="s">
        <v>907</v>
      </c>
      <c r="K207" t="s">
        <v>908</v>
      </c>
      <c r="L207">
        <v>0</v>
      </c>
    </row>
    <row r="208" spans="2:12" x14ac:dyDescent="0.25">
      <c r="B208" s="22" t="s">
        <v>909</v>
      </c>
      <c r="H208" s="38" t="s">
        <v>497</v>
      </c>
      <c r="I208" s="38" t="s">
        <v>910</v>
      </c>
      <c r="J208" s="38" t="s">
        <v>910</v>
      </c>
      <c r="K208" t="s">
        <v>911</v>
      </c>
      <c r="L208">
        <v>0</v>
      </c>
    </row>
    <row r="209" spans="8:12" x14ac:dyDescent="0.25">
      <c r="H209" s="38" t="s">
        <v>497</v>
      </c>
      <c r="I209" s="38" t="s">
        <v>912</v>
      </c>
      <c r="J209" s="38" t="s">
        <v>912</v>
      </c>
      <c r="K209" t="s">
        <v>913</v>
      </c>
      <c r="L209">
        <v>0</v>
      </c>
    </row>
    <row r="210" spans="8:12" x14ac:dyDescent="0.25">
      <c r="H210" s="38" t="s">
        <v>258</v>
      </c>
      <c r="I210" s="38" t="s">
        <v>914</v>
      </c>
      <c r="J210" s="38" t="s">
        <v>914</v>
      </c>
      <c r="K210" t="s">
        <v>915</v>
      </c>
      <c r="L210">
        <v>0</v>
      </c>
    </row>
    <row r="211" spans="8:12" x14ac:dyDescent="0.25">
      <c r="H211" s="38" t="s">
        <v>265</v>
      </c>
      <c r="I211" s="38" t="s">
        <v>916</v>
      </c>
      <c r="J211" s="38" t="s">
        <v>916</v>
      </c>
      <c r="K211" t="s">
        <v>917</v>
      </c>
      <c r="L211">
        <v>0</v>
      </c>
    </row>
    <row r="212" spans="8:12" x14ac:dyDescent="0.25">
      <c r="H212" s="38" t="s">
        <v>503</v>
      </c>
      <c r="I212" s="38" t="s">
        <v>918</v>
      </c>
      <c r="J212" s="38" t="s">
        <v>918</v>
      </c>
      <c r="K212" t="s">
        <v>919</v>
      </c>
      <c r="L212">
        <v>0</v>
      </c>
    </row>
    <row r="213" spans="8:12" x14ac:dyDescent="0.25">
      <c r="H213" s="38" t="s">
        <v>509</v>
      </c>
      <c r="I213" s="38" t="s">
        <v>920</v>
      </c>
      <c r="J213" s="38" t="s">
        <v>920</v>
      </c>
      <c r="K213" t="s">
        <v>921</v>
      </c>
      <c r="L213">
        <v>0</v>
      </c>
    </row>
    <row r="214" spans="8:12" x14ac:dyDescent="0.25">
      <c r="H214" s="38" t="s">
        <v>509</v>
      </c>
      <c r="I214" s="38" t="s">
        <v>922</v>
      </c>
      <c r="J214" s="38" t="s">
        <v>922</v>
      </c>
      <c r="K214" t="s">
        <v>923</v>
      </c>
      <c r="L214">
        <v>0</v>
      </c>
    </row>
    <row r="215" spans="8:12" x14ac:dyDescent="0.25">
      <c r="H215" s="38" t="s">
        <v>514</v>
      </c>
      <c r="I215" s="38" t="s">
        <v>924</v>
      </c>
      <c r="J215" s="38" t="s">
        <v>924</v>
      </c>
      <c r="K215" t="s">
        <v>925</v>
      </c>
      <c r="L215">
        <v>0</v>
      </c>
    </row>
    <row r="216" spans="8:12" x14ac:dyDescent="0.25">
      <c r="H216" s="38" t="s">
        <v>514</v>
      </c>
      <c r="I216" s="38" t="s">
        <v>926</v>
      </c>
      <c r="J216" s="38" t="s">
        <v>926</v>
      </c>
      <c r="K216" t="s">
        <v>927</v>
      </c>
      <c r="L216">
        <v>0</v>
      </c>
    </row>
    <row r="217" spans="8:12" x14ac:dyDescent="0.25">
      <c r="H217" s="38" t="s">
        <v>520</v>
      </c>
      <c r="I217" s="38" t="s">
        <v>928</v>
      </c>
      <c r="J217" s="38" t="s">
        <v>928</v>
      </c>
      <c r="K217" t="s">
        <v>929</v>
      </c>
      <c r="L217">
        <v>0</v>
      </c>
    </row>
    <row r="218" spans="8:12" x14ac:dyDescent="0.25">
      <c r="H218" s="38" t="s">
        <v>520</v>
      </c>
      <c r="I218" s="38" t="s">
        <v>930</v>
      </c>
      <c r="J218" s="38" t="s">
        <v>930</v>
      </c>
      <c r="K218" t="s">
        <v>931</v>
      </c>
      <c r="L218">
        <v>0</v>
      </c>
    </row>
    <row r="219" spans="8:12" x14ac:dyDescent="0.25">
      <c r="H219" s="38" t="s">
        <v>520</v>
      </c>
      <c r="I219" s="38" t="s">
        <v>932</v>
      </c>
      <c r="J219" s="38" t="s">
        <v>932</v>
      </c>
      <c r="K219" t="s">
        <v>933</v>
      </c>
      <c r="L219">
        <v>0</v>
      </c>
    </row>
    <row r="220" spans="8:12" x14ac:dyDescent="0.25">
      <c r="H220" s="38" t="s">
        <v>272</v>
      </c>
      <c r="I220" s="38" t="s">
        <v>934</v>
      </c>
      <c r="J220" s="38" t="s">
        <v>934</v>
      </c>
      <c r="K220" t="s">
        <v>935</v>
      </c>
      <c r="L220">
        <v>0</v>
      </c>
    </row>
    <row r="221" spans="8:12" x14ac:dyDescent="0.25">
      <c r="H221" s="38" t="s">
        <v>279</v>
      </c>
      <c r="I221" s="38" t="s">
        <v>936</v>
      </c>
      <c r="J221" s="38" t="s">
        <v>936</v>
      </c>
      <c r="K221" t="s">
        <v>937</v>
      </c>
      <c r="L221">
        <v>0</v>
      </c>
    </row>
    <row r="222" spans="8:12" x14ac:dyDescent="0.25">
      <c r="H222" s="38" t="s">
        <v>526</v>
      </c>
      <c r="I222" s="38" t="s">
        <v>938</v>
      </c>
      <c r="J222" s="38" t="s">
        <v>938</v>
      </c>
      <c r="K222" t="s">
        <v>939</v>
      </c>
      <c r="L222">
        <v>0</v>
      </c>
    </row>
    <row r="223" spans="8:12" x14ac:dyDescent="0.25">
      <c r="H223" s="38" t="s">
        <v>529</v>
      </c>
      <c r="I223" s="38" t="s">
        <v>940</v>
      </c>
      <c r="J223" s="38" t="s">
        <v>940</v>
      </c>
      <c r="K223" t="s">
        <v>941</v>
      </c>
      <c r="L223">
        <v>0</v>
      </c>
    </row>
    <row r="224" spans="8:12" x14ac:dyDescent="0.25">
      <c r="H224" s="38" t="s">
        <v>532</v>
      </c>
      <c r="I224" s="38" t="s">
        <v>942</v>
      </c>
      <c r="J224" s="38" t="s">
        <v>942</v>
      </c>
      <c r="K224" t="s">
        <v>943</v>
      </c>
      <c r="L224">
        <v>0</v>
      </c>
    </row>
    <row r="225" spans="8:12" x14ac:dyDescent="0.25">
      <c r="H225" s="38" t="s">
        <v>536</v>
      </c>
      <c r="I225" s="38" t="s">
        <v>944</v>
      </c>
      <c r="J225" s="38" t="s">
        <v>944</v>
      </c>
      <c r="K225" t="s">
        <v>945</v>
      </c>
      <c r="L225">
        <v>0</v>
      </c>
    </row>
    <row r="226" spans="8:12" x14ac:dyDescent="0.25">
      <c r="H226" s="38" t="s">
        <v>536</v>
      </c>
      <c r="I226" s="38" t="s">
        <v>946</v>
      </c>
      <c r="J226" s="38" t="s">
        <v>946</v>
      </c>
      <c r="K226" t="s">
        <v>947</v>
      </c>
      <c r="L226">
        <v>0</v>
      </c>
    </row>
    <row r="227" spans="8:12" x14ac:dyDescent="0.25">
      <c r="H227" s="38" t="s">
        <v>540</v>
      </c>
      <c r="I227" s="38" t="s">
        <v>948</v>
      </c>
      <c r="J227" s="38" t="s">
        <v>948</v>
      </c>
      <c r="K227" t="s">
        <v>949</v>
      </c>
      <c r="L227">
        <v>0</v>
      </c>
    </row>
    <row r="228" spans="8:12" x14ac:dyDescent="0.25">
      <c r="H228" s="38" t="s">
        <v>540</v>
      </c>
      <c r="I228" s="38" t="s">
        <v>950</v>
      </c>
      <c r="J228" s="38" t="s">
        <v>950</v>
      </c>
      <c r="K228" t="s">
        <v>951</v>
      </c>
      <c r="L228">
        <v>0</v>
      </c>
    </row>
    <row r="229" spans="8:12" x14ac:dyDescent="0.25">
      <c r="H229" s="38" t="s">
        <v>540</v>
      </c>
      <c r="I229" s="38" t="s">
        <v>952</v>
      </c>
      <c r="J229" s="38" t="s">
        <v>952</v>
      </c>
      <c r="K229" t="s">
        <v>953</v>
      </c>
      <c r="L229">
        <v>0</v>
      </c>
    </row>
    <row r="230" spans="8:12" x14ac:dyDescent="0.25">
      <c r="H230" s="38" t="s">
        <v>540</v>
      </c>
      <c r="I230" s="38" t="s">
        <v>954</v>
      </c>
      <c r="J230" s="38" t="s">
        <v>954</v>
      </c>
      <c r="K230" t="s">
        <v>955</v>
      </c>
      <c r="L230">
        <v>0</v>
      </c>
    </row>
    <row r="231" spans="8:12" x14ac:dyDescent="0.25">
      <c r="H231" s="38" t="s">
        <v>540</v>
      </c>
      <c r="I231" s="38" t="s">
        <v>956</v>
      </c>
      <c r="J231" s="38" t="s">
        <v>956</v>
      </c>
      <c r="K231" t="s">
        <v>957</v>
      </c>
      <c r="L231">
        <v>0</v>
      </c>
    </row>
    <row r="232" spans="8:12" x14ac:dyDescent="0.25">
      <c r="H232" s="38" t="s">
        <v>540</v>
      </c>
      <c r="I232" s="38" t="s">
        <v>958</v>
      </c>
      <c r="J232" s="38" t="s">
        <v>958</v>
      </c>
      <c r="K232" t="s">
        <v>959</v>
      </c>
      <c r="L232">
        <v>0</v>
      </c>
    </row>
    <row r="233" spans="8:12" x14ac:dyDescent="0.25">
      <c r="H233" s="38" t="s">
        <v>544</v>
      </c>
      <c r="I233" s="38" t="s">
        <v>960</v>
      </c>
      <c r="J233" s="38" t="s">
        <v>960</v>
      </c>
      <c r="K233" t="s">
        <v>961</v>
      </c>
      <c r="L233">
        <v>0</v>
      </c>
    </row>
    <row r="234" spans="8:12" x14ac:dyDescent="0.25">
      <c r="H234" s="38" t="s">
        <v>547</v>
      </c>
      <c r="I234" s="38" t="s">
        <v>962</v>
      </c>
      <c r="J234" s="38" t="s">
        <v>962</v>
      </c>
      <c r="K234" t="s">
        <v>963</v>
      </c>
      <c r="L234">
        <v>0</v>
      </c>
    </row>
    <row r="235" spans="8:12" x14ac:dyDescent="0.25">
      <c r="H235" s="38" t="s">
        <v>547</v>
      </c>
      <c r="I235" s="38" t="s">
        <v>964</v>
      </c>
      <c r="J235" s="38" t="s">
        <v>964</v>
      </c>
      <c r="K235" t="s">
        <v>965</v>
      </c>
      <c r="L235">
        <v>0</v>
      </c>
    </row>
    <row r="236" spans="8:12" x14ac:dyDescent="0.25">
      <c r="H236" s="38" t="s">
        <v>547</v>
      </c>
      <c r="I236" s="38" t="s">
        <v>966</v>
      </c>
      <c r="J236" s="38" t="s">
        <v>966</v>
      </c>
      <c r="K236" t="s">
        <v>967</v>
      </c>
      <c r="L236">
        <v>0</v>
      </c>
    </row>
    <row r="237" spans="8:12" x14ac:dyDescent="0.25">
      <c r="H237" s="38" t="s">
        <v>550</v>
      </c>
      <c r="I237" s="38" t="s">
        <v>968</v>
      </c>
      <c r="J237" s="38" t="s">
        <v>968</v>
      </c>
      <c r="K237" t="s">
        <v>969</v>
      </c>
      <c r="L237">
        <v>0</v>
      </c>
    </row>
    <row r="238" spans="8:12" x14ac:dyDescent="0.25">
      <c r="H238" s="38" t="s">
        <v>550</v>
      </c>
      <c r="I238" s="38" t="s">
        <v>970</v>
      </c>
      <c r="J238" s="38" t="s">
        <v>970</v>
      </c>
      <c r="K238" t="s">
        <v>971</v>
      </c>
      <c r="L238">
        <v>0</v>
      </c>
    </row>
    <row r="239" spans="8:12" x14ac:dyDescent="0.25">
      <c r="H239" s="38" t="s">
        <v>550</v>
      </c>
      <c r="I239" s="38" t="s">
        <v>972</v>
      </c>
      <c r="J239" s="38" t="s">
        <v>972</v>
      </c>
      <c r="K239" t="s">
        <v>973</v>
      </c>
      <c r="L239">
        <v>0</v>
      </c>
    </row>
    <row r="240" spans="8:12" x14ac:dyDescent="0.25">
      <c r="H240" s="38" t="s">
        <v>553</v>
      </c>
      <c r="I240" s="38" t="s">
        <v>974</v>
      </c>
      <c r="J240" s="38" t="s">
        <v>974</v>
      </c>
      <c r="K240" t="s">
        <v>975</v>
      </c>
      <c r="L240">
        <v>0</v>
      </c>
    </row>
    <row r="241" spans="8:12" x14ac:dyDescent="0.25">
      <c r="H241" s="38" t="s">
        <v>553</v>
      </c>
      <c r="I241" s="38" t="s">
        <v>976</v>
      </c>
      <c r="J241" s="38" t="s">
        <v>976</v>
      </c>
      <c r="K241" t="s">
        <v>977</v>
      </c>
      <c r="L241">
        <v>0</v>
      </c>
    </row>
    <row r="242" spans="8:12" x14ac:dyDescent="0.25">
      <c r="H242" s="38" t="s">
        <v>553</v>
      </c>
      <c r="I242" s="38" t="s">
        <v>978</v>
      </c>
      <c r="J242" s="38" t="s">
        <v>978</v>
      </c>
      <c r="K242" t="s">
        <v>979</v>
      </c>
      <c r="L242">
        <v>0</v>
      </c>
    </row>
    <row r="243" spans="8:12" x14ac:dyDescent="0.25">
      <c r="H243" s="38" t="s">
        <v>553</v>
      </c>
      <c r="I243" s="38" t="s">
        <v>980</v>
      </c>
      <c r="J243" s="38" t="s">
        <v>980</v>
      </c>
      <c r="K243" t="s">
        <v>981</v>
      </c>
      <c r="L243">
        <v>0</v>
      </c>
    </row>
    <row r="244" spans="8:12" x14ac:dyDescent="0.25">
      <c r="H244" s="38" t="s">
        <v>553</v>
      </c>
      <c r="I244" s="38" t="s">
        <v>982</v>
      </c>
      <c r="J244" s="38" t="s">
        <v>982</v>
      </c>
      <c r="K244" t="s">
        <v>983</v>
      </c>
      <c r="L244">
        <v>0</v>
      </c>
    </row>
    <row r="245" spans="8:12" x14ac:dyDescent="0.25">
      <c r="H245" s="38" t="s">
        <v>556</v>
      </c>
      <c r="I245" s="38" t="s">
        <v>984</v>
      </c>
      <c r="J245" s="38" t="s">
        <v>984</v>
      </c>
      <c r="K245" t="s">
        <v>985</v>
      </c>
      <c r="L245">
        <v>0</v>
      </c>
    </row>
    <row r="246" spans="8:12" x14ac:dyDescent="0.25">
      <c r="H246" s="38" t="s">
        <v>559</v>
      </c>
      <c r="I246" s="38" t="s">
        <v>986</v>
      </c>
      <c r="J246" s="38" t="s">
        <v>986</v>
      </c>
      <c r="K246" t="s">
        <v>987</v>
      </c>
      <c r="L246">
        <v>0</v>
      </c>
    </row>
    <row r="247" spans="8:12" x14ac:dyDescent="0.25">
      <c r="H247" s="38" t="s">
        <v>559</v>
      </c>
      <c r="I247" s="38" t="s">
        <v>988</v>
      </c>
      <c r="J247" s="38" t="s">
        <v>988</v>
      </c>
      <c r="K247" t="s">
        <v>989</v>
      </c>
      <c r="L247">
        <v>0</v>
      </c>
    </row>
    <row r="248" spans="8:12" x14ac:dyDescent="0.25">
      <c r="H248" s="38" t="s">
        <v>559</v>
      </c>
      <c r="I248" s="38" t="s">
        <v>990</v>
      </c>
      <c r="J248" s="38" t="s">
        <v>990</v>
      </c>
      <c r="K248" t="s">
        <v>991</v>
      </c>
      <c r="L248">
        <v>0</v>
      </c>
    </row>
    <row r="249" spans="8:12" x14ac:dyDescent="0.25">
      <c r="H249" s="38" t="s">
        <v>559</v>
      </c>
      <c r="I249" s="38" t="s">
        <v>992</v>
      </c>
      <c r="J249" s="38" t="s">
        <v>992</v>
      </c>
      <c r="K249" t="s">
        <v>993</v>
      </c>
      <c r="L249">
        <v>0</v>
      </c>
    </row>
    <row r="250" spans="8:12" x14ac:dyDescent="0.25">
      <c r="H250" s="38" t="s">
        <v>559</v>
      </c>
      <c r="I250" s="38" t="s">
        <v>994</v>
      </c>
      <c r="J250" s="38" t="s">
        <v>994</v>
      </c>
      <c r="K250" t="s">
        <v>995</v>
      </c>
      <c r="L250">
        <v>0</v>
      </c>
    </row>
    <row r="251" spans="8:12" x14ac:dyDescent="0.25">
      <c r="H251" s="38" t="s">
        <v>559</v>
      </c>
      <c r="I251" s="38" t="s">
        <v>996</v>
      </c>
      <c r="J251" s="38" t="s">
        <v>996</v>
      </c>
      <c r="K251" t="s">
        <v>997</v>
      </c>
      <c r="L251">
        <v>0</v>
      </c>
    </row>
    <row r="252" spans="8:12" x14ac:dyDescent="0.25">
      <c r="H252" s="38" t="s">
        <v>559</v>
      </c>
      <c r="I252" s="38" t="s">
        <v>998</v>
      </c>
      <c r="J252" s="38" t="s">
        <v>998</v>
      </c>
      <c r="K252" t="s">
        <v>999</v>
      </c>
      <c r="L252">
        <v>0</v>
      </c>
    </row>
    <row r="253" spans="8:12" x14ac:dyDescent="0.25">
      <c r="H253" s="38" t="s">
        <v>559</v>
      </c>
      <c r="I253" s="38" t="s">
        <v>1000</v>
      </c>
      <c r="J253" s="38" t="s">
        <v>1000</v>
      </c>
      <c r="K253" t="s">
        <v>1001</v>
      </c>
      <c r="L253">
        <v>0</v>
      </c>
    </row>
    <row r="254" spans="8:12" x14ac:dyDescent="0.25">
      <c r="H254" s="38" t="s">
        <v>559</v>
      </c>
      <c r="I254" s="38" t="s">
        <v>1002</v>
      </c>
      <c r="J254" s="38" t="s">
        <v>1002</v>
      </c>
      <c r="K254" t="s">
        <v>1003</v>
      </c>
      <c r="L254">
        <v>0</v>
      </c>
    </row>
    <row r="255" spans="8:12" x14ac:dyDescent="0.25">
      <c r="H255" s="38" t="s">
        <v>559</v>
      </c>
      <c r="I255" s="38" t="s">
        <v>1004</v>
      </c>
      <c r="J255" s="38" t="s">
        <v>1004</v>
      </c>
      <c r="K255" t="s">
        <v>1005</v>
      </c>
      <c r="L255">
        <v>0</v>
      </c>
    </row>
    <row r="256" spans="8:12" x14ac:dyDescent="0.25">
      <c r="H256" s="38" t="s">
        <v>559</v>
      </c>
      <c r="I256" s="38" t="s">
        <v>1006</v>
      </c>
      <c r="J256" s="38" t="s">
        <v>1006</v>
      </c>
      <c r="K256" t="s">
        <v>1007</v>
      </c>
      <c r="L256">
        <v>0</v>
      </c>
    </row>
    <row r="257" spans="8:12" x14ac:dyDescent="0.25">
      <c r="H257" s="38" t="s">
        <v>559</v>
      </c>
      <c r="I257" s="38" t="s">
        <v>1008</v>
      </c>
      <c r="J257" s="38" t="s">
        <v>1008</v>
      </c>
      <c r="K257" t="s">
        <v>1009</v>
      </c>
      <c r="L257">
        <v>0</v>
      </c>
    </row>
    <row r="258" spans="8:12" x14ac:dyDescent="0.25">
      <c r="H258" s="38" t="s">
        <v>559</v>
      </c>
      <c r="I258" s="38" t="s">
        <v>1010</v>
      </c>
      <c r="J258" s="38" t="s">
        <v>1010</v>
      </c>
      <c r="K258" t="s">
        <v>1011</v>
      </c>
      <c r="L258">
        <v>0</v>
      </c>
    </row>
    <row r="259" spans="8:12" x14ac:dyDescent="0.25">
      <c r="H259" s="38" t="s">
        <v>559</v>
      </c>
      <c r="I259" s="38" t="s">
        <v>1012</v>
      </c>
      <c r="J259" s="38" t="s">
        <v>1012</v>
      </c>
      <c r="K259" t="s">
        <v>1013</v>
      </c>
      <c r="L259">
        <v>0</v>
      </c>
    </row>
    <row r="260" spans="8:12" x14ac:dyDescent="0.25">
      <c r="H260" s="38" t="s">
        <v>559</v>
      </c>
      <c r="I260" s="38" t="s">
        <v>1014</v>
      </c>
      <c r="J260" s="38" t="s">
        <v>1014</v>
      </c>
      <c r="K260" t="s">
        <v>1015</v>
      </c>
      <c r="L260">
        <v>0</v>
      </c>
    </row>
    <row r="261" spans="8:12" x14ac:dyDescent="0.25">
      <c r="H261" s="38" t="s">
        <v>559</v>
      </c>
      <c r="I261" s="38" t="s">
        <v>1016</v>
      </c>
      <c r="J261" s="38" t="s">
        <v>1016</v>
      </c>
      <c r="K261" t="s">
        <v>1017</v>
      </c>
      <c r="L261">
        <v>0</v>
      </c>
    </row>
    <row r="262" spans="8:12" x14ac:dyDescent="0.25">
      <c r="H262" s="38" t="s">
        <v>562</v>
      </c>
      <c r="I262" s="38" t="s">
        <v>1018</v>
      </c>
      <c r="J262" s="38" t="s">
        <v>1018</v>
      </c>
      <c r="K262" t="s">
        <v>1019</v>
      </c>
      <c r="L262">
        <v>0</v>
      </c>
    </row>
    <row r="263" spans="8:12" x14ac:dyDescent="0.25">
      <c r="H263" s="38" t="s">
        <v>565</v>
      </c>
      <c r="I263" s="38" t="s">
        <v>1020</v>
      </c>
      <c r="J263" s="38" t="s">
        <v>1020</v>
      </c>
      <c r="K263" t="s">
        <v>1021</v>
      </c>
      <c r="L263">
        <v>0</v>
      </c>
    </row>
    <row r="264" spans="8:12" x14ac:dyDescent="0.25">
      <c r="H264" s="38" t="s">
        <v>565</v>
      </c>
      <c r="I264" s="38" t="s">
        <v>1022</v>
      </c>
      <c r="J264" s="38" t="s">
        <v>1022</v>
      </c>
      <c r="K264" t="s">
        <v>1023</v>
      </c>
      <c r="L264">
        <v>0</v>
      </c>
    </row>
    <row r="265" spans="8:12" x14ac:dyDescent="0.25">
      <c r="H265" s="38" t="s">
        <v>565</v>
      </c>
      <c r="I265" s="38" t="s">
        <v>1024</v>
      </c>
      <c r="J265" s="38" t="s">
        <v>1024</v>
      </c>
      <c r="K265" t="s">
        <v>1025</v>
      </c>
      <c r="L265">
        <v>0</v>
      </c>
    </row>
    <row r="266" spans="8:12" x14ac:dyDescent="0.25">
      <c r="H266" s="38" t="s">
        <v>568</v>
      </c>
      <c r="I266" s="38" t="s">
        <v>1026</v>
      </c>
      <c r="J266" s="38" t="s">
        <v>1026</v>
      </c>
      <c r="K266" t="s">
        <v>1027</v>
      </c>
      <c r="L266">
        <v>0</v>
      </c>
    </row>
    <row r="267" spans="8:12" x14ac:dyDescent="0.25">
      <c r="H267" s="38" t="s">
        <v>568</v>
      </c>
      <c r="I267" s="38" t="s">
        <v>1028</v>
      </c>
      <c r="J267" s="38" t="s">
        <v>1028</v>
      </c>
      <c r="K267" t="s">
        <v>1029</v>
      </c>
      <c r="L267">
        <v>0</v>
      </c>
    </row>
    <row r="268" spans="8:12" x14ac:dyDescent="0.25">
      <c r="H268" s="38" t="s">
        <v>568</v>
      </c>
      <c r="I268" s="38" t="s">
        <v>1030</v>
      </c>
      <c r="J268" s="38" t="s">
        <v>1030</v>
      </c>
      <c r="K268" t="s">
        <v>1031</v>
      </c>
      <c r="L268">
        <v>0</v>
      </c>
    </row>
    <row r="269" spans="8:12" x14ac:dyDescent="0.25">
      <c r="H269" s="38" t="s">
        <v>571</v>
      </c>
      <c r="I269" s="38" t="s">
        <v>1032</v>
      </c>
      <c r="J269" s="38" t="s">
        <v>1032</v>
      </c>
      <c r="K269" t="s">
        <v>1033</v>
      </c>
      <c r="L269">
        <v>0</v>
      </c>
    </row>
    <row r="270" spans="8:12" x14ac:dyDescent="0.25">
      <c r="H270" s="38" t="s">
        <v>571</v>
      </c>
      <c r="I270" s="38" t="s">
        <v>1034</v>
      </c>
      <c r="J270" s="38" t="s">
        <v>1034</v>
      </c>
      <c r="K270" t="s">
        <v>1035</v>
      </c>
      <c r="L270">
        <v>0</v>
      </c>
    </row>
    <row r="271" spans="8:12" x14ac:dyDescent="0.25">
      <c r="H271" s="38" t="s">
        <v>571</v>
      </c>
      <c r="I271" s="38" t="s">
        <v>1036</v>
      </c>
      <c r="J271" s="38" t="s">
        <v>1036</v>
      </c>
      <c r="K271" t="s">
        <v>1037</v>
      </c>
      <c r="L271">
        <v>0</v>
      </c>
    </row>
    <row r="272" spans="8:12" x14ac:dyDescent="0.25">
      <c r="H272" s="38" t="s">
        <v>574</v>
      </c>
      <c r="I272" s="38" t="s">
        <v>1038</v>
      </c>
      <c r="J272" s="38" t="s">
        <v>1038</v>
      </c>
      <c r="K272" t="s">
        <v>1039</v>
      </c>
      <c r="L272">
        <v>0</v>
      </c>
    </row>
    <row r="273" spans="8:12" x14ac:dyDescent="0.25">
      <c r="H273" s="38" t="s">
        <v>574</v>
      </c>
      <c r="I273" s="38" t="s">
        <v>1040</v>
      </c>
      <c r="J273" s="38" t="s">
        <v>1040</v>
      </c>
      <c r="K273" t="s">
        <v>1041</v>
      </c>
      <c r="L273">
        <v>0</v>
      </c>
    </row>
    <row r="274" spans="8:12" x14ac:dyDescent="0.25">
      <c r="H274" s="38" t="s">
        <v>577</v>
      </c>
      <c r="I274" s="38" t="s">
        <v>1042</v>
      </c>
      <c r="J274" s="38" t="s">
        <v>1042</v>
      </c>
      <c r="K274" t="s">
        <v>1043</v>
      </c>
      <c r="L274">
        <v>0</v>
      </c>
    </row>
    <row r="275" spans="8:12" x14ac:dyDescent="0.25">
      <c r="H275" s="38" t="s">
        <v>577</v>
      </c>
      <c r="I275" s="38" t="s">
        <v>1044</v>
      </c>
      <c r="J275" s="38" t="s">
        <v>1044</v>
      </c>
      <c r="K275" t="s">
        <v>1045</v>
      </c>
      <c r="L275">
        <v>0</v>
      </c>
    </row>
    <row r="276" spans="8:12" x14ac:dyDescent="0.25">
      <c r="H276" s="38" t="s">
        <v>577</v>
      </c>
      <c r="I276" s="38" t="s">
        <v>1046</v>
      </c>
      <c r="J276" s="38" t="s">
        <v>1046</v>
      </c>
      <c r="K276" t="s">
        <v>1047</v>
      </c>
      <c r="L276">
        <v>0</v>
      </c>
    </row>
    <row r="277" spans="8:12" x14ac:dyDescent="0.25">
      <c r="H277" s="38" t="s">
        <v>580</v>
      </c>
      <c r="I277" s="38" t="s">
        <v>1048</v>
      </c>
      <c r="J277" s="38" t="s">
        <v>1048</v>
      </c>
      <c r="K277" t="s">
        <v>1049</v>
      </c>
      <c r="L277">
        <v>0</v>
      </c>
    </row>
    <row r="278" spans="8:12" x14ac:dyDescent="0.25">
      <c r="H278" s="38" t="s">
        <v>583</v>
      </c>
      <c r="I278" s="38" t="s">
        <v>1050</v>
      </c>
      <c r="J278" s="38" t="s">
        <v>1050</v>
      </c>
      <c r="K278" t="s">
        <v>1051</v>
      </c>
      <c r="L278">
        <v>0</v>
      </c>
    </row>
    <row r="279" spans="8:12" x14ac:dyDescent="0.25">
      <c r="H279" s="38" t="s">
        <v>586</v>
      </c>
      <c r="I279" s="38" t="s">
        <v>1052</v>
      </c>
      <c r="J279" s="38" t="s">
        <v>1052</v>
      </c>
      <c r="K279" t="s">
        <v>1053</v>
      </c>
      <c r="L279">
        <v>0</v>
      </c>
    </row>
    <row r="280" spans="8:12" x14ac:dyDescent="0.25">
      <c r="H280" s="38" t="s">
        <v>286</v>
      </c>
      <c r="I280" s="38" t="s">
        <v>1054</v>
      </c>
      <c r="J280" s="38" t="s">
        <v>1054</v>
      </c>
      <c r="K280" t="s">
        <v>1055</v>
      </c>
      <c r="L280">
        <v>0</v>
      </c>
    </row>
    <row r="281" spans="8:12" x14ac:dyDescent="0.25">
      <c r="H281" s="38" t="s">
        <v>293</v>
      </c>
      <c r="I281" s="38" t="s">
        <v>1056</v>
      </c>
      <c r="J281" s="38" t="s">
        <v>1056</v>
      </c>
      <c r="K281" t="s">
        <v>1057</v>
      </c>
      <c r="L281">
        <v>0</v>
      </c>
    </row>
    <row r="282" spans="8:12" x14ac:dyDescent="0.25">
      <c r="H282" s="38" t="s">
        <v>300</v>
      </c>
      <c r="I282" s="38" t="s">
        <v>1058</v>
      </c>
      <c r="J282" s="38" t="s">
        <v>1058</v>
      </c>
      <c r="K282" t="s">
        <v>1059</v>
      </c>
      <c r="L282">
        <v>0</v>
      </c>
    </row>
    <row r="283" spans="8:12" x14ac:dyDescent="0.25">
      <c r="H283" s="38" t="s">
        <v>300</v>
      </c>
      <c r="I283" s="38" t="s">
        <v>1060</v>
      </c>
      <c r="J283" s="38" t="s">
        <v>1060</v>
      </c>
      <c r="K283" t="s">
        <v>1061</v>
      </c>
      <c r="L283">
        <v>0</v>
      </c>
    </row>
    <row r="284" spans="8:12" x14ac:dyDescent="0.25">
      <c r="H284" s="38" t="s">
        <v>300</v>
      </c>
      <c r="I284" s="38" t="s">
        <v>1062</v>
      </c>
      <c r="J284" s="38" t="s">
        <v>1062</v>
      </c>
      <c r="K284" t="s">
        <v>1063</v>
      </c>
      <c r="L284">
        <v>0</v>
      </c>
    </row>
    <row r="285" spans="8:12" x14ac:dyDescent="0.25">
      <c r="H285" s="38" t="s">
        <v>300</v>
      </c>
      <c r="I285" s="38" t="s">
        <v>1064</v>
      </c>
      <c r="J285" s="38" t="s">
        <v>1064</v>
      </c>
      <c r="K285" t="s">
        <v>1065</v>
      </c>
      <c r="L285">
        <v>0</v>
      </c>
    </row>
    <row r="286" spans="8:12" x14ac:dyDescent="0.25">
      <c r="H286" s="38" t="s">
        <v>589</v>
      </c>
      <c r="I286" s="38" t="s">
        <v>1066</v>
      </c>
      <c r="J286" s="38" t="s">
        <v>1066</v>
      </c>
      <c r="K286" t="s">
        <v>1067</v>
      </c>
      <c r="L286">
        <v>0</v>
      </c>
    </row>
    <row r="287" spans="8:12" x14ac:dyDescent="0.25">
      <c r="H287" s="38" t="s">
        <v>308</v>
      </c>
      <c r="I287" s="38" t="s">
        <v>1068</v>
      </c>
      <c r="J287" s="38" t="s">
        <v>1068</v>
      </c>
      <c r="K287" t="s">
        <v>1069</v>
      </c>
      <c r="L287">
        <v>0</v>
      </c>
    </row>
    <row r="288" spans="8:12" x14ac:dyDescent="0.25">
      <c r="H288" s="38" t="s">
        <v>592</v>
      </c>
      <c r="I288" s="38" t="s">
        <v>1070</v>
      </c>
      <c r="J288" s="38" t="s">
        <v>1070</v>
      </c>
      <c r="K288" t="s">
        <v>1071</v>
      </c>
      <c r="L288">
        <v>0</v>
      </c>
    </row>
    <row r="289" spans="8:12" x14ac:dyDescent="0.25">
      <c r="H289" s="38" t="s">
        <v>595</v>
      </c>
      <c r="I289" s="38" t="s">
        <v>1072</v>
      </c>
      <c r="J289" s="38" t="s">
        <v>1072</v>
      </c>
      <c r="K289" t="s">
        <v>1073</v>
      </c>
      <c r="L289">
        <v>0</v>
      </c>
    </row>
    <row r="290" spans="8:12" x14ac:dyDescent="0.25">
      <c r="H290" s="38" t="s">
        <v>595</v>
      </c>
      <c r="I290" s="38" t="s">
        <v>1074</v>
      </c>
      <c r="J290" s="38" t="s">
        <v>1074</v>
      </c>
      <c r="K290" t="s">
        <v>1075</v>
      </c>
      <c r="L290">
        <v>0</v>
      </c>
    </row>
    <row r="291" spans="8:12" x14ac:dyDescent="0.25">
      <c r="H291" s="38" t="s">
        <v>598</v>
      </c>
      <c r="I291" s="38" t="s">
        <v>1076</v>
      </c>
      <c r="J291" s="38" t="s">
        <v>1076</v>
      </c>
      <c r="K291" t="s">
        <v>1077</v>
      </c>
      <c r="L291">
        <v>0</v>
      </c>
    </row>
    <row r="292" spans="8:12" x14ac:dyDescent="0.25">
      <c r="H292" s="38" t="s">
        <v>598</v>
      </c>
      <c r="I292" s="38" t="s">
        <v>1078</v>
      </c>
      <c r="J292" s="38" t="s">
        <v>1078</v>
      </c>
      <c r="K292" t="s">
        <v>1079</v>
      </c>
      <c r="L292">
        <v>0</v>
      </c>
    </row>
    <row r="293" spans="8:12" x14ac:dyDescent="0.25">
      <c r="H293" s="38" t="s">
        <v>601</v>
      </c>
      <c r="I293" s="38" t="s">
        <v>1080</v>
      </c>
      <c r="J293" s="38" t="s">
        <v>1080</v>
      </c>
      <c r="K293" t="s">
        <v>1081</v>
      </c>
      <c r="L293">
        <v>0</v>
      </c>
    </row>
    <row r="294" spans="8:12" x14ac:dyDescent="0.25">
      <c r="H294" s="38" t="s">
        <v>601</v>
      </c>
      <c r="I294" s="38" t="s">
        <v>1082</v>
      </c>
      <c r="J294" s="38" t="s">
        <v>1082</v>
      </c>
      <c r="K294" t="s">
        <v>1083</v>
      </c>
      <c r="L294">
        <v>0</v>
      </c>
    </row>
    <row r="295" spans="8:12" x14ac:dyDescent="0.25">
      <c r="H295" s="38" t="s">
        <v>601</v>
      </c>
      <c r="I295" s="38" t="s">
        <v>1084</v>
      </c>
      <c r="J295" s="38" t="s">
        <v>1084</v>
      </c>
      <c r="K295" t="s">
        <v>1085</v>
      </c>
      <c r="L295">
        <v>0</v>
      </c>
    </row>
    <row r="296" spans="8:12" x14ac:dyDescent="0.25">
      <c r="H296" s="38" t="s">
        <v>601</v>
      </c>
      <c r="I296" s="38" t="s">
        <v>1086</v>
      </c>
      <c r="J296" s="38" t="s">
        <v>1086</v>
      </c>
      <c r="K296" t="s">
        <v>1087</v>
      </c>
      <c r="L296">
        <v>0</v>
      </c>
    </row>
    <row r="297" spans="8:12" x14ac:dyDescent="0.25">
      <c r="H297" s="38" t="s">
        <v>604</v>
      </c>
      <c r="I297" s="38" t="s">
        <v>1088</v>
      </c>
      <c r="J297" s="38" t="s">
        <v>1088</v>
      </c>
      <c r="K297" t="s">
        <v>1089</v>
      </c>
      <c r="L297">
        <v>0</v>
      </c>
    </row>
    <row r="298" spans="8:12" x14ac:dyDescent="0.25">
      <c r="H298" s="38" t="s">
        <v>607</v>
      </c>
      <c r="I298" s="38" t="s">
        <v>1090</v>
      </c>
      <c r="J298" s="38" t="s">
        <v>1090</v>
      </c>
      <c r="K298" t="s">
        <v>1091</v>
      </c>
      <c r="L298">
        <v>0</v>
      </c>
    </row>
    <row r="299" spans="8:12" x14ac:dyDescent="0.25">
      <c r="H299" s="38" t="s">
        <v>607</v>
      </c>
      <c r="I299" s="38" t="s">
        <v>1092</v>
      </c>
      <c r="J299" s="38" t="s">
        <v>1092</v>
      </c>
      <c r="K299" t="s">
        <v>1093</v>
      </c>
      <c r="L299">
        <v>0</v>
      </c>
    </row>
    <row r="300" spans="8:12" x14ac:dyDescent="0.25">
      <c r="H300" s="38" t="s">
        <v>610</v>
      </c>
      <c r="I300" s="38" t="s">
        <v>1094</v>
      </c>
      <c r="J300" s="38" t="s">
        <v>1094</v>
      </c>
      <c r="K300" t="s">
        <v>1095</v>
      </c>
      <c r="L300">
        <v>0</v>
      </c>
    </row>
    <row r="301" spans="8:12" x14ac:dyDescent="0.25">
      <c r="H301" s="38" t="s">
        <v>613</v>
      </c>
      <c r="I301" s="38" t="s">
        <v>1096</v>
      </c>
      <c r="J301" s="38" t="s">
        <v>1096</v>
      </c>
      <c r="K301" t="s">
        <v>1097</v>
      </c>
      <c r="L301">
        <v>0</v>
      </c>
    </row>
    <row r="302" spans="8:12" x14ac:dyDescent="0.25">
      <c r="H302" s="38" t="s">
        <v>616</v>
      </c>
      <c r="I302" s="38" t="s">
        <v>1098</v>
      </c>
      <c r="J302" s="38" t="s">
        <v>1098</v>
      </c>
      <c r="K302" t="s">
        <v>1099</v>
      </c>
      <c r="L302">
        <v>0</v>
      </c>
    </row>
    <row r="303" spans="8:12" x14ac:dyDescent="0.25">
      <c r="H303" s="38" t="s">
        <v>616</v>
      </c>
      <c r="I303" s="38" t="s">
        <v>1100</v>
      </c>
      <c r="J303" s="38" t="s">
        <v>1100</v>
      </c>
      <c r="K303" t="s">
        <v>1101</v>
      </c>
      <c r="L303">
        <v>0</v>
      </c>
    </row>
    <row r="304" spans="8:12" x14ac:dyDescent="0.25">
      <c r="H304" s="38" t="s">
        <v>616</v>
      </c>
      <c r="I304" s="38" t="s">
        <v>1102</v>
      </c>
      <c r="J304" s="38" t="s">
        <v>1102</v>
      </c>
      <c r="K304" t="s">
        <v>1103</v>
      </c>
      <c r="L304">
        <v>0</v>
      </c>
    </row>
    <row r="305" spans="8:12" x14ac:dyDescent="0.25">
      <c r="H305" s="38" t="s">
        <v>616</v>
      </c>
      <c r="I305" s="38" t="s">
        <v>1104</v>
      </c>
      <c r="J305" s="38" t="s">
        <v>1104</v>
      </c>
      <c r="K305" t="s">
        <v>1105</v>
      </c>
      <c r="L305">
        <v>0</v>
      </c>
    </row>
    <row r="306" spans="8:12" x14ac:dyDescent="0.25">
      <c r="H306" s="38" t="s">
        <v>619</v>
      </c>
      <c r="I306" s="38" t="s">
        <v>1106</v>
      </c>
      <c r="J306" s="38" t="s">
        <v>1106</v>
      </c>
      <c r="K306" t="s">
        <v>1107</v>
      </c>
      <c r="L306">
        <v>0</v>
      </c>
    </row>
    <row r="307" spans="8:12" x14ac:dyDescent="0.25">
      <c r="H307" s="38" t="s">
        <v>315</v>
      </c>
      <c r="I307" s="38" t="s">
        <v>1108</v>
      </c>
      <c r="J307" s="38" t="s">
        <v>1108</v>
      </c>
      <c r="K307" t="s">
        <v>1109</v>
      </c>
      <c r="L307">
        <v>0</v>
      </c>
    </row>
    <row r="308" spans="8:12" x14ac:dyDescent="0.25">
      <c r="H308" s="38" t="s">
        <v>622</v>
      </c>
      <c r="I308" s="38" t="s">
        <v>1110</v>
      </c>
      <c r="J308" s="38" t="s">
        <v>1110</v>
      </c>
      <c r="K308" t="s">
        <v>1111</v>
      </c>
      <c r="L308">
        <v>0</v>
      </c>
    </row>
    <row r="309" spans="8:12" x14ac:dyDescent="0.25">
      <c r="H309" s="38" t="s">
        <v>625</v>
      </c>
      <c r="I309" s="38" t="s">
        <v>1112</v>
      </c>
      <c r="J309" s="38" t="s">
        <v>1112</v>
      </c>
      <c r="K309" t="s">
        <v>1113</v>
      </c>
      <c r="L309">
        <v>0</v>
      </c>
    </row>
    <row r="310" spans="8:12" x14ac:dyDescent="0.25">
      <c r="H310" s="38" t="s">
        <v>625</v>
      </c>
      <c r="I310" s="38" t="s">
        <v>1114</v>
      </c>
      <c r="J310" s="38" t="s">
        <v>1114</v>
      </c>
      <c r="K310" t="s">
        <v>1115</v>
      </c>
      <c r="L310">
        <v>0</v>
      </c>
    </row>
    <row r="311" spans="8:12" x14ac:dyDescent="0.25">
      <c r="H311" s="38" t="s">
        <v>625</v>
      </c>
      <c r="I311" s="38" t="s">
        <v>1116</v>
      </c>
      <c r="J311" s="38" t="s">
        <v>1116</v>
      </c>
      <c r="K311" t="s">
        <v>1117</v>
      </c>
      <c r="L311">
        <v>0</v>
      </c>
    </row>
    <row r="312" spans="8:12" x14ac:dyDescent="0.25">
      <c r="H312" s="38" t="s">
        <v>628</v>
      </c>
      <c r="I312" s="38" t="s">
        <v>1118</v>
      </c>
      <c r="J312" s="38" t="s">
        <v>1118</v>
      </c>
      <c r="K312" t="s">
        <v>1119</v>
      </c>
      <c r="L312">
        <v>0</v>
      </c>
    </row>
    <row r="313" spans="8:12" x14ac:dyDescent="0.25">
      <c r="H313" s="38" t="s">
        <v>631</v>
      </c>
      <c r="I313" s="38" t="s">
        <v>1120</v>
      </c>
      <c r="J313" s="38" t="s">
        <v>1120</v>
      </c>
      <c r="K313" t="s">
        <v>1121</v>
      </c>
      <c r="L313">
        <v>0</v>
      </c>
    </row>
    <row r="314" spans="8:12" x14ac:dyDescent="0.25">
      <c r="H314" s="38" t="s">
        <v>634</v>
      </c>
      <c r="I314" s="38" t="s">
        <v>1122</v>
      </c>
      <c r="J314" s="38" t="s">
        <v>1122</v>
      </c>
      <c r="K314" t="s">
        <v>1123</v>
      </c>
      <c r="L314">
        <v>0</v>
      </c>
    </row>
    <row r="315" spans="8:12" x14ac:dyDescent="0.25">
      <c r="H315" s="38" t="s">
        <v>322</v>
      </c>
      <c r="I315" s="38" t="s">
        <v>1124</v>
      </c>
      <c r="J315" s="38" t="s">
        <v>1124</v>
      </c>
      <c r="K315" t="s">
        <v>1125</v>
      </c>
      <c r="L315">
        <v>0</v>
      </c>
    </row>
    <row r="316" spans="8:12" x14ac:dyDescent="0.25">
      <c r="H316" s="38" t="s">
        <v>329</v>
      </c>
      <c r="I316" s="38" t="s">
        <v>1126</v>
      </c>
      <c r="J316" s="38" t="s">
        <v>1126</v>
      </c>
      <c r="K316" t="s">
        <v>1127</v>
      </c>
      <c r="L316">
        <v>0</v>
      </c>
    </row>
    <row r="317" spans="8:12" x14ac:dyDescent="0.25">
      <c r="H317" s="38" t="s">
        <v>637</v>
      </c>
      <c r="I317" s="38" t="s">
        <v>1128</v>
      </c>
      <c r="J317" s="38" t="s">
        <v>1128</v>
      </c>
      <c r="K317" t="s">
        <v>1129</v>
      </c>
      <c r="L317">
        <v>0</v>
      </c>
    </row>
    <row r="318" spans="8:12" x14ac:dyDescent="0.25">
      <c r="H318" s="38" t="s">
        <v>640</v>
      </c>
      <c r="I318" s="38" t="s">
        <v>1130</v>
      </c>
      <c r="J318" s="38" t="s">
        <v>1130</v>
      </c>
      <c r="K318" t="s">
        <v>1131</v>
      </c>
      <c r="L318">
        <v>0</v>
      </c>
    </row>
    <row r="319" spans="8:12" x14ac:dyDescent="0.25">
      <c r="H319" s="38" t="s">
        <v>643</v>
      </c>
      <c r="I319" s="38" t="s">
        <v>1132</v>
      </c>
      <c r="J319" s="38" t="s">
        <v>1132</v>
      </c>
      <c r="K319" t="s">
        <v>1133</v>
      </c>
      <c r="L319">
        <v>0</v>
      </c>
    </row>
    <row r="320" spans="8:12" x14ac:dyDescent="0.25">
      <c r="H320" s="38" t="s">
        <v>336</v>
      </c>
      <c r="I320" s="38" t="s">
        <v>1134</v>
      </c>
      <c r="J320" s="38" t="s">
        <v>1134</v>
      </c>
      <c r="K320" t="s">
        <v>1135</v>
      </c>
      <c r="L320">
        <v>0</v>
      </c>
    </row>
    <row r="321" spans="8:12" x14ac:dyDescent="0.25">
      <c r="H321" s="38" t="s">
        <v>646</v>
      </c>
      <c r="I321" s="38" t="s">
        <v>1136</v>
      </c>
      <c r="J321" s="38" t="s">
        <v>1136</v>
      </c>
      <c r="K321" t="s">
        <v>1137</v>
      </c>
      <c r="L321">
        <v>0</v>
      </c>
    </row>
    <row r="322" spans="8:12" x14ac:dyDescent="0.25">
      <c r="H322" s="38" t="s">
        <v>343</v>
      </c>
      <c r="I322" s="38" t="s">
        <v>1138</v>
      </c>
      <c r="J322" s="38" t="s">
        <v>1138</v>
      </c>
      <c r="K322" t="s">
        <v>1139</v>
      </c>
      <c r="L322">
        <v>0</v>
      </c>
    </row>
    <row r="323" spans="8:12" x14ac:dyDescent="0.25">
      <c r="H323" s="38" t="s">
        <v>649</v>
      </c>
      <c r="I323" s="38" t="s">
        <v>1140</v>
      </c>
      <c r="J323" s="38" t="s">
        <v>1140</v>
      </c>
      <c r="K323" t="s">
        <v>1141</v>
      </c>
      <c r="L323">
        <v>0</v>
      </c>
    </row>
    <row r="324" spans="8:12" x14ac:dyDescent="0.25">
      <c r="H324" s="38" t="s">
        <v>649</v>
      </c>
      <c r="I324" s="38" t="s">
        <v>1142</v>
      </c>
      <c r="J324" s="38" t="s">
        <v>1142</v>
      </c>
      <c r="K324" t="s">
        <v>1143</v>
      </c>
      <c r="L324">
        <v>0</v>
      </c>
    </row>
    <row r="325" spans="8:12" x14ac:dyDescent="0.25">
      <c r="H325" s="38" t="s">
        <v>649</v>
      </c>
      <c r="I325" s="38" t="s">
        <v>1144</v>
      </c>
      <c r="J325" s="38" t="s">
        <v>1144</v>
      </c>
      <c r="K325" t="s">
        <v>1145</v>
      </c>
      <c r="L325">
        <v>0</v>
      </c>
    </row>
    <row r="326" spans="8:12" x14ac:dyDescent="0.25">
      <c r="H326" s="38" t="s">
        <v>652</v>
      </c>
      <c r="I326" s="38" t="s">
        <v>1146</v>
      </c>
      <c r="J326" s="38" t="s">
        <v>1146</v>
      </c>
      <c r="K326" t="s">
        <v>1147</v>
      </c>
      <c r="L326">
        <v>0</v>
      </c>
    </row>
    <row r="327" spans="8:12" x14ac:dyDescent="0.25">
      <c r="H327" s="38" t="s">
        <v>652</v>
      </c>
      <c r="I327" s="38" t="s">
        <v>1148</v>
      </c>
      <c r="J327" s="38" t="s">
        <v>1148</v>
      </c>
      <c r="K327" t="s">
        <v>1149</v>
      </c>
      <c r="L327">
        <v>0</v>
      </c>
    </row>
    <row r="328" spans="8:12" x14ac:dyDescent="0.25">
      <c r="H328" s="38" t="s">
        <v>652</v>
      </c>
      <c r="I328" s="38" t="s">
        <v>1150</v>
      </c>
      <c r="J328" s="38" t="s">
        <v>1150</v>
      </c>
      <c r="K328" t="s">
        <v>1151</v>
      </c>
      <c r="L328">
        <v>0</v>
      </c>
    </row>
    <row r="329" spans="8:12" x14ac:dyDescent="0.25">
      <c r="H329" s="38" t="s">
        <v>652</v>
      </c>
      <c r="I329" s="38" t="s">
        <v>1152</v>
      </c>
      <c r="J329" s="38" t="s">
        <v>1152</v>
      </c>
      <c r="K329" t="s">
        <v>1153</v>
      </c>
      <c r="L329">
        <v>0</v>
      </c>
    </row>
    <row r="330" spans="8:12" x14ac:dyDescent="0.25">
      <c r="H330" s="38" t="s">
        <v>652</v>
      </c>
      <c r="I330" s="38" t="s">
        <v>1154</v>
      </c>
      <c r="J330" s="38" t="s">
        <v>1154</v>
      </c>
      <c r="K330" t="s">
        <v>1155</v>
      </c>
      <c r="L330">
        <v>0</v>
      </c>
    </row>
    <row r="331" spans="8:12" x14ac:dyDescent="0.25">
      <c r="H331" s="38" t="s">
        <v>652</v>
      </c>
      <c r="I331" s="38" t="s">
        <v>1156</v>
      </c>
      <c r="J331" s="38" t="s">
        <v>1156</v>
      </c>
      <c r="K331" t="s">
        <v>1157</v>
      </c>
      <c r="L331">
        <v>0</v>
      </c>
    </row>
    <row r="332" spans="8:12" x14ac:dyDescent="0.25">
      <c r="H332" s="38" t="s">
        <v>652</v>
      </c>
      <c r="I332" s="38" t="s">
        <v>1158</v>
      </c>
      <c r="J332" s="38" t="s">
        <v>1158</v>
      </c>
      <c r="K332" t="s">
        <v>1159</v>
      </c>
      <c r="L332">
        <v>0</v>
      </c>
    </row>
    <row r="333" spans="8:12" x14ac:dyDescent="0.25">
      <c r="H333" s="38" t="s">
        <v>652</v>
      </c>
      <c r="I333" s="38" t="s">
        <v>1160</v>
      </c>
      <c r="J333" s="38" t="s">
        <v>1160</v>
      </c>
      <c r="K333" t="s">
        <v>1161</v>
      </c>
      <c r="L333">
        <v>0</v>
      </c>
    </row>
    <row r="334" spans="8:12" x14ac:dyDescent="0.25">
      <c r="H334" s="38" t="s">
        <v>652</v>
      </c>
      <c r="I334" s="38" t="s">
        <v>1162</v>
      </c>
      <c r="J334" s="38" t="s">
        <v>1162</v>
      </c>
      <c r="K334" t="s">
        <v>1163</v>
      </c>
      <c r="L334">
        <v>0</v>
      </c>
    </row>
    <row r="335" spans="8:12" x14ac:dyDescent="0.25">
      <c r="H335" s="38" t="s">
        <v>652</v>
      </c>
      <c r="I335" s="38" t="s">
        <v>1164</v>
      </c>
      <c r="J335" s="38" t="s">
        <v>1164</v>
      </c>
      <c r="K335" t="s">
        <v>1165</v>
      </c>
      <c r="L335">
        <v>0</v>
      </c>
    </row>
    <row r="336" spans="8:12" x14ac:dyDescent="0.25">
      <c r="H336" s="38" t="s">
        <v>652</v>
      </c>
      <c r="I336" s="38" t="s">
        <v>1166</v>
      </c>
      <c r="J336" s="38" t="s">
        <v>1166</v>
      </c>
      <c r="K336" t="s">
        <v>1167</v>
      </c>
      <c r="L336">
        <v>0</v>
      </c>
    </row>
    <row r="337" spans="8:12" x14ac:dyDescent="0.25">
      <c r="H337" s="38" t="s">
        <v>652</v>
      </c>
      <c r="I337" s="38" t="s">
        <v>1168</v>
      </c>
      <c r="J337" s="38" t="s">
        <v>1168</v>
      </c>
      <c r="K337" t="s">
        <v>1169</v>
      </c>
      <c r="L337">
        <v>0</v>
      </c>
    </row>
    <row r="338" spans="8:12" x14ac:dyDescent="0.25">
      <c r="H338" s="38" t="s">
        <v>652</v>
      </c>
      <c r="I338" s="38" t="s">
        <v>1170</v>
      </c>
      <c r="J338" s="38" t="s">
        <v>1170</v>
      </c>
      <c r="K338" t="s">
        <v>1171</v>
      </c>
      <c r="L338">
        <v>0</v>
      </c>
    </row>
    <row r="339" spans="8:12" x14ac:dyDescent="0.25">
      <c r="H339" s="38" t="s">
        <v>350</v>
      </c>
      <c r="I339" s="38" t="s">
        <v>1172</v>
      </c>
      <c r="J339" s="38" t="s">
        <v>1172</v>
      </c>
      <c r="K339" t="s">
        <v>1173</v>
      </c>
      <c r="L339">
        <v>0</v>
      </c>
    </row>
    <row r="340" spans="8:12" x14ac:dyDescent="0.25">
      <c r="H340" s="38" t="s">
        <v>655</v>
      </c>
      <c r="I340" s="38" t="s">
        <v>1174</v>
      </c>
      <c r="J340" s="38" t="s">
        <v>1174</v>
      </c>
      <c r="K340" t="s">
        <v>1175</v>
      </c>
      <c r="L340">
        <v>0</v>
      </c>
    </row>
    <row r="341" spans="8:12" x14ac:dyDescent="0.25">
      <c r="H341" s="38" t="s">
        <v>655</v>
      </c>
      <c r="I341" s="38" t="s">
        <v>1176</v>
      </c>
      <c r="J341" s="38" t="s">
        <v>1176</v>
      </c>
      <c r="K341" t="s">
        <v>1177</v>
      </c>
      <c r="L341">
        <v>0</v>
      </c>
    </row>
    <row r="342" spans="8:12" x14ac:dyDescent="0.25">
      <c r="H342" s="38" t="s">
        <v>658</v>
      </c>
      <c r="I342" s="38" t="s">
        <v>1178</v>
      </c>
      <c r="J342" s="38" t="s">
        <v>1178</v>
      </c>
      <c r="K342" t="s">
        <v>1179</v>
      </c>
      <c r="L342">
        <v>0</v>
      </c>
    </row>
    <row r="343" spans="8:12" x14ac:dyDescent="0.25">
      <c r="H343" s="38" t="s">
        <v>658</v>
      </c>
      <c r="I343" s="38" t="s">
        <v>1180</v>
      </c>
      <c r="J343" s="38" t="s">
        <v>1180</v>
      </c>
      <c r="K343" t="s">
        <v>1181</v>
      </c>
      <c r="L343">
        <v>0</v>
      </c>
    </row>
    <row r="344" spans="8:12" x14ac:dyDescent="0.25">
      <c r="H344" s="38" t="s">
        <v>358</v>
      </c>
      <c r="I344" s="38" t="s">
        <v>1182</v>
      </c>
      <c r="J344" s="38" t="s">
        <v>1182</v>
      </c>
      <c r="K344" t="s">
        <v>1183</v>
      </c>
      <c r="L344">
        <v>0</v>
      </c>
    </row>
    <row r="345" spans="8:12" x14ac:dyDescent="0.25">
      <c r="H345" s="38" t="s">
        <v>661</v>
      </c>
      <c r="I345" s="38" t="s">
        <v>1184</v>
      </c>
      <c r="J345" s="38" t="s">
        <v>1184</v>
      </c>
      <c r="K345" t="s">
        <v>1185</v>
      </c>
      <c r="L345">
        <v>0</v>
      </c>
    </row>
    <row r="346" spans="8:12" x14ac:dyDescent="0.25">
      <c r="H346" s="38" t="s">
        <v>664</v>
      </c>
      <c r="I346" s="38" t="s">
        <v>1186</v>
      </c>
      <c r="J346" s="38" t="s">
        <v>1186</v>
      </c>
      <c r="K346" t="s">
        <v>1187</v>
      </c>
      <c r="L346">
        <v>0</v>
      </c>
    </row>
    <row r="347" spans="8:12" x14ac:dyDescent="0.25">
      <c r="H347" s="38" t="s">
        <v>667</v>
      </c>
      <c r="I347" s="38" t="s">
        <v>1188</v>
      </c>
      <c r="J347" s="38" t="s">
        <v>1188</v>
      </c>
      <c r="K347" t="s">
        <v>1189</v>
      </c>
      <c r="L347">
        <v>0</v>
      </c>
    </row>
    <row r="348" spans="8:12" x14ac:dyDescent="0.25">
      <c r="H348" s="38" t="s">
        <v>670</v>
      </c>
      <c r="I348" s="38" t="s">
        <v>1190</v>
      </c>
      <c r="J348" s="38" t="s">
        <v>1190</v>
      </c>
      <c r="K348" t="s">
        <v>1191</v>
      </c>
      <c r="L348">
        <v>0</v>
      </c>
    </row>
    <row r="349" spans="8:12" x14ac:dyDescent="0.25">
      <c r="H349" s="38" t="s">
        <v>673</v>
      </c>
      <c r="I349" s="38" t="s">
        <v>1192</v>
      </c>
      <c r="J349" s="38" t="s">
        <v>1192</v>
      </c>
      <c r="K349" t="s">
        <v>1193</v>
      </c>
      <c r="L349">
        <v>0</v>
      </c>
    </row>
    <row r="350" spans="8:12" x14ac:dyDescent="0.25">
      <c r="H350" t="str">
        <f t="shared" ref="H350:H355" si="5">RIGHT(I350,3)</f>
        <v>KAZ</v>
      </c>
      <c r="I350" t="s">
        <v>1907</v>
      </c>
      <c r="J350" t="str">
        <f t="shared" ref="J350:J355" si="6">I350</f>
        <v>CHU_KAZ</v>
      </c>
      <c r="K350" t="str">
        <f t="shared" ref="K350:K355" si="7">CONCATENATE(VLOOKUP(LEFT(I350,3),basin,2,FALSE)," basin - ",VLOOKUP(RIGHT(I350,3),country,2,FALSE))</f>
        <v>Chu and Talas basin - Kazakhstan</v>
      </c>
      <c r="L350">
        <v>0</v>
      </c>
    </row>
    <row r="351" spans="8:12" x14ac:dyDescent="0.25">
      <c r="H351" t="str">
        <f t="shared" si="5"/>
        <v>KAZ</v>
      </c>
      <c r="I351" t="s">
        <v>1194</v>
      </c>
      <c r="J351" t="str">
        <f t="shared" si="6"/>
        <v>LBA_KAZ</v>
      </c>
      <c r="K351" t="str">
        <f t="shared" si="7"/>
        <v>Lake Balkhash basin - Kazakhstan</v>
      </c>
      <c r="L351">
        <v>0</v>
      </c>
    </row>
    <row r="352" spans="8:12" x14ac:dyDescent="0.25">
      <c r="H352" t="str">
        <f t="shared" si="5"/>
        <v>KAZ</v>
      </c>
      <c r="I352" t="s">
        <v>1909</v>
      </c>
      <c r="J352" t="str">
        <f t="shared" si="6"/>
        <v>LTZ_KAZ</v>
      </c>
      <c r="K352" t="str">
        <f t="shared" si="7"/>
        <v>Lake Tengiz basin - Kazakhstan</v>
      </c>
      <c r="L352">
        <v>0</v>
      </c>
    </row>
    <row r="353" spans="8:12" x14ac:dyDescent="0.25">
      <c r="H353" t="str">
        <f t="shared" si="5"/>
        <v>KAZ</v>
      </c>
      <c r="I353" t="s">
        <v>1195</v>
      </c>
      <c r="J353" t="str">
        <f t="shared" si="6"/>
        <v>OBB_KAZ</v>
      </c>
      <c r="K353" t="str">
        <f t="shared" si="7"/>
        <v>Ob basin - Kazakhstan</v>
      </c>
      <c r="L353">
        <v>0</v>
      </c>
    </row>
    <row r="354" spans="8:12" x14ac:dyDescent="0.25">
      <c r="H354" t="str">
        <f t="shared" si="5"/>
        <v>KAZ</v>
      </c>
      <c r="I354" t="s">
        <v>1196</v>
      </c>
      <c r="J354" t="str">
        <f t="shared" si="6"/>
        <v>SYD_KAZ</v>
      </c>
      <c r="K354" t="str">
        <f t="shared" si="7"/>
        <v>Syr darya basin - Kazakhstan</v>
      </c>
      <c r="L354">
        <v>0</v>
      </c>
    </row>
    <row r="355" spans="8:12" x14ac:dyDescent="0.25">
      <c r="H355" t="str">
        <f t="shared" si="5"/>
        <v>KAZ</v>
      </c>
      <c r="I355" t="s">
        <v>1197</v>
      </c>
      <c r="J355" t="str">
        <f t="shared" si="6"/>
        <v>URA_KAZ</v>
      </c>
      <c r="K355" t="str">
        <f t="shared" si="7"/>
        <v>Ural basin - Kazakhstan</v>
      </c>
      <c r="L355">
        <v>0</v>
      </c>
    </row>
    <row r="356" spans="8:12" x14ac:dyDescent="0.25">
      <c r="H356" s="38" t="s">
        <v>676</v>
      </c>
      <c r="I356" s="38" t="s">
        <v>1198</v>
      </c>
      <c r="J356" s="38" t="s">
        <v>1198</v>
      </c>
      <c r="K356" t="s">
        <v>1199</v>
      </c>
      <c r="L356">
        <v>0</v>
      </c>
    </row>
    <row r="357" spans="8:12" x14ac:dyDescent="0.25">
      <c r="H357" t="str">
        <f>RIGHT(I357,3)</f>
        <v>KGZ</v>
      </c>
      <c r="I357" t="s">
        <v>1908</v>
      </c>
      <c r="J357" t="str">
        <f>I357</f>
        <v>CHU_KGZ</v>
      </c>
      <c r="K357" t="str">
        <f>CONCATENATE(VLOOKUP(LEFT(I357,3),basin,2,FALSE)," basin - ",VLOOKUP(RIGHT(I357,3),country,2,FALSE))</f>
        <v>Chu and Talas basin - Kyrgyzstan</v>
      </c>
      <c r="L357">
        <v>0</v>
      </c>
    </row>
    <row r="358" spans="8:12" x14ac:dyDescent="0.25">
      <c r="H358" t="str">
        <f>RIGHT(I358,3)</f>
        <v>KGZ</v>
      </c>
      <c r="I358" t="s">
        <v>1200</v>
      </c>
      <c r="J358" t="str">
        <f>I358</f>
        <v>SYD_KGZ</v>
      </c>
      <c r="K358" t="str">
        <f>CONCATENATE(VLOOKUP(LEFT(I358,3),basin,2,FALSE)," basin - ",VLOOKUP(RIGHT(I358,3),country,2,FALSE))</f>
        <v>Syr darya basin - Kyrgyzstan</v>
      </c>
      <c r="L358">
        <v>0</v>
      </c>
    </row>
    <row r="359" spans="8:12" x14ac:dyDescent="0.25">
      <c r="H359" s="38" t="s">
        <v>679</v>
      </c>
      <c r="I359" s="38" t="s">
        <v>1201</v>
      </c>
      <c r="J359" s="38" t="s">
        <v>1201</v>
      </c>
      <c r="K359" t="s">
        <v>1202</v>
      </c>
      <c r="L359">
        <v>0</v>
      </c>
    </row>
    <row r="360" spans="8:12" x14ac:dyDescent="0.25">
      <c r="H360" s="38" t="s">
        <v>682</v>
      </c>
      <c r="I360" s="38" t="s">
        <v>1203</v>
      </c>
      <c r="J360" s="38" t="s">
        <v>1203</v>
      </c>
      <c r="K360" t="s">
        <v>1204</v>
      </c>
      <c r="L360">
        <v>0</v>
      </c>
    </row>
    <row r="361" spans="8:12" x14ac:dyDescent="0.25">
      <c r="H361" s="38" t="s">
        <v>685</v>
      </c>
      <c r="I361" s="38" t="s">
        <v>1205</v>
      </c>
      <c r="J361" s="38" t="s">
        <v>1205</v>
      </c>
      <c r="K361" t="s">
        <v>1206</v>
      </c>
      <c r="L361">
        <v>0</v>
      </c>
    </row>
    <row r="362" spans="8:12" x14ac:dyDescent="0.25">
      <c r="H362" s="38" t="s">
        <v>688</v>
      </c>
      <c r="I362" s="38" t="s">
        <v>1207</v>
      </c>
      <c r="J362" s="38" t="s">
        <v>1207</v>
      </c>
      <c r="K362" t="s">
        <v>1208</v>
      </c>
      <c r="L362">
        <v>0</v>
      </c>
    </row>
    <row r="363" spans="8:12" x14ac:dyDescent="0.25">
      <c r="H363" s="38" t="s">
        <v>691</v>
      </c>
      <c r="I363" s="38" t="s">
        <v>1209</v>
      </c>
      <c r="J363" s="38" t="s">
        <v>1209</v>
      </c>
      <c r="K363" t="s">
        <v>1210</v>
      </c>
      <c r="L363">
        <v>0</v>
      </c>
    </row>
    <row r="364" spans="8:12" x14ac:dyDescent="0.25">
      <c r="H364" s="38" t="s">
        <v>694</v>
      </c>
      <c r="I364" s="38" t="s">
        <v>1211</v>
      </c>
      <c r="J364" s="38" t="s">
        <v>1211</v>
      </c>
      <c r="K364" t="s">
        <v>1212</v>
      </c>
      <c r="L364">
        <v>0</v>
      </c>
    </row>
    <row r="365" spans="8:12" x14ac:dyDescent="0.25">
      <c r="H365" s="38" t="s">
        <v>694</v>
      </c>
      <c r="I365" s="38" t="s">
        <v>1213</v>
      </c>
      <c r="J365" s="38" t="s">
        <v>1213</v>
      </c>
      <c r="K365" t="s">
        <v>1214</v>
      </c>
      <c r="L365">
        <v>0</v>
      </c>
    </row>
    <row r="366" spans="8:12" x14ac:dyDescent="0.25">
      <c r="H366" s="38" t="s">
        <v>697</v>
      </c>
      <c r="I366" s="38" t="s">
        <v>1215</v>
      </c>
      <c r="J366" s="38" t="s">
        <v>1215</v>
      </c>
      <c r="K366" t="s">
        <v>1216</v>
      </c>
      <c r="L366">
        <v>0</v>
      </c>
    </row>
    <row r="367" spans="8:12" x14ac:dyDescent="0.25">
      <c r="H367" s="38" t="s">
        <v>700</v>
      </c>
      <c r="I367" s="38" t="s">
        <v>1217</v>
      </c>
      <c r="J367" s="38" t="s">
        <v>1217</v>
      </c>
      <c r="K367" t="s">
        <v>1218</v>
      </c>
      <c r="L367">
        <v>0</v>
      </c>
    </row>
    <row r="368" spans="8:12" x14ac:dyDescent="0.25">
      <c r="H368" s="38" t="s">
        <v>379</v>
      </c>
      <c r="I368" s="38" t="s">
        <v>1219</v>
      </c>
      <c r="J368" s="38" t="s">
        <v>1219</v>
      </c>
      <c r="K368" t="s">
        <v>1220</v>
      </c>
      <c r="L368">
        <v>0</v>
      </c>
    </row>
    <row r="369" spans="8:12" x14ac:dyDescent="0.25">
      <c r="H369" s="38" t="s">
        <v>703</v>
      </c>
      <c r="I369" s="38" t="s">
        <v>1221</v>
      </c>
      <c r="J369" s="38" t="s">
        <v>1221</v>
      </c>
      <c r="K369" t="s">
        <v>1222</v>
      </c>
      <c r="L369">
        <v>0</v>
      </c>
    </row>
    <row r="370" spans="8:12" x14ac:dyDescent="0.25">
      <c r="H370" s="38" t="s">
        <v>706</v>
      </c>
      <c r="I370" s="38" t="s">
        <v>1223</v>
      </c>
      <c r="J370" s="38" t="s">
        <v>1223</v>
      </c>
      <c r="K370" t="s">
        <v>1224</v>
      </c>
      <c r="L370">
        <v>0</v>
      </c>
    </row>
    <row r="371" spans="8:12" x14ac:dyDescent="0.25">
      <c r="H371" s="38" t="s">
        <v>706</v>
      </c>
      <c r="I371" s="38" t="s">
        <v>1225</v>
      </c>
      <c r="J371" s="38" t="s">
        <v>1225</v>
      </c>
      <c r="K371" t="s">
        <v>1226</v>
      </c>
      <c r="L371">
        <v>0</v>
      </c>
    </row>
    <row r="372" spans="8:12" x14ac:dyDescent="0.25">
      <c r="H372" s="38" t="s">
        <v>706</v>
      </c>
      <c r="I372" s="38" t="s">
        <v>1227</v>
      </c>
      <c r="J372" s="38" t="s">
        <v>1227</v>
      </c>
      <c r="K372" t="s">
        <v>1228</v>
      </c>
      <c r="L372">
        <v>0</v>
      </c>
    </row>
    <row r="373" spans="8:12" x14ac:dyDescent="0.25">
      <c r="H373" s="38" t="s">
        <v>706</v>
      </c>
      <c r="I373" s="38" t="s">
        <v>1229</v>
      </c>
      <c r="J373" s="38" t="s">
        <v>1229</v>
      </c>
      <c r="K373" t="s">
        <v>1230</v>
      </c>
      <c r="L373">
        <v>0</v>
      </c>
    </row>
    <row r="374" spans="8:12" x14ac:dyDescent="0.25">
      <c r="H374" s="38" t="s">
        <v>709</v>
      </c>
      <c r="I374" s="38" t="s">
        <v>1231</v>
      </c>
      <c r="J374" s="38" t="s">
        <v>1231</v>
      </c>
      <c r="K374" t="s">
        <v>1232</v>
      </c>
      <c r="L374">
        <v>0</v>
      </c>
    </row>
    <row r="375" spans="8:12" x14ac:dyDescent="0.25">
      <c r="H375" s="38" t="s">
        <v>709</v>
      </c>
      <c r="I375" s="38" t="s">
        <v>1233</v>
      </c>
      <c r="J375" s="38" t="s">
        <v>1233</v>
      </c>
      <c r="K375" t="s">
        <v>1234</v>
      </c>
      <c r="L375">
        <v>0</v>
      </c>
    </row>
    <row r="376" spans="8:12" x14ac:dyDescent="0.25">
      <c r="H376" s="38" t="s">
        <v>709</v>
      </c>
      <c r="I376" s="38" t="s">
        <v>1235</v>
      </c>
      <c r="J376" s="38" t="s">
        <v>1235</v>
      </c>
      <c r="K376" t="s">
        <v>1236</v>
      </c>
      <c r="L376">
        <v>0</v>
      </c>
    </row>
    <row r="377" spans="8:12" x14ac:dyDescent="0.25">
      <c r="H377" s="38" t="s">
        <v>709</v>
      </c>
      <c r="I377" s="38" t="s">
        <v>1237</v>
      </c>
      <c r="J377" s="38" t="s">
        <v>1237</v>
      </c>
      <c r="K377" t="s">
        <v>1238</v>
      </c>
      <c r="L377">
        <v>0</v>
      </c>
    </row>
    <row r="378" spans="8:12" x14ac:dyDescent="0.25">
      <c r="H378" s="38" t="s">
        <v>712</v>
      </c>
      <c r="I378" s="38" t="s">
        <v>1239</v>
      </c>
      <c r="J378" s="38" t="s">
        <v>1239</v>
      </c>
      <c r="K378" t="s">
        <v>1240</v>
      </c>
      <c r="L378">
        <v>0</v>
      </c>
    </row>
    <row r="379" spans="8:12" x14ac:dyDescent="0.25">
      <c r="H379" s="38" t="s">
        <v>712</v>
      </c>
      <c r="I379" s="38" t="s">
        <v>1241</v>
      </c>
      <c r="J379" s="38" t="s">
        <v>1241</v>
      </c>
      <c r="K379" t="s">
        <v>1242</v>
      </c>
      <c r="L379">
        <v>0</v>
      </c>
    </row>
    <row r="380" spans="8:12" x14ac:dyDescent="0.25">
      <c r="H380" s="38" t="s">
        <v>715</v>
      </c>
      <c r="I380" s="38" t="s">
        <v>1243</v>
      </c>
      <c r="J380" s="38" t="s">
        <v>1243</v>
      </c>
      <c r="K380" t="s">
        <v>1244</v>
      </c>
      <c r="L380">
        <v>0</v>
      </c>
    </row>
    <row r="381" spans="8:12" x14ac:dyDescent="0.25">
      <c r="H381" s="38" t="s">
        <v>715</v>
      </c>
      <c r="I381" s="38" t="s">
        <v>1245</v>
      </c>
      <c r="J381" s="38" t="s">
        <v>1245</v>
      </c>
      <c r="K381" t="s">
        <v>1246</v>
      </c>
      <c r="L381">
        <v>0</v>
      </c>
    </row>
    <row r="382" spans="8:12" x14ac:dyDescent="0.25">
      <c r="H382" s="38" t="s">
        <v>718</v>
      </c>
      <c r="I382" s="38" t="s">
        <v>1247</v>
      </c>
      <c r="J382" s="38" t="s">
        <v>1247</v>
      </c>
      <c r="K382" t="s">
        <v>1248</v>
      </c>
      <c r="L382">
        <v>0</v>
      </c>
    </row>
    <row r="383" spans="8:12" x14ac:dyDescent="0.25">
      <c r="H383" s="38" t="s">
        <v>718</v>
      </c>
      <c r="I383" s="38" t="s">
        <v>1249</v>
      </c>
      <c r="J383" s="38" t="s">
        <v>1249</v>
      </c>
      <c r="K383" t="s">
        <v>1250</v>
      </c>
      <c r="L383">
        <v>0</v>
      </c>
    </row>
    <row r="384" spans="8:12" x14ac:dyDescent="0.25">
      <c r="H384" s="38" t="s">
        <v>721</v>
      </c>
      <c r="I384" s="38" t="s">
        <v>1251</v>
      </c>
      <c r="J384" s="38" t="s">
        <v>1251</v>
      </c>
      <c r="K384" t="s">
        <v>1252</v>
      </c>
      <c r="L384">
        <v>0</v>
      </c>
    </row>
    <row r="385" spans="8:12" x14ac:dyDescent="0.25">
      <c r="H385" s="38" t="s">
        <v>721</v>
      </c>
      <c r="I385" s="38" t="s">
        <v>1253</v>
      </c>
      <c r="J385" s="38" t="s">
        <v>1253</v>
      </c>
      <c r="K385" t="s">
        <v>1254</v>
      </c>
      <c r="L385">
        <v>0</v>
      </c>
    </row>
    <row r="386" spans="8:12" x14ac:dyDescent="0.25">
      <c r="H386" s="38" t="s">
        <v>721</v>
      </c>
      <c r="I386" s="38" t="s">
        <v>1255</v>
      </c>
      <c r="J386" s="38" t="s">
        <v>1255</v>
      </c>
      <c r="K386" t="s">
        <v>1256</v>
      </c>
      <c r="L386">
        <v>0</v>
      </c>
    </row>
    <row r="387" spans="8:12" x14ac:dyDescent="0.25">
      <c r="H387" s="38" t="s">
        <v>724</v>
      </c>
      <c r="I387" s="38" t="s">
        <v>1257</v>
      </c>
      <c r="J387" s="38" t="s">
        <v>1257</v>
      </c>
      <c r="K387" t="s">
        <v>1258</v>
      </c>
      <c r="L387">
        <v>0</v>
      </c>
    </row>
    <row r="388" spans="8:12" x14ac:dyDescent="0.25">
      <c r="H388" s="38" t="s">
        <v>724</v>
      </c>
      <c r="I388" s="38" t="s">
        <v>1259</v>
      </c>
      <c r="J388" s="38" t="s">
        <v>1259</v>
      </c>
      <c r="K388" t="s">
        <v>1260</v>
      </c>
      <c r="L388">
        <v>0</v>
      </c>
    </row>
    <row r="389" spans="8:12" x14ac:dyDescent="0.25">
      <c r="H389" s="38" t="s">
        <v>724</v>
      </c>
      <c r="I389" s="38" t="s">
        <v>1261</v>
      </c>
      <c r="J389" s="38" t="s">
        <v>1261</v>
      </c>
      <c r="K389" t="s">
        <v>1262</v>
      </c>
      <c r="L389">
        <v>0</v>
      </c>
    </row>
    <row r="390" spans="8:12" x14ac:dyDescent="0.25">
      <c r="H390" s="38" t="s">
        <v>727</v>
      </c>
      <c r="I390" s="38" t="s">
        <v>1263</v>
      </c>
      <c r="J390" s="38" t="s">
        <v>1263</v>
      </c>
      <c r="K390" t="s">
        <v>1264</v>
      </c>
      <c r="L390">
        <v>0</v>
      </c>
    </row>
    <row r="391" spans="8:12" x14ac:dyDescent="0.25">
      <c r="H391" s="38" t="s">
        <v>730</v>
      </c>
      <c r="I391" s="38" t="s">
        <v>1265</v>
      </c>
      <c r="J391" s="38" t="s">
        <v>1265</v>
      </c>
      <c r="K391" t="s">
        <v>1266</v>
      </c>
      <c r="L391">
        <v>0</v>
      </c>
    </row>
    <row r="392" spans="8:12" x14ac:dyDescent="0.25">
      <c r="H392" s="38" t="s">
        <v>730</v>
      </c>
      <c r="I392" s="38" t="s">
        <v>1267</v>
      </c>
      <c r="J392" s="38" t="s">
        <v>1267</v>
      </c>
      <c r="K392" t="s">
        <v>1268</v>
      </c>
      <c r="L392">
        <v>0</v>
      </c>
    </row>
    <row r="393" spans="8:12" x14ac:dyDescent="0.25">
      <c r="H393" s="38" t="s">
        <v>733</v>
      </c>
      <c r="I393" s="38" t="s">
        <v>1269</v>
      </c>
      <c r="J393" s="38" t="s">
        <v>1269</v>
      </c>
      <c r="K393" t="s">
        <v>1270</v>
      </c>
      <c r="L393">
        <v>0</v>
      </c>
    </row>
    <row r="394" spans="8:12" x14ac:dyDescent="0.25">
      <c r="H394" s="38" t="s">
        <v>733</v>
      </c>
      <c r="I394" s="38" t="s">
        <v>1271</v>
      </c>
      <c r="J394" s="38" t="s">
        <v>1271</v>
      </c>
      <c r="K394" t="s">
        <v>1272</v>
      </c>
      <c r="L394">
        <v>0</v>
      </c>
    </row>
    <row r="395" spans="8:12" x14ac:dyDescent="0.25">
      <c r="H395" s="38" t="s">
        <v>733</v>
      </c>
      <c r="I395" s="38" t="s">
        <v>1273</v>
      </c>
      <c r="J395" s="38" t="s">
        <v>1273</v>
      </c>
      <c r="K395" t="s">
        <v>1274</v>
      </c>
      <c r="L395">
        <v>0</v>
      </c>
    </row>
    <row r="396" spans="8:12" x14ac:dyDescent="0.25">
      <c r="H396" s="38" t="s">
        <v>733</v>
      </c>
      <c r="I396" s="38" t="s">
        <v>1275</v>
      </c>
      <c r="J396" s="38" t="s">
        <v>1275</v>
      </c>
      <c r="K396" t="s">
        <v>1276</v>
      </c>
      <c r="L396">
        <v>0</v>
      </c>
    </row>
    <row r="397" spans="8:12" x14ac:dyDescent="0.25">
      <c r="H397" s="38" t="s">
        <v>736</v>
      </c>
      <c r="I397" s="38" t="s">
        <v>1277</v>
      </c>
      <c r="J397" s="38" t="s">
        <v>1277</v>
      </c>
      <c r="K397" t="s">
        <v>1278</v>
      </c>
      <c r="L397">
        <v>0</v>
      </c>
    </row>
    <row r="398" spans="8:12" x14ac:dyDescent="0.25">
      <c r="H398" s="38" t="s">
        <v>736</v>
      </c>
      <c r="I398" s="38" t="s">
        <v>1279</v>
      </c>
      <c r="J398" s="38" t="s">
        <v>1279</v>
      </c>
      <c r="K398" t="s">
        <v>1280</v>
      </c>
      <c r="L398">
        <v>0</v>
      </c>
    </row>
    <row r="399" spans="8:12" x14ac:dyDescent="0.25">
      <c r="H399" s="38" t="s">
        <v>736</v>
      </c>
      <c r="I399" s="38" t="s">
        <v>1281</v>
      </c>
      <c r="J399" s="38" t="s">
        <v>1281</v>
      </c>
      <c r="K399" t="s">
        <v>1282</v>
      </c>
      <c r="L399">
        <v>0</v>
      </c>
    </row>
    <row r="400" spans="8:12" x14ac:dyDescent="0.25">
      <c r="H400" s="38" t="s">
        <v>739</v>
      </c>
      <c r="I400" s="38" t="s">
        <v>1283</v>
      </c>
      <c r="J400" s="38" t="s">
        <v>1283</v>
      </c>
      <c r="K400" t="s">
        <v>1284</v>
      </c>
      <c r="L400">
        <v>0</v>
      </c>
    </row>
    <row r="401" spans="8:12" x14ac:dyDescent="0.25">
      <c r="H401" s="38" t="s">
        <v>739</v>
      </c>
      <c r="I401" s="38" t="s">
        <v>1285</v>
      </c>
      <c r="J401" s="38" t="s">
        <v>1285</v>
      </c>
      <c r="K401" t="s">
        <v>1286</v>
      </c>
      <c r="L401">
        <v>0</v>
      </c>
    </row>
    <row r="402" spans="8:12" x14ac:dyDescent="0.25">
      <c r="H402" s="38" t="s">
        <v>742</v>
      </c>
      <c r="I402" s="38" t="s">
        <v>1287</v>
      </c>
      <c r="J402" s="38" t="s">
        <v>1287</v>
      </c>
      <c r="K402" t="s">
        <v>1288</v>
      </c>
      <c r="L402">
        <v>0</v>
      </c>
    </row>
    <row r="403" spans="8:12" x14ac:dyDescent="0.25">
      <c r="H403" s="38" t="s">
        <v>386</v>
      </c>
      <c r="I403" s="38" t="s">
        <v>1289</v>
      </c>
      <c r="J403" s="38" t="s">
        <v>1289</v>
      </c>
      <c r="K403" t="s">
        <v>1290</v>
      </c>
      <c r="L403">
        <v>0</v>
      </c>
    </row>
    <row r="404" spans="8:12" x14ac:dyDescent="0.25">
      <c r="H404" s="38" t="s">
        <v>393</v>
      </c>
      <c r="I404" s="38" t="s">
        <v>1291</v>
      </c>
      <c r="J404" s="38" t="s">
        <v>1291</v>
      </c>
      <c r="K404" t="s">
        <v>1292</v>
      </c>
      <c r="L404">
        <v>0</v>
      </c>
    </row>
    <row r="405" spans="8:12" x14ac:dyDescent="0.25">
      <c r="H405" s="38" t="s">
        <v>745</v>
      </c>
      <c r="I405" s="38" t="s">
        <v>1293</v>
      </c>
      <c r="J405" s="38" t="s">
        <v>1293</v>
      </c>
      <c r="K405" t="s">
        <v>1294</v>
      </c>
      <c r="L405">
        <v>0</v>
      </c>
    </row>
    <row r="406" spans="8:12" x14ac:dyDescent="0.25">
      <c r="H406" s="38" t="s">
        <v>748</v>
      </c>
      <c r="I406" s="38" t="s">
        <v>1295</v>
      </c>
      <c r="J406" s="38" t="s">
        <v>1295</v>
      </c>
      <c r="K406" t="s">
        <v>1296</v>
      </c>
      <c r="L406">
        <v>0</v>
      </c>
    </row>
    <row r="407" spans="8:12" x14ac:dyDescent="0.25">
      <c r="H407" s="38" t="s">
        <v>751</v>
      </c>
      <c r="I407" s="38" t="s">
        <v>1297</v>
      </c>
      <c r="J407" s="38" t="s">
        <v>1297</v>
      </c>
      <c r="K407" t="s">
        <v>1298</v>
      </c>
      <c r="L407">
        <v>0</v>
      </c>
    </row>
    <row r="408" spans="8:12" x14ac:dyDescent="0.25">
      <c r="H408" s="38" t="s">
        <v>754</v>
      </c>
      <c r="I408" s="38" t="s">
        <v>1299</v>
      </c>
      <c r="J408" s="38" t="s">
        <v>1299</v>
      </c>
      <c r="K408" t="s">
        <v>1300</v>
      </c>
      <c r="L408">
        <v>0</v>
      </c>
    </row>
    <row r="409" spans="8:12" x14ac:dyDescent="0.25">
      <c r="H409" s="38" t="s">
        <v>757</v>
      </c>
      <c r="I409" s="38" t="s">
        <v>1301</v>
      </c>
      <c r="J409" s="38" t="s">
        <v>1301</v>
      </c>
      <c r="K409" t="s">
        <v>1302</v>
      </c>
      <c r="L409">
        <v>0</v>
      </c>
    </row>
    <row r="410" spans="8:12" x14ac:dyDescent="0.25">
      <c r="H410" s="38" t="s">
        <v>760</v>
      </c>
      <c r="I410" s="38" t="s">
        <v>1303</v>
      </c>
      <c r="J410" s="38" t="s">
        <v>1303</v>
      </c>
      <c r="K410" t="s">
        <v>1304</v>
      </c>
      <c r="L410">
        <v>0</v>
      </c>
    </row>
    <row r="411" spans="8:12" x14ac:dyDescent="0.25">
      <c r="H411" s="38" t="s">
        <v>763</v>
      </c>
      <c r="I411" s="38" t="s">
        <v>1305</v>
      </c>
      <c r="J411" s="38" t="s">
        <v>1305</v>
      </c>
      <c r="K411" t="s">
        <v>1306</v>
      </c>
      <c r="L411">
        <v>0</v>
      </c>
    </row>
    <row r="412" spans="8:12" x14ac:dyDescent="0.25">
      <c r="H412" s="38" t="s">
        <v>766</v>
      </c>
      <c r="I412" s="38" t="s">
        <v>1307</v>
      </c>
      <c r="J412" s="38" t="s">
        <v>1307</v>
      </c>
      <c r="K412" t="s">
        <v>1308</v>
      </c>
      <c r="L412">
        <v>0</v>
      </c>
    </row>
    <row r="413" spans="8:12" x14ac:dyDescent="0.25">
      <c r="H413" s="38" t="s">
        <v>766</v>
      </c>
      <c r="I413" s="38" t="s">
        <v>1309</v>
      </c>
      <c r="J413" s="38" t="s">
        <v>1309</v>
      </c>
      <c r="K413" t="s">
        <v>1310</v>
      </c>
      <c r="L413">
        <v>0</v>
      </c>
    </row>
    <row r="414" spans="8:12" x14ac:dyDescent="0.25">
      <c r="H414" s="38" t="s">
        <v>769</v>
      </c>
      <c r="I414" s="38" t="s">
        <v>1311</v>
      </c>
      <c r="J414" s="38" t="s">
        <v>1311</v>
      </c>
      <c r="K414" t="s">
        <v>1312</v>
      </c>
      <c r="L414">
        <v>0</v>
      </c>
    </row>
    <row r="415" spans="8:12" x14ac:dyDescent="0.25">
      <c r="H415" s="38" t="s">
        <v>772</v>
      </c>
      <c r="I415" s="38" t="s">
        <v>1313</v>
      </c>
      <c r="J415" s="38" t="s">
        <v>1313</v>
      </c>
      <c r="K415" t="s">
        <v>1314</v>
      </c>
      <c r="L415">
        <v>0</v>
      </c>
    </row>
    <row r="416" spans="8:12" x14ac:dyDescent="0.25">
      <c r="H416" s="38" t="s">
        <v>772</v>
      </c>
      <c r="I416" s="38" t="s">
        <v>1315</v>
      </c>
      <c r="J416" s="38" t="s">
        <v>1315</v>
      </c>
      <c r="K416" t="s">
        <v>1316</v>
      </c>
      <c r="L416">
        <v>0</v>
      </c>
    </row>
    <row r="417" spans="8:12" x14ac:dyDescent="0.25">
      <c r="H417" s="38" t="s">
        <v>775</v>
      </c>
      <c r="I417" s="38" t="s">
        <v>1317</v>
      </c>
      <c r="J417" s="38" t="s">
        <v>1317</v>
      </c>
      <c r="K417" t="s">
        <v>1318</v>
      </c>
      <c r="L417">
        <v>0</v>
      </c>
    </row>
    <row r="418" spans="8:12" x14ac:dyDescent="0.25">
      <c r="H418" s="38" t="s">
        <v>778</v>
      </c>
      <c r="I418" s="38" t="s">
        <v>1319</v>
      </c>
      <c r="J418" s="38" t="s">
        <v>1319</v>
      </c>
      <c r="K418" t="s">
        <v>1320</v>
      </c>
      <c r="L418">
        <v>0</v>
      </c>
    </row>
    <row r="419" spans="8:12" x14ac:dyDescent="0.25">
      <c r="H419" s="38" t="s">
        <v>401</v>
      </c>
      <c r="I419" s="38" t="s">
        <v>1321</v>
      </c>
      <c r="J419" s="38" t="s">
        <v>1321</v>
      </c>
      <c r="K419" t="s">
        <v>1322</v>
      </c>
      <c r="L419">
        <v>0</v>
      </c>
    </row>
    <row r="420" spans="8:12" x14ac:dyDescent="0.25">
      <c r="H420" s="38" t="s">
        <v>781</v>
      </c>
      <c r="I420" s="38" t="s">
        <v>1323</v>
      </c>
      <c r="J420" s="38" t="s">
        <v>1323</v>
      </c>
      <c r="K420" t="s">
        <v>1324</v>
      </c>
      <c r="L420">
        <v>0</v>
      </c>
    </row>
    <row r="421" spans="8:12" x14ac:dyDescent="0.25">
      <c r="H421" s="38" t="s">
        <v>408</v>
      </c>
      <c r="I421" s="38" t="s">
        <v>1325</v>
      </c>
      <c r="J421" s="38" t="s">
        <v>1325</v>
      </c>
      <c r="K421" t="s">
        <v>1326</v>
      </c>
      <c r="L421">
        <v>0</v>
      </c>
    </row>
    <row r="422" spans="8:12" x14ac:dyDescent="0.25">
      <c r="H422" s="38" t="s">
        <v>784</v>
      </c>
      <c r="I422" s="38" t="s">
        <v>1327</v>
      </c>
      <c r="J422" s="38" t="s">
        <v>1327</v>
      </c>
      <c r="K422" t="s">
        <v>1328</v>
      </c>
      <c r="L422">
        <v>0</v>
      </c>
    </row>
    <row r="423" spans="8:12" x14ac:dyDescent="0.25">
      <c r="H423" s="38" t="s">
        <v>787</v>
      </c>
      <c r="I423" s="38" t="s">
        <v>1329</v>
      </c>
      <c r="J423" s="38" t="s">
        <v>1329</v>
      </c>
      <c r="K423" t="s">
        <v>1330</v>
      </c>
      <c r="L423">
        <v>0</v>
      </c>
    </row>
    <row r="424" spans="8:12" x14ac:dyDescent="0.25">
      <c r="H424" s="38" t="s">
        <v>790</v>
      </c>
      <c r="I424" s="38" t="s">
        <v>1331</v>
      </c>
      <c r="J424" s="38" t="s">
        <v>1331</v>
      </c>
      <c r="K424" t="s">
        <v>1332</v>
      </c>
      <c r="L424">
        <v>0</v>
      </c>
    </row>
    <row r="425" spans="8:12" x14ac:dyDescent="0.25">
      <c r="H425" s="38" t="s">
        <v>793</v>
      </c>
      <c r="I425" s="38" t="s">
        <v>1333</v>
      </c>
      <c r="J425" s="38" t="s">
        <v>1333</v>
      </c>
      <c r="K425" t="s">
        <v>1334</v>
      </c>
      <c r="L425">
        <v>0</v>
      </c>
    </row>
    <row r="426" spans="8:12" x14ac:dyDescent="0.25">
      <c r="H426" s="38" t="s">
        <v>415</v>
      </c>
      <c r="I426" s="38" t="s">
        <v>1335</v>
      </c>
      <c r="J426" s="38" t="s">
        <v>1335</v>
      </c>
      <c r="K426" t="s">
        <v>1336</v>
      </c>
      <c r="L426">
        <v>0</v>
      </c>
    </row>
    <row r="427" spans="8:12" x14ac:dyDescent="0.25">
      <c r="H427" s="38" t="s">
        <v>415</v>
      </c>
      <c r="I427" s="38" t="s">
        <v>1337</v>
      </c>
      <c r="J427" s="38" t="s">
        <v>1337</v>
      </c>
      <c r="K427" t="s">
        <v>1338</v>
      </c>
      <c r="L427">
        <v>0</v>
      </c>
    </row>
    <row r="428" spans="8:12" x14ac:dyDescent="0.25">
      <c r="H428" s="38" t="s">
        <v>415</v>
      </c>
      <c r="I428" s="38" t="s">
        <v>1339</v>
      </c>
      <c r="J428" s="38" t="s">
        <v>1339</v>
      </c>
      <c r="K428" t="s">
        <v>1340</v>
      </c>
      <c r="L428">
        <v>0</v>
      </c>
    </row>
    <row r="429" spans="8:12" x14ac:dyDescent="0.25">
      <c r="H429" s="38" t="s">
        <v>415</v>
      </c>
      <c r="I429" s="38" t="s">
        <v>1341</v>
      </c>
      <c r="J429" s="38" t="s">
        <v>1341</v>
      </c>
      <c r="K429" t="s">
        <v>1342</v>
      </c>
      <c r="L429">
        <v>0</v>
      </c>
    </row>
    <row r="430" spans="8:12" x14ac:dyDescent="0.25">
      <c r="H430" s="38" t="s">
        <v>415</v>
      </c>
      <c r="I430" s="38" t="s">
        <v>1343</v>
      </c>
      <c r="J430" s="38" t="s">
        <v>1343</v>
      </c>
      <c r="K430" t="s">
        <v>1344</v>
      </c>
      <c r="L430">
        <v>0</v>
      </c>
    </row>
    <row r="431" spans="8:12" x14ac:dyDescent="0.25">
      <c r="H431" s="38" t="s">
        <v>415</v>
      </c>
      <c r="I431" s="38" t="s">
        <v>1345</v>
      </c>
      <c r="J431" s="38" t="s">
        <v>1345</v>
      </c>
      <c r="K431" t="s">
        <v>1346</v>
      </c>
      <c r="L431">
        <v>0</v>
      </c>
    </row>
    <row r="432" spans="8:12" x14ac:dyDescent="0.25">
      <c r="H432" s="38" t="s">
        <v>415</v>
      </c>
      <c r="I432" s="38" t="s">
        <v>1347</v>
      </c>
      <c r="J432" s="38" t="s">
        <v>1347</v>
      </c>
      <c r="K432" t="s">
        <v>1348</v>
      </c>
      <c r="L432">
        <v>0</v>
      </c>
    </row>
    <row r="433" spans="8:12" x14ac:dyDescent="0.25">
      <c r="H433" s="38" t="s">
        <v>415</v>
      </c>
      <c r="I433" s="38" t="s">
        <v>1349</v>
      </c>
      <c r="J433" s="38" t="s">
        <v>1349</v>
      </c>
      <c r="K433" t="s">
        <v>1350</v>
      </c>
      <c r="L433">
        <v>0</v>
      </c>
    </row>
    <row r="434" spans="8:12" x14ac:dyDescent="0.25">
      <c r="H434" s="38" t="s">
        <v>415</v>
      </c>
      <c r="I434" s="38" t="s">
        <v>1351</v>
      </c>
      <c r="J434" s="38" t="s">
        <v>1351</v>
      </c>
      <c r="K434" t="s">
        <v>1352</v>
      </c>
      <c r="L434">
        <v>0</v>
      </c>
    </row>
    <row r="435" spans="8:12" x14ac:dyDescent="0.25">
      <c r="H435" s="38" t="s">
        <v>415</v>
      </c>
      <c r="I435" s="38" t="s">
        <v>1353</v>
      </c>
      <c r="J435" s="38" t="s">
        <v>1353</v>
      </c>
      <c r="K435" t="s">
        <v>1354</v>
      </c>
      <c r="L435">
        <v>0</v>
      </c>
    </row>
    <row r="436" spans="8:12" x14ac:dyDescent="0.25">
      <c r="H436" s="38" t="s">
        <v>415</v>
      </c>
      <c r="I436" s="38" t="s">
        <v>1355</v>
      </c>
      <c r="J436" s="38" t="s">
        <v>1355</v>
      </c>
      <c r="K436" t="s">
        <v>1356</v>
      </c>
      <c r="L436">
        <v>0</v>
      </c>
    </row>
    <row r="437" spans="8:12" x14ac:dyDescent="0.25">
      <c r="H437" s="38" t="s">
        <v>415</v>
      </c>
      <c r="I437" s="38" t="s">
        <v>1357</v>
      </c>
      <c r="J437" s="38" t="s">
        <v>1357</v>
      </c>
      <c r="K437" t="s">
        <v>1358</v>
      </c>
      <c r="L437">
        <v>0</v>
      </c>
    </row>
    <row r="438" spans="8:12" x14ac:dyDescent="0.25">
      <c r="H438" s="38" t="s">
        <v>796</v>
      </c>
      <c r="I438" s="38" t="s">
        <v>1359</v>
      </c>
      <c r="J438" s="38" t="s">
        <v>1359</v>
      </c>
      <c r="K438" t="s">
        <v>1360</v>
      </c>
      <c r="L438">
        <v>0</v>
      </c>
    </row>
    <row r="439" spans="8:12" x14ac:dyDescent="0.25">
      <c r="H439" s="38" t="s">
        <v>799</v>
      </c>
      <c r="I439" s="38" t="s">
        <v>1361</v>
      </c>
      <c r="J439" s="38" t="s">
        <v>1361</v>
      </c>
      <c r="K439" t="s">
        <v>1362</v>
      </c>
      <c r="L439">
        <v>0</v>
      </c>
    </row>
    <row r="440" spans="8:12" x14ac:dyDescent="0.25">
      <c r="H440" s="38" t="s">
        <v>802</v>
      </c>
      <c r="I440" s="38" t="s">
        <v>1363</v>
      </c>
      <c r="J440" s="38" t="s">
        <v>1363</v>
      </c>
      <c r="K440" t="s">
        <v>1364</v>
      </c>
      <c r="L440">
        <v>0</v>
      </c>
    </row>
    <row r="441" spans="8:12" x14ac:dyDescent="0.25">
      <c r="H441" s="38" t="s">
        <v>802</v>
      </c>
      <c r="I441" s="38" t="s">
        <v>1365</v>
      </c>
      <c r="J441" s="38" t="s">
        <v>1365</v>
      </c>
      <c r="K441" t="s">
        <v>1366</v>
      </c>
      <c r="L441">
        <v>0</v>
      </c>
    </row>
    <row r="442" spans="8:12" x14ac:dyDescent="0.25">
      <c r="H442" s="38" t="s">
        <v>805</v>
      </c>
      <c r="I442" s="38" t="s">
        <v>1367</v>
      </c>
      <c r="J442" s="38" t="s">
        <v>1367</v>
      </c>
      <c r="K442" t="s">
        <v>1368</v>
      </c>
      <c r="L442">
        <v>0</v>
      </c>
    </row>
    <row r="443" spans="8:12" x14ac:dyDescent="0.25">
      <c r="H443" s="38" t="s">
        <v>805</v>
      </c>
      <c r="I443" s="38" t="s">
        <v>1369</v>
      </c>
      <c r="J443" s="38" t="s">
        <v>1369</v>
      </c>
      <c r="K443" t="s">
        <v>1370</v>
      </c>
      <c r="L443">
        <v>0</v>
      </c>
    </row>
    <row r="444" spans="8:12" x14ac:dyDescent="0.25">
      <c r="H444" s="38" t="s">
        <v>808</v>
      </c>
      <c r="I444" s="38" t="s">
        <v>1371</v>
      </c>
      <c r="J444" s="38" t="s">
        <v>1371</v>
      </c>
      <c r="K444" t="s">
        <v>1372</v>
      </c>
      <c r="L444">
        <v>0</v>
      </c>
    </row>
    <row r="445" spans="8:12" x14ac:dyDescent="0.25">
      <c r="H445" s="38" t="s">
        <v>811</v>
      </c>
      <c r="I445" s="38" t="s">
        <v>1373</v>
      </c>
      <c r="J445" s="38" t="s">
        <v>1373</v>
      </c>
      <c r="K445" t="s">
        <v>1374</v>
      </c>
      <c r="L445">
        <v>0</v>
      </c>
    </row>
    <row r="446" spans="8:12" x14ac:dyDescent="0.25">
      <c r="H446" s="38" t="s">
        <v>814</v>
      </c>
      <c r="I446" s="38" t="s">
        <v>1375</v>
      </c>
      <c r="J446" s="38" t="s">
        <v>1375</v>
      </c>
      <c r="K446" t="s">
        <v>1376</v>
      </c>
      <c r="L446">
        <v>0</v>
      </c>
    </row>
    <row r="447" spans="8:12" x14ac:dyDescent="0.25">
      <c r="H447" s="38" t="s">
        <v>817</v>
      </c>
      <c r="I447" s="38" t="s">
        <v>1377</v>
      </c>
      <c r="J447" s="38" t="s">
        <v>1377</v>
      </c>
      <c r="K447" t="s">
        <v>1378</v>
      </c>
      <c r="L447">
        <v>0</v>
      </c>
    </row>
    <row r="448" spans="8:12" x14ac:dyDescent="0.25">
      <c r="H448" s="38" t="s">
        <v>820</v>
      </c>
      <c r="I448" s="38" t="s">
        <v>1379</v>
      </c>
      <c r="J448" s="38" t="s">
        <v>1379</v>
      </c>
      <c r="K448" t="s">
        <v>1380</v>
      </c>
      <c r="L448">
        <v>0</v>
      </c>
    </row>
    <row r="449" spans="8:12" x14ac:dyDescent="0.25">
      <c r="H449" s="38" t="s">
        <v>802</v>
      </c>
      <c r="I449" s="38" t="s">
        <v>1381</v>
      </c>
      <c r="J449" s="38" t="s">
        <v>1381</v>
      </c>
      <c r="K449" t="s">
        <v>1382</v>
      </c>
      <c r="L449">
        <v>0</v>
      </c>
    </row>
    <row r="450" spans="8:12" x14ac:dyDescent="0.25">
      <c r="H450" s="38" t="s">
        <v>422</v>
      </c>
      <c r="I450" s="38" t="s">
        <v>1383</v>
      </c>
      <c r="J450" s="38" t="s">
        <v>1383</v>
      </c>
      <c r="K450" t="s">
        <v>1384</v>
      </c>
      <c r="L450">
        <v>0</v>
      </c>
    </row>
    <row r="451" spans="8:12" x14ac:dyDescent="0.25">
      <c r="H451" s="38" t="s">
        <v>429</v>
      </c>
      <c r="I451" s="38" t="s">
        <v>1385</v>
      </c>
      <c r="J451" s="38" t="s">
        <v>1385</v>
      </c>
      <c r="K451" t="s">
        <v>1386</v>
      </c>
      <c r="L451">
        <v>0</v>
      </c>
    </row>
    <row r="452" spans="8:12" x14ac:dyDescent="0.25">
      <c r="H452" s="38" t="s">
        <v>436</v>
      </c>
      <c r="I452" s="38" t="s">
        <v>1387</v>
      </c>
      <c r="J452" s="38" t="s">
        <v>1387</v>
      </c>
      <c r="K452" t="s">
        <v>1388</v>
      </c>
      <c r="L452">
        <v>0</v>
      </c>
    </row>
    <row r="453" spans="8:12" x14ac:dyDescent="0.25">
      <c r="H453" s="38" t="s">
        <v>823</v>
      </c>
      <c r="I453" s="38" t="s">
        <v>1389</v>
      </c>
      <c r="J453" s="38" t="s">
        <v>1389</v>
      </c>
      <c r="K453" t="s">
        <v>1390</v>
      </c>
      <c r="L453">
        <v>0</v>
      </c>
    </row>
    <row r="454" spans="8:12" x14ac:dyDescent="0.25">
      <c r="H454" s="38" t="s">
        <v>826</v>
      </c>
      <c r="I454" s="38" t="s">
        <v>1391</v>
      </c>
      <c r="J454" s="38" t="s">
        <v>1391</v>
      </c>
      <c r="K454" t="s">
        <v>1392</v>
      </c>
      <c r="L454">
        <v>0</v>
      </c>
    </row>
    <row r="455" spans="8:12" x14ac:dyDescent="0.25">
      <c r="H455" s="38" t="s">
        <v>826</v>
      </c>
      <c r="I455" s="38" t="s">
        <v>1393</v>
      </c>
      <c r="J455" s="38" t="s">
        <v>1393</v>
      </c>
      <c r="K455" t="s">
        <v>1394</v>
      </c>
      <c r="L455">
        <v>0</v>
      </c>
    </row>
    <row r="456" spans="8:12" x14ac:dyDescent="0.25">
      <c r="H456" s="38" t="s">
        <v>829</v>
      </c>
      <c r="I456" s="38" t="s">
        <v>1395</v>
      </c>
      <c r="J456" s="38" t="s">
        <v>1395</v>
      </c>
      <c r="K456" t="s">
        <v>1396</v>
      </c>
      <c r="L456">
        <v>0</v>
      </c>
    </row>
    <row r="457" spans="8:12" x14ac:dyDescent="0.25">
      <c r="H457" s="38" t="s">
        <v>829</v>
      </c>
      <c r="I457" s="38" t="s">
        <v>1397</v>
      </c>
      <c r="J457" s="38" t="s">
        <v>1397</v>
      </c>
      <c r="K457" t="s">
        <v>1398</v>
      </c>
      <c r="L457">
        <v>0</v>
      </c>
    </row>
    <row r="458" spans="8:12" x14ac:dyDescent="0.25">
      <c r="H458" s="38" t="s">
        <v>829</v>
      </c>
      <c r="I458" s="38" t="s">
        <v>1399</v>
      </c>
      <c r="J458" s="38" t="s">
        <v>1399</v>
      </c>
      <c r="K458" t="s">
        <v>1400</v>
      </c>
      <c r="L458">
        <v>0</v>
      </c>
    </row>
    <row r="459" spans="8:12" x14ac:dyDescent="0.25">
      <c r="H459" s="38" t="s">
        <v>832</v>
      </c>
      <c r="I459" s="38" t="s">
        <v>1401</v>
      </c>
      <c r="J459" s="38" t="s">
        <v>1401</v>
      </c>
      <c r="K459" t="s">
        <v>1402</v>
      </c>
      <c r="L459">
        <v>0</v>
      </c>
    </row>
    <row r="460" spans="8:12" x14ac:dyDescent="0.25">
      <c r="H460" s="38" t="s">
        <v>835</v>
      </c>
      <c r="I460" s="38" t="s">
        <v>1403</v>
      </c>
      <c r="J460" s="38" t="s">
        <v>1403</v>
      </c>
      <c r="K460" t="s">
        <v>1404</v>
      </c>
      <c r="L460">
        <v>0</v>
      </c>
    </row>
    <row r="461" spans="8:12" x14ac:dyDescent="0.25">
      <c r="H461" s="38" t="s">
        <v>835</v>
      </c>
      <c r="I461" s="38" t="s">
        <v>1405</v>
      </c>
      <c r="J461" s="38" t="s">
        <v>1405</v>
      </c>
      <c r="K461" t="s">
        <v>1406</v>
      </c>
      <c r="L461">
        <v>0</v>
      </c>
    </row>
    <row r="462" spans="8:12" x14ac:dyDescent="0.25">
      <c r="H462" t="str">
        <f>RIGHT(I462,3)</f>
        <v>TJK</v>
      </c>
      <c r="I462" t="s">
        <v>1407</v>
      </c>
      <c r="J462" t="str">
        <f>I462</f>
        <v>AMD_TJK</v>
      </c>
      <c r="K462" t="str">
        <f>CONCATENATE(VLOOKUP(LEFT(I462,3),basin,2,FALSE)," basin - ",VLOOKUP(RIGHT(I462,3),country,2,FALSE))</f>
        <v>Amu darya basin - Tajikistan</v>
      </c>
      <c r="L462">
        <v>0</v>
      </c>
    </row>
    <row r="463" spans="8:12" x14ac:dyDescent="0.25">
      <c r="H463" t="str">
        <f>RIGHT(I463,3)</f>
        <v>TJK</v>
      </c>
      <c r="I463" s="36" t="s">
        <v>1910</v>
      </c>
      <c r="J463" t="str">
        <f>I463</f>
        <v>SYD_TJK</v>
      </c>
      <c r="K463" t="str">
        <f>CONCATENATE(VLOOKUP(LEFT(I463,3),basin,2,FALSE)," basin - ",VLOOKUP(RIGHT(I463,3),country,2,FALSE))</f>
        <v>Syr darya basin - Tajikistan</v>
      </c>
      <c r="L463">
        <v>0</v>
      </c>
    </row>
    <row r="464" spans="8:12" x14ac:dyDescent="0.25">
      <c r="H464" s="38" t="s">
        <v>450</v>
      </c>
      <c r="I464" s="38" t="s">
        <v>1408</v>
      </c>
      <c r="J464" s="38" t="s">
        <v>1408</v>
      </c>
      <c r="K464" t="s">
        <v>1409</v>
      </c>
      <c r="L464">
        <v>0</v>
      </c>
    </row>
    <row r="465" spans="8:12" x14ac:dyDescent="0.25">
      <c r="H465" s="38" t="s">
        <v>450</v>
      </c>
      <c r="I465" s="38" t="s">
        <v>1410</v>
      </c>
      <c r="J465" s="38" t="s">
        <v>1410</v>
      </c>
      <c r="K465" t="s">
        <v>1411</v>
      </c>
      <c r="L465">
        <v>0</v>
      </c>
    </row>
    <row r="466" spans="8:12" x14ac:dyDescent="0.25">
      <c r="H466" s="38" t="s">
        <v>450</v>
      </c>
      <c r="I466" s="38" t="s">
        <v>1412</v>
      </c>
      <c r="J466" s="38" t="s">
        <v>1412</v>
      </c>
      <c r="K466" t="s">
        <v>1413</v>
      </c>
      <c r="L466">
        <v>0</v>
      </c>
    </row>
    <row r="467" spans="8:12" x14ac:dyDescent="0.25">
      <c r="H467" s="38" t="s">
        <v>838</v>
      </c>
      <c r="I467" s="38" t="s">
        <v>1414</v>
      </c>
      <c r="J467" s="38" t="s">
        <v>1414</v>
      </c>
      <c r="K467" t="s">
        <v>1415</v>
      </c>
      <c r="L467">
        <v>0</v>
      </c>
    </row>
    <row r="468" spans="8:12" x14ac:dyDescent="0.25">
      <c r="H468" s="38" t="s">
        <v>841</v>
      </c>
      <c r="I468" s="38" t="s">
        <v>1416</v>
      </c>
      <c r="J468" s="38" t="s">
        <v>1416</v>
      </c>
      <c r="K468" t="s">
        <v>1417</v>
      </c>
      <c r="L468">
        <v>0</v>
      </c>
    </row>
    <row r="469" spans="8:12" x14ac:dyDescent="0.25">
      <c r="H469" s="38" t="s">
        <v>457</v>
      </c>
      <c r="I469" s="38" t="s">
        <v>1418</v>
      </c>
      <c r="J469" s="38" t="s">
        <v>1418</v>
      </c>
      <c r="K469" t="s">
        <v>1419</v>
      </c>
      <c r="L469">
        <v>0</v>
      </c>
    </row>
    <row r="470" spans="8:12" x14ac:dyDescent="0.25">
      <c r="H470" s="38" t="s">
        <v>457</v>
      </c>
      <c r="I470" s="38" t="s">
        <v>1420</v>
      </c>
      <c r="J470" s="38" t="s">
        <v>1420</v>
      </c>
      <c r="K470" t="s">
        <v>1421</v>
      </c>
      <c r="L470">
        <v>0</v>
      </c>
    </row>
    <row r="471" spans="8:12" x14ac:dyDescent="0.25">
      <c r="H471" s="38" t="s">
        <v>457</v>
      </c>
      <c r="I471" s="38" t="s">
        <v>1422</v>
      </c>
      <c r="J471" s="38" t="s">
        <v>1422</v>
      </c>
      <c r="K471" t="s">
        <v>1423</v>
      </c>
      <c r="L471">
        <v>0</v>
      </c>
    </row>
    <row r="472" spans="8:12" x14ac:dyDescent="0.25">
      <c r="H472" s="38" t="s">
        <v>457</v>
      </c>
      <c r="I472" s="38" t="s">
        <v>1424</v>
      </c>
      <c r="J472" s="38" t="s">
        <v>1424</v>
      </c>
      <c r="K472" t="s">
        <v>1425</v>
      </c>
      <c r="L472">
        <v>0</v>
      </c>
    </row>
    <row r="473" spans="8:12" x14ac:dyDescent="0.25">
      <c r="H473" s="38" t="s">
        <v>844</v>
      </c>
      <c r="I473" s="38" t="s">
        <v>1426</v>
      </c>
      <c r="J473" s="38" t="s">
        <v>1426</v>
      </c>
      <c r="K473" t="s">
        <v>1427</v>
      </c>
      <c r="L473">
        <v>0</v>
      </c>
    </row>
    <row r="474" spans="8:12" x14ac:dyDescent="0.25">
      <c r="H474" s="38" t="s">
        <v>844</v>
      </c>
      <c r="I474" s="38" t="s">
        <v>1428</v>
      </c>
      <c r="J474" s="38" t="s">
        <v>1428</v>
      </c>
      <c r="K474" t="s">
        <v>1429</v>
      </c>
      <c r="L474">
        <v>0</v>
      </c>
    </row>
    <row r="475" spans="8:12" x14ac:dyDescent="0.25">
      <c r="H475" s="38" t="s">
        <v>844</v>
      </c>
      <c r="I475" s="38" t="s">
        <v>1430</v>
      </c>
      <c r="J475" s="38" t="s">
        <v>1430</v>
      </c>
      <c r="K475" t="s">
        <v>1431</v>
      </c>
      <c r="L475">
        <v>0</v>
      </c>
    </row>
    <row r="476" spans="8:12" x14ac:dyDescent="0.25">
      <c r="H476" s="38" t="s">
        <v>847</v>
      </c>
      <c r="I476" s="38" t="s">
        <v>1432</v>
      </c>
      <c r="J476" s="38" t="s">
        <v>1432</v>
      </c>
      <c r="K476" t="s">
        <v>1433</v>
      </c>
      <c r="L476">
        <v>0</v>
      </c>
    </row>
    <row r="477" spans="8:12" x14ac:dyDescent="0.25">
      <c r="H477" s="38" t="s">
        <v>850</v>
      </c>
      <c r="I477" s="38" t="s">
        <v>1434</v>
      </c>
      <c r="J477" s="38" t="s">
        <v>1434</v>
      </c>
      <c r="K477" t="s">
        <v>1435</v>
      </c>
      <c r="L477">
        <v>0</v>
      </c>
    </row>
    <row r="478" spans="8:12" x14ac:dyDescent="0.25">
      <c r="H478" s="38" t="s">
        <v>464</v>
      </c>
      <c r="I478" s="38" t="s">
        <v>1436</v>
      </c>
      <c r="J478" s="38" t="s">
        <v>1436</v>
      </c>
      <c r="K478" t="s">
        <v>1437</v>
      </c>
      <c r="L478">
        <v>0</v>
      </c>
    </row>
    <row r="479" spans="8:12" x14ac:dyDescent="0.25">
      <c r="H479" s="38" t="s">
        <v>464</v>
      </c>
      <c r="I479" s="38" t="s">
        <v>1438</v>
      </c>
      <c r="J479" s="38" t="s">
        <v>1438</v>
      </c>
      <c r="K479" t="s">
        <v>1439</v>
      </c>
      <c r="L479">
        <v>0</v>
      </c>
    </row>
    <row r="480" spans="8:12" x14ac:dyDescent="0.25">
      <c r="H480" s="38" t="s">
        <v>464</v>
      </c>
      <c r="I480" s="38" t="s">
        <v>1440</v>
      </c>
      <c r="J480" s="38" t="s">
        <v>1440</v>
      </c>
      <c r="K480" t="s">
        <v>1441</v>
      </c>
      <c r="L480">
        <v>0</v>
      </c>
    </row>
    <row r="481" spans="8:12" x14ac:dyDescent="0.25">
      <c r="H481" s="38" t="s">
        <v>853</v>
      </c>
      <c r="I481" s="38" t="s">
        <v>1442</v>
      </c>
      <c r="J481" s="38" t="s">
        <v>1442</v>
      </c>
      <c r="K481" t="s">
        <v>1443</v>
      </c>
      <c r="L481">
        <v>0</v>
      </c>
    </row>
    <row r="482" spans="8:12" x14ac:dyDescent="0.25">
      <c r="H482" s="38" t="s">
        <v>856</v>
      </c>
      <c r="I482" s="38" t="s">
        <v>1444</v>
      </c>
      <c r="J482" s="38" t="s">
        <v>1444</v>
      </c>
      <c r="K482" t="s">
        <v>1445</v>
      </c>
      <c r="L482">
        <v>0</v>
      </c>
    </row>
    <row r="483" spans="8:12" x14ac:dyDescent="0.25">
      <c r="H483" s="38" t="s">
        <v>856</v>
      </c>
      <c r="I483" s="38" t="s">
        <v>1446</v>
      </c>
      <c r="J483" s="38" t="s">
        <v>1446</v>
      </c>
      <c r="K483" t="s">
        <v>1447</v>
      </c>
      <c r="L483">
        <v>0</v>
      </c>
    </row>
    <row r="484" spans="8:12" x14ac:dyDescent="0.25">
      <c r="H484" s="38" t="s">
        <v>856</v>
      </c>
      <c r="I484" s="38" t="s">
        <v>1448</v>
      </c>
      <c r="J484" s="38" t="s">
        <v>1448</v>
      </c>
      <c r="K484" t="s">
        <v>1449</v>
      </c>
      <c r="L484">
        <v>0</v>
      </c>
    </row>
    <row r="485" spans="8:12" x14ac:dyDescent="0.25">
      <c r="H485" s="38" t="s">
        <v>856</v>
      </c>
      <c r="I485" s="38" t="s">
        <v>1450</v>
      </c>
      <c r="J485" s="38" t="s">
        <v>1450</v>
      </c>
      <c r="K485" t="s">
        <v>1451</v>
      </c>
      <c r="L485">
        <v>0</v>
      </c>
    </row>
    <row r="486" spans="8:12" x14ac:dyDescent="0.25">
      <c r="H486" s="38" t="s">
        <v>856</v>
      </c>
      <c r="I486" s="38" t="s">
        <v>1452</v>
      </c>
      <c r="J486" s="38" t="s">
        <v>1452</v>
      </c>
      <c r="K486" t="s">
        <v>1453</v>
      </c>
      <c r="L486">
        <v>0</v>
      </c>
    </row>
    <row r="487" spans="8:12" x14ac:dyDescent="0.25">
      <c r="H487" s="38" t="s">
        <v>856</v>
      </c>
      <c r="I487" s="38" t="s">
        <v>1454</v>
      </c>
      <c r="J487" s="38" t="s">
        <v>1454</v>
      </c>
      <c r="K487" t="s">
        <v>1455</v>
      </c>
      <c r="L487">
        <v>0</v>
      </c>
    </row>
    <row r="488" spans="8:12" x14ac:dyDescent="0.25">
      <c r="H488" s="38" t="s">
        <v>856</v>
      </c>
      <c r="I488" s="38" t="s">
        <v>1456</v>
      </c>
      <c r="J488" s="38" t="s">
        <v>1456</v>
      </c>
      <c r="K488" t="s">
        <v>1457</v>
      </c>
      <c r="L488">
        <v>0</v>
      </c>
    </row>
    <row r="489" spans="8:12" x14ac:dyDescent="0.25">
      <c r="H489" s="38" t="s">
        <v>856</v>
      </c>
      <c r="I489" s="38" t="s">
        <v>1458</v>
      </c>
      <c r="J489" s="38" t="s">
        <v>1458</v>
      </c>
      <c r="K489" t="s">
        <v>1459</v>
      </c>
      <c r="L489">
        <v>0</v>
      </c>
    </row>
    <row r="490" spans="8:12" x14ac:dyDescent="0.25">
      <c r="H490" s="38" t="s">
        <v>856</v>
      </c>
      <c r="I490" s="38" t="s">
        <v>1460</v>
      </c>
      <c r="J490" s="38" t="s">
        <v>1460</v>
      </c>
      <c r="K490" t="s">
        <v>1461</v>
      </c>
      <c r="L490">
        <v>0</v>
      </c>
    </row>
    <row r="491" spans="8:12" x14ac:dyDescent="0.25">
      <c r="H491" s="38" t="s">
        <v>856</v>
      </c>
      <c r="I491" s="38" t="s">
        <v>1462</v>
      </c>
      <c r="J491" s="38" t="s">
        <v>1462</v>
      </c>
      <c r="K491" t="s">
        <v>1463</v>
      </c>
      <c r="L491">
        <v>0</v>
      </c>
    </row>
    <row r="492" spans="8:12" x14ac:dyDescent="0.25">
      <c r="H492" s="38" t="s">
        <v>856</v>
      </c>
      <c r="I492" s="38" t="s">
        <v>1464</v>
      </c>
      <c r="J492" s="38" t="s">
        <v>1464</v>
      </c>
      <c r="K492" t="s">
        <v>1465</v>
      </c>
      <c r="L492">
        <v>0</v>
      </c>
    </row>
    <row r="493" spans="8:12" x14ac:dyDescent="0.25">
      <c r="H493" s="38" t="s">
        <v>856</v>
      </c>
      <c r="I493" s="38" t="s">
        <v>1466</v>
      </c>
      <c r="J493" s="38" t="s">
        <v>1466</v>
      </c>
      <c r="K493" t="s">
        <v>1467</v>
      </c>
      <c r="L493">
        <v>0</v>
      </c>
    </row>
    <row r="494" spans="8:12" x14ac:dyDescent="0.25">
      <c r="H494" s="38" t="s">
        <v>856</v>
      </c>
      <c r="I494" s="38" t="s">
        <v>1468</v>
      </c>
      <c r="J494" s="38" t="s">
        <v>1468</v>
      </c>
      <c r="K494" t="s">
        <v>1469</v>
      </c>
      <c r="L494">
        <v>0</v>
      </c>
    </row>
    <row r="495" spans="8:12" x14ac:dyDescent="0.25">
      <c r="H495" s="38" t="s">
        <v>856</v>
      </c>
      <c r="I495" s="38" t="s">
        <v>1470</v>
      </c>
      <c r="J495" s="38" t="s">
        <v>1470</v>
      </c>
      <c r="K495" t="s">
        <v>1471</v>
      </c>
      <c r="L495">
        <v>0</v>
      </c>
    </row>
    <row r="496" spans="8:12" x14ac:dyDescent="0.25">
      <c r="H496" s="38" t="s">
        <v>856</v>
      </c>
      <c r="I496" s="38" t="s">
        <v>1472</v>
      </c>
      <c r="J496" s="38" t="s">
        <v>1472</v>
      </c>
      <c r="K496" t="s">
        <v>1473</v>
      </c>
      <c r="L496">
        <v>0</v>
      </c>
    </row>
    <row r="497" spans="8:12" x14ac:dyDescent="0.25">
      <c r="H497" s="38" t="s">
        <v>856</v>
      </c>
      <c r="I497" s="38" t="s">
        <v>1474</v>
      </c>
      <c r="J497" s="38" t="s">
        <v>1474</v>
      </c>
      <c r="K497" t="s">
        <v>1475</v>
      </c>
      <c r="L497">
        <v>0</v>
      </c>
    </row>
    <row r="498" spans="8:12" x14ac:dyDescent="0.25">
      <c r="H498" s="38" t="s">
        <v>471</v>
      </c>
      <c r="I498" s="38" t="s">
        <v>1476</v>
      </c>
      <c r="J498" s="38" t="s">
        <v>1476</v>
      </c>
      <c r="K498" t="s">
        <v>1477</v>
      </c>
      <c r="L498">
        <v>0</v>
      </c>
    </row>
    <row r="499" spans="8:12" x14ac:dyDescent="0.25">
      <c r="H499" s="38" t="s">
        <v>471</v>
      </c>
      <c r="I499" s="38" t="s">
        <v>1478</v>
      </c>
      <c r="J499" s="38" t="s">
        <v>1478</v>
      </c>
      <c r="K499" t="s">
        <v>1479</v>
      </c>
      <c r="L499">
        <v>0</v>
      </c>
    </row>
    <row r="500" spans="8:12" x14ac:dyDescent="0.25">
      <c r="H500" s="38" t="s">
        <v>859</v>
      </c>
      <c r="I500" s="38" t="s">
        <v>1480</v>
      </c>
      <c r="J500" s="38" t="s">
        <v>1480</v>
      </c>
      <c r="K500" t="s">
        <v>1481</v>
      </c>
      <c r="L500">
        <v>0</v>
      </c>
    </row>
    <row r="501" spans="8:12" x14ac:dyDescent="0.25">
      <c r="H501" s="38" t="s">
        <v>859</v>
      </c>
      <c r="I501" s="38" t="s">
        <v>1482</v>
      </c>
      <c r="J501" s="38" t="s">
        <v>1482</v>
      </c>
      <c r="K501" t="s">
        <v>1483</v>
      </c>
      <c r="L501">
        <v>0</v>
      </c>
    </row>
    <row r="502" spans="8:12" x14ac:dyDescent="0.25">
      <c r="H502" s="38" t="s">
        <v>862</v>
      </c>
      <c r="I502" s="38" t="s">
        <v>1484</v>
      </c>
      <c r="J502" s="38" t="s">
        <v>1484</v>
      </c>
      <c r="K502" t="s">
        <v>1485</v>
      </c>
      <c r="L502">
        <v>0</v>
      </c>
    </row>
    <row r="503" spans="8:12" x14ac:dyDescent="0.25">
      <c r="H503" s="38" t="s">
        <v>862</v>
      </c>
      <c r="I503" s="38" t="s">
        <v>1486</v>
      </c>
      <c r="J503" s="38" t="s">
        <v>1486</v>
      </c>
      <c r="K503" t="s">
        <v>1487</v>
      </c>
      <c r="L503">
        <v>0</v>
      </c>
    </row>
    <row r="504" spans="8:12" x14ac:dyDescent="0.25">
      <c r="H504" s="38" t="s">
        <v>862</v>
      </c>
      <c r="I504" s="38" t="s">
        <v>1488</v>
      </c>
      <c r="J504" s="38" t="s">
        <v>1488</v>
      </c>
      <c r="K504" t="s">
        <v>1489</v>
      </c>
      <c r="L504">
        <v>0</v>
      </c>
    </row>
    <row r="505" spans="8:12" x14ac:dyDescent="0.25">
      <c r="H505" s="38" t="s">
        <v>865</v>
      </c>
      <c r="I505" s="38" t="s">
        <v>1490</v>
      </c>
      <c r="J505" s="38" t="s">
        <v>1490</v>
      </c>
      <c r="K505" t="s">
        <v>1491</v>
      </c>
      <c r="L505">
        <v>0</v>
      </c>
    </row>
    <row r="506" spans="8:12" x14ac:dyDescent="0.25">
      <c r="H506" s="38" t="s">
        <v>868</v>
      </c>
      <c r="I506" s="38" t="s">
        <v>1492</v>
      </c>
      <c r="J506" s="38" t="s">
        <v>1492</v>
      </c>
      <c r="K506" t="s">
        <v>1493</v>
      </c>
      <c r="L506">
        <v>0</v>
      </c>
    </row>
    <row r="507" spans="8:12" x14ac:dyDescent="0.25">
      <c r="H507" s="38" t="s">
        <v>871</v>
      </c>
      <c r="I507" s="38" t="s">
        <v>1494</v>
      </c>
      <c r="J507" s="38" t="s">
        <v>1494</v>
      </c>
      <c r="K507" t="s">
        <v>1495</v>
      </c>
      <c r="L507">
        <v>0</v>
      </c>
    </row>
    <row r="508" spans="8:12" x14ac:dyDescent="0.25">
      <c r="H508" s="38" t="s">
        <v>871</v>
      </c>
      <c r="I508" s="38" t="s">
        <v>1496</v>
      </c>
      <c r="J508" s="38" t="s">
        <v>1496</v>
      </c>
      <c r="K508" t="s">
        <v>1497</v>
      </c>
      <c r="L508">
        <v>0</v>
      </c>
    </row>
    <row r="509" spans="8:12" x14ac:dyDescent="0.25">
      <c r="H509" s="38" t="s">
        <v>871</v>
      </c>
      <c r="I509" s="38" t="s">
        <v>1498</v>
      </c>
      <c r="J509" s="38" t="s">
        <v>1498</v>
      </c>
      <c r="K509" t="s">
        <v>1499</v>
      </c>
      <c r="L509">
        <v>0</v>
      </c>
    </row>
    <row r="510" spans="8:12" x14ac:dyDescent="0.25">
      <c r="H510" s="38" t="s">
        <v>871</v>
      </c>
      <c r="I510" s="38" t="s">
        <v>1500</v>
      </c>
      <c r="J510" s="38" t="s">
        <v>1500</v>
      </c>
      <c r="K510" t="s">
        <v>1501</v>
      </c>
      <c r="L510">
        <v>0</v>
      </c>
    </row>
    <row r="511" spans="8:12" x14ac:dyDescent="0.25">
      <c r="H511" s="38" t="s">
        <v>874</v>
      </c>
      <c r="I511" s="38" t="s">
        <v>1502</v>
      </c>
      <c r="J511" s="38" t="s">
        <v>1502</v>
      </c>
      <c r="K511" t="s">
        <v>1503</v>
      </c>
      <c r="L511">
        <v>0</v>
      </c>
    </row>
    <row r="512" spans="8:12" x14ac:dyDescent="0.25">
      <c r="H512" s="38" t="s">
        <v>877</v>
      </c>
      <c r="I512" s="38" t="s">
        <v>1504</v>
      </c>
      <c r="J512" s="38" t="s">
        <v>1504</v>
      </c>
      <c r="K512" t="s">
        <v>1505</v>
      </c>
      <c r="L512">
        <v>0</v>
      </c>
    </row>
    <row r="513" spans="8:12" x14ac:dyDescent="0.25">
      <c r="H513" s="38" t="s">
        <v>877</v>
      </c>
      <c r="I513" s="38" t="s">
        <v>1506</v>
      </c>
      <c r="J513" s="38" t="s">
        <v>1506</v>
      </c>
      <c r="K513" t="s">
        <v>1507</v>
      </c>
      <c r="L513">
        <v>0</v>
      </c>
    </row>
    <row r="514" spans="8:12" x14ac:dyDescent="0.25">
      <c r="H514" s="38" t="s">
        <v>877</v>
      </c>
      <c r="I514" s="38" t="s">
        <v>1508</v>
      </c>
      <c r="J514" s="38" t="s">
        <v>1508</v>
      </c>
      <c r="K514" t="s">
        <v>1509</v>
      </c>
      <c r="L514">
        <v>0</v>
      </c>
    </row>
    <row r="517" spans="8:12" x14ac:dyDescent="0.25">
      <c r="K517" s="23" t="s">
        <v>535</v>
      </c>
    </row>
    <row r="518" spans="8:12" x14ac:dyDescent="0.25">
      <c r="K518" s="20" t="s">
        <v>886</v>
      </c>
      <c r="L518" s="20">
        <f>COUNTIF(FPUTable[group],"=1")</f>
        <v>186</v>
      </c>
    </row>
    <row r="519" spans="8:12" x14ac:dyDescent="0.25">
      <c r="K519" s="37" t="s">
        <v>1510</v>
      </c>
      <c r="L519" s="20">
        <f>COUNTIF(FPUTable[group],"=0")</f>
        <v>320</v>
      </c>
    </row>
  </sheetData>
  <sortState xmlns:xlrd2="http://schemas.microsoft.com/office/spreadsheetml/2017/richdata2" ref="AG8:AG149">
    <sortCondition ref="AG8:AG149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903D976-A571-4094-9C04-20ACA0192CB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2EEAE8A1-D4E8-4D35-B15B-3BECB37E69CD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56</vt:i4>
      </vt:variant>
    </vt:vector>
  </HeadingPairs>
  <TitlesOfParts>
    <vt:vector size="62" baseType="lpstr">
      <vt:lpstr>domain_pointer</vt:lpstr>
      <vt:lpstr>Parameter Selection</vt:lpstr>
      <vt:lpstr>Aggregation Regions</vt:lpstr>
      <vt:lpstr>Aggregation Crops</vt:lpstr>
      <vt:lpstr>param_naming</vt:lpstr>
      <vt:lpstr>Classifications</vt:lpstr>
      <vt:lpstr>CommodityMenu</vt:lpstr>
      <vt:lpstr>CommodityMenu2</vt:lpstr>
      <vt:lpstr>CountryClassification2</vt:lpstr>
      <vt:lpstr>CropAgrNames</vt:lpstr>
      <vt:lpstr>CropClassification2</vt:lpstr>
      <vt:lpstr>Crops</vt:lpstr>
      <vt:lpstr>ctylist</vt:lpstr>
      <vt:lpstr>CTYParamList</vt:lpstr>
      <vt:lpstr>CTYParams</vt:lpstr>
      <vt:lpstr>FPUClassification2</vt:lpstr>
      <vt:lpstr>FPUParamList</vt:lpstr>
      <vt:lpstr>FPUParams</vt:lpstr>
      <vt:lpstr>FPUs</vt:lpstr>
      <vt:lpstr>RegionAgrNames</vt:lpstr>
      <vt:lpstr>Regions</vt:lpstr>
      <vt:lpstr>RLGName</vt:lpstr>
      <vt:lpstr>RLOutputGDXFiles</vt:lpstr>
      <vt:lpstr>RLOutputGDXFilesSortOrder</vt:lpstr>
      <vt:lpstr>RMColorScheme</vt:lpstr>
      <vt:lpstr>RMColorSpace</vt:lpstr>
      <vt:lpstr>RMCtyParam</vt:lpstr>
      <vt:lpstr>RMDeleteFiles</vt:lpstr>
      <vt:lpstr>RMDirName</vt:lpstr>
      <vt:lpstr>RMFilter</vt:lpstr>
      <vt:lpstr>RMFont</vt:lpstr>
      <vt:lpstr>RMFpuParam</vt:lpstr>
      <vt:lpstr>RMGraphicsFormat</vt:lpstr>
      <vt:lpstr>RMHeight</vt:lpstr>
      <vt:lpstr>RMName</vt:lpstr>
      <vt:lpstr>RMOutputGDXFiles</vt:lpstr>
      <vt:lpstr>RMOutputGDXFilesSortOrder</vt:lpstr>
      <vt:lpstr>RMPointSize</vt:lpstr>
      <vt:lpstr>RMRenameFiles</vt:lpstr>
      <vt:lpstr>RMReportDirsSortOrder</vt:lpstr>
      <vt:lpstr>RMReports</vt:lpstr>
      <vt:lpstr>RMSubTitle</vt:lpstr>
      <vt:lpstr>RMThreads</vt:lpstr>
      <vt:lpstr>RMTitle</vt:lpstr>
      <vt:lpstr>RMWidth</vt:lpstr>
      <vt:lpstr>RMYearFrom</vt:lpstr>
      <vt:lpstr>RMYearStep</vt:lpstr>
      <vt:lpstr>RMYearTo</vt:lpstr>
      <vt:lpstr>SPCtyParameterSet</vt:lpstr>
      <vt:lpstr>SpDeleteCells</vt:lpstr>
      <vt:lpstr>SPDirName</vt:lpstr>
      <vt:lpstr>SPFPUParameterSet</vt:lpstr>
      <vt:lpstr>SPName</vt:lpstr>
      <vt:lpstr>SPOutputGDXFiles</vt:lpstr>
      <vt:lpstr>SPOutputGDXFilesSortOrder</vt:lpstr>
      <vt:lpstr>SpRenameCells</vt:lpstr>
      <vt:lpstr>SPReportDirsSortOrder</vt:lpstr>
      <vt:lpstr>SPReports</vt:lpstr>
      <vt:lpstr>TableCropMap</vt:lpstr>
      <vt:lpstr>TableRegionMap</vt:lpstr>
      <vt:lpstr>UniqueCropAgr</vt:lpstr>
      <vt:lpstr>UniqueCropAgr0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Abhijeet Mishra</cp:lastModifiedBy>
  <dcterms:created xsi:type="dcterms:W3CDTF">2014-02-10T06:01:31Z</dcterms:created>
  <dcterms:modified xsi:type="dcterms:W3CDTF">2023-08-07T19:12:43Z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9b331f71-5ca5-4fc0-b3b5-cb7f7531ed1e</vt:lpwstr>
  </property>
</Properties>
</file>