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research\jfw-lab\Projects\Dresequencing\D_Cottons_USDA\manuscript\v4.1Submission\"/>
    </mc:Choice>
  </mc:AlternateContent>
  <bookViews>
    <workbookView xWindow="0" yWindow="0" windowWidth="11205" windowHeight="8010"/>
  </bookViews>
  <sheets>
    <sheet name="TableS1" sheetId="1" r:id="rId1"/>
    <sheet name="TableS2" sheetId="2" r:id="rId2"/>
    <sheet name="TableS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 s="1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 s="1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 s="1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 s="1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 s="1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 s="1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 s="1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 s="1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 s="1"/>
  <c r="AG51" i="2"/>
  <c r="AG52" i="2"/>
  <c r="AG53" i="2"/>
  <c r="AG54" i="2"/>
  <c r="AG55" i="2"/>
  <c r="P70" i="2" s="1"/>
  <c r="AG56" i="2"/>
  <c r="AG57" i="2"/>
  <c r="AG58" i="2"/>
  <c r="AG59" i="2"/>
  <c r="AG60" i="2"/>
  <c r="AG61" i="2"/>
  <c r="AG62" i="2"/>
  <c r="AG63" i="2"/>
  <c r="P78" i="2" s="1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</calcChain>
</file>

<file path=xl/sharedStrings.xml><?xml version="1.0" encoding="utf-8"?>
<sst xmlns="http://schemas.openxmlformats.org/spreadsheetml/2006/main" count="550" uniqueCount="90">
  <si>
    <t xml:space="preserve"> Raw coverage (X)  </t>
  </si>
  <si>
    <t xml:space="preserve"> Trimmed coverage (X)    </t>
  </si>
  <si>
    <t xml:space="preserve">D10-3    </t>
  </si>
  <si>
    <t>Subsection</t>
  </si>
  <si>
    <t>Species</t>
  </si>
  <si>
    <t>Austroamericana</t>
  </si>
  <si>
    <t>G. raimondii</t>
  </si>
  <si>
    <t>Caducibracteata</t>
  </si>
  <si>
    <t>G. armourianum</t>
  </si>
  <si>
    <t>G. harknessii</t>
  </si>
  <si>
    <t>Erioxylum</t>
  </si>
  <si>
    <t>G. aridum</t>
  </si>
  <si>
    <t>G. lobatum</t>
  </si>
  <si>
    <t>G. laxum</t>
  </si>
  <si>
    <t>G. schwendimanii</t>
  </si>
  <si>
    <t>Houzingenia</t>
  </si>
  <si>
    <t>G. thurberi</t>
  </si>
  <si>
    <t>G. trilobum</t>
  </si>
  <si>
    <t>Integrifolia</t>
  </si>
  <si>
    <t>G. davidsonii</t>
  </si>
  <si>
    <t>G. klotzschianum</t>
  </si>
  <si>
    <t>Selera</t>
  </si>
  <si>
    <t>G. gossypioides</t>
  </si>
  <si>
    <t>Accession</t>
  </si>
  <si>
    <t>D2-1-6</t>
  </si>
  <si>
    <t>JFW</t>
  </si>
  <si>
    <t>D10-7</t>
  </si>
  <si>
    <t>D10-8</t>
  </si>
  <si>
    <t>DRD-185</t>
  </si>
  <si>
    <t>D4-12</t>
  </si>
  <si>
    <t>D7-157</t>
  </si>
  <si>
    <t>D7-4</t>
  </si>
  <si>
    <t>D9-4</t>
  </si>
  <si>
    <t>D11-1</t>
  </si>
  <si>
    <t>D1-35</t>
  </si>
  <si>
    <t>D8-8</t>
  </si>
  <si>
    <t>D8-9</t>
  </si>
  <si>
    <t>D3D-27</t>
  </si>
  <si>
    <t>D3K-56</t>
  </si>
  <si>
    <t>D3K-57</t>
  </si>
  <si>
    <t>D6-5</t>
  </si>
  <si>
    <t>D6-7</t>
  </si>
  <si>
    <t>D5-8</t>
  </si>
  <si>
    <t xml:space="preserve"># Raw reads </t>
  </si>
  <si>
    <t xml:space="preserve"> # Trimmed reads </t>
  </si>
  <si>
    <t>D1-2</t>
  </si>
  <si>
    <t>D5-6</t>
  </si>
  <si>
    <t>---</t>
  </si>
  <si>
    <t>G. turneri</t>
  </si>
  <si>
    <t>Assembly E-size</t>
  </si>
  <si>
    <t>Supplementary Table 1: Number of reads per species/accession and assembly size. E-size is an alternative assembly statistic implemented by the Genome Assembly Gold-standard Evaluations (GAGE) study to evaluate the completeness of the assembled gene space by considering the expected contig size for a randomly selected base.</t>
  </si>
  <si>
    <t>D4-185</t>
  </si>
  <si>
    <t>D2-2</t>
  </si>
  <si>
    <t>allChr</t>
  </si>
  <si>
    <t>Chr13</t>
  </si>
  <si>
    <t>Chr12</t>
  </si>
  <si>
    <t>Chr11</t>
  </si>
  <si>
    <t>Chr10</t>
  </si>
  <si>
    <t>Chr09</t>
  </si>
  <si>
    <t>Chr08</t>
  </si>
  <si>
    <t>Chr07</t>
  </si>
  <si>
    <t>Chr06</t>
  </si>
  <si>
    <t>Chr05</t>
  </si>
  <si>
    <t>Chr04</t>
  </si>
  <si>
    <t>Chr03</t>
  </si>
  <si>
    <t>Chr02</t>
  </si>
  <si>
    <t>Chr01</t>
  </si>
  <si>
    <t>SNPs:Indels</t>
  </si>
  <si>
    <t>all Chr</t>
  </si>
  <si>
    <t>Total SNPs vs Longiloba</t>
  </si>
  <si>
    <t>Total Indels vs Longiloba</t>
  </si>
  <si>
    <t>Deletion lengths</t>
  </si>
  <si>
    <t>Insertion lengths</t>
  </si>
  <si>
    <t>Number of deletions</t>
  </si>
  <si>
    <t>Number of insertions</t>
  </si>
  <si>
    <t>Total (kb)</t>
  </si>
  <si>
    <t>allChr (nt)</t>
  </si>
  <si>
    <t>Total insertions and deletions</t>
  </si>
  <si>
    <t>Number of indels/Mb</t>
  </si>
  <si>
    <r>
      <t xml:space="preserve">Supplementary Table 2: The number and length of indels per accession, and the number of SNPs, relative to </t>
    </r>
    <r>
      <rPr>
        <i/>
        <sz val="11"/>
        <color theme="1"/>
        <rFont val="Calibri"/>
        <family val="2"/>
        <scheme val="minor"/>
      </rPr>
      <t>G. longicalyx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Longiloba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</si>
  <si>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Novogene</t>
    </r>
    <r>
      <rPr>
        <sz val="11"/>
        <color theme="1"/>
        <rFont val="Calibri"/>
        <family val="2"/>
        <scheme val="minor"/>
      </rPr>
      <t>: Samples submitted to Novogene (Beijing) for Illumina library preparation and 2x150bp sequencing.</t>
    </r>
  </si>
  <si>
    <r>
      <rPr>
        <b/>
        <sz val="11"/>
        <color theme="1"/>
        <rFont val="Calibri"/>
        <family val="2"/>
        <scheme val="minor"/>
      </rPr>
      <t>USDA</t>
    </r>
    <r>
      <rPr>
        <sz val="11"/>
        <color theme="1"/>
        <rFont val="Calibri"/>
        <family val="2"/>
        <scheme val="minor"/>
      </rPr>
      <t>: Samples prepared at the USDA-ARS GBRU core facility using Accel-NGS 2S PCR-Free (Product number 20024 with adapter set 26396, Swift Biosciences, Ann Arbor, MI, USA) and sequenced as 2x100bp.</t>
    </r>
  </si>
  <si>
    <r>
      <rPr>
        <b/>
        <sz val="11"/>
        <color theme="1"/>
        <rFont val="Calibri"/>
        <family val="2"/>
        <scheme val="minor"/>
      </rPr>
      <t>NXT</t>
    </r>
    <r>
      <rPr>
        <sz val="11"/>
        <color theme="1"/>
        <rFont val="Calibri"/>
        <family val="2"/>
        <scheme val="minor"/>
      </rPr>
      <t xml:space="preserve">: Samples prepared in-house at the USDA-ARS GBRU core facility using Nextera and sequenced as 2x100 bp. </t>
    </r>
  </si>
  <si>
    <r>
      <rPr>
        <b/>
        <sz val="11"/>
        <color theme="1"/>
        <rFont val="Calibri"/>
        <family val="2"/>
        <scheme val="minor"/>
      </rPr>
      <t>BGI</t>
    </r>
    <r>
      <rPr>
        <sz val="11"/>
        <color theme="1"/>
        <rFont val="Calibri"/>
        <family val="2"/>
        <scheme val="minor"/>
      </rPr>
      <t xml:space="preserve">: Samples submitted to BGI Genomics (Hong Kong) for Illumina library preparation and 2x100bp sequencing. </t>
    </r>
  </si>
  <si>
    <t>USDA</t>
  </si>
  <si>
    <t>NXT</t>
  </si>
  <si>
    <t>Novogene</t>
  </si>
  <si>
    <t>BGI</t>
  </si>
  <si>
    <t>Sequenced</t>
  </si>
  <si>
    <t>Supplementary Table 3: Accessions used in the present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</si>
</sst>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165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left" vertical="center" wrapText="1"/>
    </xf>
    <xf numFmtId="1" fontId="0" fillId="0" borderId="0" xfId="0" applyNumberFormat="1"/>
    <xf numFmtId="0" fontId="5" fillId="0" borderId="0" xfId="0" applyFont="1" applyAlignment="1">
      <alignment wrapText="1"/>
    </xf>
    <xf numFmtId="166" fontId="0" fillId="0" borderId="0" xfId="0" applyNumberFormat="1"/>
    <xf numFmtId="3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A2" sqref="A2"/>
    </sheetView>
  </sheetViews>
  <sheetFormatPr defaultColWidth="29.28515625" defaultRowHeight="15" x14ac:dyDescent="0.25"/>
  <cols>
    <col min="1" max="1" width="16.85546875" bestFit="1" customWidth="1"/>
    <col min="2" max="2" width="17" bestFit="1" customWidth="1"/>
    <col min="3" max="3" width="10.42578125" bestFit="1" customWidth="1"/>
    <col min="4" max="4" width="12.7109375" customWidth="1"/>
    <col min="5" max="5" width="9.85546875" bestFit="1" customWidth="1"/>
    <col min="6" max="6" width="18.140625" bestFit="1" customWidth="1"/>
    <col min="7" max="7" width="10.28515625" bestFit="1" customWidth="1"/>
    <col min="8" max="8" width="17.42578125" bestFit="1" customWidth="1"/>
  </cols>
  <sheetData>
    <row r="1" spans="1:8" ht="43.5" customHeight="1" x14ac:dyDescent="0.25">
      <c r="A1" s="9" t="s">
        <v>50</v>
      </c>
      <c r="B1" s="9"/>
      <c r="C1" s="9"/>
      <c r="D1" s="9"/>
      <c r="E1" s="9"/>
      <c r="F1" s="9"/>
      <c r="G1" s="9"/>
      <c r="H1" s="9"/>
    </row>
    <row r="2" spans="1:8" ht="47.25" x14ac:dyDescent="0.25">
      <c r="A2" s="3" t="s">
        <v>3</v>
      </c>
      <c r="B2" s="3" t="s">
        <v>4</v>
      </c>
      <c r="C2" s="3" t="s">
        <v>23</v>
      </c>
      <c r="D2" s="3" t="s">
        <v>43</v>
      </c>
      <c r="E2" s="3" t="s">
        <v>0</v>
      </c>
      <c r="F2" s="3" t="s">
        <v>44</v>
      </c>
      <c r="G2" s="3" t="s">
        <v>1</v>
      </c>
      <c r="H2" s="3" t="s">
        <v>49</v>
      </c>
    </row>
    <row r="3" spans="1:8" x14ac:dyDescent="0.25">
      <c r="A3" s="4" t="s">
        <v>5</v>
      </c>
      <c r="B3" s="4" t="s">
        <v>6</v>
      </c>
      <c r="C3" s="5" t="s">
        <v>42</v>
      </c>
      <c r="D3" s="2">
        <v>209266292</v>
      </c>
      <c r="E3" s="1">
        <v>47.560520909099999</v>
      </c>
      <c r="F3" s="2">
        <v>125455638</v>
      </c>
      <c r="G3" s="1">
        <v>28.512644999999999</v>
      </c>
      <c r="H3" s="2">
        <v>2718</v>
      </c>
    </row>
    <row r="4" spans="1:8" x14ac:dyDescent="0.25">
      <c r="A4" s="4" t="s">
        <v>5</v>
      </c>
      <c r="B4" s="4" t="s">
        <v>6</v>
      </c>
      <c r="C4" s="5" t="s">
        <v>46</v>
      </c>
      <c r="D4" s="2">
        <v>150875945</v>
      </c>
      <c r="E4" s="1">
        <v>34.289987500000002</v>
      </c>
      <c r="F4" s="2">
        <v>91746782</v>
      </c>
      <c r="G4" s="1">
        <v>20.851541363599999</v>
      </c>
      <c r="H4" s="2">
        <v>1587</v>
      </c>
    </row>
    <row r="5" spans="1:8" x14ac:dyDescent="0.25">
      <c r="A5" s="4" t="s">
        <v>7</v>
      </c>
      <c r="B5" s="4" t="s">
        <v>8</v>
      </c>
      <c r="C5" s="5" t="s">
        <v>24</v>
      </c>
      <c r="D5" s="2">
        <v>155005858</v>
      </c>
      <c r="E5" s="1">
        <v>36.216321962599999</v>
      </c>
      <c r="F5" s="2">
        <v>130884124</v>
      </c>
      <c r="G5" s="1">
        <v>30.5804028037</v>
      </c>
      <c r="H5" s="2">
        <v>3891</v>
      </c>
    </row>
    <row r="6" spans="1:8" x14ac:dyDescent="0.25">
      <c r="A6" s="4" t="s">
        <v>7</v>
      </c>
      <c r="B6" s="4" t="s">
        <v>9</v>
      </c>
      <c r="C6" s="5" t="s">
        <v>25</v>
      </c>
      <c r="D6" s="2">
        <v>183115691</v>
      </c>
      <c r="E6" s="1">
        <v>42.784039953300002</v>
      </c>
      <c r="F6" s="2">
        <v>150576667</v>
      </c>
      <c r="G6" s="1">
        <v>35.181464252300003</v>
      </c>
      <c r="H6" s="2">
        <v>5724</v>
      </c>
    </row>
    <row r="7" spans="1:8" x14ac:dyDescent="0.25">
      <c r="A7" s="4" t="s">
        <v>7</v>
      </c>
      <c r="B7" s="4" t="s">
        <v>48</v>
      </c>
      <c r="C7" s="6" t="s">
        <v>2</v>
      </c>
      <c r="D7" s="2">
        <v>136351407</v>
      </c>
      <c r="E7" s="1">
        <v>44.951013296699998</v>
      </c>
      <c r="F7" s="2">
        <v>126215258</v>
      </c>
      <c r="G7" s="1">
        <v>41.609425714300002</v>
      </c>
      <c r="H7" s="2">
        <v>29772</v>
      </c>
    </row>
    <row r="8" spans="1:8" x14ac:dyDescent="0.25">
      <c r="A8" s="4" t="s">
        <v>7</v>
      </c>
      <c r="B8" s="4" t="s">
        <v>48</v>
      </c>
      <c r="C8" s="5" t="s">
        <v>26</v>
      </c>
      <c r="D8" s="2">
        <v>197515336</v>
      </c>
      <c r="E8" s="1">
        <v>65.114945934100007</v>
      </c>
      <c r="F8" s="2">
        <v>187920299</v>
      </c>
      <c r="G8" s="1">
        <v>61.951746923100004</v>
      </c>
      <c r="H8" s="2">
        <v>45201</v>
      </c>
    </row>
    <row r="9" spans="1:8" x14ac:dyDescent="0.25">
      <c r="A9" s="4" t="s">
        <v>7</v>
      </c>
      <c r="B9" s="4" t="s">
        <v>48</v>
      </c>
      <c r="C9" s="5" t="s">
        <v>27</v>
      </c>
      <c r="D9" s="2">
        <v>124131681</v>
      </c>
      <c r="E9" s="1">
        <v>40.922532197800003</v>
      </c>
      <c r="F9" s="2">
        <v>114788764</v>
      </c>
      <c r="G9" s="1">
        <v>37.842449670299999</v>
      </c>
      <c r="H9" s="2">
        <v>33468</v>
      </c>
    </row>
    <row r="10" spans="1:8" x14ac:dyDescent="0.25">
      <c r="A10" s="4" t="s">
        <v>10</v>
      </c>
      <c r="B10" s="4" t="s">
        <v>11</v>
      </c>
      <c r="C10" s="5" t="s">
        <v>28</v>
      </c>
      <c r="D10" s="2">
        <v>169506661</v>
      </c>
      <c r="E10" s="1">
        <v>36.889371273099997</v>
      </c>
      <c r="F10" s="2">
        <v>139275121</v>
      </c>
      <c r="G10" s="1">
        <v>30.3101460283</v>
      </c>
      <c r="H10" s="2">
        <v>4778</v>
      </c>
    </row>
    <row r="11" spans="1:8" x14ac:dyDescent="0.25">
      <c r="A11" s="4" t="s">
        <v>10</v>
      </c>
      <c r="B11" s="4" t="s">
        <v>11</v>
      </c>
      <c r="C11" s="5" t="s">
        <v>29</v>
      </c>
      <c r="D11" s="2">
        <v>158194517</v>
      </c>
      <c r="E11" s="1">
        <v>34.427533623499997</v>
      </c>
      <c r="F11" s="2">
        <v>134374429</v>
      </c>
      <c r="G11" s="1">
        <v>29.243618933600001</v>
      </c>
      <c r="H11" s="2">
        <v>5255</v>
      </c>
    </row>
    <row r="12" spans="1:8" x14ac:dyDescent="0.25">
      <c r="A12" s="4" t="s">
        <v>10</v>
      </c>
      <c r="B12" s="4" t="s">
        <v>12</v>
      </c>
      <c r="C12" s="5" t="s">
        <v>30</v>
      </c>
      <c r="D12" s="2">
        <v>173890886</v>
      </c>
      <c r="E12" s="1">
        <v>41.353361712199998</v>
      </c>
      <c r="F12" s="2">
        <v>143417911</v>
      </c>
      <c r="G12" s="1">
        <v>34.106518668299998</v>
      </c>
      <c r="H12" s="2">
        <v>4940</v>
      </c>
    </row>
    <row r="13" spans="1:8" x14ac:dyDescent="0.25">
      <c r="A13" s="4" t="s">
        <v>10</v>
      </c>
      <c r="B13" s="4" t="s">
        <v>12</v>
      </c>
      <c r="C13" s="5" t="s">
        <v>31</v>
      </c>
      <c r="D13" s="2">
        <v>169232618</v>
      </c>
      <c r="E13" s="1">
        <v>36.238247965699998</v>
      </c>
      <c r="F13" s="2">
        <v>143485641</v>
      </c>
      <c r="G13" s="1">
        <v>30.724976659500001</v>
      </c>
      <c r="H13" s="2">
        <v>3267</v>
      </c>
    </row>
    <row r="14" spans="1:8" x14ac:dyDescent="0.25">
      <c r="A14" s="4" t="s">
        <v>10</v>
      </c>
      <c r="B14" s="4" t="s">
        <v>13</v>
      </c>
      <c r="C14" s="5" t="s">
        <v>32</v>
      </c>
      <c r="D14" s="2">
        <v>189688054</v>
      </c>
      <c r="E14" s="1">
        <v>40.618426980700001</v>
      </c>
      <c r="F14" s="2">
        <v>166155995</v>
      </c>
      <c r="G14" s="1">
        <v>35.579442184199998</v>
      </c>
      <c r="H14" s="2">
        <v>5530</v>
      </c>
    </row>
    <row r="15" spans="1:8" x14ac:dyDescent="0.25">
      <c r="A15" s="4" t="s">
        <v>10</v>
      </c>
      <c r="B15" s="4" t="s">
        <v>14</v>
      </c>
      <c r="C15" s="5" t="s">
        <v>33</v>
      </c>
      <c r="D15" s="2">
        <v>303290420</v>
      </c>
      <c r="E15" s="1">
        <v>65.293954790100003</v>
      </c>
      <c r="F15" s="2">
        <v>260234325</v>
      </c>
      <c r="G15" s="1">
        <v>56.024612486499997</v>
      </c>
      <c r="H15" s="2">
        <v>10495</v>
      </c>
    </row>
    <row r="16" spans="1:8" x14ac:dyDescent="0.25">
      <c r="A16" s="4" t="s">
        <v>15</v>
      </c>
      <c r="B16" s="4" t="s">
        <v>16</v>
      </c>
      <c r="C16" s="5" t="s">
        <v>45</v>
      </c>
      <c r="D16" s="2">
        <v>145820029</v>
      </c>
      <c r="E16" s="1">
        <v>34.677771462499997</v>
      </c>
      <c r="F16" s="2">
        <v>67245582</v>
      </c>
      <c r="G16" s="1">
        <v>15.991814982199999</v>
      </c>
      <c r="H16" s="8" t="s">
        <v>47</v>
      </c>
    </row>
    <row r="17" spans="1:8" x14ac:dyDescent="0.25">
      <c r="A17" s="4" t="s">
        <v>15</v>
      </c>
      <c r="B17" s="4" t="s">
        <v>16</v>
      </c>
      <c r="C17" s="5" t="s">
        <v>34</v>
      </c>
      <c r="D17" s="2">
        <v>181003659</v>
      </c>
      <c r="E17" s="1">
        <v>43.044865398299997</v>
      </c>
      <c r="F17" s="2">
        <v>157481159</v>
      </c>
      <c r="G17" s="1">
        <v>37.450929607600003</v>
      </c>
      <c r="H17" s="2">
        <v>9074</v>
      </c>
    </row>
    <row r="18" spans="1:8" x14ac:dyDescent="0.25">
      <c r="A18" s="4" t="s">
        <v>15</v>
      </c>
      <c r="B18" s="4" t="s">
        <v>17</v>
      </c>
      <c r="C18" s="5" t="s">
        <v>35</v>
      </c>
      <c r="D18" s="2">
        <v>155793983</v>
      </c>
      <c r="E18" s="1">
        <v>36.614332079900002</v>
      </c>
      <c r="F18" s="2">
        <v>130561611</v>
      </c>
      <c r="G18" s="1">
        <v>30.684279906</v>
      </c>
      <c r="H18" s="2">
        <v>9368</v>
      </c>
    </row>
    <row r="19" spans="1:8" x14ac:dyDescent="0.25">
      <c r="A19" s="4" t="s">
        <v>15</v>
      </c>
      <c r="B19" s="4" t="s">
        <v>17</v>
      </c>
      <c r="C19" s="5" t="s">
        <v>36</v>
      </c>
      <c r="D19" s="2">
        <v>94579207</v>
      </c>
      <c r="E19" s="1">
        <v>22.227780728599999</v>
      </c>
      <c r="F19" s="2">
        <v>81335215</v>
      </c>
      <c r="G19" s="1">
        <v>19.115209165700001</v>
      </c>
      <c r="H19" s="2">
        <v>1765</v>
      </c>
    </row>
    <row r="20" spans="1:8" x14ac:dyDescent="0.25">
      <c r="A20" s="4" t="s">
        <v>18</v>
      </c>
      <c r="B20" s="4" t="s">
        <v>19</v>
      </c>
      <c r="C20" s="5" t="s">
        <v>37</v>
      </c>
      <c r="D20" s="2">
        <v>166777486</v>
      </c>
      <c r="E20" s="1">
        <v>36.654392527500001</v>
      </c>
      <c r="F20" s="2">
        <v>143853161</v>
      </c>
      <c r="G20" s="1">
        <v>31.616079340700001</v>
      </c>
      <c r="H20" s="2">
        <v>10350</v>
      </c>
    </row>
    <row r="21" spans="1:8" x14ac:dyDescent="0.25">
      <c r="A21" s="4" t="s">
        <v>18</v>
      </c>
      <c r="B21" s="4" t="s">
        <v>20</v>
      </c>
      <c r="C21" s="5" t="s">
        <v>38</v>
      </c>
      <c r="D21" s="2">
        <v>166667596</v>
      </c>
      <c r="E21" s="1">
        <v>37.878999090900002</v>
      </c>
      <c r="F21" s="2">
        <v>135720623</v>
      </c>
      <c r="G21" s="1">
        <v>30.845596136400001</v>
      </c>
      <c r="H21" s="2">
        <v>5467</v>
      </c>
    </row>
    <row r="22" spans="1:8" x14ac:dyDescent="0.25">
      <c r="A22" s="4" t="s">
        <v>18</v>
      </c>
      <c r="B22" s="4" t="s">
        <v>20</v>
      </c>
      <c r="C22" s="5" t="s">
        <v>39</v>
      </c>
      <c r="D22" s="2">
        <v>161773353</v>
      </c>
      <c r="E22" s="1">
        <v>36.766671136399999</v>
      </c>
      <c r="F22" s="2">
        <v>139262455</v>
      </c>
      <c r="G22" s="1">
        <v>31.650557954500002</v>
      </c>
      <c r="H22" s="2">
        <v>7051</v>
      </c>
    </row>
    <row r="23" spans="1:8" x14ac:dyDescent="0.25">
      <c r="A23" s="4" t="s">
        <v>21</v>
      </c>
      <c r="B23" s="4" t="s">
        <v>22</v>
      </c>
      <c r="C23" s="5" t="s">
        <v>40</v>
      </c>
      <c r="D23" s="2">
        <v>165907958</v>
      </c>
      <c r="E23" s="1">
        <v>39.454924613599999</v>
      </c>
      <c r="F23" s="2">
        <v>142939108</v>
      </c>
      <c r="G23" s="1">
        <v>33.992653507699998</v>
      </c>
      <c r="H23" s="2">
        <v>7621</v>
      </c>
    </row>
    <row r="24" spans="1:8" x14ac:dyDescent="0.25">
      <c r="A24" s="4" t="s">
        <v>21</v>
      </c>
      <c r="B24" s="4" t="s">
        <v>22</v>
      </c>
      <c r="C24" s="5" t="s">
        <v>41</v>
      </c>
      <c r="D24" s="2">
        <v>167999537</v>
      </c>
      <c r="E24" s="1">
        <v>39.952327467300002</v>
      </c>
      <c r="F24" s="2">
        <v>98890166</v>
      </c>
      <c r="G24" s="1">
        <v>23.517280856100001</v>
      </c>
      <c r="H24" s="2">
        <v>1918</v>
      </c>
    </row>
    <row r="26" spans="1:8" x14ac:dyDescent="0.25">
      <c r="D26" s="7"/>
      <c r="E26" s="7"/>
      <c r="F26" s="7"/>
      <c r="G26" s="7"/>
    </row>
    <row r="27" spans="1:8" x14ac:dyDescent="0.25">
      <c r="D27" s="7"/>
      <c r="E27" s="7"/>
      <c r="F27" s="7"/>
      <c r="G27" s="7"/>
    </row>
  </sheetData>
  <mergeCells count="1">
    <mergeCell ref="A1:H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/>
  </sheetViews>
  <sheetFormatPr defaultRowHeight="15" x14ac:dyDescent="0.25"/>
  <cols>
    <col min="1" max="1" width="20.140625" bestFit="1" customWidth="1"/>
    <col min="2" max="2" width="9.85546875" bestFit="1" customWidth="1"/>
    <col min="3" max="14" width="6.7109375" bestFit="1" customWidth="1"/>
    <col min="15" max="15" width="7.7109375" bestFit="1" customWidth="1"/>
    <col min="16" max="16" width="7.5703125" bestFit="1" customWidth="1"/>
    <col min="17" max="17" width="9.5703125" bestFit="1" customWidth="1"/>
    <col min="18" max="18" width="19.7109375" bestFit="1" customWidth="1"/>
    <col min="19" max="19" width="9.7109375" bestFit="1" customWidth="1"/>
    <col min="20" max="31" width="10.7109375" bestFit="1" customWidth="1"/>
    <col min="32" max="32" width="7.28515625" bestFit="1" customWidth="1"/>
    <col min="33" max="33" width="10" bestFit="1" customWidth="1"/>
    <col min="34" max="34" width="9.42578125" bestFit="1" customWidth="1"/>
  </cols>
  <sheetData>
    <row r="1" spans="1:34" x14ac:dyDescent="0.25">
      <c r="A1" t="s">
        <v>79</v>
      </c>
    </row>
    <row r="2" spans="1:34" ht="30" x14ac:dyDescent="0.25">
      <c r="A2" s="16" t="s">
        <v>78</v>
      </c>
      <c r="B2" s="17"/>
      <c r="C2" s="17" t="s">
        <v>66</v>
      </c>
      <c r="D2" s="17" t="s">
        <v>65</v>
      </c>
      <c r="E2" s="17" t="s">
        <v>64</v>
      </c>
      <c r="F2" s="17" t="s">
        <v>63</v>
      </c>
      <c r="G2" s="17" t="s">
        <v>62</v>
      </c>
      <c r="H2" s="17" t="s">
        <v>61</v>
      </c>
      <c r="I2" s="17" t="s">
        <v>60</v>
      </c>
      <c r="J2" s="17" t="s">
        <v>59</v>
      </c>
      <c r="K2" s="17" t="s">
        <v>58</v>
      </c>
      <c r="L2" s="17" t="s">
        <v>57</v>
      </c>
      <c r="M2" s="17" t="s">
        <v>56</v>
      </c>
      <c r="N2" s="17" t="s">
        <v>55</v>
      </c>
      <c r="O2" s="17" t="s">
        <v>54</v>
      </c>
      <c r="P2" s="17" t="s">
        <v>53</v>
      </c>
      <c r="R2" s="16" t="s">
        <v>77</v>
      </c>
      <c r="S2" t="s">
        <v>23</v>
      </c>
      <c r="T2" t="s">
        <v>66</v>
      </c>
      <c r="U2" t="s">
        <v>65</v>
      </c>
      <c r="V2" t="s">
        <v>64</v>
      </c>
      <c r="W2" t="s">
        <v>63</v>
      </c>
      <c r="X2" t="s">
        <v>62</v>
      </c>
      <c r="Y2" t="s">
        <v>61</v>
      </c>
      <c r="Z2" t="s">
        <v>60</v>
      </c>
      <c r="AA2" t="s">
        <v>59</v>
      </c>
      <c r="AB2" t="s">
        <v>58</v>
      </c>
      <c r="AC2" t="s">
        <v>57</v>
      </c>
      <c r="AD2" t="s">
        <v>56</v>
      </c>
      <c r="AE2" t="s">
        <v>55</v>
      </c>
      <c r="AF2" t="s">
        <v>54</v>
      </c>
      <c r="AG2" t="s">
        <v>76</v>
      </c>
      <c r="AH2" t="s">
        <v>75</v>
      </c>
    </row>
    <row r="3" spans="1:34" x14ac:dyDescent="0.25">
      <c r="A3" s="4" t="s">
        <v>6</v>
      </c>
      <c r="B3" t="s">
        <v>42</v>
      </c>
      <c r="C3" s="2">
        <v>157.90726726581815</v>
      </c>
      <c r="D3" s="2">
        <v>131.33781842530672</v>
      </c>
      <c r="E3" s="2">
        <v>147.75274240626945</v>
      </c>
      <c r="F3" s="2">
        <v>127.31138270229442</v>
      </c>
      <c r="G3" s="2">
        <v>98.159642345926287</v>
      </c>
      <c r="H3" s="2">
        <v>162.5272408362566</v>
      </c>
      <c r="I3" s="2">
        <v>161.09548867858982</v>
      </c>
      <c r="J3" s="2">
        <v>169.05652873628406</v>
      </c>
      <c r="K3" s="2">
        <v>160.918031785377</v>
      </c>
      <c r="L3" s="2">
        <v>124.18140753264379</v>
      </c>
      <c r="M3" s="2">
        <v>134.15546431048256</v>
      </c>
      <c r="N3" s="2">
        <v>153.48598047538655</v>
      </c>
      <c r="O3" s="2">
        <v>120.36797002830689</v>
      </c>
      <c r="P3" s="2">
        <v>141.19865687363645</v>
      </c>
      <c r="R3" s="4" t="s">
        <v>6</v>
      </c>
      <c r="S3" t="s">
        <v>42</v>
      </c>
      <c r="T3" s="13">
        <f>SUM(C35,T35)</f>
        <v>-25262</v>
      </c>
      <c r="U3" s="13">
        <f>SUM(D35,U35)</f>
        <v>-21353</v>
      </c>
      <c r="V3" s="13">
        <f>SUM(E35,V35)</f>
        <v>-15876</v>
      </c>
      <c r="W3" s="13">
        <f>SUM(F35,W35)</f>
        <v>-19203</v>
      </c>
      <c r="X3" s="13">
        <f>SUM(G35,X35)</f>
        <v>-13673</v>
      </c>
      <c r="Y3" s="13">
        <f>SUM(H35,Y35)</f>
        <v>-22713</v>
      </c>
      <c r="Z3" s="13">
        <f>SUM(I35,Z35)</f>
        <v>-28094</v>
      </c>
      <c r="AA3" s="13">
        <f>SUM(J35,AA35)</f>
        <v>-27439</v>
      </c>
      <c r="AB3" s="13">
        <f>SUM(K35,AB35)</f>
        <v>-34761</v>
      </c>
      <c r="AC3" s="13">
        <f>SUM(L35,AC35)</f>
        <v>-19942</v>
      </c>
      <c r="AD3" s="13">
        <f>SUM(M35,AD35)</f>
        <v>-22230</v>
      </c>
      <c r="AE3" s="13">
        <f>SUM(N35,AE35)</f>
        <v>-12792</v>
      </c>
      <c r="AF3" s="13">
        <f>SUM(O35,AF35)</f>
        <v>-15108</v>
      </c>
      <c r="AG3" s="13">
        <f>SUM(P35,AG35)</f>
        <v>-278446</v>
      </c>
      <c r="AH3" s="13">
        <f>AG3/1000</f>
        <v>-278.44600000000003</v>
      </c>
    </row>
    <row r="4" spans="1:34" x14ac:dyDescent="0.25">
      <c r="A4" s="4" t="s">
        <v>8</v>
      </c>
      <c r="B4" t="s">
        <v>24</v>
      </c>
      <c r="C4" s="2">
        <v>142.54970261901786</v>
      </c>
      <c r="D4" s="2">
        <v>131.78389544082208</v>
      </c>
      <c r="E4" s="2">
        <v>136.65271384336128</v>
      </c>
      <c r="F4" s="2">
        <v>122.93686323602054</v>
      </c>
      <c r="G4" s="2">
        <v>99.282179551915277</v>
      </c>
      <c r="H4" s="2">
        <v>136.44769803492017</v>
      </c>
      <c r="I4" s="2">
        <v>140.45020974471925</v>
      </c>
      <c r="J4" s="2">
        <v>153.02258999923333</v>
      </c>
      <c r="K4" s="2">
        <v>138.39035583546001</v>
      </c>
      <c r="L4" s="2">
        <v>123.34506079106919</v>
      </c>
      <c r="M4" s="2">
        <v>121.42433569593088</v>
      </c>
      <c r="N4" s="2">
        <v>133.70045779917362</v>
      </c>
      <c r="O4" s="2">
        <v>111.12604184522178</v>
      </c>
      <c r="P4" s="2">
        <v>129.54933390177618</v>
      </c>
      <c r="R4" s="4" t="s">
        <v>8</v>
      </c>
      <c r="S4" t="s">
        <v>24</v>
      </c>
      <c r="T4" s="13">
        <f>SUM(C36,T36)</f>
        <v>-25064</v>
      </c>
      <c r="U4" s="13">
        <f>SUM(D36,U36)</f>
        <v>-22620</v>
      </c>
      <c r="V4" s="13">
        <f>SUM(E36,V36)</f>
        <v>-17152</v>
      </c>
      <c r="W4" s="13">
        <f>SUM(F36,W36)</f>
        <v>-22034</v>
      </c>
      <c r="X4" s="13">
        <f>SUM(G36,X36)</f>
        <v>-18827</v>
      </c>
      <c r="Y4" s="13">
        <f>SUM(H36,Y36)</f>
        <v>-22109</v>
      </c>
      <c r="Z4" s="13">
        <f>SUM(I36,Z36)</f>
        <v>-28855</v>
      </c>
      <c r="AA4" s="13">
        <f>SUM(J36,AA36)</f>
        <v>-27910</v>
      </c>
      <c r="AB4" s="13">
        <f>SUM(K36,AB36)</f>
        <v>-36322</v>
      </c>
      <c r="AC4" s="13">
        <f>SUM(L36,AC36)</f>
        <v>-22941</v>
      </c>
      <c r="AD4" s="13">
        <f>SUM(M36,AD36)</f>
        <v>-24180</v>
      </c>
      <c r="AE4" s="13">
        <f>SUM(N36,AE36)</f>
        <v>-14832</v>
      </c>
      <c r="AF4" s="13">
        <f>SUM(O36,AF36)</f>
        <v>-18272</v>
      </c>
      <c r="AG4" s="13">
        <f>SUM(P36,AG36)</f>
        <v>-301118</v>
      </c>
      <c r="AH4" s="13">
        <f>AG4/1000</f>
        <v>-301.11799999999999</v>
      </c>
    </row>
    <row r="5" spans="1:34" x14ac:dyDescent="0.25">
      <c r="A5" s="4" t="s">
        <v>9</v>
      </c>
      <c r="B5" t="s">
        <v>52</v>
      </c>
      <c r="C5" s="2">
        <v>192.68552846480756</v>
      </c>
      <c r="D5" s="2">
        <v>176.23228377253068</v>
      </c>
      <c r="E5" s="2">
        <v>189.18119546783211</v>
      </c>
      <c r="F5" s="2">
        <v>151.83764073930794</v>
      </c>
      <c r="G5" s="2">
        <v>129.66863808625618</v>
      </c>
      <c r="H5" s="2">
        <v>198.18103020655215</v>
      </c>
      <c r="I5" s="2">
        <v>172.2790313576206</v>
      </c>
      <c r="J5" s="2">
        <v>191.98716164625841</v>
      </c>
      <c r="K5" s="2">
        <v>177.09609913421883</v>
      </c>
      <c r="L5" s="2">
        <v>151.95776950763093</v>
      </c>
      <c r="M5" s="2">
        <v>181.82540453639785</v>
      </c>
      <c r="N5" s="2">
        <v>201.04461914788129</v>
      </c>
      <c r="O5" s="2">
        <v>140.05207680786475</v>
      </c>
      <c r="P5" s="2">
        <v>171.5071841473536</v>
      </c>
      <c r="R5" s="4" t="s">
        <v>9</v>
      </c>
      <c r="S5" t="s">
        <v>52</v>
      </c>
      <c r="T5" s="13">
        <f>SUM(C37,T37)</f>
        <v>-34795</v>
      </c>
      <c r="U5" s="13">
        <f>SUM(D37,U37)</f>
        <v>-32626</v>
      </c>
      <c r="V5" s="13">
        <f>SUM(E37,V37)</f>
        <v>-26307</v>
      </c>
      <c r="W5" s="13">
        <f>SUM(F37,W37)</f>
        <v>-28815</v>
      </c>
      <c r="X5" s="13">
        <f>SUM(G37,X37)</f>
        <v>-24828</v>
      </c>
      <c r="Y5" s="13">
        <f>SUM(H37,Y37)</f>
        <v>-33797</v>
      </c>
      <c r="Z5" s="13">
        <f>SUM(I37,Z37)</f>
        <v>-36885</v>
      </c>
      <c r="AA5" s="13">
        <f>SUM(J37,AA37)</f>
        <v>-37497</v>
      </c>
      <c r="AB5" s="13">
        <f>SUM(K37,AB37)</f>
        <v>-47518</v>
      </c>
      <c r="AC5" s="13">
        <f>SUM(L37,AC37)</f>
        <v>-29889</v>
      </c>
      <c r="AD5" s="13">
        <f>SUM(M37,AD37)</f>
        <v>-36067</v>
      </c>
      <c r="AE5" s="13">
        <f>SUM(N37,AE37)</f>
        <v>-23815</v>
      </c>
      <c r="AF5" s="13">
        <f>SUM(O37,AF37)</f>
        <v>-24784</v>
      </c>
      <c r="AG5" s="13">
        <f>SUM(P37,AG37)</f>
        <v>-417623</v>
      </c>
      <c r="AH5" s="13">
        <f>AG5/1000</f>
        <v>-417.62299999999999</v>
      </c>
    </row>
    <row r="6" spans="1:34" x14ac:dyDescent="0.25">
      <c r="A6" s="4" t="s">
        <v>48</v>
      </c>
      <c r="B6" t="s">
        <v>26</v>
      </c>
      <c r="C6" s="2">
        <v>193.59839069905792</v>
      </c>
      <c r="D6" s="2">
        <v>173.82665415314429</v>
      </c>
      <c r="E6" s="2">
        <v>188.35087837060672</v>
      </c>
      <c r="F6" s="2">
        <v>153.20467807251853</v>
      </c>
      <c r="G6" s="2">
        <v>123.43232027520622</v>
      </c>
      <c r="H6" s="2">
        <v>200.43264238534621</v>
      </c>
      <c r="I6" s="2">
        <v>176.57534833988754</v>
      </c>
      <c r="J6" s="2">
        <v>199.88160091526484</v>
      </c>
      <c r="K6" s="2">
        <v>176.82740745622235</v>
      </c>
      <c r="L6" s="2">
        <v>154.01646917919919</v>
      </c>
      <c r="M6" s="2">
        <v>181.7456355601162</v>
      </c>
      <c r="N6" s="2">
        <v>198.56084454658779</v>
      </c>
      <c r="O6" s="2">
        <v>146.03618244032617</v>
      </c>
      <c r="P6" s="2">
        <v>172.49486735074228</v>
      </c>
      <c r="R6" s="4" t="s">
        <v>48</v>
      </c>
      <c r="S6" t="s">
        <v>26</v>
      </c>
      <c r="T6" s="13">
        <f>SUM(C38,T38)</f>
        <v>-35689</v>
      </c>
      <c r="U6" s="13">
        <f>SUM(D38,U38)</f>
        <v>-30350</v>
      </c>
      <c r="V6" s="13">
        <f>SUM(E38,V38)</f>
        <v>-26288</v>
      </c>
      <c r="W6" s="13">
        <f>SUM(F38,W38)</f>
        <v>-29073</v>
      </c>
      <c r="X6" s="13">
        <f>SUM(G38,X38)</f>
        <v>-23284</v>
      </c>
      <c r="Y6" s="13">
        <f>SUM(H38,Y38)</f>
        <v>-32693</v>
      </c>
      <c r="Z6" s="13">
        <f>SUM(I38,Z38)</f>
        <v>-37047</v>
      </c>
      <c r="AA6" s="13">
        <f>SUM(J38,AA38)</f>
        <v>-38776</v>
      </c>
      <c r="AB6" s="13">
        <f>SUM(K38,AB38)</f>
        <v>-46012</v>
      </c>
      <c r="AC6" s="13">
        <f>SUM(L38,AC38)</f>
        <v>-29919</v>
      </c>
      <c r="AD6" s="13">
        <f>SUM(M38,AD38)</f>
        <v>-36102</v>
      </c>
      <c r="AE6" s="13">
        <f>SUM(N38,AE38)</f>
        <v>-22293</v>
      </c>
      <c r="AF6" s="13">
        <f>SUM(O38,AF38)</f>
        <v>-26207</v>
      </c>
      <c r="AG6" s="13">
        <f>SUM(P38,AG38)</f>
        <v>-413733</v>
      </c>
      <c r="AH6" s="13">
        <f>AG6/1000</f>
        <v>-413.733</v>
      </c>
    </row>
    <row r="7" spans="1:34" x14ac:dyDescent="0.25">
      <c r="A7" s="4" t="s">
        <v>11</v>
      </c>
      <c r="B7" t="s">
        <v>51</v>
      </c>
      <c r="C7" s="2">
        <v>205.78778641522456</v>
      </c>
      <c r="D7" s="2">
        <v>178.25556166433248</v>
      </c>
      <c r="E7" s="2">
        <v>207.47002205671819</v>
      </c>
      <c r="F7" s="2">
        <v>185.19335166964632</v>
      </c>
      <c r="G7" s="2">
        <v>151.26188850701664</v>
      </c>
      <c r="H7" s="2">
        <v>202.68425456414028</v>
      </c>
      <c r="I7" s="2">
        <v>214.37309888998419</v>
      </c>
      <c r="J7" s="2">
        <v>212.18712376695336</v>
      </c>
      <c r="K7" s="2">
        <v>200.65611679433292</v>
      </c>
      <c r="L7" s="2">
        <v>184.26970419654188</v>
      </c>
      <c r="M7" s="2">
        <v>174.11972142759026</v>
      </c>
      <c r="N7" s="2">
        <v>190.37567824687059</v>
      </c>
      <c r="O7" s="2">
        <v>160.97072686976423</v>
      </c>
      <c r="P7" s="2">
        <v>189.04523454266112</v>
      </c>
      <c r="R7" s="4" t="s">
        <v>11</v>
      </c>
      <c r="S7" t="s">
        <v>51</v>
      </c>
      <c r="T7" s="13">
        <f>SUM(C39,T39)</f>
        <v>-34268</v>
      </c>
      <c r="U7" s="13">
        <f>SUM(D39,U39)</f>
        <v>-31313</v>
      </c>
      <c r="V7" s="13">
        <f>SUM(E39,V39)</f>
        <v>-26848</v>
      </c>
      <c r="W7" s="13">
        <f>SUM(F39,W39)</f>
        <v>-32342</v>
      </c>
      <c r="X7" s="13">
        <f>SUM(G39,X39)</f>
        <v>-26149</v>
      </c>
      <c r="Y7" s="13">
        <f>SUM(H39,Y39)</f>
        <v>-32887</v>
      </c>
      <c r="Z7" s="13">
        <f>SUM(I39,Z39)</f>
        <v>-40320</v>
      </c>
      <c r="AA7" s="13">
        <f>SUM(J39,AA39)</f>
        <v>-37537</v>
      </c>
      <c r="AB7" s="13">
        <f>SUM(K39,AB39)</f>
        <v>-49283</v>
      </c>
      <c r="AC7" s="13">
        <f>SUM(L39,AC39)</f>
        <v>-34701</v>
      </c>
      <c r="AD7" s="13">
        <f>SUM(M39,AD39)</f>
        <v>-32278</v>
      </c>
      <c r="AE7" s="13">
        <f>SUM(N39,AE39)</f>
        <v>-19593</v>
      </c>
      <c r="AF7" s="13">
        <f>SUM(O39,AF39)</f>
        <v>-27567</v>
      </c>
      <c r="AG7" s="13">
        <f>SUM(P39,AG39)</f>
        <v>-425086</v>
      </c>
      <c r="AH7" s="13">
        <f>AG7/1000</f>
        <v>-425.08600000000001</v>
      </c>
    </row>
    <row r="8" spans="1:34" x14ac:dyDescent="0.25">
      <c r="A8" s="4" t="s">
        <v>12</v>
      </c>
      <c r="B8" t="s">
        <v>30</v>
      </c>
      <c r="C8" s="2">
        <v>211.85563538406524</v>
      </c>
      <c r="D8" s="2">
        <v>190.36336637117782</v>
      </c>
      <c r="E8" s="2">
        <v>193.96644400184172</v>
      </c>
      <c r="F8" s="2">
        <v>186.76946530087736</v>
      </c>
      <c r="G8" s="2">
        <v>151.63606757567965</v>
      </c>
      <c r="H8" s="2">
        <v>207.1874789217284</v>
      </c>
      <c r="I8" s="2">
        <v>207.60066028816644</v>
      </c>
      <c r="J8" s="2">
        <v>222.33961772709466</v>
      </c>
      <c r="K8" s="2">
        <v>199.24195006803555</v>
      </c>
      <c r="L8" s="2">
        <v>188.17801685428472</v>
      </c>
      <c r="M8" s="2">
        <v>182.70286327549604</v>
      </c>
      <c r="N8" s="2">
        <v>204.20578682225482</v>
      </c>
      <c r="O8" s="2">
        <v>171.08712321117466</v>
      </c>
      <c r="P8" s="2">
        <v>192.73036065692625</v>
      </c>
      <c r="R8" s="4" t="s">
        <v>12</v>
      </c>
      <c r="S8" t="s">
        <v>30</v>
      </c>
      <c r="T8" s="13">
        <f>SUM(C40,T40)</f>
        <v>-34146</v>
      </c>
      <c r="U8" s="13">
        <f>SUM(D40,U40)</f>
        <v>-33467</v>
      </c>
      <c r="V8" s="13">
        <f>SUM(E40,V40)</f>
        <v>-24837</v>
      </c>
      <c r="W8" s="13">
        <f>SUM(F40,W40)</f>
        <v>-32979</v>
      </c>
      <c r="X8" s="13">
        <f>SUM(G40,X40)</f>
        <v>-27228</v>
      </c>
      <c r="Y8" s="13">
        <f>SUM(H40,Y40)</f>
        <v>-32182</v>
      </c>
      <c r="Z8" s="13">
        <f>SUM(I40,Z40)</f>
        <v>-38445</v>
      </c>
      <c r="AA8" s="13">
        <f>SUM(J40,AA40)</f>
        <v>-38117</v>
      </c>
      <c r="AB8" s="13">
        <f>SUM(K40,AB40)</f>
        <v>-47935</v>
      </c>
      <c r="AC8" s="13">
        <f>SUM(L40,AC40)</f>
        <v>-33549</v>
      </c>
      <c r="AD8" s="13">
        <f>SUM(M40,AD40)</f>
        <v>-33581</v>
      </c>
      <c r="AE8" s="13">
        <f>SUM(N40,AE40)</f>
        <v>-20229</v>
      </c>
      <c r="AF8" s="13">
        <f>SUM(O40,AF40)</f>
        <v>-26912</v>
      </c>
      <c r="AG8" s="13">
        <f>SUM(P40,AG40)</f>
        <v>-423607</v>
      </c>
      <c r="AH8" s="13">
        <f>AG8/1000</f>
        <v>-423.60700000000003</v>
      </c>
    </row>
    <row r="9" spans="1:34" x14ac:dyDescent="0.25">
      <c r="A9" s="4" t="s">
        <v>13</v>
      </c>
      <c r="B9" t="s">
        <v>32</v>
      </c>
      <c r="C9" s="2">
        <v>168.64682296288126</v>
      </c>
      <c r="D9" s="2">
        <v>153.2433861515072</v>
      </c>
      <c r="E9" s="2">
        <v>168.13921218814602</v>
      </c>
      <c r="F9" s="2">
        <v>147.81694270045327</v>
      </c>
      <c r="G9" s="2">
        <v>124.58603907025046</v>
      </c>
      <c r="H9" s="2">
        <v>170.51556926189119</v>
      </c>
      <c r="I9" s="2">
        <v>172.08225348057019</v>
      </c>
      <c r="J9" s="2">
        <v>180.18926349257697</v>
      </c>
      <c r="K9" s="2">
        <v>158.9806233703496</v>
      </c>
      <c r="L9" s="2">
        <v>150.89625248947857</v>
      </c>
      <c r="M9" s="2">
        <v>143.63201869274283</v>
      </c>
      <c r="N9" s="2">
        <v>159.27204630794526</v>
      </c>
      <c r="O9" s="2">
        <v>139.22904795297035</v>
      </c>
      <c r="P9" s="2">
        <v>155.90045482678048</v>
      </c>
      <c r="R9" s="4" t="s">
        <v>13</v>
      </c>
      <c r="S9" t="s">
        <v>32</v>
      </c>
      <c r="T9" s="13">
        <f>SUM(C41,T41)</f>
        <v>-28670</v>
      </c>
      <c r="U9" s="13">
        <f>SUM(D41,U41)</f>
        <v>-26495</v>
      </c>
      <c r="V9" s="13">
        <f>SUM(E41,V41)</f>
        <v>-22894</v>
      </c>
      <c r="W9" s="13">
        <f>SUM(F41,W41)</f>
        <v>-25962</v>
      </c>
      <c r="X9" s="13">
        <f>SUM(G41,X41)</f>
        <v>-22048</v>
      </c>
      <c r="Y9" s="13">
        <f>SUM(H41,Y41)</f>
        <v>-26100</v>
      </c>
      <c r="Z9" s="13">
        <f>SUM(I41,Z41)</f>
        <v>-33127</v>
      </c>
      <c r="AA9" s="13">
        <f>SUM(J41,AA41)</f>
        <v>-31520</v>
      </c>
      <c r="AB9" s="13">
        <f>SUM(K41,AB41)</f>
        <v>-39339</v>
      </c>
      <c r="AC9" s="13">
        <f>SUM(L41,AC41)</f>
        <v>-28402</v>
      </c>
      <c r="AD9" s="13">
        <f>SUM(M41,AD41)</f>
        <v>-26851</v>
      </c>
      <c r="AE9" s="13">
        <f>SUM(N41,AE41)</f>
        <v>-16811</v>
      </c>
      <c r="AF9" s="13">
        <f>SUM(O41,AF41)</f>
        <v>-22102</v>
      </c>
      <c r="AG9" s="13">
        <f>SUM(P41,AG41)</f>
        <v>-350321</v>
      </c>
      <c r="AH9" s="13">
        <f>AG9/1000</f>
        <v>-350.32100000000003</v>
      </c>
    </row>
    <row r="10" spans="1:34" x14ac:dyDescent="0.25">
      <c r="A10" s="4" t="s">
        <v>14</v>
      </c>
      <c r="B10" t="s">
        <v>33</v>
      </c>
      <c r="C10" s="2">
        <v>230.9899437843327</v>
      </c>
      <c r="D10" s="2">
        <v>192.92830921039112</v>
      </c>
      <c r="E10" s="2">
        <v>186.27508562754318</v>
      </c>
      <c r="F10" s="2">
        <v>189.5678711359202</v>
      </c>
      <c r="G10" s="2">
        <v>140.87841935161848</v>
      </c>
      <c r="H10" s="2">
        <v>216.01771450986857</v>
      </c>
      <c r="I10" s="2">
        <v>218.60382324656769</v>
      </c>
      <c r="J10" s="2">
        <v>232.57963318689238</v>
      </c>
      <c r="K10" s="2">
        <v>181.80527433278905</v>
      </c>
      <c r="L10" s="2">
        <v>194.27369791306882</v>
      </c>
      <c r="M10" s="2">
        <v>187.74426257649645</v>
      </c>
      <c r="N10" s="2">
        <v>223.17279286849603</v>
      </c>
      <c r="O10" s="2">
        <v>161.41653416616538</v>
      </c>
      <c r="P10" s="2">
        <v>194.91794548172908</v>
      </c>
      <c r="R10" s="4" t="s">
        <v>14</v>
      </c>
      <c r="S10" t="s">
        <v>33</v>
      </c>
      <c r="T10" s="13">
        <f>SUM(C42,T42)</f>
        <v>-38007</v>
      </c>
      <c r="U10" s="13">
        <f>SUM(D42,U42)</f>
        <v>-35769</v>
      </c>
      <c r="V10" s="13">
        <f>SUM(E42,V42)</f>
        <v>-25017</v>
      </c>
      <c r="W10" s="13">
        <f>SUM(F42,W42)</f>
        <v>-31995</v>
      </c>
      <c r="X10" s="13">
        <f>SUM(G42,X42)</f>
        <v>-24974</v>
      </c>
      <c r="Y10" s="13">
        <f>SUM(H42,Y42)</f>
        <v>-34593</v>
      </c>
      <c r="Z10" s="13">
        <f>SUM(I42,Z42)</f>
        <v>-40003</v>
      </c>
      <c r="AA10" s="13">
        <f>SUM(J42,AA42)</f>
        <v>-39831</v>
      </c>
      <c r="AB10" s="13">
        <f>SUM(K42,AB42)</f>
        <v>-44377</v>
      </c>
      <c r="AC10" s="13">
        <f>SUM(L42,AC42)</f>
        <v>-35501</v>
      </c>
      <c r="AD10" s="13">
        <f>SUM(M42,AD42)</f>
        <v>-32738</v>
      </c>
      <c r="AE10" s="13">
        <f>SUM(N42,AE42)</f>
        <v>-22594</v>
      </c>
      <c r="AF10" s="13">
        <f>SUM(O42,AF42)</f>
        <v>-27033</v>
      </c>
      <c r="AG10" s="13">
        <f>SUM(P42,AG42)</f>
        <v>-432432</v>
      </c>
      <c r="AH10" s="13">
        <f>AG10/1000</f>
        <v>-432.43200000000002</v>
      </c>
    </row>
    <row r="11" spans="1:34" x14ac:dyDescent="0.25">
      <c r="A11" s="4" t="s">
        <v>16</v>
      </c>
      <c r="B11" t="s">
        <v>34</v>
      </c>
      <c r="C11" s="2">
        <v>198.80707521213353</v>
      </c>
      <c r="D11" s="2">
        <v>162.86590462905272</v>
      </c>
      <c r="E11" s="2">
        <v>181.2931830441907</v>
      </c>
      <c r="F11" s="2">
        <v>160.68317642478823</v>
      </c>
      <c r="G11" s="2">
        <v>126.09834613943008</v>
      </c>
      <c r="H11" s="2">
        <v>204.60301972519954</v>
      </c>
      <c r="I11" s="2">
        <v>198.15532218974749</v>
      </c>
      <c r="J11" s="2">
        <v>207.25091118633293</v>
      </c>
      <c r="K11" s="2">
        <v>192.72264145980472</v>
      </c>
      <c r="L11" s="2">
        <v>159.00238244627852</v>
      </c>
      <c r="M11" s="2">
        <v>173.57729238887504</v>
      </c>
      <c r="N11" s="2">
        <v>191.25064429959897</v>
      </c>
      <c r="O11" s="2">
        <v>155.43242853370398</v>
      </c>
      <c r="P11" s="2">
        <v>176.60176088699504</v>
      </c>
      <c r="R11" s="4" t="s">
        <v>16</v>
      </c>
      <c r="S11" t="s">
        <v>34</v>
      </c>
      <c r="T11" s="13">
        <f>SUM(C43,T43)</f>
        <v>-47918</v>
      </c>
      <c r="U11" s="13">
        <f>SUM(D43,U43)</f>
        <v>-37600</v>
      </c>
      <c r="V11" s="13">
        <f>SUM(E43,V43)</f>
        <v>-33483</v>
      </c>
      <c r="W11" s="13">
        <f>SUM(F43,W43)</f>
        <v>-37344</v>
      </c>
      <c r="X11" s="13">
        <f>SUM(G43,X43)</f>
        <v>-28298</v>
      </c>
      <c r="Y11" s="13">
        <f>SUM(H43,Y43)</f>
        <v>-46549</v>
      </c>
      <c r="Z11" s="13">
        <f>SUM(I43,Z43)</f>
        <v>-52835</v>
      </c>
      <c r="AA11" s="13">
        <f>SUM(J43,AA43)</f>
        <v>-52337</v>
      </c>
      <c r="AB11" s="13">
        <f>SUM(K43,AB43)</f>
        <v>-62561</v>
      </c>
      <c r="AC11" s="13">
        <f>SUM(L43,AC43)</f>
        <v>-38946</v>
      </c>
      <c r="AD11" s="13">
        <f>SUM(M43,AD43)</f>
        <v>-43769</v>
      </c>
      <c r="AE11" s="13">
        <f>SUM(N43,AE43)</f>
        <v>-25249</v>
      </c>
      <c r="AF11" s="13">
        <f>SUM(O43,AF43)</f>
        <v>-36203</v>
      </c>
      <c r="AG11" s="13">
        <f>SUM(P43,AG43)</f>
        <v>-543092</v>
      </c>
      <c r="AH11" s="13">
        <f>AG11/1000</f>
        <v>-543.09199999999998</v>
      </c>
    </row>
    <row r="12" spans="1:34" x14ac:dyDescent="0.25">
      <c r="A12" s="4" t="s">
        <v>17</v>
      </c>
      <c r="B12" t="s">
        <v>35</v>
      </c>
      <c r="C12" s="2">
        <v>205.01811825693505</v>
      </c>
      <c r="D12" s="2">
        <v>167.53378196998125</v>
      </c>
      <c r="E12" s="2">
        <v>190.95108191191787</v>
      </c>
      <c r="F12" s="2">
        <v>163.99623160880449</v>
      </c>
      <c r="G12" s="2">
        <v>132.94270493705741</v>
      </c>
      <c r="H12" s="2">
        <v>210.43763215372678</v>
      </c>
      <c r="I12" s="2">
        <v>205.05894604293218</v>
      </c>
      <c r="J12" s="2">
        <v>212.85228716434193</v>
      </c>
      <c r="K12" s="2">
        <v>199.07225006087987</v>
      </c>
      <c r="L12" s="2">
        <v>164.004379304542</v>
      </c>
      <c r="M12" s="2">
        <v>177.91672469859691</v>
      </c>
      <c r="N12" s="2">
        <v>200.70592261134126</v>
      </c>
      <c r="O12" s="2">
        <v>161.55370564198111</v>
      </c>
      <c r="P12" s="2">
        <v>182.59459545890761</v>
      </c>
      <c r="R12" s="4" t="s">
        <v>17</v>
      </c>
      <c r="S12" t="s">
        <v>35</v>
      </c>
      <c r="T12" s="13">
        <f>SUM(C44,T44)</f>
        <v>-49677</v>
      </c>
      <c r="U12" s="13">
        <f>SUM(D44,U44)</f>
        <v>-39087</v>
      </c>
      <c r="V12" s="13">
        <f>SUM(E44,V44)</f>
        <v>-33147</v>
      </c>
      <c r="W12" s="13">
        <f>SUM(F44,W44)</f>
        <v>-37554</v>
      </c>
      <c r="X12" s="13">
        <f>SUM(G44,X44)</f>
        <v>-29361</v>
      </c>
      <c r="Y12" s="13">
        <f>SUM(H44,Y44)</f>
        <v>-46794</v>
      </c>
      <c r="Z12" s="13">
        <f>SUM(I44,Z44)</f>
        <v>-57838</v>
      </c>
      <c r="AA12" s="13">
        <f>SUM(J44,AA44)</f>
        <v>-51790</v>
      </c>
      <c r="AB12" s="13">
        <f>SUM(K44,AB44)</f>
        <v>-63341</v>
      </c>
      <c r="AC12" s="13">
        <f>SUM(L44,AC44)</f>
        <v>-39333</v>
      </c>
      <c r="AD12" s="13">
        <f>SUM(M44,AD44)</f>
        <v>-45898</v>
      </c>
      <c r="AE12" s="13">
        <f>SUM(N44,AE44)</f>
        <v>-25528</v>
      </c>
      <c r="AF12" s="13">
        <f>SUM(O44,AF44)</f>
        <v>-35951</v>
      </c>
      <c r="AG12" s="13">
        <f>SUM(P44,AG44)</f>
        <v>-555299</v>
      </c>
      <c r="AH12" s="13">
        <f>AG12/1000</f>
        <v>-555.29899999999998</v>
      </c>
    </row>
    <row r="13" spans="1:34" x14ac:dyDescent="0.25">
      <c r="A13" s="4" t="s">
        <v>19</v>
      </c>
      <c r="B13" t="s">
        <v>37</v>
      </c>
      <c r="C13" s="2">
        <v>220.21458956827937</v>
      </c>
      <c r="D13" s="2">
        <v>179.89648782854965</v>
      </c>
      <c r="E13" s="2">
        <v>209.08695535131503</v>
      </c>
      <c r="F13" s="2">
        <v>179.08189065058721</v>
      </c>
      <c r="G13" s="2">
        <v>145.58683929896119</v>
      </c>
      <c r="H13" s="2">
        <v>228.64632194745266</v>
      </c>
      <c r="I13" s="2">
        <v>220.81757436338464</v>
      </c>
      <c r="J13" s="2">
        <v>230.75918599403946</v>
      </c>
      <c r="K13" s="2">
        <v>208.67444213243897</v>
      </c>
      <c r="L13" s="2">
        <v>179.79846584735461</v>
      </c>
      <c r="M13" s="2">
        <v>190.61594572263593</v>
      </c>
      <c r="N13" s="2">
        <v>220.6607935558242</v>
      </c>
      <c r="O13" s="2">
        <v>177.48274327108325</v>
      </c>
      <c r="P13" s="2">
        <v>197.55799599024647</v>
      </c>
      <c r="R13" s="4" t="s">
        <v>19</v>
      </c>
      <c r="S13" t="s">
        <v>37</v>
      </c>
      <c r="T13" s="13">
        <f>SUM(C45,T45)</f>
        <v>-45804</v>
      </c>
      <c r="U13" s="13">
        <f>SUM(D45,U45)</f>
        <v>-37810</v>
      </c>
      <c r="V13" s="13">
        <f>SUM(E45,V45)</f>
        <v>-31841</v>
      </c>
      <c r="W13" s="13">
        <f>SUM(F45,W45)</f>
        <v>-37886</v>
      </c>
      <c r="X13" s="13">
        <f>SUM(G45,X45)</f>
        <v>-30325</v>
      </c>
      <c r="Y13" s="13">
        <f>SUM(H45,Y45)</f>
        <v>-44786</v>
      </c>
      <c r="Z13" s="13">
        <f>SUM(I45,Z45)</f>
        <v>-49283</v>
      </c>
      <c r="AA13" s="13">
        <f>SUM(J45,AA45)</f>
        <v>-52588</v>
      </c>
      <c r="AB13" s="13">
        <f>SUM(K45,AB45)</f>
        <v>-59587</v>
      </c>
      <c r="AC13" s="13">
        <f>SUM(L45,AC45)</f>
        <v>-38295</v>
      </c>
      <c r="AD13" s="13">
        <f>SUM(M45,AD45)</f>
        <v>-43470</v>
      </c>
      <c r="AE13" s="13">
        <f>SUM(N45,AE45)</f>
        <v>-27001</v>
      </c>
      <c r="AF13" s="13">
        <f>SUM(O45,AF45)</f>
        <v>-33992</v>
      </c>
      <c r="AG13" s="13">
        <f>SUM(P45,AG45)</f>
        <v>-532668</v>
      </c>
      <c r="AH13" s="13">
        <f>AG13/1000</f>
        <v>-532.66800000000001</v>
      </c>
    </row>
    <row r="14" spans="1:34" x14ac:dyDescent="0.25">
      <c r="A14" s="4" t="s">
        <v>20</v>
      </c>
      <c r="B14" t="s">
        <v>39</v>
      </c>
      <c r="C14" s="2">
        <v>219.641813264436</v>
      </c>
      <c r="D14" s="2">
        <v>180.66119128371884</v>
      </c>
      <c r="E14" s="2">
        <v>208.4095914035785</v>
      </c>
      <c r="F14" s="2">
        <v>179.45179487016185</v>
      </c>
      <c r="G14" s="2">
        <v>145.72715644970981</v>
      </c>
      <c r="H14" s="2">
        <v>229.03790667419946</v>
      </c>
      <c r="I14" s="2">
        <v>220.09605548086651</v>
      </c>
      <c r="J14" s="2">
        <v>231.77443539005358</v>
      </c>
      <c r="K14" s="2">
        <v>208.56130879433519</v>
      </c>
      <c r="L14" s="2">
        <v>179.86280021209112</v>
      </c>
      <c r="M14" s="2">
        <v>192.3389556103196</v>
      </c>
      <c r="N14" s="2">
        <v>220.06807461687916</v>
      </c>
      <c r="O14" s="2">
        <v>177.4655968366063</v>
      </c>
      <c r="P14" s="2">
        <v>197.73551202545011</v>
      </c>
      <c r="R14" s="4" t="s">
        <v>20</v>
      </c>
      <c r="S14" t="s">
        <v>39</v>
      </c>
      <c r="T14" s="13">
        <f>SUM(C46,T46)</f>
        <v>-45474</v>
      </c>
      <c r="U14" s="13">
        <f>SUM(D46,U46)</f>
        <v>-38652</v>
      </c>
      <c r="V14" s="13">
        <f>SUM(E46,V46)</f>
        <v>-31468</v>
      </c>
      <c r="W14" s="13">
        <f>SUM(F46,W46)</f>
        <v>-37939</v>
      </c>
      <c r="X14" s="13">
        <f>SUM(G46,X46)</f>
        <v>-30280</v>
      </c>
      <c r="Y14" s="13">
        <f>SUM(H46,Y46)</f>
        <v>-44807</v>
      </c>
      <c r="Z14" s="13">
        <f>SUM(I46,Z46)</f>
        <v>-49267</v>
      </c>
      <c r="AA14" s="13">
        <f>SUM(J46,AA46)</f>
        <v>-52288</v>
      </c>
      <c r="AB14" s="13">
        <f>SUM(K46,AB46)</f>
        <v>-59261</v>
      </c>
      <c r="AC14" s="13">
        <f>SUM(L46,AC46)</f>
        <v>-38375</v>
      </c>
      <c r="AD14" s="13">
        <f>SUM(M46,AD46)</f>
        <v>-43622</v>
      </c>
      <c r="AE14" s="13">
        <f>SUM(N46,AE46)</f>
        <v>-26779</v>
      </c>
      <c r="AF14" s="13">
        <f>SUM(O46,AF46)</f>
        <v>-33949</v>
      </c>
      <c r="AG14" s="13">
        <f>SUM(P46,AG46)</f>
        <v>-532161</v>
      </c>
      <c r="AH14" s="13">
        <f>AG14/1000</f>
        <v>-532.16099999999994</v>
      </c>
    </row>
    <row r="15" spans="1:34" x14ac:dyDescent="0.25">
      <c r="A15" s="4" t="s">
        <v>22</v>
      </c>
      <c r="B15" t="s">
        <v>40</v>
      </c>
      <c r="C15" s="2">
        <v>248.85340476044769</v>
      </c>
      <c r="D15" s="2">
        <v>213.97358554952626</v>
      </c>
      <c r="E15" s="2">
        <v>233.79981421873455</v>
      </c>
      <c r="F15" s="2">
        <v>201.71037921326132</v>
      </c>
      <c r="G15" s="2">
        <v>170.99983437898973</v>
      </c>
      <c r="H15" s="2">
        <v>249.5373671193941</v>
      </c>
      <c r="I15" s="2">
        <v>247.80893983213045</v>
      </c>
      <c r="J15" s="2">
        <v>259.60627228078579</v>
      </c>
      <c r="K15" s="2">
        <v>232.55971813960144</v>
      </c>
      <c r="L15" s="2">
        <v>204.71194859156716</v>
      </c>
      <c r="M15" s="2">
        <v>221.21532502427769</v>
      </c>
      <c r="N15" s="2">
        <v>246.23238206459587</v>
      </c>
      <c r="O15" s="2">
        <v>199.24156862235412</v>
      </c>
      <c r="P15" s="2">
        <v>223.71691910269942</v>
      </c>
      <c r="R15" s="4" t="s">
        <v>22</v>
      </c>
      <c r="S15" t="s">
        <v>40</v>
      </c>
      <c r="T15" s="13">
        <f>SUM(C47,T47)</f>
        <v>-41866</v>
      </c>
      <c r="U15" s="13">
        <f>SUM(D47,U47)</f>
        <v>-37695</v>
      </c>
      <c r="V15" s="13">
        <f>SUM(E47,V47)</f>
        <v>-30976</v>
      </c>
      <c r="W15" s="13">
        <f>SUM(F47,W47)</f>
        <v>-37056</v>
      </c>
      <c r="X15" s="13">
        <f>SUM(G47,X47)</f>
        <v>-26859</v>
      </c>
      <c r="Y15" s="13">
        <f>SUM(H47,Y47)</f>
        <v>-38667</v>
      </c>
      <c r="Z15" s="13">
        <f>SUM(I47,Z47)</f>
        <v>-52630</v>
      </c>
      <c r="AA15" s="13">
        <f>SUM(J47,AA47)</f>
        <v>-47663</v>
      </c>
      <c r="AB15" s="13">
        <f>SUM(K47,AB47)</f>
        <v>-58267</v>
      </c>
      <c r="AC15" s="13">
        <f>SUM(L47,AC47)</f>
        <v>-35790</v>
      </c>
      <c r="AD15" s="13">
        <f>SUM(M47,AD47)</f>
        <v>-37207</v>
      </c>
      <c r="AE15" s="13">
        <f>SUM(N47,AE47)</f>
        <v>-26248</v>
      </c>
      <c r="AF15" s="13">
        <f>SUM(O47,AF47)</f>
        <v>-35676</v>
      </c>
      <c r="AG15" s="13">
        <f>SUM(P47,AG47)</f>
        <v>-506600</v>
      </c>
      <c r="AH15" s="13">
        <f>AG15/1000</f>
        <v>-506.6</v>
      </c>
    </row>
    <row r="16" spans="1:34" x14ac:dyDescent="0.25">
      <c r="A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R16" s="4"/>
      <c r="AH16" s="10"/>
    </row>
    <row r="17" spans="1:33" x14ac:dyDescent="0.25">
      <c r="A17" s="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R17" s="4"/>
    </row>
    <row r="18" spans="1:33" x14ac:dyDescent="0.25">
      <c r="A18" s="15" t="s">
        <v>74</v>
      </c>
      <c r="C18" t="s">
        <v>66</v>
      </c>
      <c r="D18" t="s">
        <v>65</v>
      </c>
      <c r="E18" t="s">
        <v>64</v>
      </c>
      <c r="F18" t="s">
        <v>63</v>
      </c>
      <c r="G18" t="s">
        <v>62</v>
      </c>
      <c r="H18" t="s">
        <v>61</v>
      </c>
      <c r="I18" t="s">
        <v>60</v>
      </c>
      <c r="J18" t="s">
        <v>59</v>
      </c>
      <c r="K18" t="s">
        <v>58</v>
      </c>
      <c r="L18" t="s">
        <v>57</v>
      </c>
      <c r="M18" t="s">
        <v>56</v>
      </c>
      <c r="N18" t="s">
        <v>55</v>
      </c>
      <c r="O18" t="s">
        <v>54</v>
      </c>
      <c r="P18" t="s">
        <v>53</v>
      </c>
      <c r="R18" s="15" t="s">
        <v>73</v>
      </c>
      <c r="T18" t="s">
        <v>66</v>
      </c>
      <c r="U18" t="s">
        <v>65</v>
      </c>
      <c r="V18" t="s">
        <v>64</v>
      </c>
      <c r="W18" t="s">
        <v>63</v>
      </c>
      <c r="X18" t="s">
        <v>62</v>
      </c>
      <c r="Y18" t="s">
        <v>61</v>
      </c>
      <c r="Z18" t="s">
        <v>60</v>
      </c>
      <c r="AA18" t="s">
        <v>59</v>
      </c>
      <c r="AB18" t="s">
        <v>58</v>
      </c>
      <c r="AC18" t="s">
        <v>57</v>
      </c>
      <c r="AD18" t="s">
        <v>56</v>
      </c>
      <c r="AE18" t="s">
        <v>55</v>
      </c>
      <c r="AF18" t="s">
        <v>54</v>
      </c>
      <c r="AG18" t="s">
        <v>53</v>
      </c>
    </row>
    <row r="19" spans="1:33" x14ac:dyDescent="0.25">
      <c r="A19" s="4" t="s">
        <v>6</v>
      </c>
      <c r="B19" t="s">
        <v>42</v>
      </c>
      <c r="C19" s="13">
        <v>2941</v>
      </c>
      <c r="D19" s="13">
        <v>2720</v>
      </c>
      <c r="E19" s="13">
        <v>2338</v>
      </c>
      <c r="F19" s="13">
        <v>2590</v>
      </c>
      <c r="G19" s="13">
        <v>2087</v>
      </c>
      <c r="H19" s="13">
        <v>2849</v>
      </c>
      <c r="I19" s="13">
        <v>3367</v>
      </c>
      <c r="J19" s="13">
        <v>3267</v>
      </c>
      <c r="K19" s="13">
        <v>3967</v>
      </c>
      <c r="L19" s="13">
        <v>2589</v>
      </c>
      <c r="M19" s="13">
        <v>2786</v>
      </c>
      <c r="N19" s="13">
        <v>1895</v>
      </c>
      <c r="O19" s="13">
        <v>2433</v>
      </c>
      <c r="P19" s="13">
        <v>35829</v>
      </c>
      <c r="R19" s="4" t="s">
        <v>6</v>
      </c>
      <c r="S19" t="s">
        <v>42</v>
      </c>
      <c r="T19" s="13">
        <v>5881</v>
      </c>
      <c r="U19" s="13">
        <v>5524</v>
      </c>
      <c r="V19" s="13">
        <v>4424</v>
      </c>
      <c r="W19" s="13">
        <v>5326</v>
      </c>
      <c r="X19" s="13">
        <v>4209</v>
      </c>
      <c r="Y19" s="13">
        <v>5452</v>
      </c>
      <c r="Z19" s="13">
        <v>6457</v>
      </c>
      <c r="AA19" s="13">
        <v>6391</v>
      </c>
      <c r="AB19" s="13">
        <v>7412</v>
      </c>
      <c r="AC19" s="13">
        <v>5132</v>
      </c>
      <c r="AD19" s="13">
        <v>5623</v>
      </c>
      <c r="AE19" s="13">
        <v>3543</v>
      </c>
      <c r="AF19" s="13">
        <v>4587</v>
      </c>
      <c r="AG19" s="13">
        <v>69961</v>
      </c>
    </row>
    <row r="20" spans="1:33" x14ac:dyDescent="0.25">
      <c r="A20" s="4" t="s">
        <v>8</v>
      </c>
      <c r="B20" t="s">
        <v>24</v>
      </c>
      <c r="C20" s="13">
        <v>2694</v>
      </c>
      <c r="D20" s="13">
        <v>2792</v>
      </c>
      <c r="E20" s="13">
        <v>2154</v>
      </c>
      <c r="F20" s="13">
        <v>2536</v>
      </c>
      <c r="G20" s="13">
        <v>2110</v>
      </c>
      <c r="H20" s="13">
        <v>2398</v>
      </c>
      <c r="I20" s="13">
        <v>2929</v>
      </c>
      <c r="J20" s="13">
        <v>3027</v>
      </c>
      <c r="K20" s="13">
        <v>3384</v>
      </c>
      <c r="L20" s="13">
        <v>2579</v>
      </c>
      <c r="M20" s="13">
        <v>2539</v>
      </c>
      <c r="N20" s="13">
        <v>1611</v>
      </c>
      <c r="O20" s="13">
        <v>2195</v>
      </c>
      <c r="P20" s="13">
        <v>32948</v>
      </c>
      <c r="R20" s="4" t="s">
        <v>8</v>
      </c>
      <c r="S20" t="s">
        <v>24</v>
      </c>
      <c r="T20" s="13">
        <v>5270</v>
      </c>
      <c r="U20" s="13">
        <v>5480</v>
      </c>
      <c r="V20" s="13">
        <v>4100</v>
      </c>
      <c r="W20" s="13">
        <v>5108</v>
      </c>
      <c r="X20" s="13">
        <v>4258</v>
      </c>
      <c r="Y20" s="13">
        <v>4571</v>
      </c>
      <c r="Z20" s="13">
        <v>5636</v>
      </c>
      <c r="AA20" s="13">
        <v>5715</v>
      </c>
      <c r="AB20" s="13">
        <v>6402</v>
      </c>
      <c r="AC20" s="13">
        <v>5090</v>
      </c>
      <c r="AD20" s="13">
        <v>5072</v>
      </c>
      <c r="AE20" s="13">
        <v>3126</v>
      </c>
      <c r="AF20" s="13">
        <v>4286</v>
      </c>
      <c r="AG20" s="13">
        <v>64114</v>
      </c>
    </row>
    <row r="21" spans="1:33" x14ac:dyDescent="0.25">
      <c r="A21" s="4" t="s">
        <v>9</v>
      </c>
      <c r="B21" t="s">
        <v>52</v>
      </c>
      <c r="C21" s="13">
        <v>3577</v>
      </c>
      <c r="D21" s="13">
        <v>3640</v>
      </c>
      <c r="E21" s="13">
        <v>2909</v>
      </c>
      <c r="F21" s="13">
        <v>3051</v>
      </c>
      <c r="G21" s="13">
        <v>2667</v>
      </c>
      <c r="H21" s="13">
        <v>3379</v>
      </c>
      <c r="I21" s="13">
        <v>3539</v>
      </c>
      <c r="J21" s="13">
        <v>3767</v>
      </c>
      <c r="K21" s="13">
        <v>4393</v>
      </c>
      <c r="L21" s="13">
        <v>3104</v>
      </c>
      <c r="M21" s="13">
        <v>3702</v>
      </c>
      <c r="N21" s="13">
        <v>2358</v>
      </c>
      <c r="O21" s="13">
        <v>2653</v>
      </c>
      <c r="P21" s="13">
        <v>42739</v>
      </c>
      <c r="R21" s="4" t="s">
        <v>9</v>
      </c>
      <c r="S21" t="s">
        <v>52</v>
      </c>
      <c r="T21" s="13">
        <v>7188</v>
      </c>
      <c r="U21" s="13">
        <v>7422</v>
      </c>
      <c r="V21" s="13">
        <v>5749</v>
      </c>
      <c r="W21" s="13">
        <v>6390</v>
      </c>
      <c r="X21" s="13">
        <v>5650</v>
      </c>
      <c r="Y21" s="13">
        <v>6743</v>
      </c>
      <c r="Z21" s="13">
        <v>6967</v>
      </c>
      <c r="AA21" s="13">
        <v>7201</v>
      </c>
      <c r="AB21" s="13">
        <v>8130</v>
      </c>
      <c r="AC21" s="13">
        <v>6344</v>
      </c>
      <c r="AD21" s="13">
        <v>7695</v>
      </c>
      <c r="AE21" s="13">
        <v>4765</v>
      </c>
      <c r="AF21" s="13">
        <v>5515</v>
      </c>
      <c r="AG21" s="13">
        <v>85759</v>
      </c>
    </row>
    <row r="22" spans="1:33" x14ac:dyDescent="0.25">
      <c r="A22" s="4" t="s">
        <v>48</v>
      </c>
      <c r="B22" t="s">
        <v>26</v>
      </c>
      <c r="C22" s="13">
        <v>3598</v>
      </c>
      <c r="D22" s="13">
        <v>3635</v>
      </c>
      <c r="E22" s="13">
        <v>2918</v>
      </c>
      <c r="F22" s="13">
        <v>3062</v>
      </c>
      <c r="G22" s="13">
        <v>2585</v>
      </c>
      <c r="H22" s="13">
        <v>3481</v>
      </c>
      <c r="I22" s="13">
        <v>3647</v>
      </c>
      <c r="J22" s="13">
        <v>3886</v>
      </c>
      <c r="K22" s="13">
        <v>4390</v>
      </c>
      <c r="L22" s="13">
        <v>3117</v>
      </c>
      <c r="M22" s="13">
        <v>3714</v>
      </c>
      <c r="N22" s="13">
        <v>2335</v>
      </c>
      <c r="O22" s="13">
        <v>2753</v>
      </c>
      <c r="P22" s="13">
        <v>43121</v>
      </c>
      <c r="R22" s="4" t="s">
        <v>48</v>
      </c>
      <c r="S22" t="s">
        <v>26</v>
      </c>
      <c r="T22" s="13">
        <v>7218</v>
      </c>
      <c r="U22" s="13">
        <v>7276</v>
      </c>
      <c r="V22" s="13">
        <v>5702</v>
      </c>
      <c r="W22" s="13">
        <v>6464</v>
      </c>
      <c r="X22" s="13">
        <v>5332</v>
      </c>
      <c r="Y22" s="13">
        <v>6756</v>
      </c>
      <c r="Z22" s="13">
        <v>7121</v>
      </c>
      <c r="AA22" s="13">
        <v>7533</v>
      </c>
      <c r="AB22" s="13">
        <v>8114</v>
      </c>
      <c r="AC22" s="13">
        <v>6459</v>
      </c>
      <c r="AD22" s="13">
        <v>7678</v>
      </c>
      <c r="AE22" s="13">
        <v>4700</v>
      </c>
      <c r="AF22" s="13">
        <v>5764</v>
      </c>
      <c r="AG22" s="13">
        <v>86117</v>
      </c>
    </row>
    <row r="23" spans="1:33" x14ac:dyDescent="0.25">
      <c r="A23" s="4" t="s">
        <v>11</v>
      </c>
      <c r="B23" t="s">
        <v>51</v>
      </c>
      <c r="C23" s="13">
        <v>3867</v>
      </c>
      <c r="D23" s="13">
        <v>3537</v>
      </c>
      <c r="E23" s="13">
        <v>3143</v>
      </c>
      <c r="F23" s="13">
        <v>3677</v>
      </c>
      <c r="G23" s="13">
        <v>3041</v>
      </c>
      <c r="H23" s="13">
        <v>3422</v>
      </c>
      <c r="I23" s="13">
        <v>4409</v>
      </c>
      <c r="J23" s="13">
        <v>4073</v>
      </c>
      <c r="K23" s="13">
        <v>4969</v>
      </c>
      <c r="L23" s="13">
        <v>3699</v>
      </c>
      <c r="M23" s="13">
        <v>3528</v>
      </c>
      <c r="N23" s="13">
        <v>2205</v>
      </c>
      <c r="O23" s="13">
        <v>3087</v>
      </c>
      <c r="P23" s="13">
        <v>46657</v>
      </c>
      <c r="R23" s="4" t="s">
        <v>11</v>
      </c>
      <c r="S23" t="s">
        <v>51</v>
      </c>
      <c r="T23" s="13">
        <v>7630</v>
      </c>
      <c r="U23" s="13">
        <v>7652</v>
      </c>
      <c r="V23" s="13">
        <v>6352</v>
      </c>
      <c r="W23" s="13">
        <v>7838</v>
      </c>
      <c r="X23" s="13">
        <v>6661</v>
      </c>
      <c r="Y23" s="13">
        <v>6930</v>
      </c>
      <c r="Z23" s="13">
        <v>8664</v>
      </c>
      <c r="AA23" s="13">
        <v>8049</v>
      </c>
      <c r="AB23" s="13">
        <v>9220</v>
      </c>
      <c r="AC23" s="13">
        <v>7758</v>
      </c>
      <c r="AD23" s="13">
        <v>7386</v>
      </c>
      <c r="AE23" s="13">
        <v>4540</v>
      </c>
      <c r="AF23" s="13">
        <v>6301</v>
      </c>
      <c r="AG23" s="13">
        <v>94981</v>
      </c>
    </row>
    <row r="24" spans="1:33" x14ac:dyDescent="0.25">
      <c r="A24" s="4" t="s">
        <v>12</v>
      </c>
      <c r="B24" t="s">
        <v>30</v>
      </c>
      <c r="C24" s="13">
        <v>3965</v>
      </c>
      <c r="D24" s="13">
        <v>3722</v>
      </c>
      <c r="E24" s="13">
        <v>2889</v>
      </c>
      <c r="F24" s="13">
        <v>3614</v>
      </c>
      <c r="G24" s="13">
        <v>2992</v>
      </c>
      <c r="H24" s="13">
        <v>3539</v>
      </c>
      <c r="I24" s="13">
        <v>4274</v>
      </c>
      <c r="J24" s="13">
        <v>4309</v>
      </c>
      <c r="K24" s="13">
        <v>4858</v>
      </c>
      <c r="L24" s="13">
        <v>3732</v>
      </c>
      <c r="M24" s="13">
        <v>3688</v>
      </c>
      <c r="N24" s="13">
        <v>2361</v>
      </c>
      <c r="O24" s="13">
        <v>3216</v>
      </c>
      <c r="P24" s="13">
        <v>47159</v>
      </c>
      <c r="R24" s="4" t="s">
        <v>12</v>
      </c>
      <c r="S24" t="s">
        <v>30</v>
      </c>
      <c r="T24" s="13">
        <v>7871</v>
      </c>
      <c r="U24" s="13">
        <v>8227</v>
      </c>
      <c r="V24" s="13">
        <v>5988</v>
      </c>
      <c r="W24" s="13">
        <v>7999</v>
      </c>
      <c r="X24" s="13">
        <v>6734</v>
      </c>
      <c r="Y24" s="13">
        <v>7043</v>
      </c>
      <c r="Z24" s="13">
        <v>8386</v>
      </c>
      <c r="AA24" s="13">
        <v>8393</v>
      </c>
      <c r="AB24" s="13">
        <v>9231</v>
      </c>
      <c r="AC24" s="13">
        <v>7968</v>
      </c>
      <c r="AD24" s="13">
        <v>7764</v>
      </c>
      <c r="AE24" s="13">
        <v>4874</v>
      </c>
      <c r="AF24" s="13">
        <v>6762</v>
      </c>
      <c r="AG24" s="13">
        <v>97240</v>
      </c>
    </row>
    <row r="25" spans="1:33" x14ac:dyDescent="0.25">
      <c r="A25" s="4" t="s">
        <v>13</v>
      </c>
      <c r="B25" t="s">
        <v>32</v>
      </c>
      <c r="C25" s="13">
        <v>3129</v>
      </c>
      <c r="D25" s="13">
        <v>3032</v>
      </c>
      <c r="E25" s="13">
        <v>2490</v>
      </c>
      <c r="F25" s="13">
        <v>2889</v>
      </c>
      <c r="G25" s="13">
        <v>2483</v>
      </c>
      <c r="H25" s="13">
        <v>2915</v>
      </c>
      <c r="I25" s="13">
        <v>3562</v>
      </c>
      <c r="J25" s="13">
        <v>3472</v>
      </c>
      <c r="K25" s="13">
        <v>3902</v>
      </c>
      <c r="L25" s="13">
        <v>3018</v>
      </c>
      <c r="M25" s="13">
        <v>2910</v>
      </c>
      <c r="N25" s="13">
        <v>1839</v>
      </c>
      <c r="O25" s="13">
        <v>2625</v>
      </c>
      <c r="P25" s="13">
        <v>38266</v>
      </c>
      <c r="R25" s="4" t="s">
        <v>13</v>
      </c>
      <c r="S25" t="s">
        <v>32</v>
      </c>
      <c r="T25" s="13">
        <v>6293</v>
      </c>
      <c r="U25" s="13">
        <v>6587</v>
      </c>
      <c r="V25" s="13">
        <v>5205</v>
      </c>
      <c r="W25" s="13">
        <v>6302</v>
      </c>
      <c r="X25" s="13">
        <v>5508</v>
      </c>
      <c r="Y25" s="13">
        <v>5794</v>
      </c>
      <c r="Z25" s="13">
        <v>6932</v>
      </c>
      <c r="AA25" s="13">
        <v>6822</v>
      </c>
      <c r="AB25" s="13">
        <v>7340</v>
      </c>
      <c r="AC25" s="13">
        <v>6364</v>
      </c>
      <c r="AD25" s="13">
        <v>6093</v>
      </c>
      <c r="AE25" s="13">
        <v>3804</v>
      </c>
      <c r="AF25" s="13">
        <v>5495</v>
      </c>
      <c r="AG25" s="13">
        <v>78539</v>
      </c>
    </row>
    <row r="26" spans="1:33" x14ac:dyDescent="0.25">
      <c r="A26" s="4" t="s">
        <v>14</v>
      </c>
      <c r="B26" t="s">
        <v>33</v>
      </c>
      <c r="C26" s="13">
        <v>4311</v>
      </c>
      <c r="D26" s="13">
        <v>3893</v>
      </c>
      <c r="E26" s="13">
        <v>2827</v>
      </c>
      <c r="F26" s="13">
        <v>3775</v>
      </c>
      <c r="G26" s="13">
        <v>2847</v>
      </c>
      <c r="H26" s="13">
        <v>3632</v>
      </c>
      <c r="I26" s="13">
        <v>4569</v>
      </c>
      <c r="J26" s="13">
        <v>4467</v>
      </c>
      <c r="K26" s="13">
        <v>4509</v>
      </c>
      <c r="L26" s="13">
        <v>3913</v>
      </c>
      <c r="M26" s="13">
        <v>3866</v>
      </c>
      <c r="N26" s="13">
        <v>2612</v>
      </c>
      <c r="O26" s="13">
        <v>3131</v>
      </c>
      <c r="P26" s="13">
        <v>48352</v>
      </c>
      <c r="R26" s="4" t="s">
        <v>14</v>
      </c>
      <c r="S26" t="s">
        <v>33</v>
      </c>
      <c r="T26" s="13">
        <v>8594</v>
      </c>
      <c r="U26" s="13">
        <v>8217</v>
      </c>
      <c r="V26" s="13">
        <v>5698</v>
      </c>
      <c r="W26" s="13">
        <v>8012</v>
      </c>
      <c r="X26" s="13">
        <v>6189</v>
      </c>
      <c r="Y26" s="13">
        <v>7401</v>
      </c>
      <c r="Z26" s="13">
        <v>8762</v>
      </c>
      <c r="AA26" s="13">
        <v>8820</v>
      </c>
      <c r="AB26" s="13">
        <v>8347</v>
      </c>
      <c r="AC26" s="13">
        <v>8166</v>
      </c>
      <c r="AD26" s="13">
        <v>7902</v>
      </c>
      <c r="AE26" s="13">
        <v>5295</v>
      </c>
      <c r="AF26" s="13">
        <v>6283</v>
      </c>
      <c r="AG26" s="13">
        <v>97686</v>
      </c>
    </row>
    <row r="27" spans="1:33" x14ac:dyDescent="0.25">
      <c r="A27" s="4" t="s">
        <v>16</v>
      </c>
      <c r="B27" t="s">
        <v>34</v>
      </c>
      <c r="C27" s="13">
        <v>3550</v>
      </c>
      <c r="D27" s="13">
        <v>3338</v>
      </c>
      <c r="E27" s="13">
        <v>2694</v>
      </c>
      <c r="F27" s="13">
        <v>3211</v>
      </c>
      <c r="G27" s="13">
        <v>2621</v>
      </c>
      <c r="H27" s="13">
        <v>3292</v>
      </c>
      <c r="I27" s="13">
        <v>4036</v>
      </c>
      <c r="J27" s="13">
        <v>3842</v>
      </c>
      <c r="K27" s="13">
        <v>4486</v>
      </c>
      <c r="L27" s="13">
        <v>3291</v>
      </c>
      <c r="M27" s="13">
        <v>3478</v>
      </c>
      <c r="N27" s="13">
        <v>2279</v>
      </c>
      <c r="O27" s="13">
        <v>2901</v>
      </c>
      <c r="P27" s="13">
        <v>43019</v>
      </c>
      <c r="R27" s="4" t="s">
        <v>16</v>
      </c>
      <c r="S27" t="s">
        <v>34</v>
      </c>
      <c r="T27" s="13">
        <v>7557</v>
      </c>
      <c r="U27" s="13">
        <v>6885</v>
      </c>
      <c r="V27" s="13">
        <v>5603</v>
      </c>
      <c r="W27" s="13">
        <v>6780</v>
      </c>
      <c r="X27" s="13">
        <v>5467</v>
      </c>
      <c r="Y27" s="13">
        <v>7158</v>
      </c>
      <c r="Z27" s="13">
        <v>8048</v>
      </c>
      <c r="AA27" s="13">
        <v>7998</v>
      </c>
      <c r="AB27" s="13">
        <v>9142</v>
      </c>
      <c r="AC27" s="13">
        <v>6595</v>
      </c>
      <c r="AD27" s="13">
        <v>7402</v>
      </c>
      <c r="AE27" s="13">
        <v>4497</v>
      </c>
      <c r="AF27" s="13">
        <v>6164</v>
      </c>
      <c r="AG27" s="13">
        <v>89296</v>
      </c>
    </row>
    <row r="28" spans="1:33" x14ac:dyDescent="0.25">
      <c r="A28" s="4" t="s">
        <v>17</v>
      </c>
      <c r="B28" t="s">
        <v>35</v>
      </c>
      <c r="C28" s="13">
        <v>3718</v>
      </c>
      <c r="D28" s="13">
        <v>3471</v>
      </c>
      <c r="E28" s="13">
        <v>2865</v>
      </c>
      <c r="F28" s="13">
        <v>3294</v>
      </c>
      <c r="G28" s="13">
        <v>2824</v>
      </c>
      <c r="H28" s="13">
        <v>3468</v>
      </c>
      <c r="I28" s="13">
        <v>4130</v>
      </c>
      <c r="J28" s="13">
        <v>4015</v>
      </c>
      <c r="K28" s="13">
        <v>4641</v>
      </c>
      <c r="L28" s="13">
        <v>3396</v>
      </c>
      <c r="M28" s="13">
        <v>3568</v>
      </c>
      <c r="N28" s="13">
        <v>2385</v>
      </c>
      <c r="O28" s="13">
        <v>3046</v>
      </c>
      <c r="P28" s="13">
        <v>44821</v>
      </c>
      <c r="R28" s="4" t="s">
        <v>17</v>
      </c>
      <c r="S28" t="s">
        <v>35</v>
      </c>
      <c r="T28" s="13">
        <v>7736</v>
      </c>
      <c r="U28" s="13">
        <v>7045</v>
      </c>
      <c r="V28" s="13">
        <v>5874</v>
      </c>
      <c r="W28" s="13">
        <v>6903</v>
      </c>
      <c r="X28" s="13">
        <v>5703</v>
      </c>
      <c r="Y28" s="13">
        <v>7280</v>
      </c>
      <c r="Z28" s="13">
        <v>8375</v>
      </c>
      <c r="AA28" s="13">
        <v>8145</v>
      </c>
      <c r="AB28" s="13">
        <v>9436</v>
      </c>
      <c r="AC28" s="13">
        <v>6801</v>
      </c>
      <c r="AD28" s="13">
        <v>7584</v>
      </c>
      <c r="AE28" s="13">
        <v>4726</v>
      </c>
      <c r="AF28" s="13">
        <v>6376</v>
      </c>
      <c r="AG28" s="13">
        <v>91984</v>
      </c>
    </row>
    <row r="29" spans="1:33" x14ac:dyDescent="0.25">
      <c r="A29" s="4" t="s">
        <v>19</v>
      </c>
      <c r="B29" t="s">
        <v>37</v>
      </c>
      <c r="C29" s="13">
        <v>3948</v>
      </c>
      <c r="D29" s="13">
        <v>3551</v>
      </c>
      <c r="E29" s="13">
        <v>3152</v>
      </c>
      <c r="F29" s="13">
        <v>3527</v>
      </c>
      <c r="G29" s="13">
        <v>2933</v>
      </c>
      <c r="H29" s="13">
        <v>3824</v>
      </c>
      <c r="I29" s="13">
        <v>4428</v>
      </c>
      <c r="J29" s="13">
        <v>4206</v>
      </c>
      <c r="K29" s="13">
        <v>4920</v>
      </c>
      <c r="L29" s="13">
        <v>3557</v>
      </c>
      <c r="M29" s="13">
        <v>3741</v>
      </c>
      <c r="N29" s="13">
        <v>2532</v>
      </c>
      <c r="O29" s="13">
        <v>3278</v>
      </c>
      <c r="P29" s="13">
        <v>47597</v>
      </c>
      <c r="R29" s="4" t="s">
        <v>19</v>
      </c>
      <c r="S29" t="s">
        <v>37</v>
      </c>
      <c r="T29" s="13">
        <v>8355</v>
      </c>
      <c r="U29" s="13">
        <v>7741</v>
      </c>
      <c r="V29" s="13">
        <v>6417</v>
      </c>
      <c r="W29" s="13">
        <v>7608</v>
      </c>
      <c r="X29" s="13">
        <v>6405</v>
      </c>
      <c r="Y29" s="13">
        <v>7854</v>
      </c>
      <c r="Z29" s="13">
        <v>9038</v>
      </c>
      <c r="AA29" s="13">
        <v>8977</v>
      </c>
      <c r="AB29" s="13">
        <v>9836</v>
      </c>
      <c r="AC29" s="13">
        <v>7622</v>
      </c>
      <c r="AD29" s="13">
        <v>8207</v>
      </c>
      <c r="AE29" s="13">
        <v>5286</v>
      </c>
      <c r="AF29" s="13">
        <v>7073</v>
      </c>
      <c r="AG29" s="13">
        <v>100419</v>
      </c>
    </row>
    <row r="30" spans="1:33" x14ac:dyDescent="0.25">
      <c r="A30" s="4" t="s">
        <v>20</v>
      </c>
      <c r="B30" t="s">
        <v>39</v>
      </c>
      <c r="C30" s="13">
        <v>3951</v>
      </c>
      <c r="D30" s="13">
        <v>3558</v>
      </c>
      <c r="E30" s="13">
        <v>3143</v>
      </c>
      <c r="F30" s="13">
        <v>3531</v>
      </c>
      <c r="G30" s="13">
        <v>2934</v>
      </c>
      <c r="H30" s="13">
        <v>3828</v>
      </c>
      <c r="I30" s="13">
        <v>4410</v>
      </c>
      <c r="J30" s="13">
        <v>4227</v>
      </c>
      <c r="K30" s="13">
        <v>4937</v>
      </c>
      <c r="L30" s="13">
        <v>3561</v>
      </c>
      <c r="M30" s="13">
        <v>3756</v>
      </c>
      <c r="N30" s="13">
        <v>2547</v>
      </c>
      <c r="O30" s="13">
        <v>3283</v>
      </c>
      <c r="P30" s="13">
        <v>47666</v>
      </c>
      <c r="R30" s="4" t="s">
        <v>20</v>
      </c>
      <c r="S30" t="s">
        <v>39</v>
      </c>
      <c r="T30" s="13">
        <v>8320</v>
      </c>
      <c r="U30" s="13">
        <v>7782</v>
      </c>
      <c r="V30" s="13">
        <v>6395</v>
      </c>
      <c r="W30" s="13">
        <v>7627</v>
      </c>
      <c r="X30" s="13">
        <v>6413</v>
      </c>
      <c r="Y30" s="13">
        <v>7870</v>
      </c>
      <c r="Z30" s="13">
        <v>9012</v>
      </c>
      <c r="AA30" s="13">
        <v>9014</v>
      </c>
      <c r="AB30" s="13">
        <v>9811</v>
      </c>
      <c r="AC30" s="13">
        <v>7622</v>
      </c>
      <c r="AD30" s="13">
        <v>8300</v>
      </c>
      <c r="AE30" s="13">
        <v>5250</v>
      </c>
      <c r="AF30" s="13">
        <v>7067</v>
      </c>
      <c r="AG30" s="13">
        <v>100483</v>
      </c>
    </row>
    <row r="31" spans="1:33" x14ac:dyDescent="0.25">
      <c r="A31" s="4" t="s">
        <v>22</v>
      </c>
      <c r="B31" t="s">
        <v>40</v>
      </c>
      <c r="C31" s="13">
        <v>4910</v>
      </c>
      <c r="D31" s="13">
        <v>4639</v>
      </c>
      <c r="E31" s="13">
        <v>3820</v>
      </c>
      <c r="F31" s="13">
        <v>4265</v>
      </c>
      <c r="G31" s="13">
        <v>3765</v>
      </c>
      <c r="H31" s="13">
        <v>4445</v>
      </c>
      <c r="I31" s="13">
        <v>5292</v>
      </c>
      <c r="J31" s="13">
        <v>5182</v>
      </c>
      <c r="K31" s="13">
        <v>5804</v>
      </c>
      <c r="L31" s="13">
        <v>4460</v>
      </c>
      <c r="M31" s="13">
        <v>4827</v>
      </c>
      <c r="N31" s="13">
        <v>2969</v>
      </c>
      <c r="O31" s="13">
        <v>3969</v>
      </c>
      <c r="P31" s="13">
        <v>58347</v>
      </c>
      <c r="R31" s="4" t="s">
        <v>22</v>
      </c>
      <c r="S31" t="s">
        <v>40</v>
      </c>
      <c r="T31" s="13">
        <v>8993</v>
      </c>
      <c r="U31" s="13">
        <v>8792</v>
      </c>
      <c r="V31" s="13">
        <v>6880</v>
      </c>
      <c r="W31" s="13">
        <v>8277</v>
      </c>
      <c r="X31" s="13">
        <v>7203</v>
      </c>
      <c r="Y31" s="13">
        <v>8300</v>
      </c>
      <c r="Z31" s="13">
        <v>9820</v>
      </c>
      <c r="AA31" s="13">
        <v>9649</v>
      </c>
      <c r="AB31" s="13">
        <v>10641</v>
      </c>
      <c r="AC31" s="13">
        <v>8268</v>
      </c>
      <c r="AD31" s="13">
        <v>9039</v>
      </c>
      <c r="AE31" s="13">
        <v>5755</v>
      </c>
      <c r="AF31" s="13">
        <v>7651</v>
      </c>
      <c r="AG31" s="13">
        <v>109268</v>
      </c>
    </row>
    <row r="32" spans="1:33" x14ac:dyDescent="0.25">
      <c r="A32" s="4"/>
      <c r="R32" s="4"/>
    </row>
    <row r="33" spans="1:33" x14ac:dyDescent="0.25">
      <c r="C33" s="7"/>
      <c r="D33" s="7"/>
    </row>
    <row r="34" spans="1:33" x14ac:dyDescent="0.25">
      <c r="A34" s="14" t="s">
        <v>72</v>
      </c>
      <c r="B34" t="s">
        <v>23</v>
      </c>
      <c r="C34" t="s">
        <v>66</v>
      </c>
      <c r="D34" t="s">
        <v>65</v>
      </c>
      <c r="E34" t="s">
        <v>64</v>
      </c>
      <c r="F34" t="s">
        <v>63</v>
      </c>
      <c r="G34" t="s">
        <v>62</v>
      </c>
      <c r="H34" t="s">
        <v>61</v>
      </c>
      <c r="I34" t="s">
        <v>60</v>
      </c>
      <c r="J34" t="s">
        <v>59</v>
      </c>
      <c r="K34" t="s">
        <v>58</v>
      </c>
      <c r="L34" t="s">
        <v>57</v>
      </c>
      <c r="M34" t="s">
        <v>56</v>
      </c>
      <c r="N34" t="s">
        <v>55</v>
      </c>
      <c r="O34" t="s">
        <v>54</v>
      </c>
      <c r="P34" t="s">
        <v>53</v>
      </c>
      <c r="R34" s="14" t="s">
        <v>71</v>
      </c>
      <c r="S34" t="s">
        <v>23</v>
      </c>
      <c r="T34" t="s">
        <v>66</v>
      </c>
      <c r="U34" t="s">
        <v>65</v>
      </c>
      <c r="V34" t="s">
        <v>64</v>
      </c>
      <c r="W34" t="s">
        <v>63</v>
      </c>
      <c r="X34" t="s">
        <v>62</v>
      </c>
      <c r="Y34" t="s">
        <v>61</v>
      </c>
      <c r="Z34" t="s">
        <v>60</v>
      </c>
      <c r="AA34" t="s">
        <v>59</v>
      </c>
      <c r="AB34" t="s">
        <v>58</v>
      </c>
      <c r="AC34" t="s">
        <v>57</v>
      </c>
      <c r="AD34" t="s">
        <v>56</v>
      </c>
      <c r="AE34" t="s">
        <v>55</v>
      </c>
      <c r="AF34" t="s">
        <v>54</v>
      </c>
      <c r="AG34" t="s">
        <v>53</v>
      </c>
    </row>
    <row r="35" spans="1:33" x14ac:dyDescent="0.25">
      <c r="A35" s="4" t="s">
        <v>6</v>
      </c>
      <c r="B35" t="s">
        <v>42</v>
      </c>
      <c r="C35" s="13">
        <v>6970</v>
      </c>
      <c r="D35" s="13">
        <v>6554</v>
      </c>
      <c r="E35" s="13">
        <v>5645</v>
      </c>
      <c r="F35" s="13">
        <v>6557</v>
      </c>
      <c r="G35" s="13">
        <v>4998</v>
      </c>
      <c r="H35" s="13">
        <v>7188</v>
      </c>
      <c r="I35" s="13">
        <v>7862</v>
      </c>
      <c r="J35" s="13">
        <v>8053</v>
      </c>
      <c r="K35" s="13">
        <v>10358</v>
      </c>
      <c r="L35" s="13">
        <v>5892</v>
      </c>
      <c r="M35" s="13">
        <v>6553</v>
      </c>
      <c r="N35" s="13">
        <v>4598</v>
      </c>
      <c r="O35" s="13">
        <v>5758</v>
      </c>
      <c r="P35" s="13">
        <v>86986</v>
      </c>
      <c r="R35" s="4" t="s">
        <v>6</v>
      </c>
      <c r="S35" t="s">
        <v>42</v>
      </c>
      <c r="T35" s="13">
        <v>-32232</v>
      </c>
      <c r="U35" s="13">
        <v>-27907</v>
      </c>
      <c r="V35" s="13">
        <v>-21521</v>
      </c>
      <c r="W35" s="13">
        <v>-25760</v>
      </c>
      <c r="X35" s="13">
        <v>-18671</v>
      </c>
      <c r="Y35" s="13">
        <v>-29901</v>
      </c>
      <c r="Z35" s="13">
        <v>-35956</v>
      </c>
      <c r="AA35" s="13">
        <v>-35492</v>
      </c>
      <c r="AB35" s="13">
        <v>-45119</v>
      </c>
      <c r="AC35" s="13">
        <v>-25834</v>
      </c>
      <c r="AD35" s="13">
        <v>-28783</v>
      </c>
      <c r="AE35" s="13">
        <v>-17390</v>
      </c>
      <c r="AF35" s="13">
        <v>-20866</v>
      </c>
      <c r="AG35" s="13">
        <v>-365432</v>
      </c>
    </row>
    <row r="36" spans="1:33" x14ac:dyDescent="0.25">
      <c r="A36" s="4" t="s">
        <v>8</v>
      </c>
      <c r="B36" t="s">
        <v>24</v>
      </c>
      <c r="C36" s="13">
        <v>9192</v>
      </c>
      <c r="D36" s="13">
        <v>9940</v>
      </c>
      <c r="E36" s="13">
        <v>7862</v>
      </c>
      <c r="F36" s="13">
        <v>9182</v>
      </c>
      <c r="G36" s="13">
        <v>6855</v>
      </c>
      <c r="H36" s="13">
        <v>8249</v>
      </c>
      <c r="I36" s="13">
        <v>9660</v>
      </c>
      <c r="J36" s="13">
        <v>11008</v>
      </c>
      <c r="K36" s="13">
        <v>11880</v>
      </c>
      <c r="L36" s="13">
        <v>8171</v>
      </c>
      <c r="M36" s="13">
        <v>8415</v>
      </c>
      <c r="N36" s="13">
        <v>5197</v>
      </c>
      <c r="O36" s="13">
        <v>7317</v>
      </c>
      <c r="P36" s="13">
        <v>112928</v>
      </c>
      <c r="R36" s="4" t="s">
        <v>8</v>
      </c>
      <c r="S36" t="s">
        <v>24</v>
      </c>
      <c r="T36" s="13">
        <v>-34256</v>
      </c>
      <c r="U36" s="13">
        <v>-32560</v>
      </c>
      <c r="V36" s="13">
        <v>-25014</v>
      </c>
      <c r="W36" s="13">
        <v>-31216</v>
      </c>
      <c r="X36" s="13">
        <v>-25682</v>
      </c>
      <c r="Y36" s="13">
        <v>-30358</v>
      </c>
      <c r="Z36" s="13">
        <v>-38515</v>
      </c>
      <c r="AA36" s="13">
        <v>-38918</v>
      </c>
      <c r="AB36" s="13">
        <v>-48202</v>
      </c>
      <c r="AC36" s="13">
        <v>-31112</v>
      </c>
      <c r="AD36" s="13">
        <v>-32595</v>
      </c>
      <c r="AE36" s="13">
        <v>-20029</v>
      </c>
      <c r="AF36" s="13">
        <v>-25589</v>
      </c>
      <c r="AG36" s="13">
        <v>-414046</v>
      </c>
    </row>
    <row r="37" spans="1:33" x14ac:dyDescent="0.25">
      <c r="A37" s="4" t="s">
        <v>9</v>
      </c>
      <c r="B37" t="s">
        <v>52</v>
      </c>
      <c r="C37" s="13">
        <v>12555</v>
      </c>
      <c r="D37" s="13">
        <v>12211</v>
      </c>
      <c r="E37" s="13">
        <v>10515</v>
      </c>
      <c r="F37" s="13">
        <v>10789</v>
      </c>
      <c r="G37" s="13">
        <v>9348</v>
      </c>
      <c r="H37" s="13">
        <v>12013</v>
      </c>
      <c r="I37" s="13">
        <v>11815</v>
      </c>
      <c r="J37" s="13">
        <v>13010</v>
      </c>
      <c r="K37" s="13">
        <v>14921</v>
      </c>
      <c r="L37" s="13">
        <v>9944</v>
      </c>
      <c r="M37" s="13">
        <v>13336</v>
      </c>
      <c r="N37" s="13">
        <v>8266</v>
      </c>
      <c r="O37" s="13">
        <v>9638</v>
      </c>
      <c r="P37" s="13">
        <v>148361</v>
      </c>
      <c r="R37" s="4" t="s">
        <v>9</v>
      </c>
      <c r="S37" t="s">
        <v>52</v>
      </c>
      <c r="T37" s="13">
        <v>-47350</v>
      </c>
      <c r="U37" s="13">
        <v>-44837</v>
      </c>
      <c r="V37" s="13">
        <v>-36822</v>
      </c>
      <c r="W37" s="13">
        <v>-39604</v>
      </c>
      <c r="X37" s="13">
        <v>-34176</v>
      </c>
      <c r="Y37" s="13">
        <v>-45810</v>
      </c>
      <c r="Z37" s="13">
        <v>-48700</v>
      </c>
      <c r="AA37" s="13">
        <v>-50507</v>
      </c>
      <c r="AB37" s="13">
        <v>-62439</v>
      </c>
      <c r="AC37" s="13">
        <v>-39833</v>
      </c>
      <c r="AD37" s="13">
        <v>-49403</v>
      </c>
      <c r="AE37" s="13">
        <v>-32081</v>
      </c>
      <c r="AF37" s="13">
        <v>-34422</v>
      </c>
      <c r="AG37" s="13">
        <v>-565984</v>
      </c>
    </row>
    <row r="38" spans="1:33" x14ac:dyDescent="0.25">
      <c r="A38" s="4" t="s">
        <v>48</v>
      </c>
      <c r="B38" t="s">
        <v>26</v>
      </c>
      <c r="C38" s="13">
        <v>13345</v>
      </c>
      <c r="D38" s="13">
        <v>13753</v>
      </c>
      <c r="E38" s="13">
        <v>10909</v>
      </c>
      <c r="F38" s="13">
        <v>10912</v>
      </c>
      <c r="G38" s="13">
        <v>9082</v>
      </c>
      <c r="H38" s="13">
        <v>12834</v>
      </c>
      <c r="I38" s="13">
        <v>12688</v>
      </c>
      <c r="J38" s="13">
        <v>14040</v>
      </c>
      <c r="K38" s="13">
        <v>15865</v>
      </c>
      <c r="L38" s="13">
        <v>10275</v>
      </c>
      <c r="M38" s="13">
        <v>14172</v>
      </c>
      <c r="N38" s="13">
        <v>8545</v>
      </c>
      <c r="O38" s="13">
        <v>10184</v>
      </c>
      <c r="P38" s="13">
        <v>156604</v>
      </c>
      <c r="R38" s="4" t="s">
        <v>48</v>
      </c>
      <c r="S38" t="s">
        <v>26</v>
      </c>
      <c r="T38" s="13">
        <v>-49034</v>
      </c>
      <c r="U38" s="13">
        <v>-44103</v>
      </c>
      <c r="V38" s="13">
        <v>-37197</v>
      </c>
      <c r="W38" s="13">
        <v>-39985</v>
      </c>
      <c r="X38" s="13">
        <v>-32366</v>
      </c>
      <c r="Y38" s="13">
        <v>-45527</v>
      </c>
      <c r="Z38" s="13">
        <v>-49735</v>
      </c>
      <c r="AA38" s="13">
        <v>-52816</v>
      </c>
      <c r="AB38" s="13">
        <v>-61877</v>
      </c>
      <c r="AC38" s="13">
        <v>-40194</v>
      </c>
      <c r="AD38" s="13">
        <v>-50274</v>
      </c>
      <c r="AE38" s="13">
        <v>-30838</v>
      </c>
      <c r="AF38" s="13">
        <v>-36391</v>
      </c>
      <c r="AG38" s="13">
        <v>-570337</v>
      </c>
    </row>
    <row r="39" spans="1:33" x14ac:dyDescent="0.25">
      <c r="A39" s="4" t="s">
        <v>11</v>
      </c>
      <c r="B39" t="s">
        <v>51</v>
      </c>
      <c r="C39" s="13">
        <v>13002</v>
      </c>
      <c r="D39" s="13">
        <v>12367</v>
      </c>
      <c r="E39" s="13">
        <v>10791</v>
      </c>
      <c r="F39" s="13">
        <v>13157</v>
      </c>
      <c r="G39" s="13">
        <v>9965</v>
      </c>
      <c r="H39" s="13">
        <v>11724</v>
      </c>
      <c r="I39" s="13">
        <v>14657</v>
      </c>
      <c r="J39" s="13">
        <v>14395</v>
      </c>
      <c r="K39" s="13">
        <v>16911</v>
      </c>
      <c r="L39" s="13">
        <v>12734</v>
      </c>
      <c r="M39" s="13">
        <v>12188</v>
      </c>
      <c r="N39" s="13">
        <v>7240</v>
      </c>
      <c r="O39" s="13">
        <v>9901</v>
      </c>
      <c r="P39" s="13">
        <v>159032</v>
      </c>
      <c r="R39" s="4" t="s">
        <v>11</v>
      </c>
      <c r="S39" t="s">
        <v>51</v>
      </c>
      <c r="T39" s="13">
        <v>-47270</v>
      </c>
      <c r="U39" s="13">
        <v>-43680</v>
      </c>
      <c r="V39" s="13">
        <v>-37639</v>
      </c>
      <c r="W39" s="13">
        <v>-45499</v>
      </c>
      <c r="X39" s="13">
        <v>-36114</v>
      </c>
      <c r="Y39" s="13">
        <v>-44611</v>
      </c>
      <c r="Z39" s="13">
        <v>-54977</v>
      </c>
      <c r="AA39" s="13">
        <v>-51932</v>
      </c>
      <c r="AB39" s="13">
        <v>-66194</v>
      </c>
      <c r="AC39" s="13">
        <v>-47435</v>
      </c>
      <c r="AD39" s="13">
        <v>-44466</v>
      </c>
      <c r="AE39" s="13">
        <v>-26833</v>
      </c>
      <c r="AF39" s="13">
        <v>-37468</v>
      </c>
      <c r="AG39" s="13">
        <v>-584118</v>
      </c>
    </row>
    <row r="40" spans="1:33" x14ac:dyDescent="0.25">
      <c r="A40" s="4" t="s">
        <v>12</v>
      </c>
      <c r="B40" t="s">
        <v>30</v>
      </c>
      <c r="C40" s="13">
        <v>13909</v>
      </c>
      <c r="D40" s="13">
        <v>13355</v>
      </c>
      <c r="E40" s="13">
        <v>10159</v>
      </c>
      <c r="F40" s="13">
        <v>12851</v>
      </c>
      <c r="G40" s="13">
        <v>9894</v>
      </c>
      <c r="H40" s="13">
        <v>12268</v>
      </c>
      <c r="I40" s="13">
        <v>14029</v>
      </c>
      <c r="J40" s="13">
        <v>15464</v>
      </c>
      <c r="K40" s="13">
        <v>16486</v>
      </c>
      <c r="L40" s="13">
        <v>12799</v>
      </c>
      <c r="M40" s="13">
        <v>12933</v>
      </c>
      <c r="N40" s="13">
        <v>8106</v>
      </c>
      <c r="O40" s="13">
        <v>10749</v>
      </c>
      <c r="P40" s="13">
        <v>163002</v>
      </c>
      <c r="R40" s="4" t="s">
        <v>12</v>
      </c>
      <c r="S40" t="s">
        <v>30</v>
      </c>
      <c r="T40" s="13">
        <v>-48055</v>
      </c>
      <c r="U40" s="13">
        <v>-46822</v>
      </c>
      <c r="V40" s="13">
        <v>-34996</v>
      </c>
      <c r="W40" s="13">
        <v>-45830</v>
      </c>
      <c r="X40" s="13">
        <v>-37122</v>
      </c>
      <c r="Y40" s="13">
        <v>-44450</v>
      </c>
      <c r="Z40" s="13">
        <v>-52474</v>
      </c>
      <c r="AA40" s="13">
        <v>-53581</v>
      </c>
      <c r="AB40" s="13">
        <v>-64421</v>
      </c>
      <c r="AC40" s="13">
        <v>-46348</v>
      </c>
      <c r="AD40" s="13">
        <v>-46514</v>
      </c>
      <c r="AE40" s="13">
        <v>-28335</v>
      </c>
      <c r="AF40" s="13">
        <v>-37661</v>
      </c>
      <c r="AG40" s="13">
        <v>-586609</v>
      </c>
    </row>
    <row r="41" spans="1:33" x14ac:dyDescent="0.25">
      <c r="A41" s="4" t="s">
        <v>13</v>
      </c>
      <c r="B41" t="s">
        <v>32</v>
      </c>
      <c r="C41" s="13">
        <v>9772</v>
      </c>
      <c r="D41" s="13">
        <v>10560</v>
      </c>
      <c r="E41" s="13">
        <v>8166</v>
      </c>
      <c r="F41" s="13">
        <v>9963</v>
      </c>
      <c r="G41" s="13">
        <v>8003</v>
      </c>
      <c r="H41" s="13">
        <v>10118</v>
      </c>
      <c r="I41" s="13">
        <v>11479</v>
      </c>
      <c r="J41" s="13">
        <v>12074</v>
      </c>
      <c r="K41" s="13">
        <v>13341</v>
      </c>
      <c r="L41" s="13">
        <v>9677</v>
      </c>
      <c r="M41" s="13">
        <v>9390</v>
      </c>
      <c r="N41" s="13">
        <v>5495</v>
      </c>
      <c r="O41" s="13">
        <v>8996</v>
      </c>
      <c r="P41" s="13">
        <v>127034</v>
      </c>
      <c r="R41" s="4" t="s">
        <v>13</v>
      </c>
      <c r="S41" t="s">
        <v>32</v>
      </c>
      <c r="T41" s="13">
        <v>-38442</v>
      </c>
      <c r="U41" s="13">
        <v>-37055</v>
      </c>
      <c r="V41" s="13">
        <v>-31060</v>
      </c>
      <c r="W41" s="13">
        <v>-35925</v>
      </c>
      <c r="X41" s="13">
        <v>-30051</v>
      </c>
      <c r="Y41" s="13">
        <v>-36218</v>
      </c>
      <c r="Z41" s="13">
        <v>-44606</v>
      </c>
      <c r="AA41" s="13">
        <v>-43594</v>
      </c>
      <c r="AB41" s="13">
        <v>-52680</v>
      </c>
      <c r="AC41" s="13">
        <v>-38079</v>
      </c>
      <c r="AD41" s="13">
        <v>-36241</v>
      </c>
      <c r="AE41" s="13">
        <v>-22306</v>
      </c>
      <c r="AF41" s="13">
        <v>-31098</v>
      </c>
      <c r="AG41" s="13">
        <v>-477355</v>
      </c>
    </row>
    <row r="42" spans="1:33" x14ac:dyDescent="0.25">
      <c r="A42" s="4" t="s">
        <v>14</v>
      </c>
      <c r="B42" t="s">
        <v>33</v>
      </c>
      <c r="C42" s="13">
        <v>16098</v>
      </c>
      <c r="D42" s="13">
        <v>14050</v>
      </c>
      <c r="E42" s="13">
        <v>9794</v>
      </c>
      <c r="F42" s="13">
        <v>14664</v>
      </c>
      <c r="G42" s="13">
        <v>9652</v>
      </c>
      <c r="H42" s="13">
        <v>13116</v>
      </c>
      <c r="I42" s="13">
        <v>16792</v>
      </c>
      <c r="J42" s="13">
        <v>17404</v>
      </c>
      <c r="K42" s="13">
        <v>16102</v>
      </c>
      <c r="L42" s="13">
        <v>13958</v>
      </c>
      <c r="M42" s="13">
        <v>14477</v>
      </c>
      <c r="N42" s="13">
        <v>9014</v>
      </c>
      <c r="O42" s="13">
        <v>10970</v>
      </c>
      <c r="P42" s="13">
        <v>176091</v>
      </c>
      <c r="R42" s="4" t="s">
        <v>14</v>
      </c>
      <c r="S42" t="s">
        <v>33</v>
      </c>
      <c r="T42" s="13">
        <v>-54105</v>
      </c>
      <c r="U42" s="13">
        <v>-49819</v>
      </c>
      <c r="V42" s="13">
        <v>-34811</v>
      </c>
      <c r="W42" s="13">
        <v>-46659</v>
      </c>
      <c r="X42" s="13">
        <v>-34626</v>
      </c>
      <c r="Y42" s="13">
        <v>-47709</v>
      </c>
      <c r="Z42" s="13">
        <v>-56795</v>
      </c>
      <c r="AA42" s="13">
        <v>-57235</v>
      </c>
      <c r="AB42" s="13">
        <v>-60479</v>
      </c>
      <c r="AC42" s="13">
        <v>-49459</v>
      </c>
      <c r="AD42" s="13">
        <v>-47215</v>
      </c>
      <c r="AE42" s="13">
        <v>-31608</v>
      </c>
      <c r="AF42" s="13">
        <v>-38003</v>
      </c>
      <c r="AG42" s="13">
        <v>-608523</v>
      </c>
    </row>
    <row r="43" spans="1:33" x14ac:dyDescent="0.25">
      <c r="A43" s="4" t="s">
        <v>16</v>
      </c>
      <c r="B43" t="s">
        <v>34</v>
      </c>
      <c r="C43" s="13">
        <v>11826</v>
      </c>
      <c r="D43" s="13">
        <v>11213</v>
      </c>
      <c r="E43" s="13">
        <v>8668</v>
      </c>
      <c r="F43" s="13">
        <v>11294</v>
      </c>
      <c r="G43" s="13">
        <v>8765</v>
      </c>
      <c r="H43" s="13">
        <v>11516</v>
      </c>
      <c r="I43" s="13">
        <v>13267</v>
      </c>
      <c r="J43" s="13">
        <v>13064</v>
      </c>
      <c r="K43" s="13">
        <v>15202</v>
      </c>
      <c r="L43" s="13">
        <v>10769</v>
      </c>
      <c r="M43" s="13">
        <v>11740</v>
      </c>
      <c r="N43" s="13">
        <v>7690</v>
      </c>
      <c r="O43" s="13">
        <v>9858</v>
      </c>
      <c r="P43" s="13">
        <v>144872</v>
      </c>
      <c r="R43" s="4" t="s">
        <v>16</v>
      </c>
      <c r="S43" t="s">
        <v>34</v>
      </c>
      <c r="T43" s="13">
        <v>-59744</v>
      </c>
      <c r="U43" s="13">
        <v>-48813</v>
      </c>
      <c r="V43" s="13">
        <v>-42151</v>
      </c>
      <c r="W43" s="13">
        <v>-48638</v>
      </c>
      <c r="X43" s="13">
        <v>-37063</v>
      </c>
      <c r="Y43" s="13">
        <v>-58065</v>
      </c>
      <c r="Z43" s="13">
        <v>-66102</v>
      </c>
      <c r="AA43" s="13">
        <v>-65401</v>
      </c>
      <c r="AB43" s="13">
        <v>-77763</v>
      </c>
      <c r="AC43" s="13">
        <v>-49715</v>
      </c>
      <c r="AD43" s="13">
        <v>-55509</v>
      </c>
      <c r="AE43" s="13">
        <v>-32939</v>
      </c>
      <c r="AF43" s="13">
        <v>-46061</v>
      </c>
      <c r="AG43" s="13">
        <v>-687964</v>
      </c>
    </row>
    <row r="44" spans="1:33" x14ac:dyDescent="0.25">
      <c r="A44" s="4" t="s">
        <v>17</v>
      </c>
      <c r="B44" t="s">
        <v>35</v>
      </c>
      <c r="C44" s="13">
        <v>12310</v>
      </c>
      <c r="D44" s="13">
        <v>11502</v>
      </c>
      <c r="E44" s="13">
        <v>9849</v>
      </c>
      <c r="F44" s="13">
        <v>11340</v>
      </c>
      <c r="G44" s="13">
        <v>9404</v>
      </c>
      <c r="H44" s="13">
        <v>12296</v>
      </c>
      <c r="I44" s="13">
        <v>13506</v>
      </c>
      <c r="J44" s="13">
        <v>13757</v>
      </c>
      <c r="K44" s="13">
        <v>16027</v>
      </c>
      <c r="L44" s="13">
        <v>11751</v>
      </c>
      <c r="M44" s="13">
        <v>11482</v>
      </c>
      <c r="N44" s="13">
        <v>8222</v>
      </c>
      <c r="O44" s="13">
        <v>10104</v>
      </c>
      <c r="P44" s="13">
        <v>151550</v>
      </c>
      <c r="R44" s="4" t="s">
        <v>17</v>
      </c>
      <c r="S44" t="s">
        <v>35</v>
      </c>
      <c r="T44" s="13">
        <v>-61987</v>
      </c>
      <c r="U44" s="13">
        <v>-50589</v>
      </c>
      <c r="V44" s="13">
        <v>-42996</v>
      </c>
      <c r="W44" s="13">
        <v>-48894</v>
      </c>
      <c r="X44" s="13">
        <v>-38765</v>
      </c>
      <c r="Y44" s="13">
        <v>-59090</v>
      </c>
      <c r="Z44" s="13">
        <v>-71344</v>
      </c>
      <c r="AA44" s="13">
        <v>-65547</v>
      </c>
      <c r="AB44" s="13">
        <v>-79368</v>
      </c>
      <c r="AC44" s="13">
        <v>-51084</v>
      </c>
      <c r="AD44" s="13">
        <v>-57380</v>
      </c>
      <c r="AE44" s="13">
        <v>-33750</v>
      </c>
      <c r="AF44" s="13">
        <v>-46055</v>
      </c>
      <c r="AG44" s="13">
        <v>-706849</v>
      </c>
    </row>
    <row r="45" spans="1:33" x14ac:dyDescent="0.25">
      <c r="A45" s="4" t="s">
        <v>19</v>
      </c>
      <c r="B45" t="s">
        <v>37</v>
      </c>
      <c r="C45" s="13">
        <v>13736</v>
      </c>
      <c r="D45" s="13">
        <v>11433</v>
      </c>
      <c r="E45" s="13">
        <v>10842</v>
      </c>
      <c r="F45" s="13">
        <v>11587</v>
      </c>
      <c r="G45" s="13">
        <v>9560</v>
      </c>
      <c r="H45" s="13">
        <v>13115</v>
      </c>
      <c r="I45" s="13">
        <v>15219</v>
      </c>
      <c r="J45" s="13">
        <v>13987</v>
      </c>
      <c r="K45" s="13">
        <v>16999</v>
      </c>
      <c r="L45" s="13">
        <v>11924</v>
      </c>
      <c r="M45" s="13">
        <v>12854</v>
      </c>
      <c r="N45" s="13">
        <v>8170</v>
      </c>
      <c r="O45" s="13">
        <v>11727</v>
      </c>
      <c r="P45" s="13">
        <v>161153</v>
      </c>
      <c r="R45" s="4" t="s">
        <v>19</v>
      </c>
      <c r="S45" t="s">
        <v>37</v>
      </c>
      <c r="T45" s="13">
        <v>-59540</v>
      </c>
      <c r="U45" s="13">
        <v>-49243</v>
      </c>
      <c r="V45" s="13">
        <v>-42683</v>
      </c>
      <c r="W45" s="13">
        <v>-49473</v>
      </c>
      <c r="X45" s="13">
        <v>-39885</v>
      </c>
      <c r="Y45" s="13">
        <v>-57901</v>
      </c>
      <c r="Z45" s="13">
        <v>-64502</v>
      </c>
      <c r="AA45" s="13">
        <v>-66575</v>
      </c>
      <c r="AB45" s="13">
        <v>-76586</v>
      </c>
      <c r="AC45" s="13">
        <v>-50219</v>
      </c>
      <c r="AD45" s="13">
        <v>-56324</v>
      </c>
      <c r="AE45" s="13">
        <v>-35171</v>
      </c>
      <c r="AF45" s="13">
        <v>-45719</v>
      </c>
      <c r="AG45" s="13">
        <v>-693821</v>
      </c>
    </row>
    <row r="46" spans="1:33" x14ac:dyDescent="0.25">
      <c r="A46" s="4" t="s">
        <v>20</v>
      </c>
      <c r="B46" t="s">
        <v>39</v>
      </c>
      <c r="C46" s="13">
        <v>13574</v>
      </c>
      <c r="D46" s="13">
        <v>11244</v>
      </c>
      <c r="E46" s="13">
        <v>10844</v>
      </c>
      <c r="F46" s="13">
        <v>11628</v>
      </c>
      <c r="G46" s="13">
        <v>9616</v>
      </c>
      <c r="H46" s="13">
        <v>13062</v>
      </c>
      <c r="I46" s="13">
        <v>15381</v>
      </c>
      <c r="J46" s="13">
        <v>14251</v>
      </c>
      <c r="K46" s="13">
        <v>17421</v>
      </c>
      <c r="L46" s="13">
        <v>12163</v>
      </c>
      <c r="M46" s="13">
        <v>12991</v>
      </c>
      <c r="N46" s="13">
        <v>8184</v>
      </c>
      <c r="O46" s="13">
        <v>11621</v>
      </c>
      <c r="P46" s="13">
        <v>161980</v>
      </c>
      <c r="R46" s="4" t="s">
        <v>20</v>
      </c>
      <c r="S46" t="s">
        <v>39</v>
      </c>
      <c r="T46" s="13">
        <v>-59048</v>
      </c>
      <c r="U46" s="13">
        <v>-49896</v>
      </c>
      <c r="V46" s="13">
        <v>-42312</v>
      </c>
      <c r="W46" s="13">
        <v>-49567</v>
      </c>
      <c r="X46" s="13">
        <v>-39896</v>
      </c>
      <c r="Y46" s="13">
        <v>-57869</v>
      </c>
      <c r="Z46" s="13">
        <v>-64648</v>
      </c>
      <c r="AA46" s="13">
        <v>-66539</v>
      </c>
      <c r="AB46" s="13">
        <v>-76682</v>
      </c>
      <c r="AC46" s="13">
        <v>-50538</v>
      </c>
      <c r="AD46" s="13">
        <v>-56613</v>
      </c>
      <c r="AE46" s="13">
        <v>-34963</v>
      </c>
      <c r="AF46" s="13">
        <v>-45570</v>
      </c>
      <c r="AG46" s="13">
        <v>-694141</v>
      </c>
    </row>
    <row r="47" spans="1:33" x14ac:dyDescent="0.25">
      <c r="A47" s="4" t="s">
        <v>22</v>
      </c>
      <c r="B47" t="s">
        <v>40</v>
      </c>
      <c r="C47" s="13">
        <v>21001</v>
      </c>
      <c r="D47" s="13">
        <v>19376</v>
      </c>
      <c r="E47" s="13">
        <v>16102</v>
      </c>
      <c r="F47" s="13">
        <v>18317</v>
      </c>
      <c r="G47" s="13">
        <v>17042</v>
      </c>
      <c r="H47" s="13">
        <v>20145</v>
      </c>
      <c r="I47" s="13">
        <v>21632</v>
      </c>
      <c r="J47" s="13">
        <v>23519</v>
      </c>
      <c r="K47" s="13">
        <v>26526</v>
      </c>
      <c r="L47" s="13">
        <v>18523</v>
      </c>
      <c r="M47" s="13">
        <v>22048</v>
      </c>
      <c r="N47" s="13">
        <v>12156</v>
      </c>
      <c r="O47" s="13">
        <v>16757</v>
      </c>
      <c r="P47" s="13">
        <v>253144</v>
      </c>
      <c r="R47" s="4" t="s">
        <v>22</v>
      </c>
      <c r="S47" t="s">
        <v>40</v>
      </c>
      <c r="T47" s="13">
        <v>-62867</v>
      </c>
      <c r="U47" s="13">
        <v>-57071</v>
      </c>
      <c r="V47" s="13">
        <v>-47078</v>
      </c>
      <c r="W47" s="13">
        <v>-55373</v>
      </c>
      <c r="X47" s="13">
        <v>-43901</v>
      </c>
      <c r="Y47" s="13">
        <v>-58812</v>
      </c>
      <c r="Z47" s="13">
        <v>-74262</v>
      </c>
      <c r="AA47" s="13">
        <v>-71182</v>
      </c>
      <c r="AB47" s="13">
        <v>-84793</v>
      </c>
      <c r="AC47" s="13">
        <v>-54313</v>
      </c>
      <c r="AD47" s="13">
        <v>-59255</v>
      </c>
      <c r="AE47" s="13">
        <v>-38404</v>
      </c>
      <c r="AF47" s="13">
        <v>-52433</v>
      </c>
      <c r="AG47" s="13">
        <v>-759744</v>
      </c>
    </row>
    <row r="50" spans="1:35" ht="30" x14ac:dyDescent="0.25">
      <c r="A50" s="11" t="s">
        <v>70</v>
      </c>
      <c r="B50" t="s">
        <v>23</v>
      </c>
      <c r="C50" t="s">
        <v>66</v>
      </c>
      <c r="D50" t="s">
        <v>65</v>
      </c>
      <c r="E50" t="s">
        <v>64</v>
      </c>
      <c r="F50" t="s">
        <v>63</v>
      </c>
      <c r="G50" t="s">
        <v>62</v>
      </c>
      <c r="H50" t="s">
        <v>61</v>
      </c>
      <c r="I50" t="s">
        <v>60</v>
      </c>
      <c r="J50" t="s">
        <v>59</v>
      </c>
      <c r="K50" t="s">
        <v>58</v>
      </c>
      <c r="L50" t="s">
        <v>57</v>
      </c>
      <c r="M50" t="s">
        <v>56</v>
      </c>
      <c r="N50" t="s">
        <v>55</v>
      </c>
      <c r="O50" t="s">
        <v>54</v>
      </c>
      <c r="P50" t="s">
        <v>53</v>
      </c>
      <c r="R50" s="11" t="s">
        <v>69</v>
      </c>
      <c r="S50" t="s">
        <v>23</v>
      </c>
      <c r="T50" t="s">
        <v>66</v>
      </c>
      <c r="U50" t="s">
        <v>65</v>
      </c>
      <c r="V50" t="s">
        <v>64</v>
      </c>
      <c r="W50" t="s">
        <v>63</v>
      </c>
      <c r="X50" t="s">
        <v>62</v>
      </c>
      <c r="Y50" t="s">
        <v>61</v>
      </c>
      <c r="Z50" t="s">
        <v>60</v>
      </c>
      <c r="AA50" t="s">
        <v>59</v>
      </c>
      <c r="AB50" t="s">
        <v>58</v>
      </c>
      <c r="AC50" t="s">
        <v>57</v>
      </c>
      <c r="AD50" s="10" t="s">
        <v>56</v>
      </c>
      <c r="AE50" s="10" t="s">
        <v>55</v>
      </c>
      <c r="AF50" s="10" t="s">
        <v>54</v>
      </c>
      <c r="AG50" s="10" t="s">
        <v>68</v>
      </c>
    </row>
    <row r="51" spans="1:35" x14ac:dyDescent="0.25">
      <c r="A51" s="4" t="s">
        <v>6</v>
      </c>
      <c r="B51" t="s">
        <v>42</v>
      </c>
      <c r="C51" s="13">
        <v>38016</v>
      </c>
      <c r="D51" s="13">
        <v>35366</v>
      </c>
      <c r="E51" s="13">
        <v>29007</v>
      </c>
      <c r="F51" s="13">
        <v>33907</v>
      </c>
      <c r="G51" s="13">
        <v>29542</v>
      </c>
      <c r="H51" s="13">
        <v>34395</v>
      </c>
      <c r="I51" s="13">
        <v>40179</v>
      </c>
      <c r="J51" s="13">
        <v>39113</v>
      </c>
      <c r="K51" s="13">
        <v>43769</v>
      </c>
      <c r="L51" s="13">
        <v>33738</v>
      </c>
      <c r="M51" s="13">
        <v>37798</v>
      </c>
      <c r="N51" s="13">
        <v>24447</v>
      </c>
      <c r="O51" s="13">
        <v>32436</v>
      </c>
      <c r="P51" s="13">
        <v>451713</v>
      </c>
      <c r="R51" s="4" t="s">
        <v>6</v>
      </c>
      <c r="S51" t="s">
        <v>42</v>
      </c>
      <c r="T51" s="13">
        <v>606538</v>
      </c>
      <c r="U51" s="13">
        <v>677600</v>
      </c>
      <c r="V51" s="13">
        <v>474136</v>
      </c>
      <c r="W51" s="13">
        <v>685713</v>
      </c>
      <c r="X51" s="13">
        <v>688476</v>
      </c>
      <c r="Y51" s="13">
        <v>528471</v>
      </c>
      <c r="Z51" s="13">
        <v>644967</v>
      </c>
      <c r="AA51" s="13">
        <v>604760</v>
      </c>
      <c r="AB51" s="13">
        <v>730018</v>
      </c>
      <c r="AC51" s="13">
        <v>654029</v>
      </c>
      <c r="AD51" s="13">
        <v>638891</v>
      </c>
      <c r="AE51" s="13">
        <v>394752</v>
      </c>
      <c r="AF51" s="13">
        <v>581015</v>
      </c>
      <c r="AG51" s="13">
        <f>SUM(T51:AF51)</f>
        <v>7909366</v>
      </c>
      <c r="AI51" s="12"/>
    </row>
    <row r="52" spans="1:35" x14ac:dyDescent="0.25">
      <c r="A52" s="4" t="s">
        <v>8</v>
      </c>
      <c r="B52" t="s">
        <v>24</v>
      </c>
      <c r="C52" s="13">
        <v>37158</v>
      </c>
      <c r="D52" s="13">
        <v>35394</v>
      </c>
      <c r="E52" s="13">
        <v>28499</v>
      </c>
      <c r="F52" s="13">
        <v>33635</v>
      </c>
      <c r="G52" s="13">
        <v>29614</v>
      </c>
      <c r="H52" s="13">
        <v>33063</v>
      </c>
      <c r="I52" s="13">
        <v>38920</v>
      </c>
      <c r="J52" s="13">
        <v>38197</v>
      </c>
      <c r="K52" s="13">
        <v>42176</v>
      </c>
      <c r="L52" s="13">
        <v>33686</v>
      </c>
      <c r="M52" s="13">
        <v>37000</v>
      </c>
      <c r="N52" s="13">
        <v>23746</v>
      </c>
      <c r="O52" s="13">
        <v>31897</v>
      </c>
      <c r="P52" s="13">
        <v>442985</v>
      </c>
      <c r="R52" s="4" t="s">
        <v>8</v>
      </c>
      <c r="S52" t="s">
        <v>24</v>
      </c>
      <c r="T52" s="13">
        <v>575078</v>
      </c>
      <c r="U52" s="13">
        <v>657872</v>
      </c>
      <c r="V52" s="13">
        <v>455524</v>
      </c>
      <c r="W52" s="13">
        <v>659199</v>
      </c>
      <c r="X52" s="13">
        <v>663111</v>
      </c>
      <c r="Y52" s="13">
        <v>492335</v>
      </c>
      <c r="Z52" s="13">
        <v>602225</v>
      </c>
      <c r="AA52" s="13">
        <v>574089</v>
      </c>
      <c r="AB52" s="13">
        <v>689900</v>
      </c>
      <c r="AC52" s="13">
        <v>632322</v>
      </c>
      <c r="AD52" s="13">
        <v>603551</v>
      </c>
      <c r="AE52" s="13">
        <v>369121</v>
      </c>
      <c r="AF52" s="13">
        <v>551044</v>
      </c>
      <c r="AG52" s="13">
        <f>SUM(T52:AF52)</f>
        <v>7525371</v>
      </c>
      <c r="AI52" s="12"/>
    </row>
    <row r="53" spans="1:35" x14ac:dyDescent="0.25">
      <c r="A53" s="4" t="s">
        <v>9</v>
      </c>
      <c r="B53" t="s">
        <v>52</v>
      </c>
      <c r="C53" s="13">
        <v>39959</v>
      </c>
      <c r="D53" s="13">
        <v>38184</v>
      </c>
      <c r="E53" s="13">
        <v>30903</v>
      </c>
      <c r="F53" s="13">
        <v>35432</v>
      </c>
      <c r="G53" s="13">
        <v>31563</v>
      </c>
      <c r="H53" s="13">
        <v>36216</v>
      </c>
      <c r="I53" s="13">
        <v>40861</v>
      </c>
      <c r="J53" s="13">
        <v>40423</v>
      </c>
      <c r="K53" s="13">
        <v>44913</v>
      </c>
      <c r="L53" s="13">
        <v>35465</v>
      </c>
      <c r="M53" s="13">
        <v>40786</v>
      </c>
      <c r="N53" s="13">
        <v>26132</v>
      </c>
      <c r="O53" s="13">
        <v>33584</v>
      </c>
      <c r="P53" s="13">
        <v>474421</v>
      </c>
      <c r="R53" s="4" t="s">
        <v>9</v>
      </c>
      <c r="S53" t="s">
        <v>52</v>
      </c>
      <c r="T53" s="13">
        <v>627136</v>
      </c>
      <c r="U53" s="13">
        <v>718843</v>
      </c>
      <c r="V53" s="13">
        <v>497218</v>
      </c>
      <c r="W53" s="13">
        <v>697164</v>
      </c>
      <c r="X53" s="13">
        <v>722347</v>
      </c>
      <c r="Y53" s="13">
        <v>544739</v>
      </c>
      <c r="Z53" s="13">
        <v>637650</v>
      </c>
      <c r="AA53" s="13">
        <v>613087</v>
      </c>
      <c r="AB53" s="13">
        <v>740712</v>
      </c>
      <c r="AC53" s="13">
        <v>674374</v>
      </c>
      <c r="AD53" s="13">
        <v>671507</v>
      </c>
      <c r="AE53" s="13">
        <v>411030</v>
      </c>
      <c r="AF53" s="13">
        <v>584826</v>
      </c>
      <c r="AG53" s="13">
        <f>SUM(T53:AF53)</f>
        <v>8140633</v>
      </c>
      <c r="AI53" s="12"/>
    </row>
    <row r="54" spans="1:35" x14ac:dyDescent="0.25">
      <c r="A54" s="4" t="s">
        <v>48</v>
      </c>
      <c r="B54" t="s">
        <v>26</v>
      </c>
      <c r="C54" s="13">
        <v>40010</v>
      </c>
      <c r="D54" s="13">
        <v>38033</v>
      </c>
      <c r="E54" s="13">
        <v>30865</v>
      </c>
      <c r="F54" s="13">
        <v>35517</v>
      </c>
      <c r="G54" s="13">
        <v>31163</v>
      </c>
      <c r="H54" s="13">
        <v>36331</v>
      </c>
      <c r="I54" s="13">
        <v>41123</v>
      </c>
      <c r="J54" s="13">
        <v>40874</v>
      </c>
      <c r="K54" s="13">
        <v>44894</v>
      </c>
      <c r="L54" s="13">
        <v>35593</v>
      </c>
      <c r="M54" s="13">
        <v>40781</v>
      </c>
      <c r="N54" s="13">
        <v>26044</v>
      </c>
      <c r="O54" s="13">
        <v>33933</v>
      </c>
      <c r="P54" s="13">
        <v>475161</v>
      </c>
      <c r="R54" s="4" t="s">
        <v>48</v>
      </c>
      <c r="S54" t="s">
        <v>26</v>
      </c>
      <c r="T54" s="13">
        <v>626097</v>
      </c>
      <c r="U54" s="13">
        <v>716710</v>
      </c>
      <c r="V54" s="13">
        <v>497928</v>
      </c>
      <c r="W54" s="13">
        <v>700517</v>
      </c>
      <c r="X54" s="13">
        <v>712610</v>
      </c>
      <c r="Y54" s="13">
        <v>546083</v>
      </c>
      <c r="Z54" s="13">
        <v>642375</v>
      </c>
      <c r="AA54" s="13">
        <v>622165</v>
      </c>
      <c r="AB54" s="13">
        <v>741527</v>
      </c>
      <c r="AC54" s="13">
        <v>676104</v>
      </c>
      <c r="AD54" s="13">
        <v>672285</v>
      </c>
      <c r="AE54" s="13">
        <v>409005</v>
      </c>
      <c r="AF54" s="13">
        <v>591658</v>
      </c>
      <c r="AG54" s="13">
        <f>SUM(T54:AF54)</f>
        <v>8155064</v>
      </c>
      <c r="AI54" s="12"/>
    </row>
    <row r="55" spans="1:35" x14ac:dyDescent="0.25">
      <c r="A55" s="4" t="s">
        <v>11</v>
      </c>
      <c r="B55" t="s">
        <v>51</v>
      </c>
      <c r="C55" s="13">
        <v>40691</v>
      </c>
      <c r="D55" s="13">
        <v>38311</v>
      </c>
      <c r="E55" s="13">
        <v>31740</v>
      </c>
      <c r="F55" s="13">
        <v>37506</v>
      </c>
      <c r="G55" s="13">
        <v>32948</v>
      </c>
      <c r="H55" s="13">
        <v>36446</v>
      </c>
      <c r="I55" s="13">
        <v>43428</v>
      </c>
      <c r="J55" s="13">
        <v>41577</v>
      </c>
      <c r="K55" s="13">
        <v>46579</v>
      </c>
      <c r="L55" s="13">
        <v>37474</v>
      </c>
      <c r="M55" s="13">
        <v>40303</v>
      </c>
      <c r="N55" s="13">
        <v>25754</v>
      </c>
      <c r="O55" s="13">
        <v>34804</v>
      </c>
      <c r="P55" s="13">
        <v>487561</v>
      </c>
      <c r="R55" s="4" t="s">
        <v>11</v>
      </c>
      <c r="S55" t="s">
        <v>51</v>
      </c>
      <c r="T55" s="13">
        <v>646216</v>
      </c>
      <c r="U55" s="13">
        <v>734980</v>
      </c>
      <c r="V55" s="13">
        <v>524144</v>
      </c>
      <c r="W55" s="13">
        <v>758891</v>
      </c>
      <c r="X55" s="13">
        <v>764551</v>
      </c>
      <c r="Y55" s="13">
        <v>554751</v>
      </c>
      <c r="Z55" s="13">
        <v>696237</v>
      </c>
      <c r="AA55" s="13">
        <v>647753</v>
      </c>
      <c r="AB55" s="13">
        <v>783306</v>
      </c>
      <c r="AC55" s="13">
        <v>730032</v>
      </c>
      <c r="AD55" s="13">
        <v>680316</v>
      </c>
      <c r="AE55" s="13">
        <v>413024</v>
      </c>
      <c r="AF55" s="13">
        <v>621461</v>
      </c>
      <c r="AG55" s="13">
        <f>SUM(T55:AF55)</f>
        <v>8555662</v>
      </c>
      <c r="AI55" s="12"/>
    </row>
    <row r="56" spans="1:35" x14ac:dyDescent="0.25">
      <c r="A56" s="4" t="s">
        <v>12</v>
      </c>
      <c r="B56" t="s">
        <v>30</v>
      </c>
      <c r="C56" s="13">
        <v>41030</v>
      </c>
      <c r="D56" s="13">
        <v>39071</v>
      </c>
      <c r="E56" s="13">
        <v>31122</v>
      </c>
      <c r="F56" s="13">
        <v>37604</v>
      </c>
      <c r="G56" s="13">
        <v>32972</v>
      </c>
      <c r="H56" s="13">
        <v>36676</v>
      </c>
      <c r="I56" s="13">
        <v>43015</v>
      </c>
      <c r="J56" s="13">
        <v>42157</v>
      </c>
      <c r="K56" s="13">
        <v>46479</v>
      </c>
      <c r="L56" s="13">
        <v>37717</v>
      </c>
      <c r="M56" s="13">
        <v>40841</v>
      </c>
      <c r="N56" s="13">
        <v>26244</v>
      </c>
      <c r="O56" s="13">
        <v>35394</v>
      </c>
      <c r="P56" s="13">
        <v>490322</v>
      </c>
      <c r="R56" s="4" t="s">
        <v>12</v>
      </c>
      <c r="S56" t="s">
        <v>30</v>
      </c>
      <c r="T56" s="13">
        <v>658229</v>
      </c>
      <c r="U56" s="13">
        <v>751930</v>
      </c>
      <c r="V56" s="13">
        <v>517781</v>
      </c>
      <c r="W56" s="13">
        <v>759791</v>
      </c>
      <c r="X56" s="13">
        <v>767490</v>
      </c>
      <c r="Y56" s="13">
        <v>567277</v>
      </c>
      <c r="Z56" s="13">
        <v>692299</v>
      </c>
      <c r="AA56" s="13">
        <v>659187</v>
      </c>
      <c r="AB56" s="13">
        <v>788974</v>
      </c>
      <c r="AC56" s="13">
        <v>736793</v>
      </c>
      <c r="AD56" s="13">
        <v>694432</v>
      </c>
      <c r="AE56" s="13">
        <v>421936</v>
      </c>
      <c r="AF56" s="13">
        <v>635747</v>
      </c>
      <c r="AG56" s="13">
        <f>SUM(T56:AF56)</f>
        <v>8651866</v>
      </c>
      <c r="AI56" s="12"/>
    </row>
    <row r="57" spans="1:35" x14ac:dyDescent="0.25">
      <c r="A57" s="4" t="s">
        <v>13</v>
      </c>
      <c r="B57" t="s">
        <v>32</v>
      </c>
      <c r="C57" s="13">
        <v>38616</v>
      </c>
      <c r="D57" s="13">
        <v>36741</v>
      </c>
      <c r="E57" s="13">
        <v>29940</v>
      </c>
      <c r="F57" s="13">
        <v>35182</v>
      </c>
      <c r="G57" s="13">
        <v>31237</v>
      </c>
      <c r="H57" s="13">
        <v>34803</v>
      </c>
      <c r="I57" s="13">
        <v>40849</v>
      </c>
      <c r="J57" s="13">
        <v>39749</v>
      </c>
      <c r="K57" s="13">
        <v>43632</v>
      </c>
      <c r="L57" s="13">
        <v>35399</v>
      </c>
      <c r="M57" s="13">
        <v>38392</v>
      </c>
      <c r="N57" s="13">
        <v>24652</v>
      </c>
      <c r="O57" s="13">
        <v>33536</v>
      </c>
      <c r="P57" s="13">
        <v>462728</v>
      </c>
      <c r="R57" s="4" t="s">
        <v>13</v>
      </c>
      <c r="S57" t="s">
        <v>32</v>
      </c>
      <c r="T57" s="13">
        <v>607810</v>
      </c>
      <c r="U57" s="13">
        <v>696652</v>
      </c>
      <c r="V57" s="13">
        <v>487897</v>
      </c>
      <c r="W57" s="13">
        <v>700687</v>
      </c>
      <c r="X57" s="13">
        <v>714134</v>
      </c>
      <c r="Y57" s="13">
        <v>526646</v>
      </c>
      <c r="Z57" s="13">
        <v>643065</v>
      </c>
      <c r="AA57" s="13">
        <v>611046</v>
      </c>
      <c r="AB57" s="13">
        <v>727036</v>
      </c>
      <c r="AC57" s="13">
        <v>678741</v>
      </c>
      <c r="AD57" s="13">
        <v>640724</v>
      </c>
      <c r="AE57" s="13">
        <v>389673</v>
      </c>
      <c r="AF57" s="13">
        <v>591016</v>
      </c>
      <c r="AG57" s="13">
        <f>SUM(T57:AF57)</f>
        <v>8015127</v>
      </c>
      <c r="AI57" s="12"/>
    </row>
    <row r="58" spans="1:35" x14ac:dyDescent="0.25">
      <c r="A58" s="4" t="s">
        <v>14</v>
      </c>
      <c r="B58" t="s">
        <v>33</v>
      </c>
      <c r="C58" s="13">
        <v>42099</v>
      </c>
      <c r="D58" s="13">
        <v>39232</v>
      </c>
      <c r="E58" s="13">
        <v>30770</v>
      </c>
      <c r="F58" s="13">
        <v>37778</v>
      </c>
      <c r="G58" s="13">
        <v>32282</v>
      </c>
      <c r="H58" s="13">
        <v>37127</v>
      </c>
      <c r="I58" s="13">
        <v>43686</v>
      </c>
      <c r="J58" s="13">
        <v>42742</v>
      </c>
      <c r="K58" s="13">
        <v>45246</v>
      </c>
      <c r="L58" s="13">
        <v>38096</v>
      </c>
      <c r="M58" s="13">
        <v>41157</v>
      </c>
      <c r="N58" s="13">
        <v>26916</v>
      </c>
      <c r="O58" s="13">
        <v>34830</v>
      </c>
      <c r="P58" s="13">
        <v>491961</v>
      </c>
      <c r="R58" s="4" t="s">
        <v>14</v>
      </c>
      <c r="S58" t="s">
        <v>33</v>
      </c>
      <c r="T58" s="13">
        <v>669362</v>
      </c>
      <c r="U58" s="13">
        <v>750989</v>
      </c>
      <c r="V58" s="13">
        <v>505088</v>
      </c>
      <c r="W58" s="13">
        <v>761128</v>
      </c>
      <c r="X58" s="13">
        <v>746012</v>
      </c>
      <c r="Y58" s="13">
        <v>569425</v>
      </c>
      <c r="Z58" s="13">
        <v>696690</v>
      </c>
      <c r="AA58" s="13">
        <v>660440</v>
      </c>
      <c r="AB58" s="13">
        <v>766248</v>
      </c>
      <c r="AC58" s="13">
        <v>737629</v>
      </c>
      <c r="AD58" s="13">
        <v>695092</v>
      </c>
      <c r="AE58" s="13">
        <v>429550</v>
      </c>
      <c r="AF58" s="13">
        <v>618443</v>
      </c>
      <c r="AG58" s="13">
        <f>SUM(T58:AF58)</f>
        <v>8606096</v>
      </c>
      <c r="AI58" s="12"/>
    </row>
    <row r="59" spans="1:35" x14ac:dyDescent="0.25">
      <c r="A59" s="4" t="s">
        <v>16</v>
      </c>
      <c r="B59" t="s">
        <v>34</v>
      </c>
      <c r="C59" s="13">
        <v>40301</v>
      </c>
      <c r="D59" s="13">
        <v>37345</v>
      </c>
      <c r="E59" s="13">
        <v>30542</v>
      </c>
      <c r="F59" s="13">
        <v>35982</v>
      </c>
      <c r="G59" s="13">
        <v>31334</v>
      </c>
      <c r="H59" s="13">
        <v>36544</v>
      </c>
      <c r="I59" s="13">
        <v>42439</v>
      </c>
      <c r="J59" s="13">
        <v>41295</v>
      </c>
      <c r="K59" s="13">
        <v>46018</v>
      </c>
      <c r="L59" s="13">
        <v>35903</v>
      </c>
      <c r="M59" s="13">
        <v>40269</v>
      </c>
      <c r="N59" s="13">
        <v>25785</v>
      </c>
      <c r="O59" s="13">
        <v>34481</v>
      </c>
      <c r="P59" s="13">
        <v>478238</v>
      </c>
      <c r="R59" s="4" t="s">
        <v>16</v>
      </c>
      <c r="S59" t="s">
        <v>34</v>
      </c>
      <c r="T59" s="13">
        <v>624058</v>
      </c>
      <c r="U59" s="13">
        <v>700390</v>
      </c>
      <c r="V59" s="13">
        <v>488753</v>
      </c>
      <c r="W59" s="13">
        <v>709191</v>
      </c>
      <c r="X59" s="13">
        <v>714260</v>
      </c>
      <c r="Y59" s="13">
        <v>540316</v>
      </c>
      <c r="Z59" s="13">
        <v>657252</v>
      </c>
      <c r="AA59" s="13">
        <v>618908</v>
      </c>
      <c r="AB59" s="13">
        <v>741817</v>
      </c>
      <c r="AC59" s="13">
        <v>681589</v>
      </c>
      <c r="AD59" s="13">
        <v>659731</v>
      </c>
      <c r="AE59" s="13">
        <v>403909</v>
      </c>
      <c r="AF59" s="13">
        <v>599246</v>
      </c>
      <c r="AG59" s="13">
        <f>SUM(T59:AF59)</f>
        <v>8139420</v>
      </c>
      <c r="AI59" s="12"/>
    </row>
    <row r="60" spans="1:35" x14ac:dyDescent="0.25">
      <c r="A60" s="4" t="s">
        <v>17</v>
      </c>
      <c r="B60" t="s">
        <v>35</v>
      </c>
      <c r="C60" s="13">
        <v>40648</v>
      </c>
      <c r="D60" s="13">
        <v>37638</v>
      </c>
      <c r="E60" s="13">
        <v>30984</v>
      </c>
      <c r="F60" s="13">
        <v>36188</v>
      </c>
      <c r="G60" s="13">
        <v>31773</v>
      </c>
      <c r="H60" s="13">
        <v>36842</v>
      </c>
      <c r="I60" s="13">
        <v>42860</v>
      </c>
      <c r="J60" s="13">
        <v>41615</v>
      </c>
      <c r="K60" s="13">
        <v>46467</v>
      </c>
      <c r="L60" s="13">
        <v>36214</v>
      </c>
      <c r="M60" s="13">
        <v>40541</v>
      </c>
      <c r="N60" s="13">
        <v>26120</v>
      </c>
      <c r="O60" s="13">
        <v>34838</v>
      </c>
      <c r="P60" s="13">
        <v>482728</v>
      </c>
      <c r="R60" s="4" t="s">
        <v>17</v>
      </c>
      <c r="S60" t="s">
        <v>35</v>
      </c>
      <c r="T60" s="13">
        <v>630824</v>
      </c>
      <c r="U60" s="13">
        <v>707541</v>
      </c>
      <c r="V60" s="13">
        <v>495729</v>
      </c>
      <c r="W60" s="13">
        <v>715223</v>
      </c>
      <c r="X60" s="13">
        <v>725698</v>
      </c>
      <c r="Y60" s="13">
        <v>545367</v>
      </c>
      <c r="Z60" s="13">
        <v>665106</v>
      </c>
      <c r="AA60" s="13">
        <v>626584</v>
      </c>
      <c r="AB60" s="13">
        <v>750650</v>
      </c>
      <c r="AC60" s="13">
        <v>688389</v>
      </c>
      <c r="AD60" s="13">
        <v>666859</v>
      </c>
      <c r="AE60" s="13">
        <v>408382</v>
      </c>
      <c r="AF60" s="13">
        <v>606422</v>
      </c>
      <c r="AG60" s="13">
        <f>SUM(T60:AF60)</f>
        <v>8232774</v>
      </c>
      <c r="AI60" s="12"/>
    </row>
    <row r="61" spans="1:35" x14ac:dyDescent="0.25">
      <c r="A61" s="4" t="s">
        <v>19</v>
      </c>
      <c r="B61" t="s">
        <v>37</v>
      </c>
      <c r="C61" s="13">
        <v>41497</v>
      </c>
      <c r="D61" s="13">
        <v>38414</v>
      </c>
      <c r="E61" s="13">
        <v>31814</v>
      </c>
      <c r="F61" s="13">
        <v>37126</v>
      </c>
      <c r="G61" s="13">
        <v>32584</v>
      </c>
      <c r="H61" s="13">
        <v>37772</v>
      </c>
      <c r="I61" s="13">
        <v>43821</v>
      </c>
      <c r="J61" s="13">
        <v>42638</v>
      </c>
      <c r="K61" s="13">
        <v>47146</v>
      </c>
      <c r="L61" s="13">
        <v>37196</v>
      </c>
      <c r="M61" s="13">
        <v>41337</v>
      </c>
      <c r="N61" s="13">
        <v>26827</v>
      </c>
      <c r="O61" s="13">
        <v>35767</v>
      </c>
      <c r="P61" s="13">
        <v>493939</v>
      </c>
      <c r="R61" s="4" t="s">
        <v>19</v>
      </c>
      <c r="S61" t="s">
        <v>37</v>
      </c>
      <c r="T61" s="13">
        <v>655423</v>
      </c>
      <c r="U61" s="13">
        <v>731643</v>
      </c>
      <c r="V61" s="13">
        <v>516053</v>
      </c>
      <c r="W61" s="13">
        <v>742395</v>
      </c>
      <c r="X61" s="13">
        <v>751512</v>
      </c>
      <c r="Y61" s="13">
        <v>568085</v>
      </c>
      <c r="Z61" s="13">
        <v>689699</v>
      </c>
      <c r="AA61" s="13">
        <v>650363</v>
      </c>
      <c r="AB61" s="13">
        <v>778405</v>
      </c>
      <c r="AC61" s="13">
        <v>716287</v>
      </c>
      <c r="AD61" s="13">
        <v>687369</v>
      </c>
      <c r="AE61" s="13">
        <v>423400</v>
      </c>
      <c r="AF61" s="13">
        <v>628568</v>
      </c>
      <c r="AG61" s="13">
        <f>SUM(T61:AF61)</f>
        <v>8539202</v>
      </c>
      <c r="AI61" s="12"/>
    </row>
    <row r="62" spans="1:35" x14ac:dyDescent="0.25">
      <c r="A62" s="4" t="s">
        <v>20</v>
      </c>
      <c r="B62" t="s">
        <v>39</v>
      </c>
      <c r="C62" s="13">
        <v>41465</v>
      </c>
      <c r="D62" s="13">
        <v>38462</v>
      </c>
      <c r="E62" s="13">
        <v>31783</v>
      </c>
      <c r="F62" s="13">
        <v>37149</v>
      </c>
      <c r="G62" s="13">
        <v>32593</v>
      </c>
      <c r="H62" s="13">
        <v>37792</v>
      </c>
      <c r="I62" s="13">
        <v>43777</v>
      </c>
      <c r="J62" s="13">
        <v>42696</v>
      </c>
      <c r="K62" s="13">
        <v>47138</v>
      </c>
      <c r="L62" s="13">
        <v>37200</v>
      </c>
      <c r="M62" s="13">
        <v>41445</v>
      </c>
      <c r="N62" s="13">
        <v>26806</v>
      </c>
      <c r="O62" s="13">
        <v>35766</v>
      </c>
      <c r="P62" s="13">
        <v>494072</v>
      </c>
      <c r="R62" s="4" t="s">
        <v>20</v>
      </c>
      <c r="S62" t="s">
        <v>39</v>
      </c>
      <c r="T62" s="13">
        <v>655240</v>
      </c>
      <c r="U62" s="13">
        <v>733305</v>
      </c>
      <c r="V62" s="13">
        <v>515591</v>
      </c>
      <c r="W62" s="13">
        <v>743358</v>
      </c>
      <c r="X62" s="13">
        <v>751842</v>
      </c>
      <c r="Y62" s="13">
        <v>568113</v>
      </c>
      <c r="Z62" s="13">
        <v>689413</v>
      </c>
      <c r="AA62" s="13">
        <v>651137</v>
      </c>
      <c r="AB62" s="13">
        <v>778903</v>
      </c>
      <c r="AC62" s="13">
        <v>715835</v>
      </c>
      <c r="AD62" s="13">
        <v>689482</v>
      </c>
      <c r="AE62" s="13">
        <v>423238</v>
      </c>
      <c r="AF62" s="13">
        <v>629670</v>
      </c>
      <c r="AG62" s="13">
        <f>SUM(T62:AF62)</f>
        <v>8545127</v>
      </c>
      <c r="AI62" s="12"/>
    </row>
    <row r="63" spans="1:35" x14ac:dyDescent="0.25">
      <c r="A63" s="4" t="s">
        <v>22</v>
      </c>
      <c r="B63" t="s">
        <v>40</v>
      </c>
      <c r="C63" s="13">
        <v>43097</v>
      </c>
      <c r="D63" s="13">
        <v>40553</v>
      </c>
      <c r="E63" s="13">
        <v>32945</v>
      </c>
      <c r="F63" s="13">
        <v>38533</v>
      </c>
      <c r="G63" s="13">
        <v>34214</v>
      </c>
      <c r="H63" s="13">
        <v>38839</v>
      </c>
      <c r="I63" s="13">
        <v>45467</v>
      </c>
      <c r="J63" s="13">
        <v>44286</v>
      </c>
      <c r="K63" s="13">
        <v>48835</v>
      </c>
      <c r="L63" s="13">
        <v>38745</v>
      </c>
      <c r="M63" s="13">
        <v>43255</v>
      </c>
      <c r="N63" s="13">
        <v>27733</v>
      </c>
      <c r="O63" s="13">
        <v>37036</v>
      </c>
      <c r="P63" s="13">
        <v>513538</v>
      </c>
      <c r="R63" s="4" t="s">
        <v>22</v>
      </c>
      <c r="S63" t="s">
        <v>40</v>
      </c>
      <c r="T63" s="13">
        <v>640512</v>
      </c>
      <c r="U63" s="13">
        <v>719426</v>
      </c>
      <c r="V63" s="13">
        <v>501879</v>
      </c>
      <c r="W63" s="13">
        <v>723068</v>
      </c>
      <c r="X63" s="13">
        <v>737597</v>
      </c>
      <c r="Y63" s="13">
        <v>555059</v>
      </c>
      <c r="Z63" s="13">
        <v>674562</v>
      </c>
      <c r="AA63" s="13">
        <v>635847</v>
      </c>
      <c r="AB63" s="13">
        <v>761366</v>
      </c>
      <c r="AC63" s="13">
        <v>700119</v>
      </c>
      <c r="AD63" s="13">
        <v>678852</v>
      </c>
      <c r="AE63" s="13">
        <v>415326</v>
      </c>
      <c r="AF63" s="13">
        <v>615674</v>
      </c>
      <c r="AG63" s="13">
        <f>SUM(T63:AF63)</f>
        <v>8359287</v>
      </c>
      <c r="AI63" s="12"/>
    </row>
    <row r="65" spans="1:32" x14ac:dyDescent="0.25">
      <c r="A65" s="11" t="s">
        <v>67</v>
      </c>
      <c r="B65" t="s">
        <v>23</v>
      </c>
      <c r="C65" t="s">
        <v>66</v>
      </c>
      <c r="D65" t="s">
        <v>65</v>
      </c>
      <c r="E65" t="s">
        <v>64</v>
      </c>
      <c r="F65" t="s">
        <v>63</v>
      </c>
      <c r="G65" t="s">
        <v>62</v>
      </c>
      <c r="H65" t="s">
        <v>61</v>
      </c>
      <c r="I65" t="s">
        <v>60</v>
      </c>
      <c r="J65" t="s">
        <v>59</v>
      </c>
      <c r="K65" t="s">
        <v>58</v>
      </c>
      <c r="L65" t="s">
        <v>57</v>
      </c>
      <c r="M65" t="s">
        <v>56</v>
      </c>
      <c r="N65" t="s">
        <v>55</v>
      </c>
      <c r="O65" t="s">
        <v>54</v>
      </c>
      <c r="P65" t="s">
        <v>53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x14ac:dyDescent="0.25">
      <c r="A66" s="4" t="s">
        <v>6</v>
      </c>
      <c r="B66" t="s">
        <v>42</v>
      </c>
      <c r="C66" s="1">
        <f>T51/C51</f>
        <v>15.954808501683502</v>
      </c>
      <c r="D66" s="1">
        <f>U51/D51</f>
        <v>19.159644856641972</v>
      </c>
      <c r="E66" s="1">
        <f>V51/E51</f>
        <v>16.345571758541041</v>
      </c>
      <c r="F66" s="1">
        <f>W51/F51</f>
        <v>20.2233462116967</v>
      </c>
      <c r="G66" s="1">
        <f>X51/G51</f>
        <v>23.304989506465372</v>
      </c>
      <c r="H66" s="1">
        <f>Y51/H51</f>
        <v>15.364762320104667</v>
      </c>
      <c r="I66" s="1">
        <f>Z51/I51</f>
        <v>16.052340775031734</v>
      </c>
      <c r="J66" s="1">
        <f>AA51/J51</f>
        <v>15.461866898473653</v>
      </c>
      <c r="K66" s="1">
        <f>AB51/K51</f>
        <v>16.678882313966508</v>
      </c>
      <c r="L66" s="1">
        <f>AC51/L51</f>
        <v>19.385529669808523</v>
      </c>
      <c r="M66" s="1">
        <f>AD51/M51</f>
        <v>16.902772633472672</v>
      </c>
      <c r="N66" s="1">
        <f>AE51/N51</f>
        <v>16.147257332187998</v>
      </c>
      <c r="O66" s="1">
        <f>AF51/O51</f>
        <v>17.912658774201503</v>
      </c>
      <c r="P66" s="1">
        <f>AG51/P51</f>
        <v>17.509715239543691</v>
      </c>
    </row>
    <row r="67" spans="1:32" x14ac:dyDescent="0.25">
      <c r="A67" s="4" t="s">
        <v>8</v>
      </c>
      <c r="B67" t="s">
        <v>24</v>
      </c>
      <c r="C67" s="1">
        <f>T52/C52</f>
        <v>15.476559556488509</v>
      </c>
      <c r="D67" s="1">
        <f>U52/D52</f>
        <v>18.587105159066507</v>
      </c>
      <c r="E67" s="1">
        <f>V52/E52</f>
        <v>15.983859082774835</v>
      </c>
      <c r="F67" s="1">
        <f>W52/F52</f>
        <v>19.598602646053219</v>
      </c>
      <c r="G67" s="1">
        <f>X52/G52</f>
        <v>22.391807928682379</v>
      </c>
      <c r="H67" s="1">
        <f>Y52/H52</f>
        <v>14.890814505640746</v>
      </c>
      <c r="I67" s="1">
        <f>Z52/I52</f>
        <v>15.473406988694759</v>
      </c>
      <c r="J67" s="1">
        <f>AA52/J52</f>
        <v>15.029688195408017</v>
      </c>
      <c r="K67" s="1">
        <f>AB52/K52</f>
        <v>16.357644157814871</v>
      </c>
      <c r="L67" s="1">
        <f>AC52/L52</f>
        <v>18.771062162322625</v>
      </c>
      <c r="M67" s="1">
        <f>AD52/M52</f>
        <v>16.312189189189191</v>
      </c>
      <c r="N67" s="1">
        <f>AE52/N52</f>
        <v>15.544554872399562</v>
      </c>
      <c r="O67" s="1">
        <f>AF52/O52</f>
        <v>17.275731259993101</v>
      </c>
      <c r="P67" s="1">
        <f>AG52/P52</f>
        <v>16.987868663724505</v>
      </c>
    </row>
    <row r="68" spans="1:32" x14ac:dyDescent="0.25">
      <c r="A68" s="4" t="s">
        <v>9</v>
      </c>
      <c r="B68" t="s">
        <v>52</v>
      </c>
      <c r="C68" s="1">
        <f>T53/C53</f>
        <v>15.694486849020246</v>
      </c>
      <c r="D68" s="1">
        <f>U53/D53</f>
        <v>18.825764718206578</v>
      </c>
      <c r="E68" s="1">
        <f>V53/E53</f>
        <v>16.089635310487655</v>
      </c>
      <c r="F68" s="1">
        <f>W53/F53</f>
        <v>19.67611198916234</v>
      </c>
      <c r="G68" s="1">
        <f>X53/G53</f>
        <v>22.885879035579634</v>
      </c>
      <c r="H68" s="1">
        <f>Y53/H53</f>
        <v>15.041390545615197</v>
      </c>
      <c r="I68" s="1">
        <f>Z53/I53</f>
        <v>15.605344949952277</v>
      </c>
      <c r="J68" s="1">
        <f>AA53/J53</f>
        <v>15.166786235558964</v>
      </c>
      <c r="K68" s="1">
        <f>AB53/K53</f>
        <v>16.492151492886247</v>
      </c>
      <c r="L68" s="1">
        <f>AC53/L53</f>
        <v>19.015198082616664</v>
      </c>
      <c r="M68" s="1">
        <f>AD53/M53</f>
        <v>16.464154366694455</v>
      </c>
      <c r="N68" s="1">
        <f>AE53/N53</f>
        <v>15.728991275065054</v>
      </c>
      <c r="O68" s="1">
        <f>AF53/O53</f>
        <v>17.413828013339685</v>
      </c>
      <c r="P68" s="1">
        <f>AG53/P53</f>
        <v>17.159090765375058</v>
      </c>
    </row>
    <row r="69" spans="1:32" x14ac:dyDescent="0.25">
      <c r="A69" s="4" t="s">
        <v>48</v>
      </c>
      <c r="B69" t="s">
        <v>26</v>
      </c>
      <c r="C69" s="1">
        <f>T54/C54</f>
        <v>15.648512871782055</v>
      </c>
      <c r="D69" s="1">
        <f>U54/D54</f>
        <v>18.844424578655378</v>
      </c>
      <c r="E69" s="1">
        <f>V54/E54</f>
        <v>16.132447756358335</v>
      </c>
      <c r="F69" s="1">
        <f>W54/F54</f>
        <v>19.723428217473323</v>
      </c>
      <c r="G69" s="1">
        <f>X54/G54</f>
        <v>22.867182235343197</v>
      </c>
      <c r="H69" s="1">
        <f>Y54/H54</f>
        <v>15.030772618425036</v>
      </c>
      <c r="I69" s="1">
        <f>Z54/I54</f>
        <v>15.620820465432969</v>
      </c>
      <c r="J69" s="1">
        <f>AA54/J54</f>
        <v>15.221534471791358</v>
      </c>
      <c r="K69" s="1">
        <f>AB54/K54</f>
        <v>16.517285160600526</v>
      </c>
      <c r="L69" s="1">
        <f>AC54/L54</f>
        <v>18.995420447840868</v>
      </c>
      <c r="M69" s="1">
        <f>AD54/M54</f>
        <v>16.485250484294156</v>
      </c>
      <c r="N69" s="1">
        <f>AE54/N54</f>
        <v>15.704384887114115</v>
      </c>
      <c r="O69" s="1">
        <f>AF54/O54</f>
        <v>17.436065187280818</v>
      </c>
      <c r="P69" s="1">
        <f>AG54/P54</f>
        <v>17.162738524415936</v>
      </c>
    </row>
    <row r="70" spans="1:32" x14ac:dyDescent="0.25">
      <c r="A70" s="4" t="s">
        <v>11</v>
      </c>
      <c r="B70" t="s">
        <v>51</v>
      </c>
      <c r="C70" s="1">
        <f>T55/C55</f>
        <v>15.881054778697992</v>
      </c>
      <c r="D70" s="1">
        <f>U55/D55</f>
        <v>19.184568400720419</v>
      </c>
      <c r="E70" s="1">
        <f>V55/E55</f>
        <v>16.513673597983615</v>
      </c>
      <c r="F70" s="1">
        <f>W55/F55</f>
        <v>20.233855916386712</v>
      </c>
      <c r="G70" s="1">
        <f>X55/G55</f>
        <v>23.204777224717738</v>
      </c>
      <c r="H70" s="1">
        <f>Y55/H55</f>
        <v>15.22117653514789</v>
      </c>
      <c r="I70" s="1">
        <f>Z55/I55</f>
        <v>16.031983973473334</v>
      </c>
      <c r="J70" s="1">
        <f>AA55/J55</f>
        <v>15.579599297688626</v>
      </c>
      <c r="K70" s="1">
        <f>AB55/K55</f>
        <v>16.816719981107365</v>
      </c>
      <c r="L70" s="1">
        <f>AC55/L55</f>
        <v>19.481026845279395</v>
      </c>
      <c r="M70" s="1">
        <f>AD55/M55</f>
        <v>16.880033744386274</v>
      </c>
      <c r="N70" s="1">
        <f>AE55/N55</f>
        <v>16.037275762988273</v>
      </c>
      <c r="O70" s="1">
        <f>AF55/O55</f>
        <v>17.856022296287783</v>
      </c>
      <c r="P70" s="1">
        <f>AG55/P55</f>
        <v>17.547880162687335</v>
      </c>
    </row>
    <row r="71" spans="1:32" x14ac:dyDescent="0.25">
      <c r="A71" s="4" t="s">
        <v>12</v>
      </c>
      <c r="B71" t="s">
        <v>30</v>
      </c>
      <c r="C71" s="1">
        <f>T56/C56</f>
        <v>16.042627345844505</v>
      </c>
      <c r="D71" s="1">
        <f>U56/D56</f>
        <v>19.24522024007576</v>
      </c>
      <c r="E71" s="1">
        <f>V56/E56</f>
        <v>16.637137716085086</v>
      </c>
      <c r="F71" s="1">
        <f>W56/F56</f>
        <v>20.205057972556112</v>
      </c>
      <c r="G71" s="1">
        <f>X56/G56</f>
        <v>23.277022928545431</v>
      </c>
      <c r="H71" s="1">
        <f>Y56/H56</f>
        <v>15.467253789944378</v>
      </c>
      <c r="I71" s="1">
        <f>Z56/I56</f>
        <v>16.094362431709868</v>
      </c>
      <c r="J71" s="1">
        <f>AA56/J56</f>
        <v>15.636477927746281</v>
      </c>
      <c r="K71" s="1">
        <f>AB56/K56</f>
        <v>16.974848856472814</v>
      </c>
      <c r="L71" s="1">
        <f>AC56/L56</f>
        <v>19.534772118673278</v>
      </c>
      <c r="M71" s="1">
        <f>AD56/M56</f>
        <v>17.003305501824148</v>
      </c>
      <c r="N71" s="1">
        <f>AE56/N56</f>
        <v>16.077427221460145</v>
      </c>
      <c r="O71" s="1">
        <f>AF56/O56</f>
        <v>17.961999208905464</v>
      </c>
      <c r="P71" s="1">
        <f>AG56/P56</f>
        <v>17.645273922034907</v>
      </c>
    </row>
    <row r="72" spans="1:32" x14ac:dyDescent="0.25">
      <c r="A72" s="4" t="s">
        <v>13</v>
      </c>
      <c r="B72" t="s">
        <v>32</v>
      </c>
      <c r="C72" s="1">
        <f>T57/C57</f>
        <v>15.73984876735032</v>
      </c>
      <c r="D72" s="1">
        <f>U57/D57</f>
        <v>18.961160556326721</v>
      </c>
      <c r="E72" s="1">
        <f>V57/E57</f>
        <v>16.295824983299934</v>
      </c>
      <c r="F72" s="1">
        <f>W57/F57</f>
        <v>19.916065033255641</v>
      </c>
      <c r="G72" s="1">
        <f>X57/G57</f>
        <v>22.861798508179401</v>
      </c>
      <c r="H72" s="1">
        <f>Y57/H57</f>
        <v>15.132201247018935</v>
      </c>
      <c r="I72" s="1">
        <f>Z57/I57</f>
        <v>15.742490636245686</v>
      </c>
      <c r="J72" s="1">
        <f>AA57/J57</f>
        <v>15.372613147500566</v>
      </c>
      <c r="K72" s="1">
        <f>AB57/K57</f>
        <v>16.662907957462412</v>
      </c>
      <c r="L72" s="1">
        <f>AC57/L57</f>
        <v>19.174016215147322</v>
      </c>
      <c r="M72" s="1">
        <f>AD57/M57</f>
        <v>16.688997707855805</v>
      </c>
      <c r="N72" s="1">
        <f>AE57/N57</f>
        <v>15.806952782735681</v>
      </c>
      <c r="O72" s="1">
        <f>AF57/O57</f>
        <v>17.623330152671755</v>
      </c>
      <c r="P72" s="1">
        <f>AG57/P57</f>
        <v>17.321465310074167</v>
      </c>
    </row>
    <row r="73" spans="1:32" x14ac:dyDescent="0.25">
      <c r="A73" s="4" t="s">
        <v>14</v>
      </c>
      <c r="B73" t="s">
        <v>33</v>
      </c>
      <c r="C73" s="1">
        <f>T58/C58</f>
        <v>15.899712582246609</v>
      </c>
      <c r="D73" s="1">
        <f>U58/D58</f>
        <v>19.142256321370311</v>
      </c>
      <c r="E73" s="1">
        <f>V58/E58</f>
        <v>16.414949626259343</v>
      </c>
      <c r="F73" s="1">
        <f>W58/F58</f>
        <v>20.147387368309598</v>
      </c>
      <c r="G73" s="1">
        <f>X58/G58</f>
        <v>23.109224955083327</v>
      </c>
      <c r="H73" s="1">
        <f>Y58/H58</f>
        <v>15.337220890457079</v>
      </c>
      <c r="I73" s="1">
        <f>Z58/I58</f>
        <v>15.947672023073753</v>
      </c>
      <c r="J73" s="1">
        <f>AA58/J58</f>
        <v>15.451780450142717</v>
      </c>
      <c r="K73" s="1">
        <f>AB58/K58</f>
        <v>16.935154488794591</v>
      </c>
      <c r="L73" s="1">
        <f>AC58/L58</f>
        <v>19.36237400251995</v>
      </c>
      <c r="M73" s="1">
        <f>AD58/M58</f>
        <v>16.88879170007532</v>
      </c>
      <c r="N73" s="1">
        <f>AE58/N58</f>
        <v>15.958909198989449</v>
      </c>
      <c r="O73" s="1">
        <f>AF58/O58</f>
        <v>17.756043640539765</v>
      </c>
      <c r="P73" s="1">
        <f>AG58/P58</f>
        <v>17.49345171670112</v>
      </c>
    </row>
    <row r="74" spans="1:32" x14ac:dyDescent="0.25">
      <c r="A74" s="4" t="s">
        <v>16</v>
      </c>
      <c r="B74" t="s">
        <v>34</v>
      </c>
      <c r="C74" s="1">
        <f>T59/C59</f>
        <v>15.484925932358999</v>
      </c>
      <c r="D74" s="1">
        <f>U59/D59</f>
        <v>18.754585620565003</v>
      </c>
      <c r="E74" s="1">
        <f>V59/E59</f>
        <v>16.002652085652542</v>
      </c>
      <c r="F74" s="1">
        <f>W59/F59</f>
        <v>19.709604802401202</v>
      </c>
      <c r="G74" s="1">
        <f>X59/G59</f>
        <v>22.795046913895447</v>
      </c>
      <c r="H74" s="1">
        <f>Y59/H59</f>
        <v>14.785354640980735</v>
      </c>
      <c r="I74" s="1">
        <f>Z59/I59</f>
        <v>15.486981314357077</v>
      </c>
      <c r="J74" s="1">
        <f>AA59/J59</f>
        <v>14.987480324494491</v>
      </c>
      <c r="K74" s="1">
        <f>AB59/K59</f>
        <v>16.120148637489677</v>
      </c>
      <c r="L74" s="1">
        <f>AC59/L59</f>
        <v>18.984179595019913</v>
      </c>
      <c r="M74" s="1">
        <f>AD59/M59</f>
        <v>16.383098661501403</v>
      </c>
      <c r="N74" s="1">
        <f>AE59/N59</f>
        <v>15.6644948613535</v>
      </c>
      <c r="O74" s="1">
        <f>AF59/O59</f>
        <v>17.37902033003683</v>
      </c>
      <c r="P74" s="1">
        <f>AG59/P59</f>
        <v>17.01960111910806</v>
      </c>
    </row>
    <row r="75" spans="1:32" x14ac:dyDescent="0.25">
      <c r="A75" s="4" t="s">
        <v>17</v>
      </c>
      <c r="B75" t="s">
        <v>35</v>
      </c>
      <c r="C75" s="1">
        <f>T60/C60</f>
        <v>15.51918913599685</v>
      </c>
      <c r="D75" s="1">
        <f>U60/D60</f>
        <v>18.798581221106328</v>
      </c>
      <c r="E75" s="1">
        <f>V60/E60</f>
        <v>15.99951587916344</v>
      </c>
      <c r="F75" s="1">
        <f>W60/F60</f>
        <v>19.76409306952581</v>
      </c>
      <c r="G75" s="1">
        <f>X60/G60</f>
        <v>22.840084348346078</v>
      </c>
      <c r="H75" s="1">
        <f>Y60/H60</f>
        <v>14.802860865316758</v>
      </c>
      <c r="I75" s="1">
        <f>Z60/I60</f>
        <v>15.518105459636024</v>
      </c>
      <c r="J75" s="1">
        <f>AA60/J60</f>
        <v>15.05668629100084</v>
      </c>
      <c r="K75" s="1">
        <f>AB60/K60</f>
        <v>16.154475218972603</v>
      </c>
      <c r="L75" s="1">
        <f>AC60/L60</f>
        <v>19.008919202518364</v>
      </c>
      <c r="M75" s="1">
        <f>AD60/M60</f>
        <v>16.449002244641228</v>
      </c>
      <c r="N75" s="1">
        <f>AE60/N60</f>
        <v>15.634839203675345</v>
      </c>
      <c r="O75" s="1">
        <f>AF60/O60</f>
        <v>17.4069119926517</v>
      </c>
      <c r="P75" s="1">
        <f>AG60/P60</f>
        <v>17.054685040022537</v>
      </c>
    </row>
    <row r="76" spans="1:32" x14ac:dyDescent="0.25">
      <c r="A76" s="4" t="s">
        <v>19</v>
      </c>
      <c r="B76" t="s">
        <v>37</v>
      </c>
      <c r="C76" s="1">
        <f>T61/C61</f>
        <v>15.794467069908668</v>
      </c>
      <c r="D76" s="1">
        <f>U61/D61</f>
        <v>19.046259176341959</v>
      </c>
      <c r="E76" s="1">
        <f>V61/E61</f>
        <v>16.220940466461307</v>
      </c>
      <c r="F76" s="1">
        <f>W61/F61</f>
        <v>19.996633087324248</v>
      </c>
      <c r="G76" s="1">
        <f>X61/G61</f>
        <v>23.063835011048369</v>
      </c>
      <c r="H76" s="1">
        <f>Y61/H61</f>
        <v>15.039844329132691</v>
      </c>
      <c r="I76" s="1">
        <f>Z61/I61</f>
        <v>15.739006412450651</v>
      </c>
      <c r="J76" s="1">
        <f>AA61/J61</f>
        <v>15.253131009897274</v>
      </c>
      <c r="K76" s="1">
        <f>AB61/K61</f>
        <v>16.510520510753828</v>
      </c>
      <c r="L76" s="1">
        <f>AC61/L61</f>
        <v>19.25709753736961</v>
      </c>
      <c r="M76" s="1">
        <f>AD61/M61</f>
        <v>16.628420059510852</v>
      </c>
      <c r="N76" s="1">
        <f>AE61/N61</f>
        <v>15.782607074961792</v>
      </c>
      <c r="O76" s="1">
        <f>AF61/O61</f>
        <v>17.573964827914001</v>
      </c>
      <c r="P76" s="1">
        <f>AG61/P61</f>
        <v>17.287968757275696</v>
      </c>
    </row>
    <row r="77" spans="1:32" x14ac:dyDescent="0.25">
      <c r="A77" s="4" t="s">
        <v>20</v>
      </c>
      <c r="B77" t="s">
        <v>39</v>
      </c>
      <c r="C77" s="1">
        <f>T62/C62</f>
        <v>15.802242855420234</v>
      </c>
      <c r="D77" s="1">
        <f>U62/D62</f>
        <v>19.065701211585463</v>
      </c>
      <c r="E77" s="1">
        <f>V62/E62</f>
        <v>16.222225718151211</v>
      </c>
      <c r="F77" s="1">
        <f>W62/F62</f>
        <v>20.010175240248728</v>
      </c>
      <c r="G77" s="1">
        <f>X62/G62</f>
        <v>23.067591200564539</v>
      </c>
      <c r="H77" s="1">
        <f>Y62/H62</f>
        <v>15.032625952582556</v>
      </c>
      <c r="I77" s="1">
        <f>Z62/I62</f>
        <v>15.748292482353747</v>
      </c>
      <c r="J77" s="1">
        <f>AA62/J62</f>
        <v>15.250538692149147</v>
      </c>
      <c r="K77" s="1">
        <f>AB62/K62</f>
        <v>16.523887309601594</v>
      </c>
      <c r="L77" s="1">
        <f>AC62/L62</f>
        <v>19.242876344086021</v>
      </c>
      <c r="M77" s="1">
        <f>AD62/M62</f>
        <v>16.636071902521415</v>
      </c>
      <c r="N77" s="1">
        <f>AE62/N62</f>
        <v>15.788927851973439</v>
      </c>
      <c r="O77" s="1">
        <f>AF62/O62</f>
        <v>17.60526757255494</v>
      </c>
      <c r="P77" s="1">
        <f>AG62/P62</f>
        <v>17.295307161709225</v>
      </c>
    </row>
    <row r="78" spans="1:32" x14ac:dyDescent="0.25">
      <c r="A78" s="4" t="s">
        <v>22</v>
      </c>
      <c r="B78" t="s">
        <v>40</v>
      </c>
      <c r="C78" s="1">
        <f>T63/C63</f>
        <v>14.862101770424855</v>
      </c>
      <c r="D78" s="1">
        <f>U63/D63</f>
        <v>17.740389120410327</v>
      </c>
      <c r="E78" s="1">
        <f>V63/E63</f>
        <v>15.233844285931097</v>
      </c>
      <c r="F78" s="1">
        <f>W63/F63</f>
        <v>18.764902810577947</v>
      </c>
      <c r="G78" s="1">
        <f>X63/G63</f>
        <v>21.558338691763606</v>
      </c>
      <c r="H78" s="1">
        <f>Y63/H63</f>
        <v>14.291279384124206</v>
      </c>
      <c r="I78" s="1">
        <f>Z63/I63</f>
        <v>14.836298854113974</v>
      </c>
      <c r="J78" s="1">
        <f>AA63/J63</f>
        <v>14.357742853271914</v>
      </c>
      <c r="K78" s="1">
        <f>AB63/K63</f>
        <v>15.590580526261903</v>
      </c>
      <c r="L78" s="1">
        <f>AC63/L63</f>
        <v>18.069918699186992</v>
      </c>
      <c r="M78" s="1">
        <f>AD63/M63</f>
        <v>15.694185643278233</v>
      </c>
      <c r="N78" s="1">
        <f>AE63/N63</f>
        <v>14.97587711390762</v>
      </c>
      <c r="O78" s="1">
        <f>AF63/O63</f>
        <v>16.623663462576953</v>
      </c>
      <c r="P78" s="1">
        <f>AG63/P63</f>
        <v>16.277835330588974</v>
      </c>
    </row>
    <row r="79" spans="1:3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32" x14ac:dyDescent="0.25">
      <c r="C80" s="1"/>
    </row>
    <row r="81" spans="3:3" x14ac:dyDescent="0.25">
      <c r="C8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40" zoomScaleNormal="140" workbookViewId="0"/>
  </sheetViews>
  <sheetFormatPr defaultRowHeight="15" x14ac:dyDescent="0.25"/>
  <cols>
    <col min="1" max="1" width="16" customWidth="1"/>
    <col min="2" max="2" width="15.42578125" bestFit="1" customWidth="1"/>
    <col min="3" max="3" width="9.28515625" bestFit="1" customWidth="1"/>
    <col min="4" max="5" width="13.42578125" bestFit="1" customWidth="1"/>
    <col min="6" max="6" width="10.140625" bestFit="1" customWidth="1"/>
    <col min="7" max="7" width="10.5703125" bestFit="1" customWidth="1"/>
    <col min="8" max="8" width="7.85546875" bestFit="1" customWidth="1"/>
    <col min="9" max="14" width="6" bestFit="1" customWidth="1"/>
    <col min="15" max="15" width="6.140625" bestFit="1" customWidth="1"/>
    <col min="16" max="20" width="6" bestFit="1" customWidth="1"/>
  </cols>
  <sheetData>
    <row r="1" spans="1:6" x14ac:dyDescent="0.25">
      <c r="A1" t="s">
        <v>89</v>
      </c>
    </row>
    <row r="3" spans="1:6" ht="31.5" x14ac:dyDescent="0.25">
      <c r="A3" s="3" t="s">
        <v>3</v>
      </c>
      <c r="B3" s="3" t="s">
        <v>4</v>
      </c>
      <c r="C3" s="3" t="s">
        <v>23</v>
      </c>
      <c r="D3" s="3" t="s">
        <v>88</v>
      </c>
      <c r="E3" s="3"/>
      <c r="F3" s="3"/>
    </row>
    <row r="4" spans="1:6" x14ac:dyDescent="0.25">
      <c r="A4" s="4" t="s">
        <v>7</v>
      </c>
      <c r="B4" s="4" t="s">
        <v>8</v>
      </c>
      <c r="C4" s="5" t="s">
        <v>24</v>
      </c>
      <c r="D4" t="s">
        <v>87</v>
      </c>
    </row>
    <row r="5" spans="1:6" x14ac:dyDescent="0.25">
      <c r="A5" s="4" t="s">
        <v>10</v>
      </c>
      <c r="B5" s="4" t="s">
        <v>11</v>
      </c>
      <c r="C5" s="5" t="s">
        <v>29</v>
      </c>
      <c r="D5" t="s">
        <v>87</v>
      </c>
    </row>
    <row r="6" spans="1:6" x14ac:dyDescent="0.25">
      <c r="A6" s="4" t="s">
        <v>10</v>
      </c>
      <c r="B6" s="4" t="s">
        <v>12</v>
      </c>
      <c r="C6" s="5" t="s">
        <v>31</v>
      </c>
      <c r="D6" t="s">
        <v>87</v>
      </c>
    </row>
    <row r="7" spans="1:6" x14ac:dyDescent="0.25">
      <c r="A7" s="4" t="s">
        <v>10</v>
      </c>
      <c r="B7" s="4" t="s">
        <v>13</v>
      </c>
      <c r="C7" s="5" t="s">
        <v>32</v>
      </c>
      <c r="D7" t="s">
        <v>87</v>
      </c>
    </row>
    <row r="8" spans="1:6" x14ac:dyDescent="0.25">
      <c r="A8" s="4" t="s">
        <v>10</v>
      </c>
      <c r="B8" s="4" t="s">
        <v>14</v>
      </c>
      <c r="C8" s="5" t="s">
        <v>33</v>
      </c>
      <c r="D8" t="s">
        <v>87</v>
      </c>
    </row>
    <row r="9" spans="1:6" x14ac:dyDescent="0.25">
      <c r="A9" s="4" t="s">
        <v>15</v>
      </c>
      <c r="B9" s="4" t="s">
        <v>16</v>
      </c>
      <c r="C9" s="5" t="s">
        <v>34</v>
      </c>
      <c r="D9" t="s">
        <v>87</v>
      </c>
    </row>
    <row r="10" spans="1:6" x14ac:dyDescent="0.25">
      <c r="A10" s="4" t="s">
        <v>15</v>
      </c>
      <c r="B10" s="4" t="s">
        <v>17</v>
      </c>
      <c r="C10" s="5" t="s">
        <v>35</v>
      </c>
      <c r="D10" t="s">
        <v>87</v>
      </c>
    </row>
    <row r="11" spans="1:6" x14ac:dyDescent="0.25">
      <c r="A11" s="4" t="s">
        <v>18</v>
      </c>
      <c r="B11" s="4" t="s">
        <v>19</v>
      </c>
      <c r="C11" s="5" t="s">
        <v>37</v>
      </c>
      <c r="D11" t="s">
        <v>87</v>
      </c>
    </row>
    <row r="12" spans="1:6" x14ac:dyDescent="0.25">
      <c r="A12" s="4" t="s">
        <v>18</v>
      </c>
      <c r="B12" s="4" t="s">
        <v>20</v>
      </c>
      <c r="C12" s="5" t="s">
        <v>39</v>
      </c>
      <c r="D12" t="s">
        <v>87</v>
      </c>
    </row>
    <row r="13" spans="1:6" x14ac:dyDescent="0.25">
      <c r="A13" s="4" t="s">
        <v>21</v>
      </c>
      <c r="B13" s="4" t="s">
        <v>22</v>
      </c>
      <c r="C13" s="5" t="s">
        <v>40</v>
      </c>
      <c r="D13" t="s">
        <v>87</v>
      </c>
    </row>
    <row r="14" spans="1:6" x14ac:dyDescent="0.25">
      <c r="A14" s="4" t="s">
        <v>7</v>
      </c>
      <c r="B14" s="4" t="s">
        <v>48</v>
      </c>
      <c r="C14" s="6" t="s">
        <v>2</v>
      </c>
      <c r="D14" t="s">
        <v>86</v>
      </c>
    </row>
    <row r="15" spans="1:6" x14ac:dyDescent="0.25">
      <c r="A15" s="4" t="s">
        <v>7</v>
      </c>
      <c r="B15" s="4" t="s">
        <v>48</v>
      </c>
      <c r="C15" s="5" t="s">
        <v>26</v>
      </c>
      <c r="D15" t="s">
        <v>86</v>
      </c>
    </row>
    <row r="16" spans="1:6" x14ac:dyDescent="0.25">
      <c r="A16" s="4" t="s">
        <v>7</v>
      </c>
      <c r="B16" s="4" t="s">
        <v>48</v>
      </c>
      <c r="C16" s="5" t="s">
        <v>27</v>
      </c>
      <c r="D16" t="s">
        <v>86</v>
      </c>
    </row>
    <row r="17" spans="1:17" x14ac:dyDescent="0.25">
      <c r="A17" s="4" t="s">
        <v>5</v>
      </c>
      <c r="B17" s="4" t="s">
        <v>6</v>
      </c>
      <c r="C17" s="5" t="s">
        <v>42</v>
      </c>
      <c r="D17" t="s">
        <v>85</v>
      </c>
    </row>
    <row r="18" spans="1:17" x14ac:dyDescent="0.25">
      <c r="A18" s="4" t="s">
        <v>5</v>
      </c>
      <c r="B18" s="4" t="s">
        <v>6</v>
      </c>
      <c r="C18" s="5" t="s">
        <v>46</v>
      </c>
      <c r="D18" t="s">
        <v>85</v>
      </c>
    </row>
    <row r="19" spans="1:17" x14ac:dyDescent="0.25">
      <c r="A19" s="4" t="s">
        <v>15</v>
      </c>
      <c r="B19" s="4" t="s">
        <v>16</v>
      </c>
      <c r="C19" s="5" t="s">
        <v>45</v>
      </c>
      <c r="D19" t="s">
        <v>85</v>
      </c>
    </row>
    <row r="20" spans="1:17" x14ac:dyDescent="0.25">
      <c r="A20" s="4" t="s">
        <v>15</v>
      </c>
      <c r="B20" s="4" t="s">
        <v>17</v>
      </c>
      <c r="C20" s="5" t="s">
        <v>36</v>
      </c>
      <c r="D20" t="s">
        <v>85</v>
      </c>
    </row>
    <row r="21" spans="1:17" x14ac:dyDescent="0.25">
      <c r="A21" s="4" t="s">
        <v>21</v>
      </c>
      <c r="B21" s="4" t="s">
        <v>22</v>
      </c>
      <c r="C21" s="5" t="s">
        <v>41</v>
      </c>
      <c r="D21" t="s">
        <v>85</v>
      </c>
    </row>
    <row r="22" spans="1:17" x14ac:dyDescent="0.25">
      <c r="A22" s="4" t="s">
        <v>18</v>
      </c>
      <c r="B22" s="4" t="s">
        <v>20</v>
      </c>
      <c r="C22" s="5" t="s">
        <v>38</v>
      </c>
      <c r="D22" t="s">
        <v>84</v>
      </c>
    </row>
    <row r="23" spans="1:17" x14ac:dyDescent="0.25">
      <c r="A23" s="4" t="s">
        <v>7</v>
      </c>
      <c r="B23" s="4" t="s">
        <v>9</v>
      </c>
      <c r="C23" s="5" t="s">
        <v>25</v>
      </c>
      <c r="D23" t="s">
        <v>84</v>
      </c>
    </row>
    <row r="24" spans="1:17" x14ac:dyDescent="0.25">
      <c r="A24" s="4" t="s">
        <v>10</v>
      </c>
      <c r="B24" s="4" t="s">
        <v>11</v>
      </c>
      <c r="C24" s="5" t="s">
        <v>28</v>
      </c>
      <c r="D24" t="s">
        <v>84</v>
      </c>
    </row>
    <row r="25" spans="1:17" x14ac:dyDescent="0.25">
      <c r="A25" s="4" t="s">
        <v>10</v>
      </c>
      <c r="B25" s="4" t="s">
        <v>12</v>
      </c>
      <c r="C25" s="5" t="s">
        <v>30</v>
      </c>
      <c r="D25" t="s">
        <v>84</v>
      </c>
    </row>
    <row r="27" spans="1:17" x14ac:dyDescent="0.25">
      <c r="A27" t="s">
        <v>83</v>
      </c>
    </row>
    <row r="28" spans="1:17" x14ac:dyDescent="0.25">
      <c r="A28" s="19" t="s">
        <v>82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25">
      <c r="A29" s="18" t="s">
        <v>81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 x14ac:dyDescent="0.25">
      <c r="A30" t="s">
        <v>80</v>
      </c>
    </row>
  </sheetData>
  <mergeCells count="2">
    <mergeCell ref="A28:Q28"/>
    <mergeCell ref="A29:Q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TableS1</vt:lpstr>
      <vt:lpstr>TableS2</vt:lpstr>
      <vt:lpstr>TableS3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Corrinne Grover</cp:lastModifiedBy>
  <dcterms:created xsi:type="dcterms:W3CDTF">2017-09-06T19:31:40Z</dcterms:created>
  <dcterms:modified xsi:type="dcterms:W3CDTF">2018-07-31T14:36:08Z</dcterms:modified>
</cp:coreProperties>
</file>