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brii/Work/Flavi_screen/"/>
    </mc:Choice>
  </mc:AlternateContent>
  <xr:revisionPtr revIDLastSave="0" documentId="13_ncr:1_{FA88F532-B444-2243-9CD5-5C523E99DE73}" xr6:coauthVersionLast="47" xr6:coauthVersionMax="47" xr10:uidLastSave="{00000000-0000-0000-0000-000000000000}"/>
  <bookViews>
    <workbookView xWindow="3780" yWindow="1120" windowWidth="30240" windowHeight="17620" activeTab="1" xr2:uid="{CE9AAE3D-2711-8449-A06F-2A255ED734F9}"/>
  </bookViews>
  <sheets>
    <sheet name="FADU compounds alone runs 1 3" sheetId="3" r:id="rId1"/>
    <sheet name="Cal27 CTB" sheetId="4" r:id="rId2"/>
    <sheet name="Sheet1" sheetId="1" r:id="rId3"/>
    <sheet name="sorted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R2" i="4"/>
  <c r="P2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2" i="4"/>
  <c r="AC9" i="2"/>
  <c r="AD9" i="2"/>
  <c r="AE9" i="2"/>
  <c r="AF9" i="2"/>
  <c r="AC10" i="2"/>
  <c r="AD10" i="2"/>
  <c r="AE10" i="2"/>
  <c r="AF10" i="2"/>
  <c r="AC11" i="2"/>
  <c r="AD11" i="2"/>
  <c r="AE11" i="2"/>
  <c r="AF11" i="2"/>
  <c r="AC12" i="2"/>
  <c r="AD12" i="2"/>
  <c r="AE12" i="2"/>
  <c r="AH12" i="2" s="1"/>
  <c r="AF12" i="2"/>
  <c r="AC13" i="2"/>
  <c r="AD13" i="2"/>
  <c r="AE13" i="2"/>
  <c r="AF13" i="2"/>
  <c r="AC14" i="2"/>
  <c r="AD14" i="2"/>
  <c r="AE14" i="2"/>
  <c r="AH14" i="2" s="1"/>
  <c r="AF14" i="2"/>
  <c r="AC15" i="2"/>
  <c r="AD15" i="2"/>
  <c r="AE15" i="2"/>
  <c r="AF15" i="2"/>
  <c r="AC16" i="2"/>
  <c r="AD16" i="2"/>
  <c r="AE16" i="2"/>
  <c r="AH16" i="2" s="1"/>
  <c r="AF16" i="2"/>
  <c r="AC17" i="2"/>
  <c r="AD17" i="2"/>
  <c r="AE17" i="2"/>
  <c r="AH17" i="2" s="1"/>
  <c r="AF17" i="2"/>
  <c r="AC18" i="2"/>
  <c r="AD18" i="2"/>
  <c r="AE18" i="2"/>
  <c r="AH18" i="2" s="1"/>
  <c r="AF18" i="2"/>
  <c r="AC19" i="2"/>
  <c r="AD19" i="2"/>
  <c r="AE19" i="2"/>
  <c r="AH19" i="2" s="1"/>
  <c r="AF19" i="2"/>
  <c r="AC20" i="2"/>
  <c r="AD20" i="2"/>
  <c r="AE20" i="2"/>
  <c r="AH20" i="2" s="1"/>
  <c r="AF20" i="2"/>
  <c r="AC21" i="2"/>
  <c r="AD21" i="2"/>
  <c r="AE21" i="2"/>
  <c r="AF21" i="2"/>
  <c r="AC22" i="2"/>
  <c r="AD22" i="2"/>
  <c r="AE22" i="2"/>
  <c r="AH22" i="2" s="1"/>
  <c r="AF22" i="2"/>
  <c r="AC23" i="2"/>
  <c r="AD23" i="2"/>
  <c r="AE23" i="2"/>
  <c r="AG23" i="2" s="1"/>
  <c r="AF23" i="2"/>
  <c r="AC24" i="2"/>
  <c r="AD24" i="2"/>
  <c r="AE24" i="2"/>
  <c r="AH24" i="2" s="1"/>
  <c r="AF24" i="2"/>
  <c r="AC25" i="2"/>
  <c r="AD25" i="2"/>
  <c r="AE25" i="2"/>
  <c r="AH25" i="2" s="1"/>
  <c r="AF25" i="2"/>
  <c r="AC26" i="2"/>
  <c r="AD26" i="2"/>
  <c r="AE26" i="2"/>
  <c r="AG26" i="2" s="1"/>
  <c r="AF26" i="2"/>
  <c r="AC27" i="2"/>
  <c r="AD27" i="2"/>
  <c r="AE27" i="2"/>
  <c r="AF27" i="2"/>
  <c r="AC28" i="2"/>
  <c r="AD28" i="2"/>
  <c r="AE28" i="2"/>
  <c r="AG28" i="2" s="1"/>
  <c r="AF28" i="2"/>
  <c r="AC29" i="2"/>
  <c r="AD29" i="2"/>
  <c r="AE29" i="2"/>
  <c r="AF29" i="2"/>
  <c r="AC30" i="2"/>
  <c r="AD30" i="2"/>
  <c r="AE30" i="2"/>
  <c r="AH30" i="2" s="1"/>
  <c r="AF30" i="2"/>
  <c r="AC31" i="2"/>
  <c r="AG31" i="2" s="1"/>
  <c r="AD31" i="2"/>
  <c r="AE31" i="2"/>
  <c r="AH31" i="2" s="1"/>
  <c r="AF31" i="2"/>
  <c r="AC32" i="2"/>
  <c r="AD32" i="2"/>
  <c r="AE32" i="2"/>
  <c r="AF32" i="2"/>
  <c r="AC33" i="2"/>
  <c r="AG33" i="2" s="1"/>
  <c r="AD33" i="2"/>
  <c r="AE33" i="2"/>
  <c r="AH33" i="2" s="1"/>
  <c r="AF33" i="2"/>
  <c r="AC34" i="2"/>
  <c r="AD34" i="2"/>
  <c r="AE34" i="2"/>
  <c r="AH34" i="2" s="1"/>
  <c r="AF34" i="2"/>
  <c r="AC35" i="2"/>
  <c r="AD35" i="2"/>
  <c r="AE35" i="2"/>
  <c r="AH35" i="2" s="1"/>
  <c r="AF35" i="2"/>
  <c r="AC36" i="2"/>
  <c r="AD36" i="2"/>
  <c r="AE36" i="2"/>
  <c r="AG36" i="2" s="1"/>
  <c r="AF36" i="2"/>
  <c r="AC37" i="2"/>
  <c r="AD37" i="2"/>
  <c r="AE37" i="2"/>
  <c r="AH37" i="2" s="1"/>
  <c r="AF37" i="2"/>
  <c r="AC38" i="2"/>
  <c r="AD38" i="2"/>
  <c r="AE38" i="2"/>
  <c r="AH38" i="2" s="1"/>
  <c r="AF38" i="2"/>
  <c r="AC39" i="2"/>
  <c r="AD39" i="2"/>
  <c r="AE39" i="2"/>
  <c r="AH39" i="2" s="1"/>
  <c r="AF39" i="2"/>
  <c r="AC40" i="2"/>
  <c r="AD40" i="2"/>
  <c r="AE40" i="2"/>
  <c r="AG40" i="2" s="1"/>
  <c r="AF40" i="2"/>
  <c r="AC41" i="2"/>
  <c r="AG41" i="2" s="1"/>
  <c r="AD41" i="2"/>
  <c r="AE41" i="2"/>
  <c r="AF41" i="2"/>
  <c r="AC42" i="2"/>
  <c r="AD42" i="2"/>
  <c r="AE42" i="2"/>
  <c r="AG42" i="2" s="1"/>
  <c r="AF42" i="2"/>
  <c r="AC43" i="2"/>
  <c r="AG43" i="2" s="1"/>
  <c r="AD43" i="2"/>
  <c r="AE43" i="2"/>
  <c r="AH43" i="2" s="1"/>
  <c r="AF43" i="2"/>
  <c r="AC44" i="2"/>
  <c r="AD44" i="2"/>
  <c r="AE44" i="2"/>
  <c r="AG44" i="2" s="1"/>
  <c r="AF44" i="2"/>
  <c r="AC45" i="2"/>
  <c r="AD45" i="2"/>
  <c r="AE45" i="2"/>
  <c r="AH45" i="2" s="1"/>
  <c r="AF45" i="2"/>
  <c r="AC46" i="2"/>
  <c r="AD46" i="2"/>
  <c r="AE46" i="2"/>
  <c r="AH46" i="2" s="1"/>
  <c r="AF46" i="2"/>
  <c r="AC47" i="2"/>
  <c r="AG47" i="2" s="1"/>
  <c r="AD47" i="2"/>
  <c r="AE47" i="2"/>
  <c r="AH47" i="2" s="1"/>
  <c r="AF47" i="2"/>
  <c r="AC48" i="2"/>
  <c r="AD48" i="2"/>
  <c r="AE48" i="2"/>
  <c r="AH48" i="2" s="1"/>
  <c r="AF48" i="2"/>
  <c r="AC49" i="2"/>
  <c r="AD49" i="2"/>
  <c r="AE49" i="2"/>
  <c r="AG49" i="2" s="1"/>
  <c r="AF49" i="2"/>
  <c r="AC50" i="2"/>
  <c r="AD50" i="2"/>
  <c r="AE50" i="2"/>
  <c r="AH50" i="2" s="1"/>
  <c r="AF50" i="2"/>
  <c r="AC51" i="2"/>
  <c r="AD51" i="2"/>
  <c r="AE51" i="2"/>
  <c r="AF51" i="2"/>
  <c r="AC52" i="2"/>
  <c r="AD52" i="2"/>
  <c r="AE52" i="2"/>
  <c r="AH52" i="2" s="1"/>
  <c r="AF52" i="2"/>
  <c r="AC53" i="2"/>
  <c r="AG53" i="2" s="1"/>
  <c r="AD53" i="2"/>
  <c r="AE53" i="2"/>
  <c r="AH53" i="2" s="1"/>
  <c r="AF53" i="2"/>
  <c r="AC54" i="2"/>
  <c r="AD54" i="2"/>
  <c r="AE54" i="2"/>
  <c r="AH54" i="2" s="1"/>
  <c r="AF54" i="2"/>
  <c r="AC55" i="2"/>
  <c r="AD55" i="2"/>
  <c r="AE55" i="2"/>
  <c r="AH55" i="2" s="1"/>
  <c r="AF55" i="2"/>
  <c r="AC56" i="2"/>
  <c r="AD56" i="2"/>
  <c r="AE56" i="2"/>
  <c r="AH56" i="2" s="1"/>
  <c r="AF56" i="2"/>
  <c r="AC57" i="2"/>
  <c r="AG57" i="2" s="1"/>
  <c r="AD57" i="2"/>
  <c r="AE57" i="2"/>
  <c r="AH57" i="2" s="1"/>
  <c r="AF57" i="2"/>
  <c r="AC58" i="2"/>
  <c r="AD58" i="2"/>
  <c r="AE58" i="2"/>
  <c r="AH58" i="2" s="1"/>
  <c r="AF58" i="2"/>
  <c r="AC59" i="2"/>
  <c r="AD59" i="2"/>
  <c r="AE59" i="2"/>
  <c r="AF59" i="2"/>
  <c r="AC60" i="2"/>
  <c r="AD60" i="2"/>
  <c r="AE60" i="2"/>
  <c r="AH60" i="2" s="1"/>
  <c r="AF60" i="2"/>
  <c r="AC61" i="2"/>
  <c r="AD61" i="2"/>
  <c r="AE61" i="2"/>
  <c r="AG61" i="2" s="1"/>
  <c r="AF61" i="2"/>
  <c r="AC62" i="2"/>
  <c r="AD62" i="2"/>
  <c r="AE62" i="2"/>
  <c r="AH62" i="2" s="1"/>
  <c r="AF62" i="2"/>
  <c r="AC63" i="2"/>
  <c r="AD63" i="2"/>
  <c r="AE63" i="2"/>
  <c r="AG63" i="2" s="1"/>
  <c r="AF63" i="2"/>
  <c r="AC64" i="2"/>
  <c r="AD64" i="2"/>
  <c r="AE64" i="2"/>
  <c r="AG64" i="2" s="1"/>
  <c r="AF64" i="2"/>
  <c r="AC65" i="2"/>
  <c r="AG65" i="2" s="1"/>
  <c r="AD65" i="2"/>
  <c r="AE65" i="2"/>
  <c r="AF65" i="2"/>
  <c r="AC66" i="2"/>
  <c r="AD66" i="2"/>
  <c r="AE66" i="2"/>
  <c r="AH66" i="2" s="1"/>
  <c r="AF66" i="2"/>
  <c r="AC67" i="2"/>
  <c r="AD67" i="2"/>
  <c r="AE67" i="2"/>
  <c r="AH67" i="2" s="1"/>
  <c r="AF67" i="2"/>
  <c r="AC68" i="2"/>
  <c r="AD68" i="2"/>
  <c r="AE68" i="2"/>
  <c r="AG68" i="2" s="1"/>
  <c r="AF68" i="2"/>
  <c r="AC69" i="2"/>
  <c r="AD69" i="2"/>
  <c r="AE69" i="2"/>
  <c r="AG69" i="2" s="1"/>
  <c r="AF69" i="2"/>
  <c r="AC70" i="2"/>
  <c r="AD70" i="2"/>
  <c r="AE70" i="2"/>
  <c r="AG70" i="2" s="1"/>
  <c r="AF70" i="2"/>
  <c r="AC71" i="2"/>
  <c r="AD71" i="2"/>
  <c r="AE71" i="2"/>
  <c r="AH71" i="2" s="1"/>
  <c r="AF71" i="2"/>
  <c r="AC72" i="2"/>
  <c r="AD72" i="2"/>
  <c r="AE72" i="2"/>
  <c r="AG72" i="2" s="1"/>
  <c r="AF72" i="2"/>
  <c r="AC73" i="2"/>
  <c r="AG73" i="2" s="1"/>
  <c r="AD73" i="2"/>
  <c r="AE73" i="2"/>
  <c r="AH73" i="2" s="1"/>
  <c r="AF73" i="2"/>
  <c r="AC74" i="2"/>
  <c r="AD74" i="2"/>
  <c r="AE74" i="2"/>
  <c r="AG74" i="2" s="1"/>
  <c r="AF74" i="2"/>
  <c r="AC75" i="2"/>
  <c r="AD75" i="2"/>
  <c r="AE75" i="2"/>
  <c r="AH75" i="2" s="1"/>
  <c r="AF75" i="2"/>
  <c r="AC76" i="2"/>
  <c r="AD76" i="2"/>
  <c r="AE76" i="2"/>
  <c r="AG76" i="2" s="1"/>
  <c r="AF76" i="2"/>
  <c r="AC77" i="2"/>
  <c r="AD77" i="2"/>
  <c r="AE77" i="2"/>
  <c r="AH77" i="2" s="1"/>
  <c r="AF77" i="2"/>
  <c r="AC78" i="2"/>
  <c r="AD78" i="2"/>
  <c r="AE78" i="2"/>
  <c r="AG78" i="2" s="1"/>
  <c r="AF78" i="2"/>
  <c r="AC79" i="2"/>
  <c r="AG79" i="2" s="1"/>
  <c r="AD79" i="2"/>
  <c r="AE79" i="2"/>
  <c r="AH79" i="2" s="1"/>
  <c r="AF79" i="2"/>
  <c r="AC80" i="2"/>
  <c r="AD80" i="2"/>
  <c r="AE80" i="2"/>
  <c r="AH80" i="2" s="1"/>
  <c r="AF80" i="2"/>
  <c r="AC81" i="2"/>
  <c r="AD81" i="2"/>
  <c r="AE81" i="2"/>
  <c r="AG81" i="2" s="1"/>
  <c r="AF81" i="2"/>
  <c r="AC82" i="2"/>
  <c r="AD82" i="2"/>
  <c r="AE82" i="2"/>
  <c r="AH82" i="2" s="1"/>
  <c r="AF82" i="2"/>
  <c r="AI9" i="2"/>
  <c r="AM9" i="2" s="1"/>
  <c r="AJ9" i="2"/>
  <c r="AK9" i="2"/>
  <c r="AN9" i="2" s="1"/>
  <c r="AL9" i="2"/>
  <c r="AI10" i="2"/>
  <c r="AJ10" i="2"/>
  <c r="AK10" i="2"/>
  <c r="AL10" i="2"/>
  <c r="AI11" i="2"/>
  <c r="AM11" i="2" s="1"/>
  <c r="AJ11" i="2"/>
  <c r="AK11" i="2"/>
  <c r="AN11" i="2" s="1"/>
  <c r="AL11" i="2"/>
  <c r="AI12" i="2"/>
  <c r="AJ12" i="2"/>
  <c r="AK12" i="2"/>
  <c r="AL12" i="2"/>
  <c r="AI13" i="2"/>
  <c r="AM13" i="2" s="1"/>
  <c r="AO13" i="2" s="1"/>
  <c r="AJ13" i="2"/>
  <c r="AK13" i="2"/>
  <c r="AN13" i="2" s="1"/>
  <c r="AP13" i="2" s="1"/>
  <c r="AL13" i="2"/>
  <c r="AI14" i="2"/>
  <c r="AJ14" i="2"/>
  <c r="AK14" i="2"/>
  <c r="AM14" i="2" s="1"/>
  <c r="AL14" i="2"/>
  <c r="AI15" i="2"/>
  <c r="AJ15" i="2"/>
  <c r="AK15" i="2"/>
  <c r="AN15" i="2" s="1"/>
  <c r="AL15" i="2"/>
  <c r="AI16" i="2"/>
  <c r="AJ16" i="2"/>
  <c r="AK16" i="2"/>
  <c r="AN16" i="2" s="1"/>
  <c r="AL16" i="2"/>
  <c r="AI17" i="2"/>
  <c r="AJ17" i="2"/>
  <c r="AK17" i="2"/>
  <c r="AN17" i="2" s="1"/>
  <c r="AL17" i="2"/>
  <c r="AI18" i="2"/>
  <c r="AJ18" i="2"/>
  <c r="AK18" i="2"/>
  <c r="AL18" i="2"/>
  <c r="AI19" i="2"/>
  <c r="AM19" i="2" s="1"/>
  <c r="AJ19" i="2"/>
  <c r="AK19" i="2"/>
  <c r="AN19" i="2" s="1"/>
  <c r="AL19" i="2"/>
  <c r="AI20" i="2"/>
  <c r="AJ20" i="2"/>
  <c r="AK20" i="2"/>
  <c r="AM20" i="2" s="1"/>
  <c r="AL20" i="2"/>
  <c r="AI21" i="2"/>
  <c r="AJ21" i="2"/>
  <c r="AK21" i="2"/>
  <c r="AM21" i="2" s="1"/>
  <c r="AL21" i="2"/>
  <c r="AI22" i="2"/>
  <c r="AJ22" i="2"/>
  <c r="AK22" i="2"/>
  <c r="AN22" i="2" s="1"/>
  <c r="AL22" i="2"/>
  <c r="AI23" i="2"/>
  <c r="AJ23" i="2"/>
  <c r="AK23" i="2"/>
  <c r="AN23" i="2" s="1"/>
  <c r="AL23" i="2"/>
  <c r="AI24" i="2"/>
  <c r="AJ24" i="2"/>
  <c r="AK24" i="2"/>
  <c r="AL24" i="2"/>
  <c r="AI25" i="2"/>
  <c r="AM25" i="2" s="1"/>
  <c r="AJ25" i="2"/>
  <c r="AK25" i="2"/>
  <c r="AN25" i="2" s="1"/>
  <c r="AL25" i="2"/>
  <c r="AI26" i="2"/>
  <c r="AJ26" i="2"/>
  <c r="AK26" i="2"/>
  <c r="AL26" i="2"/>
  <c r="AI27" i="2"/>
  <c r="AM27" i="2" s="1"/>
  <c r="AJ27" i="2"/>
  <c r="AK27" i="2"/>
  <c r="AN27" i="2" s="1"/>
  <c r="AL27" i="2"/>
  <c r="AI28" i="2"/>
  <c r="AJ28" i="2"/>
  <c r="AK28" i="2"/>
  <c r="AN28" i="2" s="1"/>
  <c r="AL28" i="2"/>
  <c r="AI29" i="2"/>
  <c r="AJ29" i="2"/>
  <c r="AK29" i="2"/>
  <c r="AM29" i="2" s="1"/>
  <c r="AL29" i="2"/>
  <c r="AI30" i="2"/>
  <c r="AJ30" i="2"/>
  <c r="AK30" i="2"/>
  <c r="AN30" i="2" s="1"/>
  <c r="AL30" i="2"/>
  <c r="AI31" i="2"/>
  <c r="AJ31" i="2"/>
  <c r="AK31" i="2"/>
  <c r="AN31" i="2" s="1"/>
  <c r="AL31" i="2"/>
  <c r="AI32" i="2"/>
  <c r="AJ32" i="2"/>
  <c r="AK32" i="2"/>
  <c r="AL32" i="2"/>
  <c r="AI33" i="2"/>
  <c r="AM33" i="2" s="1"/>
  <c r="AJ33" i="2"/>
  <c r="AK33" i="2"/>
  <c r="AL33" i="2"/>
  <c r="AI34" i="2"/>
  <c r="AJ34" i="2"/>
  <c r="AK34" i="2"/>
  <c r="AL34" i="2"/>
  <c r="AI35" i="2"/>
  <c r="AM35" i="2" s="1"/>
  <c r="AJ35" i="2"/>
  <c r="AK35" i="2"/>
  <c r="AN35" i="2" s="1"/>
  <c r="AL35" i="2"/>
  <c r="AI36" i="2"/>
  <c r="AJ36" i="2"/>
  <c r="AK36" i="2"/>
  <c r="AL36" i="2"/>
  <c r="AI37" i="2"/>
  <c r="AM37" i="2" s="1"/>
  <c r="AJ37" i="2"/>
  <c r="AK37" i="2"/>
  <c r="AN37" i="2" s="1"/>
  <c r="AL37" i="2"/>
  <c r="AI38" i="2"/>
  <c r="AJ38" i="2"/>
  <c r="AK38" i="2"/>
  <c r="AL38" i="2"/>
  <c r="AI39" i="2"/>
  <c r="AM39" i="2" s="1"/>
  <c r="AJ39" i="2"/>
  <c r="AK39" i="2"/>
  <c r="AN39" i="2" s="1"/>
  <c r="AL39" i="2"/>
  <c r="AI40" i="2"/>
  <c r="AJ40" i="2"/>
  <c r="AK40" i="2"/>
  <c r="AN40" i="2" s="1"/>
  <c r="AL40" i="2"/>
  <c r="AI41" i="2"/>
  <c r="AJ41" i="2"/>
  <c r="AK41" i="2"/>
  <c r="AN41" i="2" s="1"/>
  <c r="AL41" i="2"/>
  <c r="AI42" i="2"/>
  <c r="AJ42" i="2"/>
  <c r="AK42" i="2"/>
  <c r="AL42" i="2"/>
  <c r="AI43" i="2"/>
  <c r="AJ43" i="2"/>
  <c r="AK43" i="2"/>
  <c r="AN43" i="2" s="1"/>
  <c r="AL43" i="2"/>
  <c r="AI44" i="2"/>
  <c r="AJ44" i="2"/>
  <c r="AK44" i="2"/>
  <c r="AL44" i="2"/>
  <c r="AI45" i="2"/>
  <c r="AM45" i="2" s="1"/>
  <c r="AJ45" i="2"/>
  <c r="AK45" i="2"/>
  <c r="AN45" i="2" s="1"/>
  <c r="AL45" i="2"/>
  <c r="AI46" i="2"/>
  <c r="AJ46" i="2"/>
  <c r="AK46" i="2"/>
  <c r="AN46" i="2" s="1"/>
  <c r="AL46" i="2"/>
  <c r="AI47" i="2"/>
  <c r="AJ47" i="2"/>
  <c r="AK47" i="2"/>
  <c r="AN47" i="2" s="1"/>
  <c r="AL47" i="2"/>
  <c r="AI48" i="2"/>
  <c r="AJ48" i="2"/>
  <c r="AK48" i="2"/>
  <c r="AL48" i="2"/>
  <c r="AI49" i="2"/>
  <c r="AM49" i="2" s="1"/>
  <c r="AO49" i="2" s="1"/>
  <c r="AJ49" i="2"/>
  <c r="AK49" i="2"/>
  <c r="AN49" i="2" s="1"/>
  <c r="AL49" i="2"/>
  <c r="AI50" i="2"/>
  <c r="AJ50" i="2"/>
  <c r="AK50" i="2"/>
  <c r="AN50" i="2" s="1"/>
  <c r="AL50" i="2"/>
  <c r="AI51" i="2"/>
  <c r="AJ51" i="2"/>
  <c r="AK51" i="2"/>
  <c r="AM51" i="2" s="1"/>
  <c r="AL51" i="2"/>
  <c r="AI52" i="2"/>
  <c r="AJ52" i="2"/>
  <c r="AK52" i="2"/>
  <c r="AL52" i="2"/>
  <c r="AI53" i="2"/>
  <c r="AJ53" i="2"/>
  <c r="AK53" i="2"/>
  <c r="AM53" i="2" s="1"/>
  <c r="AL53" i="2"/>
  <c r="AI54" i="2"/>
  <c r="AJ54" i="2"/>
  <c r="AK54" i="2"/>
  <c r="AL54" i="2"/>
  <c r="AI55" i="2"/>
  <c r="AM55" i="2" s="1"/>
  <c r="AJ55" i="2"/>
  <c r="AK55" i="2"/>
  <c r="AN55" i="2" s="1"/>
  <c r="AL55" i="2"/>
  <c r="AI56" i="2"/>
  <c r="AJ56" i="2"/>
  <c r="AK56" i="2"/>
  <c r="AN56" i="2" s="1"/>
  <c r="AL56" i="2"/>
  <c r="AI57" i="2"/>
  <c r="AM57" i="2" s="1"/>
  <c r="AO57" i="2" s="1"/>
  <c r="AJ57" i="2"/>
  <c r="AK57" i="2"/>
  <c r="AN57" i="2" s="1"/>
  <c r="AL57" i="2"/>
  <c r="AI58" i="2"/>
  <c r="AJ58" i="2"/>
  <c r="AK58" i="2"/>
  <c r="AN58" i="2" s="1"/>
  <c r="AL58" i="2"/>
  <c r="AI59" i="2"/>
  <c r="AJ59" i="2"/>
  <c r="AK59" i="2"/>
  <c r="AN59" i="2" s="1"/>
  <c r="AL59" i="2"/>
  <c r="AI60" i="2"/>
  <c r="AJ60" i="2"/>
  <c r="AK60" i="2"/>
  <c r="AN60" i="2" s="1"/>
  <c r="AL60" i="2"/>
  <c r="AI61" i="2"/>
  <c r="AM61" i="2" s="1"/>
  <c r="AJ61" i="2"/>
  <c r="AK61" i="2"/>
  <c r="AN61" i="2" s="1"/>
  <c r="AL61" i="2"/>
  <c r="AI62" i="2"/>
  <c r="AJ62" i="2"/>
  <c r="AK62" i="2"/>
  <c r="AL62" i="2"/>
  <c r="AI63" i="2"/>
  <c r="AJ63" i="2"/>
  <c r="AK63" i="2"/>
  <c r="AM63" i="2" s="1"/>
  <c r="AL63" i="2"/>
  <c r="AI64" i="2"/>
  <c r="AJ64" i="2"/>
  <c r="AK64" i="2"/>
  <c r="AN64" i="2" s="1"/>
  <c r="AL64" i="2"/>
  <c r="AI65" i="2"/>
  <c r="AJ65" i="2"/>
  <c r="AK65" i="2"/>
  <c r="AM65" i="2" s="1"/>
  <c r="AL65" i="2"/>
  <c r="AI66" i="2"/>
  <c r="AJ66" i="2"/>
  <c r="AK66" i="2"/>
  <c r="AL66" i="2"/>
  <c r="AI67" i="2"/>
  <c r="AM67" i="2" s="1"/>
  <c r="AJ67" i="2"/>
  <c r="AK67" i="2"/>
  <c r="AN67" i="2" s="1"/>
  <c r="AL67" i="2"/>
  <c r="AI68" i="2"/>
  <c r="AJ68" i="2"/>
  <c r="AK68" i="2"/>
  <c r="AN68" i="2" s="1"/>
  <c r="AL68" i="2"/>
  <c r="AI69" i="2"/>
  <c r="AM69" i="2" s="1"/>
  <c r="AJ69" i="2"/>
  <c r="AK69" i="2"/>
  <c r="AN69" i="2" s="1"/>
  <c r="AL69" i="2"/>
  <c r="AI70" i="2"/>
  <c r="AJ70" i="2"/>
  <c r="AK70" i="2"/>
  <c r="AN70" i="2" s="1"/>
  <c r="AL70" i="2"/>
  <c r="AI71" i="2"/>
  <c r="AJ71" i="2"/>
  <c r="AK71" i="2"/>
  <c r="AN71" i="2" s="1"/>
  <c r="AL71" i="2"/>
  <c r="AI72" i="2"/>
  <c r="AJ72" i="2"/>
  <c r="AK72" i="2"/>
  <c r="AN72" i="2" s="1"/>
  <c r="AL72" i="2"/>
  <c r="AI73" i="2"/>
  <c r="AJ73" i="2"/>
  <c r="AK73" i="2"/>
  <c r="AN73" i="2" s="1"/>
  <c r="AL73" i="2"/>
  <c r="AI74" i="2"/>
  <c r="AJ74" i="2"/>
  <c r="AK74" i="2"/>
  <c r="AL74" i="2"/>
  <c r="AI75" i="2"/>
  <c r="AJ75" i="2"/>
  <c r="AK75" i="2"/>
  <c r="AM75" i="2" s="1"/>
  <c r="AL75" i="2"/>
  <c r="AI76" i="2"/>
  <c r="AJ76" i="2"/>
  <c r="AK76" i="2"/>
  <c r="AL76" i="2"/>
  <c r="AI77" i="2"/>
  <c r="AJ77" i="2"/>
  <c r="AK77" i="2"/>
  <c r="AN77" i="2" s="1"/>
  <c r="AP77" i="2" s="1"/>
  <c r="AL77" i="2"/>
  <c r="AI78" i="2"/>
  <c r="AJ78" i="2"/>
  <c r="AK78" i="2"/>
  <c r="AN78" i="2" s="1"/>
  <c r="AL78" i="2"/>
  <c r="AI79" i="2"/>
  <c r="AJ79" i="2"/>
  <c r="AK79" i="2"/>
  <c r="AM79" i="2" s="1"/>
  <c r="AL79" i="2"/>
  <c r="AI80" i="2"/>
  <c r="AJ80" i="2"/>
  <c r="AK80" i="2"/>
  <c r="AN80" i="2" s="1"/>
  <c r="AL80" i="2"/>
  <c r="AI81" i="2"/>
  <c r="AJ81" i="2"/>
  <c r="AK81" i="2"/>
  <c r="AN81" i="2" s="1"/>
  <c r="AL81" i="2"/>
  <c r="AI82" i="2"/>
  <c r="AJ82" i="2"/>
  <c r="AK82" i="2"/>
  <c r="AN82" i="2" s="1"/>
  <c r="AL82" i="2"/>
  <c r="AL8" i="2"/>
  <c r="AK8" i="2"/>
  <c r="AN8" i="2" s="1"/>
  <c r="AJ8" i="2"/>
  <c r="AI8" i="2"/>
  <c r="AD8" i="2"/>
  <c r="AE8" i="2"/>
  <c r="AF8" i="2"/>
  <c r="AC8" i="2"/>
  <c r="AM80" i="2"/>
  <c r="AH78" i="2"/>
  <c r="AN76" i="2"/>
  <c r="AN74" i="2"/>
  <c r="AM74" i="2"/>
  <c r="AH74" i="2"/>
  <c r="AM73" i="2"/>
  <c r="AH72" i="2"/>
  <c r="AG71" i="2"/>
  <c r="AH68" i="2"/>
  <c r="AN66" i="2"/>
  <c r="AG66" i="2"/>
  <c r="AH65" i="2"/>
  <c r="AN62" i="2"/>
  <c r="AG62" i="2"/>
  <c r="AG60" i="2"/>
  <c r="AH59" i="2"/>
  <c r="AG59" i="2"/>
  <c r="AG55" i="2"/>
  <c r="AN54" i="2"/>
  <c r="AN52" i="2"/>
  <c r="AM52" i="2"/>
  <c r="AH51" i="2"/>
  <c r="AG51" i="2"/>
  <c r="AN48" i="2"/>
  <c r="AG48" i="2"/>
  <c r="AM47" i="2"/>
  <c r="AG46" i="2"/>
  <c r="AG45" i="2"/>
  <c r="AN44" i="2"/>
  <c r="AN42" i="2"/>
  <c r="AH42" i="2"/>
  <c r="AH41" i="2"/>
  <c r="AG39" i="2"/>
  <c r="AN38" i="2"/>
  <c r="AG37" i="2"/>
  <c r="AN36" i="2"/>
  <c r="AH36" i="2"/>
  <c r="AN34" i="2"/>
  <c r="AG34" i="2"/>
  <c r="AN33" i="2"/>
  <c r="AN32" i="2"/>
  <c r="AH32" i="2"/>
  <c r="AG32" i="2"/>
  <c r="AM31" i="2"/>
  <c r="AG30" i="2"/>
  <c r="AH29" i="2"/>
  <c r="AG29" i="2"/>
  <c r="AH27" i="2"/>
  <c r="AG27" i="2"/>
  <c r="AN26" i="2"/>
  <c r="AH26" i="2"/>
  <c r="AG25" i="2"/>
  <c r="AN24" i="2"/>
  <c r="AM23" i="2"/>
  <c r="AH21" i="2"/>
  <c r="AG21" i="2"/>
  <c r="AN20" i="2"/>
  <c r="AG19" i="2"/>
  <c r="AN18" i="2"/>
  <c r="AM17" i="2"/>
  <c r="AM16" i="2"/>
  <c r="AH15" i="2"/>
  <c r="AG15" i="2"/>
  <c r="AH13" i="2"/>
  <c r="AG13" i="2"/>
  <c r="AN12" i="2"/>
  <c r="AM12" i="2"/>
  <c r="AG12" i="2"/>
  <c r="AH11" i="2"/>
  <c r="AG11" i="2"/>
  <c r="AN10" i="2"/>
  <c r="AM10" i="2"/>
  <c r="AH10" i="2"/>
  <c r="AG10" i="2"/>
  <c r="AH9" i="2"/>
  <c r="AG9" i="2"/>
  <c r="AH8" i="2"/>
  <c r="Z9" i="2"/>
  <c r="AA9" i="2"/>
  <c r="Z10" i="2"/>
  <c r="AA10" i="2"/>
  <c r="Z11" i="2"/>
  <c r="AA11" i="2"/>
  <c r="Z12" i="2"/>
  <c r="AA12" i="2"/>
  <c r="Z13" i="2"/>
  <c r="AA13" i="2"/>
  <c r="Z14" i="2"/>
  <c r="AA14" i="2"/>
  <c r="Z15" i="2"/>
  <c r="AA15" i="2"/>
  <c r="Z16" i="2"/>
  <c r="AA16" i="2"/>
  <c r="Z17" i="2"/>
  <c r="AA17" i="2"/>
  <c r="Z18" i="2"/>
  <c r="AA18" i="2"/>
  <c r="Z19" i="2"/>
  <c r="AA19" i="2"/>
  <c r="Z20" i="2"/>
  <c r="AA20" i="2"/>
  <c r="Z21" i="2"/>
  <c r="AA21" i="2"/>
  <c r="Z22" i="2"/>
  <c r="AA22" i="2"/>
  <c r="Z23" i="2"/>
  <c r="AA23" i="2"/>
  <c r="Z24" i="2"/>
  <c r="AA24" i="2"/>
  <c r="Z25" i="2"/>
  <c r="AA25" i="2"/>
  <c r="Z26" i="2"/>
  <c r="AA26" i="2"/>
  <c r="Z27" i="2"/>
  <c r="AA27" i="2"/>
  <c r="Z28" i="2"/>
  <c r="AA28" i="2"/>
  <c r="Z29" i="2"/>
  <c r="AA29" i="2"/>
  <c r="Z30" i="2"/>
  <c r="AA30" i="2"/>
  <c r="Z31" i="2"/>
  <c r="AA31" i="2"/>
  <c r="Z32" i="2"/>
  <c r="AA32" i="2"/>
  <c r="Z33" i="2"/>
  <c r="AA33" i="2"/>
  <c r="Z34" i="2"/>
  <c r="AA34" i="2"/>
  <c r="Z35" i="2"/>
  <c r="AA35" i="2"/>
  <c r="Z36" i="2"/>
  <c r="AA36" i="2"/>
  <c r="Z37" i="2"/>
  <c r="AA37" i="2"/>
  <c r="Z38" i="2"/>
  <c r="AA38" i="2"/>
  <c r="Z39" i="2"/>
  <c r="AA39" i="2"/>
  <c r="Z40" i="2"/>
  <c r="AA40" i="2"/>
  <c r="Z41" i="2"/>
  <c r="AA41" i="2"/>
  <c r="Z42" i="2"/>
  <c r="AA42" i="2"/>
  <c r="Z43" i="2"/>
  <c r="AA43" i="2"/>
  <c r="Z44" i="2"/>
  <c r="AA44" i="2"/>
  <c r="Z45" i="2"/>
  <c r="AA45" i="2"/>
  <c r="Z46" i="2"/>
  <c r="AA46" i="2"/>
  <c r="Z47" i="2"/>
  <c r="AA47" i="2"/>
  <c r="Z48" i="2"/>
  <c r="AA48" i="2"/>
  <c r="Z49" i="2"/>
  <c r="AA49" i="2"/>
  <c r="Z50" i="2"/>
  <c r="AA50" i="2"/>
  <c r="Z51" i="2"/>
  <c r="AA51" i="2"/>
  <c r="Z52" i="2"/>
  <c r="AA52" i="2"/>
  <c r="Z53" i="2"/>
  <c r="AA53" i="2"/>
  <c r="Z54" i="2"/>
  <c r="AA54" i="2"/>
  <c r="Z55" i="2"/>
  <c r="AA55" i="2"/>
  <c r="Z56" i="2"/>
  <c r="AA56" i="2"/>
  <c r="Z57" i="2"/>
  <c r="AA57" i="2"/>
  <c r="Z58" i="2"/>
  <c r="AA58" i="2"/>
  <c r="Z59" i="2"/>
  <c r="AA59" i="2"/>
  <c r="Z60" i="2"/>
  <c r="AA60" i="2"/>
  <c r="Z61" i="2"/>
  <c r="AA61" i="2"/>
  <c r="Z62" i="2"/>
  <c r="AA62" i="2"/>
  <c r="Z63" i="2"/>
  <c r="AA63" i="2"/>
  <c r="Z64" i="2"/>
  <c r="AA64" i="2"/>
  <c r="Z65" i="2"/>
  <c r="AA65" i="2"/>
  <c r="Z66" i="2"/>
  <c r="AA66" i="2"/>
  <c r="Z67" i="2"/>
  <c r="AA67" i="2"/>
  <c r="Z68" i="2"/>
  <c r="AA68" i="2"/>
  <c r="Z69" i="2"/>
  <c r="AA69" i="2"/>
  <c r="Z70" i="2"/>
  <c r="AA70" i="2"/>
  <c r="Z71" i="2"/>
  <c r="AA71" i="2"/>
  <c r="Z72" i="2"/>
  <c r="AA72" i="2"/>
  <c r="Z73" i="2"/>
  <c r="AA73" i="2"/>
  <c r="Z74" i="2"/>
  <c r="AA74" i="2"/>
  <c r="Z75" i="2"/>
  <c r="AA75" i="2"/>
  <c r="Z76" i="2"/>
  <c r="AA76" i="2"/>
  <c r="Z77" i="2"/>
  <c r="AA77" i="2"/>
  <c r="Z78" i="2"/>
  <c r="AA78" i="2"/>
  <c r="Z79" i="2"/>
  <c r="AA79" i="2"/>
  <c r="Z80" i="2"/>
  <c r="AA80" i="2"/>
  <c r="Z81" i="2"/>
  <c r="AA81" i="2"/>
  <c r="Z82" i="2"/>
  <c r="AA82" i="2"/>
  <c r="AA8" i="2"/>
  <c r="Z8" i="2"/>
  <c r="R9" i="2"/>
  <c r="T9" i="2" s="1"/>
  <c r="S9" i="2"/>
  <c r="U9" i="2" s="1"/>
  <c r="V9" i="2"/>
  <c r="W9" i="2"/>
  <c r="Y9" i="2" s="1"/>
  <c r="R10" i="2"/>
  <c r="S10" i="2"/>
  <c r="U10" i="2" s="1"/>
  <c r="V10" i="2"/>
  <c r="W10" i="2"/>
  <c r="Y10" i="2" s="1"/>
  <c r="R11" i="2"/>
  <c r="S11" i="2"/>
  <c r="U11" i="2" s="1"/>
  <c r="V11" i="2"/>
  <c r="W11" i="2"/>
  <c r="Y11" i="2" s="1"/>
  <c r="R12" i="2"/>
  <c r="S12" i="2"/>
  <c r="U12" i="2" s="1"/>
  <c r="V12" i="2"/>
  <c r="W12" i="2"/>
  <c r="Y12" i="2" s="1"/>
  <c r="R13" i="2"/>
  <c r="S13" i="2"/>
  <c r="U13" i="2" s="1"/>
  <c r="V13" i="2"/>
  <c r="W13" i="2"/>
  <c r="Y13" i="2" s="1"/>
  <c r="R14" i="2"/>
  <c r="S14" i="2"/>
  <c r="U14" i="2" s="1"/>
  <c r="V14" i="2"/>
  <c r="W14" i="2"/>
  <c r="Y14" i="2" s="1"/>
  <c r="R15" i="2"/>
  <c r="S15" i="2"/>
  <c r="U15" i="2" s="1"/>
  <c r="V15" i="2"/>
  <c r="W15" i="2"/>
  <c r="Y15" i="2" s="1"/>
  <c r="R16" i="2"/>
  <c r="S16" i="2"/>
  <c r="U16" i="2" s="1"/>
  <c r="V16" i="2"/>
  <c r="W16" i="2"/>
  <c r="Y16" i="2" s="1"/>
  <c r="R17" i="2"/>
  <c r="S17" i="2"/>
  <c r="U17" i="2" s="1"/>
  <c r="V17" i="2"/>
  <c r="W17" i="2"/>
  <c r="Y17" i="2" s="1"/>
  <c r="R18" i="2"/>
  <c r="S18" i="2"/>
  <c r="U18" i="2" s="1"/>
  <c r="V18" i="2"/>
  <c r="W18" i="2"/>
  <c r="Y18" i="2" s="1"/>
  <c r="R19" i="2"/>
  <c r="S19" i="2"/>
  <c r="U19" i="2" s="1"/>
  <c r="V19" i="2"/>
  <c r="W19" i="2"/>
  <c r="Y19" i="2" s="1"/>
  <c r="R20" i="2"/>
  <c r="S20" i="2"/>
  <c r="U20" i="2" s="1"/>
  <c r="V20" i="2"/>
  <c r="W20" i="2"/>
  <c r="Y20" i="2" s="1"/>
  <c r="R21" i="2"/>
  <c r="S21" i="2"/>
  <c r="U21" i="2" s="1"/>
  <c r="V21" i="2"/>
  <c r="W21" i="2"/>
  <c r="Y21" i="2" s="1"/>
  <c r="R22" i="2"/>
  <c r="S22" i="2"/>
  <c r="U22" i="2" s="1"/>
  <c r="V22" i="2"/>
  <c r="W22" i="2"/>
  <c r="Y22" i="2" s="1"/>
  <c r="R23" i="2"/>
  <c r="S23" i="2"/>
  <c r="U23" i="2" s="1"/>
  <c r="V23" i="2"/>
  <c r="W23" i="2"/>
  <c r="Y23" i="2" s="1"/>
  <c r="R24" i="2"/>
  <c r="S24" i="2"/>
  <c r="U24" i="2" s="1"/>
  <c r="V24" i="2"/>
  <c r="W24" i="2"/>
  <c r="Y24" i="2" s="1"/>
  <c r="R25" i="2"/>
  <c r="S25" i="2"/>
  <c r="U25" i="2" s="1"/>
  <c r="V25" i="2"/>
  <c r="W25" i="2"/>
  <c r="Y25" i="2" s="1"/>
  <c r="R26" i="2"/>
  <c r="S26" i="2"/>
  <c r="U26" i="2" s="1"/>
  <c r="V26" i="2"/>
  <c r="W26" i="2"/>
  <c r="Y26" i="2" s="1"/>
  <c r="R27" i="2"/>
  <c r="S27" i="2"/>
  <c r="U27" i="2" s="1"/>
  <c r="V27" i="2"/>
  <c r="W27" i="2"/>
  <c r="Y27" i="2" s="1"/>
  <c r="R28" i="2"/>
  <c r="S28" i="2"/>
  <c r="U28" i="2" s="1"/>
  <c r="V28" i="2"/>
  <c r="W28" i="2"/>
  <c r="Y28" i="2" s="1"/>
  <c r="R29" i="2"/>
  <c r="S29" i="2"/>
  <c r="U29" i="2" s="1"/>
  <c r="V29" i="2"/>
  <c r="W29" i="2"/>
  <c r="Y29" i="2" s="1"/>
  <c r="R30" i="2"/>
  <c r="S30" i="2"/>
  <c r="U30" i="2" s="1"/>
  <c r="V30" i="2"/>
  <c r="W30" i="2"/>
  <c r="Y30" i="2" s="1"/>
  <c r="R31" i="2"/>
  <c r="S31" i="2"/>
  <c r="U31" i="2" s="1"/>
  <c r="V31" i="2"/>
  <c r="W31" i="2"/>
  <c r="Y31" i="2" s="1"/>
  <c r="R32" i="2"/>
  <c r="S32" i="2"/>
  <c r="U32" i="2" s="1"/>
  <c r="V32" i="2"/>
  <c r="W32" i="2"/>
  <c r="Y32" i="2" s="1"/>
  <c r="R33" i="2"/>
  <c r="S33" i="2"/>
  <c r="U33" i="2" s="1"/>
  <c r="V33" i="2"/>
  <c r="W33" i="2"/>
  <c r="Y33" i="2" s="1"/>
  <c r="R34" i="2"/>
  <c r="S34" i="2"/>
  <c r="U34" i="2" s="1"/>
  <c r="V34" i="2"/>
  <c r="W34" i="2"/>
  <c r="Y34" i="2" s="1"/>
  <c r="R35" i="2"/>
  <c r="S35" i="2"/>
  <c r="U35" i="2" s="1"/>
  <c r="V35" i="2"/>
  <c r="W35" i="2"/>
  <c r="Y35" i="2" s="1"/>
  <c r="R36" i="2"/>
  <c r="S36" i="2"/>
  <c r="U36" i="2" s="1"/>
  <c r="V36" i="2"/>
  <c r="W36" i="2"/>
  <c r="Y36" i="2" s="1"/>
  <c r="R37" i="2"/>
  <c r="S37" i="2"/>
  <c r="U37" i="2" s="1"/>
  <c r="V37" i="2"/>
  <c r="W37" i="2"/>
  <c r="Y37" i="2" s="1"/>
  <c r="R38" i="2"/>
  <c r="S38" i="2"/>
  <c r="U38" i="2" s="1"/>
  <c r="V38" i="2"/>
  <c r="W38" i="2"/>
  <c r="Y38" i="2" s="1"/>
  <c r="R39" i="2"/>
  <c r="S39" i="2"/>
  <c r="U39" i="2" s="1"/>
  <c r="V39" i="2"/>
  <c r="W39" i="2"/>
  <c r="Y39" i="2" s="1"/>
  <c r="R40" i="2"/>
  <c r="S40" i="2"/>
  <c r="U40" i="2" s="1"/>
  <c r="V40" i="2"/>
  <c r="W40" i="2"/>
  <c r="Y40" i="2" s="1"/>
  <c r="R41" i="2"/>
  <c r="S41" i="2"/>
  <c r="U41" i="2" s="1"/>
  <c r="V41" i="2"/>
  <c r="W41" i="2"/>
  <c r="Y41" i="2" s="1"/>
  <c r="R42" i="2"/>
  <c r="S42" i="2"/>
  <c r="U42" i="2" s="1"/>
  <c r="V42" i="2"/>
  <c r="W42" i="2"/>
  <c r="Y42" i="2" s="1"/>
  <c r="R43" i="2"/>
  <c r="S43" i="2"/>
  <c r="U43" i="2" s="1"/>
  <c r="V43" i="2"/>
  <c r="W43" i="2"/>
  <c r="Y43" i="2" s="1"/>
  <c r="R44" i="2"/>
  <c r="S44" i="2"/>
  <c r="U44" i="2" s="1"/>
  <c r="V44" i="2"/>
  <c r="W44" i="2"/>
  <c r="Y44" i="2" s="1"/>
  <c r="R45" i="2"/>
  <c r="S45" i="2"/>
  <c r="U45" i="2" s="1"/>
  <c r="V45" i="2"/>
  <c r="W45" i="2"/>
  <c r="Y45" i="2" s="1"/>
  <c r="R46" i="2"/>
  <c r="S46" i="2"/>
  <c r="U46" i="2" s="1"/>
  <c r="V46" i="2"/>
  <c r="W46" i="2"/>
  <c r="Y46" i="2" s="1"/>
  <c r="R47" i="2"/>
  <c r="S47" i="2"/>
  <c r="U47" i="2" s="1"/>
  <c r="V47" i="2"/>
  <c r="W47" i="2"/>
  <c r="Y47" i="2" s="1"/>
  <c r="R48" i="2"/>
  <c r="S48" i="2"/>
  <c r="U48" i="2" s="1"/>
  <c r="V48" i="2"/>
  <c r="W48" i="2"/>
  <c r="Y48" i="2" s="1"/>
  <c r="R49" i="2"/>
  <c r="S49" i="2"/>
  <c r="U49" i="2" s="1"/>
  <c r="V49" i="2"/>
  <c r="W49" i="2"/>
  <c r="Y49" i="2" s="1"/>
  <c r="R50" i="2"/>
  <c r="S50" i="2"/>
  <c r="U50" i="2" s="1"/>
  <c r="V50" i="2"/>
  <c r="W50" i="2"/>
  <c r="Y50" i="2" s="1"/>
  <c r="R51" i="2"/>
  <c r="S51" i="2"/>
  <c r="U51" i="2" s="1"/>
  <c r="V51" i="2"/>
  <c r="W51" i="2"/>
  <c r="Y51" i="2" s="1"/>
  <c r="R52" i="2"/>
  <c r="S52" i="2"/>
  <c r="U52" i="2" s="1"/>
  <c r="V52" i="2"/>
  <c r="W52" i="2"/>
  <c r="Y52" i="2" s="1"/>
  <c r="R53" i="2"/>
  <c r="S53" i="2"/>
  <c r="U53" i="2" s="1"/>
  <c r="V53" i="2"/>
  <c r="W53" i="2"/>
  <c r="Y53" i="2" s="1"/>
  <c r="R54" i="2"/>
  <c r="S54" i="2"/>
  <c r="U54" i="2" s="1"/>
  <c r="V54" i="2"/>
  <c r="W54" i="2"/>
  <c r="Y54" i="2" s="1"/>
  <c r="R55" i="2"/>
  <c r="S55" i="2"/>
  <c r="U55" i="2" s="1"/>
  <c r="V55" i="2"/>
  <c r="W55" i="2"/>
  <c r="Y55" i="2" s="1"/>
  <c r="R56" i="2"/>
  <c r="S56" i="2"/>
  <c r="U56" i="2" s="1"/>
  <c r="V56" i="2"/>
  <c r="W56" i="2"/>
  <c r="Y56" i="2" s="1"/>
  <c r="R57" i="2"/>
  <c r="S57" i="2"/>
  <c r="U57" i="2" s="1"/>
  <c r="V57" i="2"/>
  <c r="W57" i="2"/>
  <c r="Y57" i="2" s="1"/>
  <c r="R58" i="2"/>
  <c r="S58" i="2"/>
  <c r="U58" i="2" s="1"/>
  <c r="V58" i="2"/>
  <c r="W58" i="2"/>
  <c r="Y58" i="2" s="1"/>
  <c r="R59" i="2"/>
  <c r="S59" i="2"/>
  <c r="U59" i="2" s="1"/>
  <c r="V59" i="2"/>
  <c r="W59" i="2"/>
  <c r="Y59" i="2" s="1"/>
  <c r="R60" i="2"/>
  <c r="S60" i="2"/>
  <c r="U60" i="2" s="1"/>
  <c r="V60" i="2"/>
  <c r="W60" i="2"/>
  <c r="Y60" i="2" s="1"/>
  <c r="R61" i="2"/>
  <c r="S61" i="2"/>
  <c r="U61" i="2" s="1"/>
  <c r="V61" i="2"/>
  <c r="W61" i="2"/>
  <c r="Y61" i="2" s="1"/>
  <c r="R62" i="2"/>
  <c r="S62" i="2"/>
  <c r="U62" i="2" s="1"/>
  <c r="V62" i="2"/>
  <c r="W62" i="2"/>
  <c r="Y62" i="2" s="1"/>
  <c r="R63" i="2"/>
  <c r="S63" i="2"/>
  <c r="U63" i="2" s="1"/>
  <c r="V63" i="2"/>
  <c r="W63" i="2"/>
  <c r="Y63" i="2" s="1"/>
  <c r="R64" i="2"/>
  <c r="S64" i="2"/>
  <c r="U64" i="2" s="1"/>
  <c r="V64" i="2"/>
  <c r="W64" i="2"/>
  <c r="Y64" i="2" s="1"/>
  <c r="R65" i="2"/>
  <c r="S65" i="2"/>
  <c r="U65" i="2" s="1"/>
  <c r="V65" i="2"/>
  <c r="W65" i="2"/>
  <c r="Y65" i="2" s="1"/>
  <c r="R66" i="2"/>
  <c r="S66" i="2"/>
  <c r="U66" i="2" s="1"/>
  <c r="V66" i="2"/>
  <c r="W66" i="2"/>
  <c r="Y66" i="2" s="1"/>
  <c r="R67" i="2"/>
  <c r="S67" i="2"/>
  <c r="U67" i="2" s="1"/>
  <c r="V67" i="2"/>
  <c r="W67" i="2"/>
  <c r="Y67" i="2" s="1"/>
  <c r="R68" i="2"/>
  <c r="S68" i="2"/>
  <c r="U68" i="2" s="1"/>
  <c r="V68" i="2"/>
  <c r="W68" i="2"/>
  <c r="Y68" i="2" s="1"/>
  <c r="R69" i="2"/>
  <c r="S69" i="2"/>
  <c r="U69" i="2" s="1"/>
  <c r="V69" i="2"/>
  <c r="W69" i="2"/>
  <c r="Y69" i="2" s="1"/>
  <c r="R70" i="2"/>
  <c r="S70" i="2"/>
  <c r="U70" i="2" s="1"/>
  <c r="V70" i="2"/>
  <c r="W70" i="2"/>
  <c r="Y70" i="2" s="1"/>
  <c r="R71" i="2"/>
  <c r="S71" i="2"/>
  <c r="U71" i="2" s="1"/>
  <c r="V71" i="2"/>
  <c r="W71" i="2"/>
  <c r="Y71" i="2" s="1"/>
  <c r="R72" i="2"/>
  <c r="S72" i="2"/>
  <c r="U72" i="2" s="1"/>
  <c r="V72" i="2"/>
  <c r="W72" i="2"/>
  <c r="Y72" i="2" s="1"/>
  <c r="R73" i="2"/>
  <c r="S73" i="2"/>
  <c r="U73" i="2" s="1"/>
  <c r="V73" i="2"/>
  <c r="W73" i="2"/>
  <c r="Y73" i="2" s="1"/>
  <c r="R74" i="2"/>
  <c r="S74" i="2"/>
  <c r="U74" i="2" s="1"/>
  <c r="V74" i="2"/>
  <c r="W74" i="2"/>
  <c r="Y74" i="2" s="1"/>
  <c r="R75" i="2"/>
  <c r="S75" i="2"/>
  <c r="U75" i="2" s="1"/>
  <c r="V75" i="2"/>
  <c r="W75" i="2"/>
  <c r="Y75" i="2" s="1"/>
  <c r="R76" i="2"/>
  <c r="S76" i="2"/>
  <c r="U76" i="2" s="1"/>
  <c r="V76" i="2"/>
  <c r="W76" i="2"/>
  <c r="Y76" i="2" s="1"/>
  <c r="R77" i="2"/>
  <c r="S77" i="2"/>
  <c r="U77" i="2" s="1"/>
  <c r="V77" i="2"/>
  <c r="W77" i="2"/>
  <c r="Y77" i="2" s="1"/>
  <c r="R78" i="2"/>
  <c r="S78" i="2"/>
  <c r="U78" i="2" s="1"/>
  <c r="V78" i="2"/>
  <c r="W78" i="2"/>
  <c r="Y78" i="2" s="1"/>
  <c r="R79" i="2"/>
  <c r="S79" i="2"/>
  <c r="U79" i="2" s="1"/>
  <c r="V79" i="2"/>
  <c r="W79" i="2"/>
  <c r="Y79" i="2" s="1"/>
  <c r="R80" i="2"/>
  <c r="S80" i="2"/>
  <c r="U80" i="2" s="1"/>
  <c r="V80" i="2"/>
  <c r="W80" i="2"/>
  <c r="Y80" i="2" s="1"/>
  <c r="R81" i="2"/>
  <c r="S81" i="2"/>
  <c r="U81" i="2" s="1"/>
  <c r="V81" i="2"/>
  <c r="W81" i="2"/>
  <c r="Y81" i="2" s="1"/>
  <c r="R82" i="2"/>
  <c r="S82" i="2"/>
  <c r="U82" i="2" s="1"/>
  <c r="V82" i="2"/>
  <c r="W82" i="2"/>
  <c r="Y82" i="2" s="1"/>
  <c r="W8" i="2"/>
  <c r="Y8" i="2" s="1"/>
  <c r="V8" i="2"/>
  <c r="S8" i="2"/>
  <c r="U8" i="2" s="1"/>
  <c r="R8" i="2"/>
  <c r="P97" i="3"/>
  <c r="O97" i="3"/>
  <c r="P96" i="3"/>
  <c r="O9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N28" i="2"/>
  <c r="M28" i="2"/>
  <c r="H28" i="2"/>
  <c r="G28" i="2"/>
  <c r="N27" i="2"/>
  <c r="M27" i="2"/>
  <c r="H27" i="2"/>
  <c r="G27" i="2"/>
  <c r="N22" i="2"/>
  <c r="M22" i="2"/>
  <c r="H22" i="2"/>
  <c r="G22" i="2"/>
  <c r="N26" i="2"/>
  <c r="M26" i="2"/>
  <c r="H26" i="2"/>
  <c r="G26" i="2"/>
  <c r="N53" i="2"/>
  <c r="M53" i="2"/>
  <c r="H53" i="2"/>
  <c r="G53" i="2"/>
  <c r="N18" i="2"/>
  <c r="M18" i="2"/>
  <c r="H18" i="2"/>
  <c r="G18" i="2"/>
  <c r="N82" i="2"/>
  <c r="M82" i="2"/>
  <c r="H82" i="2"/>
  <c r="G82" i="2"/>
  <c r="N52" i="2"/>
  <c r="M52" i="2"/>
  <c r="H52" i="2"/>
  <c r="G52" i="2"/>
  <c r="N81" i="2"/>
  <c r="M81" i="2"/>
  <c r="H81" i="2"/>
  <c r="G81" i="2"/>
  <c r="N51" i="2"/>
  <c r="M51" i="2"/>
  <c r="H51" i="2"/>
  <c r="G51" i="2"/>
  <c r="N80" i="2"/>
  <c r="M80" i="2"/>
  <c r="H80" i="2"/>
  <c r="G80" i="2"/>
  <c r="N79" i="2"/>
  <c r="M79" i="2"/>
  <c r="H79" i="2"/>
  <c r="G79" i="2"/>
  <c r="N50" i="2"/>
  <c r="M50" i="2"/>
  <c r="H50" i="2"/>
  <c r="G50" i="2"/>
  <c r="N49" i="2"/>
  <c r="M49" i="2"/>
  <c r="H49" i="2"/>
  <c r="G49" i="2"/>
  <c r="N78" i="2"/>
  <c r="M78" i="2"/>
  <c r="H78" i="2"/>
  <c r="G78" i="2"/>
  <c r="N77" i="2"/>
  <c r="M77" i="2"/>
  <c r="H77" i="2"/>
  <c r="G77" i="2"/>
  <c r="N76" i="2"/>
  <c r="M76" i="2"/>
  <c r="H76" i="2"/>
  <c r="G76" i="2"/>
  <c r="N75" i="2"/>
  <c r="M75" i="2"/>
  <c r="H75" i="2"/>
  <c r="G75" i="2"/>
  <c r="N74" i="2"/>
  <c r="M74" i="2"/>
  <c r="H74" i="2"/>
  <c r="G74" i="2"/>
  <c r="N17" i="2"/>
  <c r="M17" i="2"/>
  <c r="H17" i="2"/>
  <c r="G17" i="2"/>
  <c r="N48" i="2"/>
  <c r="M48" i="2"/>
  <c r="H48" i="2"/>
  <c r="G48" i="2"/>
  <c r="N73" i="2"/>
  <c r="M73" i="2"/>
  <c r="H73" i="2"/>
  <c r="G73" i="2"/>
  <c r="N32" i="2"/>
  <c r="M32" i="2"/>
  <c r="H32" i="2"/>
  <c r="G32" i="2"/>
  <c r="N72" i="2"/>
  <c r="M72" i="2"/>
  <c r="H72" i="2"/>
  <c r="G72" i="2"/>
  <c r="N16" i="2"/>
  <c r="M16" i="2"/>
  <c r="H16" i="2"/>
  <c r="G16" i="2"/>
  <c r="N71" i="2"/>
  <c r="M71" i="2"/>
  <c r="H71" i="2"/>
  <c r="G71" i="2"/>
  <c r="N25" i="2"/>
  <c r="M25" i="2"/>
  <c r="H25" i="2"/>
  <c r="G25" i="2"/>
  <c r="N47" i="2"/>
  <c r="M47" i="2"/>
  <c r="H47" i="2"/>
  <c r="G47" i="2"/>
  <c r="N46" i="2"/>
  <c r="M46" i="2"/>
  <c r="H46" i="2"/>
  <c r="G46" i="2"/>
  <c r="N31" i="2"/>
  <c r="M31" i="2"/>
  <c r="H31" i="2"/>
  <c r="G31" i="2"/>
  <c r="N70" i="2"/>
  <c r="M70" i="2"/>
  <c r="H70" i="2"/>
  <c r="G70" i="2"/>
  <c r="N45" i="2"/>
  <c r="M45" i="2"/>
  <c r="H45" i="2"/>
  <c r="G45" i="2"/>
  <c r="N69" i="2"/>
  <c r="M69" i="2"/>
  <c r="H69" i="2"/>
  <c r="G69" i="2"/>
  <c r="N44" i="2"/>
  <c r="M44" i="2"/>
  <c r="H44" i="2"/>
  <c r="G44" i="2"/>
  <c r="N68" i="2"/>
  <c r="M68" i="2"/>
  <c r="H68" i="2"/>
  <c r="G68" i="2"/>
  <c r="N30" i="2"/>
  <c r="M30" i="2"/>
  <c r="H30" i="2"/>
  <c r="G30" i="2"/>
  <c r="N67" i="2"/>
  <c r="M67" i="2"/>
  <c r="H67" i="2"/>
  <c r="G67" i="2"/>
  <c r="N66" i="2"/>
  <c r="M66" i="2"/>
  <c r="H66" i="2"/>
  <c r="G66" i="2"/>
  <c r="N65" i="2"/>
  <c r="M65" i="2"/>
  <c r="H65" i="2"/>
  <c r="G65" i="2"/>
  <c r="N64" i="2"/>
  <c r="M64" i="2"/>
  <c r="H64" i="2"/>
  <c r="G64" i="2"/>
  <c r="N63" i="2"/>
  <c r="M63" i="2"/>
  <c r="H63" i="2"/>
  <c r="G63" i="2"/>
  <c r="N43" i="2"/>
  <c r="M43" i="2"/>
  <c r="H43" i="2"/>
  <c r="G43" i="2"/>
  <c r="N42" i="2"/>
  <c r="M42" i="2"/>
  <c r="H42" i="2"/>
  <c r="G42" i="2"/>
  <c r="N15" i="2"/>
  <c r="M15" i="2"/>
  <c r="H15" i="2"/>
  <c r="G15" i="2"/>
  <c r="N29" i="2"/>
  <c r="M29" i="2"/>
  <c r="H29" i="2"/>
  <c r="G29" i="2"/>
  <c r="N14" i="2"/>
  <c r="M14" i="2"/>
  <c r="H14" i="2"/>
  <c r="G14" i="2"/>
  <c r="N62" i="2"/>
  <c r="M62" i="2"/>
  <c r="H62" i="2"/>
  <c r="G62" i="2"/>
  <c r="N61" i="2"/>
  <c r="M61" i="2"/>
  <c r="H61" i="2"/>
  <c r="G61" i="2"/>
  <c r="N60" i="2"/>
  <c r="M60" i="2"/>
  <c r="H60" i="2"/>
  <c r="G60" i="2"/>
  <c r="N13" i="2"/>
  <c r="M13" i="2"/>
  <c r="H13" i="2"/>
  <c r="G13" i="2"/>
  <c r="N59" i="2"/>
  <c r="M59" i="2"/>
  <c r="H59" i="2"/>
  <c r="G59" i="2"/>
  <c r="N41" i="2"/>
  <c r="M41" i="2"/>
  <c r="H41" i="2"/>
  <c r="G41" i="2"/>
  <c r="N58" i="2"/>
  <c r="M58" i="2"/>
  <c r="H58" i="2"/>
  <c r="G58" i="2"/>
  <c r="N40" i="2"/>
  <c r="M40" i="2"/>
  <c r="H40" i="2"/>
  <c r="G40" i="2"/>
  <c r="N12" i="2"/>
  <c r="M12" i="2"/>
  <c r="H12" i="2"/>
  <c r="G12" i="2"/>
  <c r="N39" i="2"/>
  <c r="M39" i="2"/>
  <c r="H39" i="2"/>
  <c r="G39" i="2"/>
  <c r="N11" i="2"/>
  <c r="M11" i="2"/>
  <c r="H11" i="2"/>
  <c r="G11" i="2"/>
  <c r="N38" i="2"/>
  <c r="M38" i="2"/>
  <c r="H38" i="2"/>
  <c r="G38" i="2"/>
  <c r="N37" i="2"/>
  <c r="M37" i="2"/>
  <c r="H37" i="2"/>
  <c r="G37" i="2"/>
  <c r="N10" i="2"/>
  <c r="M10" i="2"/>
  <c r="H10" i="2"/>
  <c r="G10" i="2"/>
  <c r="N21" i="2"/>
  <c r="M21" i="2"/>
  <c r="H21" i="2"/>
  <c r="G21" i="2"/>
  <c r="N9" i="2"/>
  <c r="M9" i="2"/>
  <c r="H9" i="2"/>
  <c r="G9" i="2"/>
  <c r="N36" i="2"/>
  <c r="M36" i="2"/>
  <c r="H36" i="2"/>
  <c r="G36" i="2"/>
  <c r="N24" i="2"/>
  <c r="M24" i="2"/>
  <c r="H24" i="2"/>
  <c r="G24" i="2"/>
  <c r="N57" i="2"/>
  <c r="M57" i="2"/>
  <c r="H57" i="2"/>
  <c r="G57" i="2"/>
  <c r="N35" i="2"/>
  <c r="M35" i="2"/>
  <c r="H35" i="2"/>
  <c r="G35" i="2"/>
  <c r="N56" i="2"/>
  <c r="M56" i="2"/>
  <c r="H56" i="2"/>
  <c r="G56" i="2"/>
  <c r="N55" i="2"/>
  <c r="M55" i="2"/>
  <c r="H55" i="2"/>
  <c r="G55" i="2"/>
  <c r="N23" i="2"/>
  <c r="M23" i="2"/>
  <c r="H23" i="2"/>
  <c r="G23" i="2"/>
  <c r="N34" i="2"/>
  <c r="M34" i="2"/>
  <c r="H34" i="2"/>
  <c r="G34" i="2"/>
  <c r="N19" i="2"/>
  <c r="M19" i="2"/>
  <c r="H19" i="2"/>
  <c r="G19" i="2"/>
  <c r="N8" i="2"/>
  <c r="M8" i="2"/>
  <c r="H8" i="2"/>
  <c r="G8" i="2"/>
  <c r="N54" i="2"/>
  <c r="M54" i="2"/>
  <c r="H54" i="2"/>
  <c r="G54" i="2"/>
  <c r="N20" i="2"/>
  <c r="M20" i="2"/>
  <c r="H20" i="2"/>
  <c r="G20" i="2"/>
  <c r="N33" i="2"/>
  <c r="M33" i="2"/>
  <c r="H33" i="2"/>
  <c r="G33" i="2"/>
  <c r="O14" i="1"/>
  <c r="N14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3" i="1"/>
  <c r="N13" i="1"/>
  <c r="O61" i="1"/>
  <c r="N61" i="1"/>
  <c r="O63" i="1"/>
  <c r="N63" i="1"/>
  <c r="O52" i="1"/>
  <c r="N52" i="1"/>
  <c r="O4" i="1"/>
  <c r="N4" i="1"/>
  <c r="O58" i="1"/>
  <c r="N58" i="1"/>
  <c r="O38" i="1"/>
  <c r="N38" i="1"/>
  <c r="O90" i="1"/>
  <c r="N90" i="1"/>
  <c r="O7" i="1"/>
  <c r="N7" i="1"/>
  <c r="O69" i="1"/>
  <c r="N69" i="1"/>
  <c r="O56" i="1"/>
  <c r="N56" i="1"/>
  <c r="O50" i="1"/>
  <c r="N50" i="1"/>
  <c r="O10" i="1"/>
  <c r="N10" i="1"/>
  <c r="O49" i="1"/>
  <c r="N49" i="1"/>
  <c r="O73" i="1"/>
  <c r="N73" i="1"/>
  <c r="O48" i="1"/>
  <c r="N48" i="1"/>
  <c r="O95" i="1"/>
  <c r="N95" i="1"/>
  <c r="O72" i="1"/>
  <c r="N72" i="1"/>
  <c r="O31" i="1"/>
  <c r="N31" i="1"/>
  <c r="O86" i="1"/>
  <c r="N86" i="1"/>
  <c r="O75" i="1"/>
  <c r="N75" i="1"/>
  <c r="O46" i="1"/>
  <c r="N46" i="1"/>
  <c r="O12" i="1"/>
  <c r="N12" i="1"/>
  <c r="O9" i="1"/>
  <c r="N9" i="1"/>
  <c r="O65" i="1"/>
  <c r="N65" i="1"/>
  <c r="O39" i="1"/>
  <c r="N39" i="1"/>
  <c r="O36" i="1"/>
  <c r="N36" i="1"/>
  <c r="O47" i="1"/>
  <c r="N47" i="1"/>
  <c r="O71" i="1"/>
  <c r="N71" i="1"/>
  <c r="O70" i="1"/>
  <c r="N70" i="1"/>
  <c r="O34" i="1"/>
  <c r="N34" i="1"/>
  <c r="O40" i="1"/>
  <c r="N40" i="1"/>
  <c r="O54" i="1"/>
  <c r="N54" i="1"/>
  <c r="O68" i="1"/>
  <c r="N68" i="1"/>
  <c r="O88" i="1"/>
  <c r="N88" i="1"/>
  <c r="O2" i="1"/>
  <c r="N2" i="1"/>
  <c r="O96" i="1"/>
  <c r="N96" i="1"/>
  <c r="O28" i="1"/>
  <c r="N28" i="1"/>
  <c r="O24" i="1"/>
  <c r="N24" i="1"/>
  <c r="O53" i="1"/>
  <c r="N53" i="1"/>
  <c r="O92" i="1"/>
  <c r="N92" i="1"/>
  <c r="O11" i="1"/>
  <c r="N11" i="1"/>
  <c r="O60" i="1"/>
  <c r="N60" i="1"/>
  <c r="O74" i="1"/>
  <c r="N74" i="1"/>
  <c r="O33" i="1"/>
  <c r="N33" i="1"/>
  <c r="O29" i="1"/>
  <c r="N29" i="1"/>
  <c r="O89" i="1"/>
  <c r="N89" i="1"/>
  <c r="O44" i="1"/>
  <c r="N44" i="1"/>
  <c r="O87" i="1"/>
  <c r="N87" i="1"/>
  <c r="O51" i="1"/>
  <c r="N51" i="1"/>
  <c r="O57" i="1"/>
  <c r="N57" i="1"/>
  <c r="O66" i="1"/>
  <c r="N66" i="1"/>
  <c r="O59" i="1"/>
  <c r="N59" i="1"/>
  <c r="O55" i="1"/>
  <c r="N55" i="1"/>
  <c r="O35" i="1"/>
  <c r="N35" i="1"/>
  <c r="O64" i="1"/>
  <c r="N64" i="1"/>
  <c r="O45" i="1"/>
  <c r="N45" i="1"/>
  <c r="O77" i="1"/>
  <c r="N77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6" i="1"/>
  <c r="N76" i="1"/>
  <c r="O30" i="1"/>
  <c r="N30" i="1"/>
  <c r="O5" i="1"/>
  <c r="N5" i="1"/>
  <c r="O27" i="1"/>
  <c r="N27" i="1"/>
  <c r="O23" i="1"/>
  <c r="N23" i="1"/>
  <c r="O32" i="1"/>
  <c r="N32" i="1"/>
  <c r="O62" i="1"/>
  <c r="N62" i="1"/>
  <c r="O42" i="1"/>
  <c r="N42" i="1"/>
  <c r="O8" i="1"/>
  <c r="N8" i="1"/>
  <c r="O67" i="1"/>
  <c r="N67" i="1"/>
  <c r="O37" i="1"/>
  <c r="N37" i="1"/>
  <c r="O93" i="1"/>
  <c r="N93" i="1"/>
  <c r="O6" i="1"/>
  <c r="N6" i="1"/>
  <c r="O41" i="1"/>
  <c r="N41" i="1"/>
  <c r="O25" i="1"/>
  <c r="N25" i="1"/>
  <c r="O91" i="1"/>
  <c r="N91" i="1"/>
  <c r="O26" i="1"/>
  <c r="N26" i="1"/>
  <c r="O94" i="1"/>
  <c r="N94" i="1"/>
  <c r="O43" i="1"/>
  <c r="N43" i="1"/>
  <c r="O3" i="1"/>
  <c r="N3" i="1"/>
  <c r="G43" i="1"/>
  <c r="G91" i="1"/>
  <c r="G25" i="1"/>
  <c r="G41" i="1"/>
  <c r="G6" i="1"/>
  <c r="G37" i="1"/>
  <c r="G67" i="1"/>
  <c r="G95" i="1"/>
  <c r="G62" i="1"/>
  <c r="G32" i="1"/>
  <c r="G60" i="1"/>
  <c r="G27" i="1"/>
  <c r="G5" i="1"/>
  <c r="G30" i="1"/>
  <c r="G76" i="1"/>
  <c r="G78" i="1"/>
  <c r="G79" i="1"/>
  <c r="G80" i="1"/>
  <c r="G81" i="1"/>
  <c r="G82" i="1"/>
  <c r="G83" i="1"/>
  <c r="G84" i="1"/>
  <c r="G85" i="1"/>
  <c r="G77" i="1"/>
  <c r="G64" i="1"/>
  <c r="G94" i="1"/>
  <c r="G26" i="1"/>
  <c r="G93" i="1"/>
  <c r="G31" i="1"/>
  <c r="G8" i="1"/>
  <c r="G73" i="1"/>
  <c r="G57" i="1"/>
  <c r="G51" i="1"/>
  <c r="G23" i="1"/>
  <c r="G7" i="1"/>
  <c r="G58" i="1"/>
  <c r="G96" i="1"/>
  <c r="G45" i="1"/>
  <c r="G88" i="1"/>
  <c r="G68" i="1"/>
  <c r="G54" i="1"/>
  <c r="G40" i="1"/>
  <c r="G34" i="1"/>
  <c r="G70" i="1"/>
  <c r="G35" i="1"/>
  <c r="G71" i="1"/>
  <c r="G47" i="1"/>
  <c r="G36" i="1"/>
  <c r="G39" i="1"/>
  <c r="G65" i="1"/>
  <c r="G9" i="1"/>
  <c r="G55" i="1"/>
  <c r="G12" i="1"/>
  <c r="G46" i="1"/>
  <c r="G75" i="1"/>
  <c r="G59" i="1"/>
  <c r="G86" i="1"/>
  <c r="G72" i="1"/>
  <c r="G48" i="1"/>
  <c r="G42" i="1"/>
  <c r="G66" i="1"/>
  <c r="G87" i="1"/>
  <c r="G49" i="1"/>
  <c r="G44" i="1"/>
  <c r="G89" i="1"/>
  <c r="G10" i="1"/>
  <c r="G50" i="1"/>
  <c r="G29" i="1"/>
  <c r="G56" i="1"/>
  <c r="G69" i="1"/>
  <c r="G33" i="1"/>
  <c r="G74" i="1"/>
  <c r="G11" i="1"/>
  <c r="G90" i="1"/>
  <c r="G38" i="1"/>
  <c r="G92" i="1"/>
  <c r="G53" i="1"/>
  <c r="G24" i="1"/>
  <c r="G28" i="1"/>
  <c r="G2" i="1"/>
  <c r="G4" i="1"/>
  <c r="G52" i="1"/>
  <c r="G63" i="1"/>
  <c r="G61" i="1"/>
  <c r="G13" i="1"/>
  <c r="G15" i="1"/>
  <c r="G16" i="1"/>
  <c r="G17" i="1"/>
  <c r="G18" i="1"/>
  <c r="G19" i="1"/>
  <c r="G20" i="1"/>
  <c r="G21" i="1"/>
  <c r="G22" i="1"/>
  <c r="G14" i="1"/>
  <c r="G3" i="1"/>
  <c r="F43" i="1"/>
  <c r="F91" i="1"/>
  <c r="F25" i="1"/>
  <c r="F41" i="1"/>
  <c r="F6" i="1"/>
  <c r="F37" i="1"/>
  <c r="F67" i="1"/>
  <c r="F95" i="1"/>
  <c r="F62" i="1"/>
  <c r="F32" i="1"/>
  <c r="F60" i="1"/>
  <c r="F27" i="1"/>
  <c r="F5" i="1"/>
  <c r="F30" i="1"/>
  <c r="F76" i="1"/>
  <c r="F78" i="1"/>
  <c r="F79" i="1"/>
  <c r="F80" i="1"/>
  <c r="F81" i="1"/>
  <c r="F82" i="1"/>
  <c r="F83" i="1"/>
  <c r="F84" i="1"/>
  <c r="F85" i="1"/>
  <c r="F77" i="1"/>
  <c r="F64" i="1"/>
  <c r="F94" i="1"/>
  <c r="F26" i="1"/>
  <c r="F93" i="1"/>
  <c r="F31" i="1"/>
  <c r="F8" i="1"/>
  <c r="F73" i="1"/>
  <c r="F57" i="1"/>
  <c r="F51" i="1"/>
  <c r="F23" i="1"/>
  <c r="F7" i="1"/>
  <c r="F58" i="1"/>
  <c r="F96" i="1"/>
  <c r="F45" i="1"/>
  <c r="F88" i="1"/>
  <c r="F68" i="1"/>
  <c r="F54" i="1"/>
  <c r="F40" i="1"/>
  <c r="F34" i="1"/>
  <c r="F70" i="1"/>
  <c r="F35" i="1"/>
  <c r="F71" i="1"/>
  <c r="F47" i="1"/>
  <c r="F36" i="1"/>
  <c r="F39" i="1"/>
  <c r="F65" i="1"/>
  <c r="F9" i="1"/>
  <c r="F55" i="1"/>
  <c r="F12" i="1"/>
  <c r="F46" i="1"/>
  <c r="F75" i="1"/>
  <c r="F59" i="1"/>
  <c r="F86" i="1"/>
  <c r="F72" i="1"/>
  <c r="F48" i="1"/>
  <c r="F42" i="1"/>
  <c r="F66" i="1"/>
  <c r="F87" i="1"/>
  <c r="F49" i="1"/>
  <c r="F44" i="1"/>
  <c r="F89" i="1"/>
  <c r="F10" i="1"/>
  <c r="F50" i="1"/>
  <c r="F29" i="1"/>
  <c r="F56" i="1"/>
  <c r="F69" i="1"/>
  <c r="F33" i="1"/>
  <c r="F74" i="1"/>
  <c r="F11" i="1"/>
  <c r="F90" i="1"/>
  <c r="F38" i="1"/>
  <c r="F92" i="1"/>
  <c r="F53" i="1"/>
  <c r="F24" i="1"/>
  <c r="F28" i="1"/>
  <c r="F2" i="1"/>
  <c r="F4" i="1"/>
  <c r="F52" i="1"/>
  <c r="F63" i="1"/>
  <c r="F61" i="1"/>
  <c r="F13" i="1"/>
  <c r="F15" i="1"/>
  <c r="F16" i="1"/>
  <c r="F17" i="1"/>
  <c r="F18" i="1"/>
  <c r="F19" i="1"/>
  <c r="F20" i="1"/>
  <c r="F21" i="1"/>
  <c r="F22" i="1"/>
  <c r="F14" i="1"/>
  <c r="F3" i="1"/>
  <c r="AO61" i="2" l="1"/>
  <c r="AM41" i="2"/>
  <c r="AN65" i="2"/>
  <c r="AP65" i="2" s="1"/>
  <c r="AG77" i="2"/>
  <c r="AO77" i="2" s="1"/>
  <c r="AH69" i="2"/>
  <c r="AG35" i="2"/>
  <c r="AG67" i="2"/>
  <c r="AG75" i="2"/>
  <c r="AG17" i="2"/>
  <c r="AO17" i="2" s="1"/>
  <c r="AG38" i="2"/>
  <c r="AH64" i="2"/>
  <c r="AP64" i="2" s="1"/>
  <c r="AH70" i="2"/>
  <c r="AP70" i="2" s="1"/>
  <c r="AN75" i="2"/>
  <c r="AM82" i="2"/>
  <c r="AM70" i="2"/>
  <c r="AN14" i="2"/>
  <c r="AH23" i="2"/>
  <c r="AH44" i="2"/>
  <c r="AN53" i="2"/>
  <c r="AH76" i="2"/>
  <c r="AP76" i="2" s="1"/>
  <c r="AN79" i="2"/>
  <c r="AO53" i="2"/>
  <c r="AM15" i="2"/>
  <c r="AH63" i="2"/>
  <c r="AM59" i="2"/>
  <c r="AH49" i="2"/>
  <c r="AP49" i="2" s="1"/>
  <c r="AM71" i="2"/>
  <c r="AH81" i="2"/>
  <c r="AO19" i="2"/>
  <c r="AN29" i="2"/>
  <c r="AP29" i="2" s="1"/>
  <c r="AN21" i="2"/>
  <c r="AN63" i="2"/>
  <c r="AH40" i="2"/>
  <c r="AH61" i="2"/>
  <c r="AP61" i="2" s="1"/>
  <c r="AP33" i="2"/>
  <c r="AP57" i="2"/>
  <c r="AP45" i="2"/>
  <c r="AO45" i="2"/>
  <c r="AN51" i="2"/>
  <c r="AH28" i="2"/>
  <c r="AP28" i="2" s="1"/>
  <c r="AM78" i="2"/>
  <c r="AO78" i="2" s="1"/>
  <c r="AM76" i="2"/>
  <c r="AO76" i="2" s="1"/>
  <c r="AM72" i="2"/>
  <c r="AO72" i="2" s="1"/>
  <c r="AM68" i="2"/>
  <c r="AM66" i="2"/>
  <c r="AM64" i="2"/>
  <c r="AM62" i="2"/>
  <c r="AM60" i="2"/>
  <c r="AM58" i="2"/>
  <c r="AM56" i="2"/>
  <c r="AM54" i="2"/>
  <c r="AM50" i="2"/>
  <c r="AM48" i="2"/>
  <c r="AO48" i="2" s="1"/>
  <c r="AM46" i="2"/>
  <c r="AM44" i="2"/>
  <c r="AM42" i="2"/>
  <c r="AM40" i="2"/>
  <c r="AO40" i="2" s="1"/>
  <c r="AM38" i="2"/>
  <c r="AM36" i="2"/>
  <c r="AM34" i="2"/>
  <c r="AM32" i="2"/>
  <c r="AO32" i="2" s="1"/>
  <c r="AM30" i="2"/>
  <c r="AM28" i="2"/>
  <c r="AM26" i="2"/>
  <c r="AO26" i="2" s="1"/>
  <c r="AM24" i="2"/>
  <c r="AM22" i="2"/>
  <c r="AM18" i="2"/>
  <c r="AG82" i="2"/>
  <c r="AO82" i="2" s="1"/>
  <c r="AG80" i="2"/>
  <c r="AO55" i="2"/>
  <c r="AP43" i="2"/>
  <c r="AO41" i="2"/>
  <c r="AM43" i="2"/>
  <c r="AO73" i="2"/>
  <c r="AP75" i="2"/>
  <c r="AM81" i="2"/>
  <c r="AO81" i="2" s="1"/>
  <c r="AP21" i="2"/>
  <c r="AP26" i="2"/>
  <c r="AO29" i="2"/>
  <c r="AM77" i="2"/>
  <c r="AO9" i="2"/>
  <c r="AO23" i="2"/>
  <c r="AO51" i="2"/>
  <c r="AO65" i="2"/>
  <c r="AP11" i="2"/>
  <c r="AO33" i="2"/>
  <c r="AP54" i="2"/>
  <c r="AP52" i="2"/>
  <c r="AP24" i="2"/>
  <c r="AP22" i="2"/>
  <c r="AP20" i="2"/>
  <c r="AP81" i="2"/>
  <c r="AO69" i="2"/>
  <c r="AO25" i="2"/>
  <c r="AP71" i="2"/>
  <c r="AP17" i="2"/>
  <c r="AP25" i="2"/>
  <c r="AO37" i="2"/>
  <c r="AP39" i="2"/>
  <c r="AP53" i="2"/>
  <c r="AO12" i="2"/>
  <c r="AG14" i="2"/>
  <c r="AO14" i="2" s="1"/>
  <c r="AG16" i="2"/>
  <c r="AO16" i="2" s="1"/>
  <c r="AO21" i="2"/>
  <c r="AP32" i="2"/>
  <c r="AP36" i="2"/>
  <c r="AP44" i="2"/>
  <c r="AG50" i="2"/>
  <c r="AG52" i="2"/>
  <c r="AO52" i="2" s="1"/>
  <c r="AP68" i="2"/>
  <c r="AP12" i="2"/>
  <c r="AG18" i="2"/>
  <c r="AO18" i="2" s="1"/>
  <c r="AG20" i="2"/>
  <c r="AO20" i="2" s="1"/>
  <c r="AG56" i="2"/>
  <c r="AG58" i="2"/>
  <c r="AO68" i="2"/>
  <c r="AO64" i="2"/>
  <c r="AO60" i="2"/>
  <c r="AO56" i="2"/>
  <c r="AO30" i="2"/>
  <c r="AP72" i="2"/>
  <c r="AP60" i="2"/>
  <c r="AP48" i="2"/>
  <c r="AG54" i="2"/>
  <c r="AO54" i="2" s="1"/>
  <c r="AP40" i="2"/>
  <c r="AP16" i="2"/>
  <c r="AG22" i="2"/>
  <c r="AO22" i="2" s="1"/>
  <c r="AG24" i="2"/>
  <c r="AP41" i="2"/>
  <c r="AP73" i="2"/>
  <c r="AP80" i="2"/>
  <c r="AP56" i="2"/>
  <c r="AP9" i="2"/>
  <c r="AP37" i="2"/>
  <c r="AP69" i="2"/>
  <c r="AO31" i="2"/>
  <c r="AP66" i="2"/>
  <c r="AO80" i="2"/>
  <c r="AO36" i="2"/>
  <c r="AO66" i="2"/>
  <c r="AP19" i="2"/>
  <c r="AP34" i="2"/>
  <c r="AO46" i="2"/>
  <c r="AP51" i="2"/>
  <c r="AO63" i="2"/>
  <c r="AO11" i="2"/>
  <c r="AP14" i="2"/>
  <c r="AO28" i="2"/>
  <c r="AP31" i="2"/>
  <c r="AO43" i="2"/>
  <c r="AP46" i="2"/>
  <c r="AO58" i="2"/>
  <c r="AP63" i="2"/>
  <c r="AO75" i="2"/>
  <c r="AP78" i="2"/>
  <c r="AP58" i="2"/>
  <c r="AP23" i="2"/>
  <c r="AO35" i="2"/>
  <c r="AP38" i="2"/>
  <c r="AO50" i="2"/>
  <c r="AP55" i="2"/>
  <c r="AO67" i="2"/>
  <c r="AO34" i="2"/>
  <c r="AO38" i="2"/>
  <c r="AO70" i="2"/>
  <c r="AO15" i="2"/>
  <c r="AP18" i="2"/>
  <c r="AP35" i="2"/>
  <c r="AO47" i="2"/>
  <c r="AP50" i="2"/>
  <c r="AO62" i="2"/>
  <c r="AP67" i="2"/>
  <c r="AO79" i="2"/>
  <c r="AP82" i="2"/>
  <c r="AO10" i="2"/>
  <c r="AP15" i="2"/>
  <c r="AO27" i="2"/>
  <c r="AP30" i="2"/>
  <c r="AO42" i="2"/>
  <c r="AO44" i="2"/>
  <c r="AP47" i="2"/>
  <c r="AO59" i="2"/>
  <c r="AP62" i="2"/>
  <c r="AO74" i="2"/>
  <c r="AP79" i="2"/>
  <c r="AP10" i="2"/>
  <c r="AO24" i="2"/>
  <c r="AP27" i="2"/>
  <c r="AO39" i="2"/>
  <c r="AP42" i="2"/>
  <c r="AP59" i="2"/>
  <c r="AO71" i="2"/>
  <c r="AP74" i="2"/>
  <c r="AM8" i="2"/>
  <c r="AP8" i="2"/>
  <c r="AG8" i="2"/>
  <c r="T27" i="2"/>
  <c r="T21" i="2"/>
  <c r="T15" i="2"/>
  <c r="O9" i="2"/>
  <c r="O15" i="2"/>
  <c r="O37" i="2"/>
  <c r="O58" i="2"/>
  <c r="O13" i="2"/>
  <c r="O62" i="2"/>
  <c r="O63" i="2"/>
  <c r="O66" i="2"/>
  <c r="O68" i="2"/>
  <c r="O45" i="2"/>
  <c r="O46" i="2"/>
  <c r="O71" i="2"/>
  <c r="O32" i="2"/>
  <c r="O17" i="2"/>
  <c r="O76" i="2"/>
  <c r="O49" i="2"/>
  <c r="O80" i="2"/>
  <c r="O52" i="2"/>
  <c r="O39" i="2"/>
  <c r="T77" i="2"/>
  <c r="T74" i="2"/>
  <c r="T71" i="2"/>
  <c r="T68" i="2"/>
  <c r="T65" i="2"/>
  <c r="T62" i="2"/>
  <c r="T59" i="2"/>
  <c r="T56" i="2"/>
  <c r="T53" i="2"/>
  <c r="T50" i="2"/>
  <c r="T47" i="2"/>
  <c r="T44" i="2"/>
  <c r="T41" i="2"/>
  <c r="T38" i="2"/>
  <c r="T35" i="2"/>
  <c r="T32" i="2"/>
  <c r="T29" i="2"/>
  <c r="T26" i="2"/>
  <c r="T23" i="2"/>
  <c r="T20" i="2"/>
  <c r="T11" i="2"/>
  <c r="T17" i="2"/>
  <c r="O53" i="2"/>
  <c r="X38" i="2"/>
  <c r="O18" i="2"/>
  <c r="X68" i="2"/>
  <c r="X35" i="2"/>
  <c r="T80" i="2"/>
  <c r="T14" i="2"/>
  <c r="X77" i="2"/>
  <c r="X53" i="2"/>
  <c r="X29" i="2"/>
  <c r="X64" i="2"/>
  <c r="X61" i="2"/>
  <c r="X58" i="2"/>
  <c r="X55" i="2"/>
  <c r="X52" i="2"/>
  <c r="X49" i="2"/>
  <c r="X46" i="2"/>
  <c r="X43" i="2"/>
  <c r="X40" i="2"/>
  <c r="X37" i="2"/>
  <c r="X34" i="2"/>
  <c r="X31" i="2"/>
  <c r="X28" i="2"/>
  <c r="X25" i="2"/>
  <c r="X22" i="2"/>
  <c r="X19" i="2"/>
  <c r="X16" i="2"/>
  <c r="X13" i="2"/>
  <c r="X10" i="2"/>
  <c r="X71" i="2"/>
  <c r="X47" i="2"/>
  <c r="X32" i="2"/>
  <c r="X56" i="2"/>
  <c r="X23" i="2"/>
  <c r="X65" i="2"/>
  <c r="X11" i="2"/>
  <c r="X80" i="2"/>
  <c r="X59" i="2"/>
  <c r="X17" i="2"/>
  <c r="X50" i="2"/>
  <c r="X74" i="2"/>
  <c r="X62" i="2"/>
  <c r="X41" i="2"/>
  <c r="T81" i="2"/>
  <c r="T75" i="2"/>
  <c r="T69" i="2"/>
  <c r="T63" i="2"/>
  <c r="T57" i="2"/>
  <c r="T51" i="2"/>
  <c r="T45" i="2"/>
  <c r="T39" i="2"/>
  <c r="T33" i="2"/>
  <c r="T82" i="2"/>
  <c r="T79" i="2"/>
  <c r="T76" i="2"/>
  <c r="T73" i="2"/>
  <c r="T70" i="2"/>
  <c r="T67" i="2"/>
  <c r="T64" i="2"/>
  <c r="T61" i="2"/>
  <c r="T58" i="2"/>
  <c r="T55" i="2"/>
  <c r="T52" i="2"/>
  <c r="T49" i="2"/>
  <c r="T46" i="2"/>
  <c r="T43" i="2"/>
  <c r="T40" i="2"/>
  <c r="T37" i="2"/>
  <c r="T34" i="2"/>
  <c r="T31" i="2"/>
  <c r="T28" i="2"/>
  <c r="T25" i="2"/>
  <c r="T22" i="2"/>
  <c r="T19" i="2"/>
  <c r="T16" i="2"/>
  <c r="T13" i="2"/>
  <c r="T10" i="2"/>
  <c r="X82" i="2"/>
  <c r="X79" i="2"/>
  <c r="X76" i="2"/>
  <c r="X73" i="2"/>
  <c r="X70" i="2"/>
  <c r="X67" i="2"/>
  <c r="P44" i="2"/>
  <c r="P70" i="2"/>
  <c r="P47" i="2"/>
  <c r="P16" i="2"/>
  <c r="P73" i="2"/>
  <c r="P74" i="2"/>
  <c r="P77" i="2"/>
  <c r="P50" i="2"/>
  <c r="P51" i="2"/>
  <c r="P82" i="2"/>
  <c r="P26" i="2"/>
  <c r="P28" i="2"/>
  <c r="X81" i="2"/>
  <c r="X78" i="2"/>
  <c r="X75" i="2"/>
  <c r="X72" i="2"/>
  <c r="X69" i="2"/>
  <c r="X66" i="2"/>
  <c r="X63" i="2"/>
  <c r="X60" i="2"/>
  <c r="X57" i="2"/>
  <c r="X54" i="2"/>
  <c r="X51" i="2"/>
  <c r="X48" i="2"/>
  <c r="X45" i="2"/>
  <c r="X42" i="2"/>
  <c r="X39" i="2"/>
  <c r="X36" i="2"/>
  <c r="X33" i="2"/>
  <c r="X30" i="2"/>
  <c r="X27" i="2"/>
  <c r="X24" i="2"/>
  <c r="X21" i="2"/>
  <c r="X18" i="2"/>
  <c r="X15" i="2"/>
  <c r="X12" i="2"/>
  <c r="X9" i="2"/>
  <c r="T78" i="2"/>
  <c r="T72" i="2"/>
  <c r="T66" i="2"/>
  <c r="T60" i="2"/>
  <c r="T54" i="2"/>
  <c r="T48" i="2"/>
  <c r="T42" i="2"/>
  <c r="T36" i="2"/>
  <c r="T30" i="2"/>
  <c r="T24" i="2"/>
  <c r="T18" i="2"/>
  <c r="T12" i="2"/>
  <c r="T8" i="2"/>
  <c r="X44" i="2"/>
  <c r="X26" i="2"/>
  <c r="X20" i="2"/>
  <c r="X14" i="2"/>
  <c r="X8" i="2"/>
  <c r="O74" i="2"/>
  <c r="P17" i="2"/>
  <c r="P53" i="2"/>
  <c r="O54" i="2"/>
  <c r="O34" i="2"/>
  <c r="O56" i="2"/>
  <c r="O24" i="2"/>
  <c r="O21" i="2"/>
  <c r="O38" i="2"/>
  <c r="O12" i="2"/>
  <c r="O41" i="2"/>
  <c r="O60" i="2"/>
  <c r="O14" i="2"/>
  <c r="O42" i="2"/>
  <c r="O64" i="2"/>
  <c r="O67" i="2"/>
  <c r="O44" i="2"/>
  <c r="O70" i="2"/>
  <c r="O47" i="2"/>
  <c r="O16" i="2"/>
  <c r="O73" i="2"/>
  <c r="O77" i="2"/>
  <c r="O50" i="2"/>
  <c r="O51" i="2"/>
  <c r="O82" i="2"/>
  <c r="O26" i="2"/>
  <c r="O28" i="2"/>
  <c r="P33" i="2"/>
  <c r="P8" i="2"/>
  <c r="P23" i="2"/>
  <c r="P35" i="2"/>
  <c r="P9" i="2"/>
  <c r="P39" i="2"/>
  <c r="P13" i="2"/>
  <c r="P15" i="2"/>
  <c r="P66" i="2"/>
  <c r="P45" i="2"/>
  <c r="P71" i="2"/>
  <c r="P49" i="2"/>
  <c r="P80" i="2"/>
  <c r="P52" i="2"/>
  <c r="P27" i="2"/>
  <c r="P24" i="2"/>
  <c r="P21" i="2"/>
  <c r="P38" i="2"/>
  <c r="P12" i="2"/>
  <c r="P41" i="2"/>
  <c r="P60" i="2"/>
  <c r="P14" i="2"/>
  <c r="P42" i="2"/>
  <c r="P64" i="2"/>
  <c r="P67" i="2"/>
  <c r="O33" i="2"/>
  <c r="O8" i="2"/>
  <c r="O23" i="2"/>
  <c r="O35" i="2"/>
  <c r="P18" i="2"/>
  <c r="O27" i="2"/>
  <c r="P54" i="2"/>
  <c r="P34" i="2"/>
  <c r="P56" i="2"/>
  <c r="P37" i="2"/>
  <c r="P58" i="2"/>
  <c r="P62" i="2"/>
  <c r="P63" i="2"/>
  <c r="P68" i="2"/>
  <c r="P46" i="2"/>
  <c r="P32" i="2"/>
  <c r="P76" i="2"/>
  <c r="O20" i="2"/>
  <c r="O19" i="2"/>
  <c r="O55" i="2"/>
  <c r="O57" i="2"/>
  <c r="O36" i="2"/>
  <c r="O10" i="2"/>
  <c r="O11" i="2"/>
  <c r="O40" i="2"/>
  <c r="O59" i="2"/>
  <c r="O61" i="2"/>
  <c r="O29" i="2"/>
  <c r="O43" i="2"/>
  <c r="O65" i="2"/>
  <c r="O30" i="2"/>
  <c r="O69" i="2"/>
  <c r="O31" i="2"/>
  <c r="O25" i="2"/>
  <c r="O72" i="2"/>
  <c r="O48" i="2"/>
  <c r="O75" i="2"/>
  <c r="O78" i="2"/>
  <c r="O79" i="2"/>
  <c r="O81" i="2"/>
  <c r="O22" i="2"/>
  <c r="P20" i="2"/>
  <c r="P19" i="2"/>
  <c r="P55" i="2"/>
  <c r="P57" i="2"/>
  <c r="P36" i="2"/>
  <c r="P10" i="2"/>
  <c r="P11" i="2"/>
  <c r="P40" i="2"/>
  <c r="P59" i="2"/>
  <c r="P61" i="2"/>
  <c r="P29" i="2"/>
  <c r="P43" i="2"/>
  <c r="P65" i="2"/>
  <c r="P30" i="2"/>
  <c r="P69" i="2"/>
  <c r="P31" i="2"/>
  <c r="P25" i="2"/>
  <c r="P72" i="2"/>
  <c r="P48" i="2"/>
  <c r="P75" i="2"/>
  <c r="P78" i="2"/>
  <c r="P79" i="2"/>
  <c r="P81" i="2"/>
  <c r="P22" i="2"/>
  <c r="AO8" i="2" l="1"/>
</calcChain>
</file>

<file path=xl/sharedStrings.xml><?xml version="1.0" encoding="utf-8"?>
<sst xmlns="http://schemas.openxmlformats.org/spreadsheetml/2006/main" count="1151" uniqueCount="250">
  <si>
    <t>drugs</t>
  </si>
  <si>
    <t>5-Fluorouracil</t>
  </si>
  <si>
    <t>Gemcitabine</t>
  </si>
  <si>
    <t>Topotecan (Hydrochloride)</t>
  </si>
  <si>
    <t>Bortezomib</t>
  </si>
  <si>
    <t>Ganetespib</t>
  </si>
  <si>
    <t>Afatinib</t>
  </si>
  <si>
    <t>Ferrostatin-1</t>
  </si>
  <si>
    <t>Prexasertib</t>
  </si>
  <si>
    <t>Y-27632</t>
  </si>
  <si>
    <t>Paclitaxel</t>
  </si>
  <si>
    <t>Dinaciclib</t>
  </si>
  <si>
    <t>Onvansertib</t>
  </si>
  <si>
    <t>Camptothecin</t>
  </si>
  <si>
    <t>Adavosertib</t>
  </si>
  <si>
    <t>Copanlisib (dihydrochloride)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</si>
  <si>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</si>
  <si>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</si>
  <si>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</si>
  <si>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</si>
  <si>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</si>
  <si>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</si>
  <si>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</si>
  <si>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</si>
  <si>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</si>
  <si>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</si>
  <si>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Pemetrexed</t>
  </si>
  <si>
    <t>Vorinostat</t>
  </si>
  <si>
    <t>Buparlisib</t>
  </si>
  <si>
    <t>Volasertib</t>
  </si>
  <si>
    <t>Dabrafenib</t>
  </si>
  <si>
    <t>Apoptozole</t>
  </si>
  <si>
    <t>SGI-1027</t>
  </si>
  <si>
    <t>Nedisertib</t>
  </si>
  <si>
    <t>Lapatinib</t>
  </si>
  <si>
    <t>Berzosertib</t>
  </si>
  <si>
    <t>Alisertib</t>
  </si>
  <si>
    <t>Niclosamide</t>
  </si>
  <si>
    <t>ZN-c3</t>
  </si>
  <si>
    <t>Hydroxyurea</t>
  </si>
  <si>
    <t>Tazemetostat</t>
  </si>
  <si>
    <t>Raloxifene (hydrochloride)</t>
  </si>
  <si>
    <t>Mifepristone</t>
  </si>
  <si>
    <t>Fulvestrant</t>
  </si>
  <si>
    <t>Enzalutamide</t>
  </si>
  <si>
    <t>Rucaparib</t>
  </si>
  <si>
    <t>Erlotinib</t>
  </si>
  <si>
    <t>Saracatinib</t>
  </si>
  <si>
    <t>Ipatasertib</t>
  </si>
  <si>
    <t>Everolimus</t>
  </si>
  <si>
    <t>FRAX597</t>
  </si>
  <si>
    <t>PF-573228</t>
  </si>
  <si>
    <t>ART558</t>
  </si>
  <si>
    <t>Mirin</t>
  </si>
  <si>
    <t>Barasertib</t>
  </si>
  <si>
    <t>Infigratinib</t>
  </si>
  <si>
    <t>Silmitasertib</t>
  </si>
  <si>
    <t>Olaparib</t>
  </si>
  <si>
    <t>T0070907</t>
  </si>
  <si>
    <t>Selumetinib</t>
  </si>
  <si>
    <t>IWR-1</t>
  </si>
  <si>
    <t>Gefitinib</t>
  </si>
  <si>
    <t>PFK-015</t>
  </si>
  <si>
    <t>TAK-580</t>
  </si>
  <si>
    <t>KU-55933</t>
  </si>
  <si>
    <t>GSK2606414</t>
  </si>
  <si>
    <t>Tipifarnib</t>
  </si>
  <si>
    <t>Axitinib</t>
  </si>
  <si>
    <t>Laduviglusib</t>
  </si>
  <si>
    <t>Ceritinib</t>
  </si>
  <si>
    <t>Navitoclax</t>
  </si>
  <si>
    <t>Ro-3306</t>
  </si>
  <si>
    <t>Empesertib</t>
  </si>
  <si>
    <t>SGX-523</t>
  </si>
  <si>
    <t>AZD1390</t>
  </si>
  <si>
    <t>Tomivosertib</t>
  </si>
  <si>
    <t>FRAX1036</t>
  </si>
  <si>
    <t>Trametinib</t>
  </si>
  <si>
    <t>Lonafarnib</t>
  </si>
  <si>
    <t>BML-277</t>
  </si>
  <si>
    <t>Ceralasertib</t>
  </si>
  <si>
    <t>(+)-JQ-1</t>
  </si>
  <si>
    <t>Adapalene</t>
  </si>
  <si>
    <t>LB-100</t>
  </si>
  <si>
    <t>Palbociclib (monohydrochloride)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</si>
  <si>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</si>
  <si>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</si>
  <si>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</si>
  <si>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</si>
  <si>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</si>
  <si>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</si>
  <si>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</si>
  <si>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</si>
  <si>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</si>
  <si>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</si>
  <si>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</si>
  <si>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drug_to_ctlr_1</t>
  </si>
  <si>
    <t>drug_to_ctlr_2</t>
  </si>
  <si>
    <t>drug_to_ctlr_3</t>
  </si>
  <si>
    <t>drug_to_ctlr_4</t>
  </si>
  <si>
    <t>both conc work</t>
  </si>
  <si>
    <t>High conc works</t>
  </si>
  <si>
    <t>COMPOUND</t>
  </si>
  <si>
    <t>Well</t>
  </si>
  <si>
    <t>run1_Avg_2000</t>
  </si>
  <si>
    <t>run1_SD_2000</t>
  </si>
  <si>
    <t>run1_Avg_200</t>
  </si>
  <si>
    <t>run1_SD_200</t>
  </si>
  <si>
    <t>run3_Avg_200</t>
  </si>
  <si>
    <t>run3_SD_200</t>
  </si>
  <si>
    <t>run3_Avg_2000</t>
  </si>
  <si>
    <t>run3_SD_2000</t>
  </si>
  <si>
    <t>run3_Avg_5000</t>
  </si>
  <si>
    <t>run3_SD_5000</t>
  </si>
  <si>
    <t>WELL</t>
  </si>
  <si>
    <t>run1</t>
  </si>
  <si>
    <t>run3</t>
  </si>
  <si>
    <t>EMPTY</t>
  </si>
  <si>
    <t>A01</t>
  </si>
  <si>
    <t>A02</t>
  </si>
  <si>
    <t>A03</t>
  </si>
  <si>
    <t>A04</t>
  </si>
  <si>
    <t>A05</t>
  </si>
  <si>
    <t>Raloxifene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</si>
  <si>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</si>
  <si>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</si>
  <si>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</si>
  <si>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</si>
  <si>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</si>
  <si>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</si>
  <si>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</si>
  <si>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</si>
  <si>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</si>
  <si>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</si>
  <si>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</si>
  <si>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</si>
  <si>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</si>
  <si>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</si>
  <si>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</si>
  <si>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</si>
  <si>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Topotecan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</si>
  <si>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</si>
  <si>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</si>
  <si>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</si>
  <si>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</si>
  <si>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</si>
  <si>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</si>
  <si>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</si>
  <si>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</si>
  <si>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</si>
  <si>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</si>
  <si>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</si>
  <si>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</si>
  <si>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</si>
  <si>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</si>
  <si>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</si>
  <si>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</si>
  <si>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</si>
  <si>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</si>
  <si>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</si>
  <si>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</si>
  <si>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</si>
  <si>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</si>
  <si>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</si>
  <si>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</si>
  <si>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</si>
  <si>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</si>
  <si>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</si>
  <si>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</si>
  <si>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</si>
  <si>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</si>
  <si>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</si>
  <si>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</si>
  <si>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</si>
  <si>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</si>
  <si>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</si>
  <si>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</si>
  <si>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</si>
  <si>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</si>
  <si>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</si>
  <si>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</si>
  <si>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</si>
  <si>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</si>
  <si>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</si>
  <si>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</si>
  <si>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</si>
  <si>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</si>
  <si>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</si>
  <si>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</si>
  <si>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</si>
  <si>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</si>
  <si>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</si>
  <si>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</si>
  <si>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</si>
  <si>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</si>
  <si>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</si>
  <si>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</si>
  <si>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</si>
  <si>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</si>
  <si>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</si>
  <si>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</si>
  <si>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</si>
  <si>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</si>
  <si>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</si>
  <si>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</si>
  <si>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</si>
  <si>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</si>
  <si>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</si>
  <si>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JQ1</t>
  </si>
  <si>
    <t>H05</t>
  </si>
  <si>
    <t>H06</t>
  </si>
  <si>
    <t>H07</t>
  </si>
  <si>
    <t>H08</t>
  </si>
  <si>
    <t>Palbociclib</t>
  </si>
  <si>
    <t>H09</t>
  </si>
  <si>
    <t>Copanlisib</t>
  </si>
  <si>
    <t>H10</t>
  </si>
  <si>
    <t>H11</t>
  </si>
  <si>
    <t>H12</t>
  </si>
  <si>
    <t>96 run1 200</t>
  </si>
  <si>
    <t>96 run1 2000</t>
  </si>
  <si>
    <t>96 run3 200</t>
  </si>
  <si>
    <t>96 run3 2000</t>
  </si>
  <si>
    <t>384 well plate run 1</t>
  </si>
  <si>
    <t>384 well plate run 2</t>
  </si>
  <si>
    <t>plate1</t>
  </si>
  <si>
    <t>plate2</t>
  </si>
  <si>
    <t>plate3</t>
  </si>
  <si>
    <t>plate4</t>
  </si>
  <si>
    <t>96 well plate run 1</t>
  </si>
  <si>
    <t>96 well plate run 3</t>
  </si>
  <si>
    <t>plates:</t>
  </si>
  <si>
    <t>library</t>
  </si>
  <si>
    <t>CBD</t>
  </si>
  <si>
    <t>no</t>
  </si>
  <si>
    <t>yes</t>
  </si>
  <si>
    <t xml:space="preserve">(ignored) </t>
  </si>
  <si>
    <t>comment</t>
  </si>
  <si>
    <t>conc work 15% down</t>
  </si>
  <si>
    <t>High conc 25% down</t>
  </si>
  <si>
    <t>across both runs</t>
  </si>
  <si>
    <t>Cal27 run 1</t>
  </si>
  <si>
    <t>Cal27 CTB run1</t>
  </si>
  <si>
    <t>Cal27 CTB run2</t>
  </si>
  <si>
    <t>Cal27 run 2</t>
  </si>
  <si>
    <t>CBD1 sens run2</t>
  </si>
  <si>
    <t>CBD2 sens run2</t>
  </si>
  <si>
    <t>CBD1 sens run1</t>
  </si>
  <si>
    <t>CBD2 sens run1</t>
  </si>
  <si>
    <t>Cal27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</si>
</sst>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Alignment="0" applyProtection="0">
      <alignment vertical="center"/>
    </xf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1" quotePrefix="1" applyFont="1" applyAlignment="1">
      <alignment horizontal="left" vertical="center"/>
    </xf>
    <xf numFmtId="0" fontId="2" fillId="2" borderId="0" xfId="1" quotePrefix="1" applyFont="1" applyFill="1" applyAlignment="1">
      <alignment horizontal="left" vertical="center"/>
    </xf>
    <xf numFmtId="0" fontId="2" fillId="3" borderId="0" xfId="1" quotePrefix="1" applyFont="1" applyFill="1" applyAlignment="1">
      <alignment horizontal="left" vertical="center"/>
    </xf>
    <xf numFmtId="0" fontId="2" fillId="0" borderId="0" xfId="1" quotePrefix="1" applyFont="1" applyFill="1" applyAlignment="1">
      <alignment horizontal="left" vertical="center"/>
    </xf>
    <xf numFmtId="0" fontId="0" fillId="0" borderId="0" xfId="0" quotePrefix="1"/>
    <xf numFmtId="0" fontId="0" fillId="4" borderId="0" xfId="0" applyFill="1"/>
    <xf numFmtId="0" fontId="4" fillId="4" borderId="0" xfId="0" applyFont="1" applyFill="1"/>
    <xf numFmtId="0" fontId="4" fillId="4" borderId="1" xfId="0" applyFont="1" applyFill="1" applyBorder="1"/>
    <xf numFmtId="0" fontId="0" fillId="0" borderId="1" xfId="0" applyBorder="1"/>
    <xf numFmtId="0" fontId="0" fillId="0" borderId="1" xfId="0" quotePrefix="1" applyBorder="1"/>
    <xf numFmtId="164" fontId="0" fillId="0" borderId="1" xfId="0" applyNumberFormat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0" fillId="5" borderId="1" xfId="0" applyFill="1" applyBorder="1"/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0" borderId="0" xfId="0" applyFont="1"/>
  </cellXfs>
  <cellStyles count="2">
    <cellStyle name="Normal" xfId="0" builtinId="0"/>
    <cellStyle name="Normal 2" xfId="1" xr:uid="{F1907DA7-1158-F043-A4EE-F45899F46EE2}"/>
  </cellStyles>
  <dxfs count="4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EC46-00A4-F44A-9141-A678F370F920}">
  <dimension ref="A1:P97"/>
  <sheetViews>
    <sheetView topLeftCell="C1" zoomScale="120" zoomScaleNormal="120" workbookViewId="0">
      <selection activeCell="D48" sqref="D48"/>
    </sheetView>
  </sheetViews>
  <sheetFormatPr baseColWidth="10" defaultRowHeight="16" x14ac:dyDescent="0.2"/>
  <cols>
    <col min="1" max="1" width="21.6640625" customWidth="1"/>
    <col min="3" max="3" width="13.33203125" customWidth="1"/>
    <col min="5" max="5" width="13.6640625" customWidth="1"/>
    <col min="7" max="7" width="13.6640625" customWidth="1"/>
    <col min="8" max="8" width="13.1640625" customWidth="1"/>
    <col min="9" max="9" width="13.83203125" customWidth="1"/>
    <col min="11" max="11" width="13.83203125" customWidth="1"/>
    <col min="14" max="14" width="21.6640625" customWidth="1"/>
  </cols>
  <sheetData>
    <row r="1" spans="1:16" x14ac:dyDescent="0.2">
      <c r="A1" s="3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s="3" t="s">
        <v>114</v>
      </c>
      <c r="N1" s="3" t="s">
        <v>102</v>
      </c>
      <c r="O1" t="s">
        <v>115</v>
      </c>
      <c r="P1" t="s">
        <v>116</v>
      </c>
    </row>
    <row r="2" spans="1:16" x14ac:dyDescent="0.2">
      <c r="A2" s="4" t="s">
        <v>117</v>
      </c>
      <c r="B2" t="s">
        <v>118</v>
      </c>
      <c r="C2">
        <v>1.2674974154754099</v>
      </c>
      <c r="D2">
        <v>7.3286124473890504E-2</v>
      </c>
      <c r="E2">
        <v>1.0021900366418599</v>
      </c>
      <c r="F2">
        <v>3.6708079499903401E-2</v>
      </c>
      <c r="G2">
        <v>1.0510403426019299</v>
      </c>
      <c r="H2">
        <v>0.13823119105561299</v>
      </c>
      <c r="I2">
        <v>0.97695282460430699</v>
      </c>
      <c r="J2">
        <v>6.4622159043204203E-2</v>
      </c>
      <c r="K2">
        <v>0.96679436927252105</v>
      </c>
      <c r="L2">
        <v>1.1300290070508199E-2</v>
      </c>
      <c r="M2" t="s">
        <v>118</v>
      </c>
      <c r="N2" s="4" t="s">
        <v>117</v>
      </c>
      <c r="O2">
        <f>C2/E2</f>
        <v>1.264727615655153</v>
      </c>
      <c r="P2">
        <f>I2/G2</f>
        <v>0.92951030041890337</v>
      </c>
    </row>
    <row r="3" spans="1:16" x14ac:dyDescent="0.2">
      <c r="A3" s="4" t="s">
        <v>117</v>
      </c>
      <c r="B3" t="s">
        <v>119</v>
      </c>
      <c r="C3">
        <v>1.13026465320638</v>
      </c>
      <c r="D3">
        <v>5.10678023016519E-2</v>
      </c>
      <c r="E3">
        <v>1.0581047913255399</v>
      </c>
      <c r="F3">
        <v>8.3607070161950695E-2</v>
      </c>
      <c r="G3">
        <v>0.97325413985723797</v>
      </c>
      <c r="H3">
        <v>1.67702521189101E-2</v>
      </c>
      <c r="I3">
        <v>0.98291171844977598</v>
      </c>
      <c r="J3">
        <v>1.6630805545457698E-2</v>
      </c>
      <c r="K3">
        <v>0.94253381726528396</v>
      </c>
      <c r="L3">
        <v>1.4169856543632699E-2</v>
      </c>
      <c r="M3" t="s">
        <v>119</v>
      </c>
      <c r="N3" s="4" t="s">
        <v>117</v>
      </c>
      <c r="O3">
        <f t="shared" ref="O3:O66" si="0">C3/E3</f>
        <v>1.0681972735332215</v>
      </c>
      <c r="P3">
        <f t="shared" ref="P3:P66" si="1">I3/G3</f>
        <v>1.0099229771516356</v>
      </c>
    </row>
    <row r="4" spans="1:16" x14ac:dyDescent="0.2">
      <c r="A4" s="5" t="s">
        <v>39</v>
      </c>
      <c r="B4" t="s">
        <v>120</v>
      </c>
      <c r="C4">
        <v>1.06299600983446</v>
      </c>
      <c r="D4">
        <v>0.10610069344941001</v>
      </c>
      <c r="E4">
        <v>1.0102135677322699</v>
      </c>
      <c r="F4">
        <v>8.4022464538118902E-2</v>
      </c>
      <c r="G4">
        <v>0.91066339638767002</v>
      </c>
      <c r="H4">
        <v>4.8030056295417699E-2</v>
      </c>
      <c r="I4">
        <v>0.95285026043620302</v>
      </c>
      <c r="J4">
        <v>7.2647278394670903E-2</v>
      </c>
      <c r="K4">
        <v>0.90146395779849697</v>
      </c>
      <c r="L4">
        <v>1.7788082648101899E-2</v>
      </c>
      <c r="M4" t="s">
        <v>120</v>
      </c>
      <c r="N4" s="5" t="s">
        <v>39</v>
      </c>
      <c r="O4">
        <f t="shared" si="0"/>
        <v>1.0522487954905182</v>
      </c>
      <c r="P4">
        <f t="shared" si="1"/>
        <v>1.046325419705981</v>
      </c>
    </row>
    <row r="5" spans="1:16" x14ac:dyDescent="0.2">
      <c r="A5" s="5" t="s">
        <v>40</v>
      </c>
      <c r="B5" t="s">
        <v>121</v>
      </c>
      <c r="C5">
        <v>1.13127244280984</v>
      </c>
      <c r="D5">
        <v>7.6301661232923604E-2</v>
      </c>
      <c r="E5">
        <v>1.0165817055314501</v>
      </c>
      <c r="F5">
        <v>3.1023184577802499E-2</v>
      </c>
      <c r="G5">
        <v>0.91058960064065697</v>
      </c>
      <c r="H5">
        <v>8.8508826536461999E-2</v>
      </c>
      <c r="I5">
        <v>0.98674808421573101</v>
      </c>
      <c r="J5">
        <v>5.8370663273398099E-2</v>
      </c>
      <c r="K5">
        <v>1.00572856273984</v>
      </c>
      <c r="L5">
        <v>3.5307266230592098E-2</v>
      </c>
      <c r="M5" t="s">
        <v>121</v>
      </c>
      <c r="N5" s="5" t="s">
        <v>40</v>
      </c>
      <c r="O5">
        <f t="shared" si="0"/>
        <v>1.1128199894355089</v>
      </c>
      <c r="P5">
        <f t="shared" si="1"/>
        <v>1.0836364521640613</v>
      </c>
    </row>
    <row r="6" spans="1:16" x14ac:dyDescent="0.2">
      <c r="A6" s="5" t="s">
        <v>26</v>
      </c>
      <c r="B6" t="s">
        <v>122</v>
      </c>
      <c r="C6">
        <v>0.941074261513551</v>
      </c>
      <c r="D6">
        <v>6.0585918352328898E-2</v>
      </c>
      <c r="E6">
        <v>0.97162487028761102</v>
      </c>
      <c r="F6">
        <v>3.6695810414953803E-2</v>
      </c>
      <c r="G6">
        <v>0.91958009781182704</v>
      </c>
      <c r="H6">
        <v>7.5962807579236805E-2</v>
      </c>
      <c r="I6">
        <v>0.99251433073125905</v>
      </c>
      <c r="J6">
        <v>7.6510276679018399E-2</v>
      </c>
      <c r="K6">
        <v>1.0230127089693699</v>
      </c>
      <c r="L6">
        <v>2.42501512129439E-2</v>
      </c>
      <c r="M6" t="s">
        <v>122</v>
      </c>
      <c r="N6" s="5" t="s">
        <v>26</v>
      </c>
      <c r="O6">
        <f t="shared" si="0"/>
        <v>0.96855719763017523</v>
      </c>
      <c r="P6">
        <f t="shared" si="1"/>
        <v>1.0793125395960412</v>
      </c>
    </row>
    <row r="7" spans="1:16" x14ac:dyDescent="0.2">
      <c r="A7" s="5" t="s">
        <v>123</v>
      </c>
      <c r="B7" t="s">
        <v>124</v>
      </c>
      <c r="C7">
        <v>1.08899143096853</v>
      </c>
      <c r="D7">
        <v>5.4810965901452402E-2</v>
      </c>
      <c r="E7">
        <v>1.01808640229</v>
      </c>
      <c r="F7">
        <v>3.41357371807973E-2</v>
      </c>
      <c r="G7">
        <v>0.87588132559930398</v>
      </c>
      <c r="H7">
        <v>0.11469683632284899</v>
      </c>
      <c r="I7">
        <v>0.99628152780192103</v>
      </c>
      <c r="J7">
        <v>3.0526851477785701E-2</v>
      </c>
      <c r="K7">
        <v>1.0905246331204299</v>
      </c>
      <c r="L7">
        <v>6.74780878886478E-2</v>
      </c>
      <c r="M7" t="s">
        <v>124</v>
      </c>
      <c r="N7" s="5" t="s">
        <v>123</v>
      </c>
      <c r="O7">
        <f t="shared" si="0"/>
        <v>1.0696453940638457</v>
      </c>
      <c r="P7">
        <f t="shared" si="1"/>
        <v>1.1374617755667249</v>
      </c>
    </row>
    <row r="8" spans="1:16" x14ac:dyDescent="0.2">
      <c r="A8" s="5" t="s">
        <v>42</v>
      </c>
      <c r="B8" t="s">
        <v>125</v>
      </c>
      <c r="C8">
        <v>1.1376386324925201</v>
      </c>
      <c r="D8">
        <v>8.0659431672386595E-2</v>
      </c>
      <c r="E8">
        <v>1.0119639217940899</v>
      </c>
      <c r="F8">
        <v>6.3647552254415596E-2</v>
      </c>
      <c r="G8">
        <v>0.931277998859113</v>
      </c>
      <c r="H8">
        <v>0.112304146910358</v>
      </c>
      <c r="I8">
        <v>1.0754987788988899</v>
      </c>
      <c r="J8">
        <v>6.2889966921361895E-2</v>
      </c>
      <c r="K8">
        <v>0.99499021277569</v>
      </c>
      <c r="L8">
        <v>6.2065564820194701E-2</v>
      </c>
      <c r="M8" t="s">
        <v>125</v>
      </c>
      <c r="N8" s="5" t="s">
        <v>42</v>
      </c>
      <c r="O8">
        <f t="shared" si="0"/>
        <v>1.124188924122536</v>
      </c>
      <c r="P8">
        <f t="shared" si="1"/>
        <v>1.1548632956179126</v>
      </c>
    </row>
    <row r="9" spans="1:16" x14ac:dyDescent="0.2">
      <c r="A9" s="5" t="s">
        <v>43</v>
      </c>
      <c r="B9" t="s">
        <v>126</v>
      </c>
      <c r="C9">
        <v>1.2096698856735499</v>
      </c>
      <c r="D9">
        <v>9.4427109201756301E-2</v>
      </c>
      <c r="E9">
        <v>1.0577182712895301</v>
      </c>
      <c r="F9">
        <v>3.4808053390553803E-2</v>
      </c>
      <c r="G9">
        <v>0.94944204235990504</v>
      </c>
      <c r="H9">
        <v>7.7001112355792795E-2</v>
      </c>
      <c r="I9">
        <v>1.12942926669819</v>
      </c>
      <c r="J9">
        <v>5.3749578068131403E-2</v>
      </c>
      <c r="K9">
        <v>1.05003901006768</v>
      </c>
      <c r="L9">
        <v>7.6295976280743305E-2</v>
      </c>
      <c r="M9" t="s">
        <v>126</v>
      </c>
      <c r="N9" s="5" t="s">
        <v>43</v>
      </c>
      <c r="O9">
        <f t="shared" si="0"/>
        <v>1.1436598180333655</v>
      </c>
      <c r="P9">
        <f t="shared" si="1"/>
        <v>1.1895715760499861</v>
      </c>
    </row>
    <row r="10" spans="1:16" x14ac:dyDescent="0.2">
      <c r="A10" s="5" t="s">
        <v>44</v>
      </c>
      <c r="B10" t="s">
        <v>127</v>
      </c>
      <c r="C10">
        <v>1.1367046229611599</v>
      </c>
      <c r="D10">
        <v>8.7698290755390096E-2</v>
      </c>
      <c r="E10">
        <v>1.0459579092725699</v>
      </c>
      <c r="F10">
        <v>5.9914235392874E-2</v>
      </c>
      <c r="G10">
        <v>0.95230065171122202</v>
      </c>
      <c r="H10">
        <v>0.104062944668188</v>
      </c>
      <c r="I10">
        <v>1.0402084505881299</v>
      </c>
      <c r="J10">
        <v>6.3581654228078002E-2</v>
      </c>
      <c r="K10">
        <v>0.92156768921208798</v>
      </c>
      <c r="L10">
        <v>5.00763267427159E-2</v>
      </c>
      <c r="M10" t="s">
        <v>127</v>
      </c>
      <c r="N10" s="5" t="s">
        <v>44</v>
      </c>
      <c r="O10">
        <f t="shared" si="0"/>
        <v>1.0867594316024642</v>
      </c>
      <c r="P10">
        <f t="shared" si="1"/>
        <v>1.0923109720852793</v>
      </c>
    </row>
    <row r="11" spans="1:16" x14ac:dyDescent="0.2">
      <c r="A11" s="5" t="s">
        <v>45</v>
      </c>
      <c r="B11" t="s">
        <v>128</v>
      </c>
      <c r="C11">
        <v>1.02609094268117</v>
      </c>
      <c r="D11">
        <v>0.103356478229858</v>
      </c>
      <c r="E11">
        <v>0.99328070309299799</v>
      </c>
      <c r="F11">
        <v>4.9941611722234297E-2</v>
      </c>
      <c r="G11">
        <v>0.66289727322863101</v>
      </c>
      <c r="H11">
        <v>7.4131153878702699E-2</v>
      </c>
      <c r="I11">
        <v>0.86896151390490295</v>
      </c>
      <c r="J11">
        <v>6.5550183423550096E-2</v>
      </c>
      <c r="K11">
        <v>0.85550701604299195</v>
      </c>
      <c r="L11">
        <v>4.7719519209919001E-2</v>
      </c>
      <c r="M11" t="s">
        <v>128</v>
      </c>
      <c r="N11" s="5" t="s">
        <v>45</v>
      </c>
      <c r="O11">
        <f t="shared" si="0"/>
        <v>1.0330321926984019</v>
      </c>
      <c r="P11">
        <f t="shared" si="1"/>
        <v>1.3108539573147424</v>
      </c>
    </row>
    <row r="12" spans="1:16" x14ac:dyDescent="0.2">
      <c r="A12" s="5" t="s">
        <v>1</v>
      </c>
      <c r="B12" t="s">
        <v>129</v>
      </c>
      <c r="C12">
        <v>0.86514220532514696</v>
      </c>
      <c r="D12">
        <v>7.6044217979376105E-2</v>
      </c>
      <c r="E12">
        <v>0.95552551713507905</v>
      </c>
      <c r="F12">
        <v>4.6155939221225101E-2</v>
      </c>
      <c r="G12">
        <v>0.88438079615240295</v>
      </c>
      <c r="H12">
        <v>6.5705978337093796E-2</v>
      </c>
      <c r="I12">
        <v>0.79026678306720299</v>
      </c>
      <c r="J12">
        <v>5.7163933828694703E-2</v>
      </c>
      <c r="K12">
        <v>0.72289556193617199</v>
      </c>
      <c r="L12">
        <v>2.8536273066146201E-2</v>
      </c>
      <c r="M12" t="s">
        <v>129</v>
      </c>
      <c r="N12" s="5" t="s">
        <v>1</v>
      </c>
      <c r="O12">
        <f t="shared" si="0"/>
        <v>0.90540983972785427</v>
      </c>
      <c r="P12">
        <f t="shared" si="1"/>
        <v>0.89358202541862797</v>
      </c>
    </row>
    <row r="13" spans="1:16" x14ac:dyDescent="0.2">
      <c r="A13" s="4" t="s">
        <v>117</v>
      </c>
      <c r="B13" t="s">
        <v>130</v>
      </c>
      <c r="C13">
        <v>0.21855703839837101</v>
      </c>
      <c r="D13">
        <v>1.7882886187857199E-2</v>
      </c>
      <c r="E13">
        <v>0.19419320364812301</v>
      </c>
      <c r="F13">
        <v>1.38378725606973E-2</v>
      </c>
      <c r="G13">
        <v>0.19728942635787899</v>
      </c>
      <c r="H13">
        <v>3.9768517821427499E-3</v>
      </c>
      <c r="I13">
        <v>0.19475059417403801</v>
      </c>
      <c r="J13">
        <v>1.94509164438041E-2</v>
      </c>
      <c r="K13">
        <v>0.205855898088735</v>
      </c>
      <c r="L13">
        <v>2.37573564641723E-3</v>
      </c>
      <c r="M13" t="s">
        <v>130</v>
      </c>
      <c r="N13" s="4" t="s">
        <v>117</v>
      </c>
      <c r="O13">
        <f t="shared" si="0"/>
        <v>1.1254618302419848</v>
      </c>
      <c r="P13">
        <f t="shared" si="1"/>
        <v>0.98713143308939633</v>
      </c>
    </row>
    <row r="14" spans="1:16" x14ac:dyDescent="0.2">
      <c r="A14" s="4" t="s">
        <v>117</v>
      </c>
      <c r="B14" t="s">
        <v>131</v>
      </c>
      <c r="C14">
        <v>1.0683025266705</v>
      </c>
      <c r="D14">
        <v>8.9538643504084497E-2</v>
      </c>
      <c r="E14">
        <v>1.01462886952591</v>
      </c>
      <c r="F14">
        <v>4.3303820595860701E-2</v>
      </c>
      <c r="G14">
        <v>0.99415849111906496</v>
      </c>
      <c r="H14">
        <v>0.134058587571799</v>
      </c>
      <c r="I14">
        <v>0.96827567964758199</v>
      </c>
      <c r="J14">
        <v>2.7514587895293E-2</v>
      </c>
      <c r="K14">
        <v>0.78929129798831799</v>
      </c>
      <c r="L14">
        <v>1.60569026795148E-2</v>
      </c>
      <c r="M14" t="s">
        <v>131</v>
      </c>
      <c r="N14" s="4" t="s">
        <v>117</v>
      </c>
      <c r="O14">
        <f t="shared" si="0"/>
        <v>1.052899792975208</v>
      </c>
      <c r="P14">
        <f t="shared" si="1"/>
        <v>0.97396510546085235</v>
      </c>
    </row>
    <row r="15" spans="1:16" x14ac:dyDescent="0.2">
      <c r="A15" s="4" t="s">
        <v>117</v>
      </c>
      <c r="B15" t="s">
        <v>132</v>
      </c>
      <c r="C15">
        <v>0.966714504252564</v>
      </c>
      <c r="D15">
        <v>1.3456555957006001E-2</v>
      </c>
      <c r="E15">
        <v>0.94056525485638698</v>
      </c>
      <c r="F15">
        <v>3.30867312481401E-2</v>
      </c>
      <c r="G15">
        <v>0.91473649298947501</v>
      </c>
      <c r="H15">
        <v>4.1510580315667102E-2</v>
      </c>
      <c r="I15">
        <v>0.95364458887233094</v>
      </c>
      <c r="J15">
        <v>6.8078572397009202E-3</v>
      </c>
      <c r="K15">
        <v>0.99293148827404498</v>
      </c>
      <c r="L15">
        <v>2.0185890642900701E-3</v>
      </c>
      <c r="M15" t="s">
        <v>132</v>
      </c>
      <c r="N15" s="4" t="s">
        <v>117</v>
      </c>
      <c r="O15">
        <f t="shared" si="0"/>
        <v>1.0278016323281787</v>
      </c>
      <c r="P15">
        <f t="shared" si="1"/>
        <v>1.0425347585682292</v>
      </c>
    </row>
    <row r="16" spans="1:16" x14ac:dyDescent="0.2">
      <c r="A16" s="6" t="s">
        <v>2</v>
      </c>
      <c r="B16" t="s">
        <v>133</v>
      </c>
      <c r="C16">
        <v>0.47477271042500202</v>
      </c>
      <c r="D16">
        <v>3.44788248698858E-2</v>
      </c>
      <c r="E16">
        <v>0.446490314161124</v>
      </c>
      <c r="F16">
        <v>3.64506410785203E-2</v>
      </c>
      <c r="G16">
        <v>0.36460433326888098</v>
      </c>
      <c r="H16">
        <v>4.0364913434404501E-2</v>
      </c>
      <c r="I16">
        <v>0.37176925554296603</v>
      </c>
      <c r="J16">
        <v>2.9523433440074099E-3</v>
      </c>
      <c r="K16">
        <v>0.43034341833220402</v>
      </c>
      <c r="L16">
        <v>7.3685655990578499E-3</v>
      </c>
      <c r="M16" t="s">
        <v>133</v>
      </c>
      <c r="N16" s="6" t="s">
        <v>2</v>
      </c>
      <c r="O16">
        <f t="shared" si="0"/>
        <v>1.063343806946889</v>
      </c>
      <c r="P16">
        <f t="shared" si="1"/>
        <v>1.0196512263303279</v>
      </c>
    </row>
    <row r="17" spans="1:16" x14ac:dyDescent="0.2">
      <c r="A17" s="7" t="s">
        <v>46</v>
      </c>
      <c r="B17" t="s">
        <v>134</v>
      </c>
      <c r="C17">
        <v>0.68306037615693205</v>
      </c>
      <c r="D17">
        <v>3.4233819748140097E-2</v>
      </c>
      <c r="E17">
        <v>0.86836580113612805</v>
      </c>
      <c r="F17">
        <v>3.0561098689353802E-2</v>
      </c>
      <c r="G17">
        <v>0.80356557153637498</v>
      </c>
      <c r="H17">
        <v>0.116392679490105</v>
      </c>
      <c r="I17">
        <v>0.74061961900646101</v>
      </c>
      <c r="J17">
        <v>2.49234451992289E-2</v>
      </c>
      <c r="K17">
        <v>0.75903954895339698</v>
      </c>
      <c r="L17">
        <v>1.8454594799638999E-2</v>
      </c>
      <c r="M17" t="s">
        <v>134</v>
      </c>
      <c r="N17" s="7" t="s">
        <v>46</v>
      </c>
      <c r="O17">
        <f t="shared" si="0"/>
        <v>0.7866044186254787</v>
      </c>
      <c r="P17">
        <f t="shared" si="1"/>
        <v>0.92166668812158714</v>
      </c>
    </row>
    <row r="18" spans="1:16" x14ac:dyDescent="0.2">
      <c r="A18" s="5" t="s">
        <v>47</v>
      </c>
      <c r="B18" t="s">
        <v>135</v>
      </c>
      <c r="C18">
        <v>0.665924503113004</v>
      </c>
      <c r="D18">
        <v>5.2896866798492204E-3</v>
      </c>
      <c r="E18">
        <v>0.92738168552564804</v>
      </c>
      <c r="F18">
        <v>1.3072406131921E-2</v>
      </c>
      <c r="G18">
        <v>0.86788999081500096</v>
      </c>
      <c r="H18">
        <v>7.4164637657975402E-2</v>
      </c>
      <c r="I18">
        <v>0.71513006300286597</v>
      </c>
      <c r="J18">
        <v>4.0334521684825E-2</v>
      </c>
      <c r="K18">
        <v>0.70479667858249695</v>
      </c>
      <c r="L18">
        <v>2.0487012360653201E-2</v>
      </c>
      <c r="M18" t="s">
        <v>135</v>
      </c>
      <c r="N18" s="5" t="s">
        <v>47</v>
      </c>
      <c r="O18">
        <f t="shared" si="0"/>
        <v>0.71806949986892632</v>
      </c>
      <c r="P18">
        <f t="shared" si="1"/>
        <v>0.82398699209713866</v>
      </c>
    </row>
    <row r="19" spans="1:16" x14ac:dyDescent="0.2">
      <c r="A19" s="5" t="s">
        <v>48</v>
      </c>
      <c r="B19" t="s">
        <v>136</v>
      </c>
      <c r="C19">
        <v>0.76401808904412905</v>
      </c>
      <c r="D19">
        <v>3.3124676478651603E-2</v>
      </c>
      <c r="E19">
        <v>0.86098692415757805</v>
      </c>
      <c r="F19">
        <v>2.6406491610455801E-2</v>
      </c>
      <c r="G19">
        <v>0.78016719129581102</v>
      </c>
      <c r="H19">
        <v>9.4750536223155296E-2</v>
      </c>
      <c r="I19">
        <v>0.69677779597998202</v>
      </c>
      <c r="J19">
        <v>2.19383825923977E-2</v>
      </c>
      <c r="K19">
        <v>0.71654179449024502</v>
      </c>
      <c r="L19">
        <v>3.7465193242396597E-2</v>
      </c>
      <c r="M19" t="s">
        <v>136</v>
      </c>
      <c r="N19" s="5" t="s">
        <v>48</v>
      </c>
      <c r="O19">
        <f t="shared" si="0"/>
        <v>0.88737478770850442</v>
      </c>
      <c r="P19">
        <f t="shared" si="1"/>
        <v>0.89311342972866592</v>
      </c>
    </row>
    <row r="20" spans="1:16" x14ac:dyDescent="0.2">
      <c r="A20" s="6" t="s">
        <v>27</v>
      </c>
      <c r="B20" t="s">
        <v>137</v>
      </c>
      <c r="C20">
        <v>0.43197224894800201</v>
      </c>
      <c r="D20">
        <v>4.1820024827030497E-2</v>
      </c>
      <c r="E20">
        <v>1.00817789747576</v>
      </c>
      <c r="F20">
        <v>5.5245961758444102E-2</v>
      </c>
      <c r="G20">
        <v>0.898125843036504</v>
      </c>
      <c r="H20">
        <v>0.14292795684362899</v>
      </c>
      <c r="I20">
        <v>0.49189264124714599</v>
      </c>
      <c r="J20">
        <v>4.2135662643687601E-2</v>
      </c>
      <c r="K20">
        <v>0.45796121914485599</v>
      </c>
      <c r="L20">
        <v>1.45362345225686E-2</v>
      </c>
      <c r="M20" t="s">
        <v>137</v>
      </c>
      <c r="N20" s="6" t="s">
        <v>27</v>
      </c>
      <c r="O20">
        <f t="shared" si="0"/>
        <v>0.42846827928836645</v>
      </c>
      <c r="P20">
        <f t="shared" si="1"/>
        <v>0.54768788256230283</v>
      </c>
    </row>
    <row r="21" spans="1:16" x14ac:dyDescent="0.2">
      <c r="A21" s="5" t="s">
        <v>28</v>
      </c>
      <c r="B21" t="s">
        <v>138</v>
      </c>
      <c r="C21">
        <v>0.52969275445198405</v>
      </c>
      <c r="D21">
        <v>1.6213591657649299E-2</v>
      </c>
      <c r="E21">
        <v>1.0017099417366599</v>
      </c>
      <c r="F21">
        <v>9.71205757806749E-2</v>
      </c>
      <c r="G21">
        <v>0.92089125760507495</v>
      </c>
      <c r="H21">
        <v>9.7022174634821101E-2</v>
      </c>
      <c r="I21">
        <v>0.58254144453341306</v>
      </c>
      <c r="J21">
        <v>3.71617864728888E-2</v>
      </c>
      <c r="K21">
        <v>0.48609107420594599</v>
      </c>
      <c r="L21">
        <v>1.66733127728389E-2</v>
      </c>
      <c r="M21" t="s">
        <v>138</v>
      </c>
      <c r="N21" s="5" t="s">
        <v>28</v>
      </c>
      <c r="O21">
        <f t="shared" si="0"/>
        <v>0.52878855682879433</v>
      </c>
      <c r="P21">
        <f t="shared" si="1"/>
        <v>0.63258440095131896</v>
      </c>
    </row>
    <row r="22" spans="1:16" x14ac:dyDescent="0.2">
      <c r="A22" s="5" t="s">
        <v>49</v>
      </c>
      <c r="B22" t="s">
        <v>139</v>
      </c>
      <c r="C22">
        <v>1.0139853948041</v>
      </c>
      <c r="D22">
        <v>0.10951265067440601</v>
      </c>
      <c r="E22">
        <v>0.96257666545502196</v>
      </c>
      <c r="F22">
        <v>6.0061662466927797E-2</v>
      </c>
      <c r="G22">
        <v>0.898285406583894</v>
      </c>
      <c r="H22">
        <v>7.2480149867273899E-2</v>
      </c>
      <c r="I22">
        <v>0.97829759300961405</v>
      </c>
      <c r="J22">
        <v>6.4478100006753497E-2</v>
      </c>
      <c r="K22">
        <v>0.94465778404543999</v>
      </c>
      <c r="L22">
        <v>2.6030142830716502E-2</v>
      </c>
      <c r="M22" t="s">
        <v>139</v>
      </c>
      <c r="N22" s="5" t="s">
        <v>49</v>
      </c>
      <c r="O22">
        <f t="shared" si="0"/>
        <v>1.0534074128264646</v>
      </c>
      <c r="P22">
        <f t="shared" si="1"/>
        <v>1.0890721209977126</v>
      </c>
    </row>
    <row r="23" spans="1:16" x14ac:dyDescent="0.2">
      <c r="A23" s="5" t="s">
        <v>140</v>
      </c>
      <c r="B23" t="s">
        <v>141</v>
      </c>
      <c r="C23">
        <v>0.37235353962842999</v>
      </c>
      <c r="D23">
        <v>3.6129938543314699E-2</v>
      </c>
      <c r="E23">
        <v>0.51091634734845104</v>
      </c>
      <c r="F23">
        <v>3.53876423327628E-2</v>
      </c>
      <c r="G23">
        <v>0.35676798069050097</v>
      </c>
      <c r="H23">
        <v>1.8124046159058198E-2</v>
      </c>
      <c r="I23">
        <v>0.33363251230289198</v>
      </c>
      <c r="J23">
        <v>3.01360793926728E-2</v>
      </c>
      <c r="K23">
        <v>0.35385043606762401</v>
      </c>
      <c r="L23">
        <v>7.1631766546939998E-3</v>
      </c>
      <c r="M23" t="s">
        <v>141</v>
      </c>
      <c r="N23" s="5" t="s">
        <v>140</v>
      </c>
      <c r="O23">
        <f t="shared" si="0"/>
        <v>0.7287955094035784</v>
      </c>
      <c r="P23">
        <f t="shared" si="1"/>
        <v>0.935152621199829</v>
      </c>
    </row>
    <row r="24" spans="1:16" x14ac:dyDescent="0.2">
      <c r="A24" s="6" t="s">
        <v>4</v>
      </c>
      <c r="B24" t="s">
        <v>142</v>
      </c>
      <c r="C24">
        <v>0.45090569829148403</v>
      </c>
      <c r="D24">
        <v>4.69262059985152E-2</v>
      </c>
      <c r="E24">
        <v>0.50441796444699105</v>
      </c>
      <c r="F24">
        <v>3.0416266306011401E-2</v>
      </c>
      <c r="G24">
        <v>0.34464577162682197</v>
      </c>
      <c r="H24">
        <v>2.6164622119044301E-2</v>
      </c>
      <c r="I24">
        <v>0.350718377959432</v>
      </c>
      <c r="J24">
        <v>2.7346294540282E-2</v>
      </c>
      <c r="K24">
        <v>0.36529779719631</v>
      </c>
      <c r="L24">
        <v>1.2902300762790499E-2</v>
      </c>
      <c r="M24" t="s">
        <v>142</v>
      </c>
      <c r="N24" s="6" t="s">
        <v>4</v>
      </c>
      <c r="O24">
        <f t="shared" si="0"/>
        <v>0.89391284623620781</v>
      </c>
      <c r="P24">
        <f t="shared" si="1"/>
        <v>1.0176198486461785</v>
      </c>
    </row>
    <row r="25" spans="1:16" x14ac:dyDescent="0.2">
      <c r="A25" s="4" t="s">
        <v>117</v>
      </c>
      <c r="B25" t="s">
        <v>143</v>
      </c>
      <c r="C25">
        <v>0.218132517002495</v>
      </c>
      <c r="D25">
        <v>2.1032066719045801E-2</v>
      </c>
      <c r="E25">
        <v>0.193836572042977</v>
      </c>
      <c r="F25">
        <v>1.5723782609650599E-2</v>
      </c>
      <c r="G25">
        <v>0.19340055291309699</v>
      </c>
      <c r="H25">
        <v>6.8889473842461196E-3</v>
      </c>
      <c r="I25">
        <v>0.19062011571139501</v>
      </c>
      <c r="J25">
        <v>1.4912612604901201E-2</v>
      </c>
      <c r="K25">
        <v>0.204382283657629</v>
      </c>
      <c r="L25">
        <v>4.91885686144845E-3</v>
      </c>
      <c r="M25" t="s">
        <v>143</v>
      </c>
      <c r="N25" s="4" t="s">
        <v>117</v>
      </c>
      <c r="O25">
        <f t="shared" si="0"/>
        <v>1.125342419665424</v>
      </c>
      <c r="P25">
        <f t="shared" si="1"/>
        <v>0.98562342682158022</v>
      </c>
    </row>
    <row r="26" spans="1:16" x14ac:dyDescent="0.2">
      <c r="A26" s="4" t="s">
        <v>117</v>
      </c>
      <c r="B26" t="s">
        <v>144</v>
      </c>
      <c r="C26">
        <v>1.0650403644936599</v>
      </c>
      <c r="D26">
        <v>4.40781800630606E-2</v>
      </c>
      <c r="E26">
        <v>0.98467185758290898</v>
      </c>
      <c r="F26">
        <v>6.2453050655845201E-2</v>
      </c>
      <c r="G26">
        <v>1.056770928753</v>
      </c>
      <c r="H26">
        <v>0.184315346493553</v>
      </c>
      <c r="I26">
        <v>0.97735848239023404</v>
      </c>
      <c r="J26">
        <v>4.9092277534461E-2</v>
      </c>
      <c r="K26">
        <v>0.77639746068245297</v>
      </c>
      <c r="L26">
        <v>3.4712510312786098E-2</v>
      </c>
      <c r="M26" t="s">
        <v>144</v>
      </c>
      <c r="N26" s="4" t="s">
        <v>117</v>
      </c>
      <c r="O26">
        <f t="shared" si="0"/>
        <v>1.0816195835108287</v>
      </c>
      <c r="P26">
        <f t="shared" si="1"/>
        <v>0.92485368001514434</v>
      </c>
    </row>
    <row r="27" spans="1:16" x14ac:dyDescent="0.2">
      <c r="A27" s="4" t="s">
        <v>117</v>
      </c>
      <c r="B27" t="s">
        <v>145</v>
      </c>
      <c r="C27">
        <v>0.98778907813748495</v>
      </c>
      <c r="D27">
        <v>9.6054683448493897E-2</v>
      </c>
      <c r="E27">
        <v>1.02098494227156</v>
      </c>
      <c r="F27">
        <v>3.4962709441781502E-2</v>
      </c>
      <c r="G27">
        <v>1.05072017643675</v>
      </c>
      <c r="H27">
        <v>1.9623437595721001E-2</v>
      </c>
      <c r="I27">
        <v>1.0300382309843801</v>
      </c>
      <c r="J27">
        <v>1.78915217563042E-2</v>
      </c>
      <c r="K27">
        <v>1.03051051699517</v>
      </c>
      <c r="L27">
        <v>1.4112788028735401E-2</v>
      </c>
      <c r="M27" t="s">
        <v>145</v>
      </c>
      <c r="N27" s="4" t="s">
        <v>117</v>
      </c>
      <c r="O27">
        <f t="shared" si="0"/>
        <v>0.96748643122961386</v>
      </c>
      <c r="P27">
        <f t="shared" si="1"/>
        <v>0.98031640971956258</v>
      </c>
    </row>
    <row r="28" spans="1:16" x14ac:dyDescent="0.2">
      <c r="A28" s="5" t="s">
        <v>50</v>
      </c>
      <c r="B28" t="s">
        <v>146</v>
      </c>
      <c r="C28">
        <v>1.0213755175419601</v>
      </c>
      <c r="D28">
        <v>5.2361170877547603E-2</v>
      </c>
      <c r="E28">
        <v>1.09013027903367</v>
      </c>
      <c r="F28">
        <v>7.2929351783001098E-2</v>
      </c>
      <c r="G28">
        <v>1.039332794191</v>
      </c>
      <c r="H28">
        <v>5.3725696858398002E-2</v>
      </c>
      <c r="I28">
        <v>1.0970293507653199</v>
      </c>
      <c r="J28">
        <v>7.8494212462065505E-2</v>
      </c>
      <c r="K28">
        <v>1.1022042413347599</v>
      </c>
      <c r="L28">
        <v>9.7141528533570606E-3</v>
      </c>
      <c r="M28" t="s">
        <v>146</v>
      </c>
      <c r="N28" s="5" t="s">
        <v>50</v>
      </c>
      <c r="O28">
        <f t="shared" si="0"/>
        <v>0.93692977544605349</v>
      </c>
      <c r="P28">
        <f t="shared" si="1"/>
        <v>1.0555130723256261</v>
      </c>
    </row>
    <row r="29" spans="1:16" x14ac:dyDescent="0.2">
      <c r="A29" s="5" t="s">
        <v>5</v>
      </c>
      <c r="B29" t="s">
        <v>147</v>
      </c>
      <c r="C29">
        <v>0.58630744138095703</v>
      </c>
      <c r="D29">
        <v>3.2345461526163098E-2</v>
      </c>
      <c r="E29">
        <v>0.58199520680100802</v>
      </c>
      <c r="F29">
        <v>3.3820108642927102E-2</v>
      </c>
      <c r="G29">
        <v>0.55618907328676004</v>
      </c>
      <c r="H29">
        <v>3.2296757364546499E-2</v>
      </c>
      <c r="I29">
        <v>0.54340497840519897</v>
      </c>
      <c r="J29">
        <v>2.1536975023589901E-2</v>
      </c>
      <c r="K29">
        <v>0.58309463699860498</v>
      </c>
      <c r="L29">
        <v>3.7499997405631299E-3</v>
      </c>
      <c r="M29" t="s">
        <v>147</v>
      </c>
      <c r="N29" s="5" t="s">
        <v>5</v>
      </c>
      <c r="O29">
        <f t="shared" si="0"/>
        <v>1.0074093987880959</v>
      </c>
      <c r="P29">
        <f t="shared" si="1"/>
        <v>0.97701483992482208</v>
      </c>
    </row>
    <row r="30" spans="1:16" x14ac:dyDescent="0.2">
      <c r="A30" s="7" t="s">
        <v>6</v>
      </c>
      <c r="B30" t="s">
        <v>148</v>
      </c>
      <c r="C30">
        <v>0.67465865519272505</v>
      </c>
      <c r="D30">
        <v>6.7965784083910505E-2</v>
      </c>
      <c r="E30">
        <v>0.66402193960073097</v>
      </c>
      <c r="F30">
        <v>3.48984391872851E-2</v>
      </c>
      <c r="G30">
        <v>0.66512991499591501</v>
      </c>
      <c r="H30">
        <v>1.7140359584104502E-2</v>
      </c>
      <c r="I30">
        <v>0.66325814809655403</v>
      </c>
      <c r="J30">
        <v>3.5003134003788197E-2</v>
      </c>
      <c r="K30">
        <v>0.67680537747815905</v>
      </c>
      <c r="L30">
        <v>7.7979515435936996E-3</v>
      </c>
      <c r="M30" t="s">
        <v>148</v>
      </c>
      <c r="N30" s="7" t="s">
        <v>6</v>
      </c>
      <c r="O30">
        <f t="shared" si="0"/>
        <v>1.0160186207076076</v>
      </c>
      <c r="P30">
        <f t="shared" si="1"/>
        <v>0.99718586270567533</v>
      </c>
    </row>
    <row r="31" spans="1:16" x14ac:dyDescent="0.2">
      <c r="A31" s="5" t="s">
        <v>29</v>
      </c>
      <c r="B31" t="s">
        <v>149</v>
      </c>
      <c r="C31">
        <v>0.72055883291132505</v>
      </c>
      <c r="D31">
        <v>5.1148140672713498E-2</v>
      </c>
      <c r="E31">
        <v>0.75693126270615296</v>
      </c>
      <c r="F31">
        <v>4.35020063820271E-2</v>
      </c>
      <c r="G31">
        <v>0.90185498564538003</v>
      </c>
      <c r="H31">
        <v>8.3092865642758806E-2</v>
      </c>
      <c r="I31">
        <v>0.84329184631710497</v>
      </c>
      <c r="J31">
        <v>2.4280277661535499E-2</v>
      </c>
      <c r="K31">
        <v>0.91765736400850095</v>
      </c>
      <c r="L31">
        <v>2.5584356421204501E-2</v>
      </c>
      <c r="M31" t="s">
        <v>149</v>
      </c>
      <c r="N31" s="5" t="s">
        <v>29</v>
      </c>
      <c r="O31">
        <f t="shared" si="0"/>
        <v>0.95194751282330381</v>
      </c>
      <c r="P31">
        <f t="shared" si="1"/>
        <v>0.93506368511522231</v>
      </c>
    </row>
    <row r="32" spans="1:16" x14ac:dyDescent="0.2">
      <c r="A32" s="5" t="s">
        <v>51</v>
      </c>
      <c r="B32" t="s">
        <v>150</v>
      </c>
      <c r="C32">
        <v>1.0735676775477601</v>
      </c>
      <c r="D32">
        <v>2.5663538061908402E-2</v>
      </c>
      <c r="E32">
        <v>1.08342718751511</v>
      </c>
      <c r="F32">
        <v>4.6936427281818897E-2</v>
      </c>
      <c r="G32">
        <v>1.0295821782079999</v>
      </c>
      <c r="H32">
        <v>8.9501389288295097E-2</v>
      </c>
      <c r="I32">
        <v>1.1132314203692</v>
      </c>
      <c r="J32">
        <v>4.9358184230276499E-2</v>
      </c>
      <c r="K32">
        <v>1.05500072974876</v>
      </c>
      <c r="L32">
        <v>3.6566619090560998E-2</v>
      </c>
      <c r="M32" t="s">
        <v>150</v>
      </c>
      <c r="N32" s="5" t="s">
        <v>51</v>
      </c>
      <c r="O32">
        <f t="shared" si="0"/>
        <v>0.99089970227721236</v>
      </c>
      <c r="P32">
        <f t="shared" si="1"/>
        <v>1.0812458140124304</v>
      </c>
    </row>
    <row r="33" spans="1:16" x14ac:dyDescent="0.2">
      <c r="A33" s="5" t="s">
        <v>52</v>
      </c>
      <c r="B33" t="s">
        <v>151</v>
      </c>
      <c r="C33">
        <v>1.1109713380844699</v>
      </c>
      <c r="D33">
        <v>0.118101702003427</v>
      </c>
      <c r="E33">
        <v>1.1670736113962299</v>
      </c>
      <c r="F33">
        <v>4.6647803462593403E-2</v>
      </c>
      <c r="G33">
        <v>1.0412080721163199</v>
      </c>
      <c r="H33">
        <v>8.4300260051562798E-2</v>
      </c>
      <c r="I33">
        <v>1.1165896192537199</v>
      </c>
      <c r="J33">
        <v>7.9992153526952603E-2</v>
      </c>
      <c r="K33">
        <v>1.06856313778975</v>
      </c>
      <c r="L33">
        <v>5.1809854556410802E-2</v>
      </c>
      <c r="M33" t="s">
        <v>151</v>
      </c>
      <c r="N33" s="5" t="s">
        <v>52</v>
      </c>
      <c r="O33">
        <f t="shared" si="0"/>
        <v>0.95192910475917458</v>
      </c>
      <c r="P33">
        <f t="shared" si="1"/>
        <v>1.0723981585968521</v>
      </c>
    </row>
    <row r="34" spans="1:16" x14ac:dyDescent="0.2">
      <c r="A34" s="5" t="s">
        <v>53</v>
      </c>
      <c r="B34" t="s">
        <v>152</v>
      </c>
      <c r="C34">
        <v>1.0731370515126699</v>
      </c>
      <c r="D34">
        <v>8.0683346467620196E-2</v>
      </c>
      <c r="E34">
        <v>1.1153448912669499</v>
      </c>
      <c r="F34">
        <v>9.8401545777931906E-2</v>
      </c>
      <c r="G34">
        <v>1.08261315144012</v>
      </c>
      <c r="H34">
        <v>6.3649263396063305E-2</v>
      </c>
      <c r="I34">
        <v>1.0910855790318399</v>
      </c>
      <c r="J34">
        <v>0.13145588293284499</v>
      </c>
      <c r="K34">
        <v>0.95356362377994397</v>
      </c>
      <c r="L34">
        <v>2.9534775374816101E-2</v>
      </c>
      <c r="M34" t="s">
        <v>152</v>
      </c>
      <c r="N34" s="5" t="s">
        <v>53</v>
      </c>
      <c r="O34">
        <f t="shared" si="0"/>
        <v>0.962157140733092</v>
      </c>
      <c r="P34">
        <f t="shared" si="1"/>
        <v>1.0078259049231479</v>
      </c>
    </row>
    <row r="35" spans="1:16" x14ac:dyDescent="0.2">
      <c r="A35" s="5" t="s">
        <v>7</v>
      </c>
      <c r="B35" t="s">
        <v>153</v>
      </c>
      <c r="C35">
        <v>1.10350269664425</v>
      </c>
      <c r="D35">
        <v>0.111927791809041</v>
      </c>
      <c r="E35">
        <v>1.04013136033161</v>
      </c>
      <c r="F35">
        <v>3.1234278432284199E-2</v>
      </c>
      <c r="G35">
        <v>0.728938567982514</v>
      </c>
      <c r="H35">
        <v>0.110471061103274</v>
      </c>
      <c r="I35">
        <v>1.0396126334176901</v>
      </c>
      <c r="J35">
        <v>7.8603009594812298E-2</v>
      </c>
      <c r="K35">
        <v>0.96318765912661997</v>
      </c>
      <c r="L35">
        <v>2.3409026627602799E-2</v>
      </c>
      <c r="M35" t="s">
        <v>153</v>
      </c>
      <c r="N35" s="5" t="s">
        <v>7</v>
      </c>
      <c r="O35">
        <f t="shared" si="0"/>
        <v>1.0609262817462173</v>
      </c>
      <c r="P35">
        <f t="shared" si="1"/>
        <v>1.4262006142644226</v>
      </c>
    </row>
    <row r="36" spans="1:16" x14ac:dyDescent="0.2">
      <c r="A36" s="5" t="s">
        <v>54</v>
      </c>
      <c r="B36" t="s">
        <v>154</v>
      </c>
      <c r="C36">
        <v>0.82548392859174702</v>
      </c>
      <c r="D36">
        <v>8.1419029665896606E-2</v>
      </c>
      <c r="E36">
        <v>0.82586913000089701</v>
      </c>
      <c r="F36">
        <v>4.8052163457998801E-2</v>
      </c>
      <c r="G36">
        <v>0.94033489320044705</v>
      </c>
      <c r="H36">
        <v>0.101052613864746</v>
      </c>
      <c r="I36">
        <v>0.97741436293972805</v>
      </c>
      <c r="J36">
        <v>6.7206156656676105E-2</v>
      </c>
      <c r="K36">
        <v>0.91903284940262098</v>
      </c>
      <c r="L36">
        <v>6.7838465372383805E-2</v>
      </c>
      <c r="M36" t="s">
        <v>154</v>
      </c>
      <c r="N36" s="5" t="s">
        <v>54</v>
      </c>
      <c r="O36">
        <f t="shared" si="0"/>
        <v>0.99953358056966046</v>
      </c>
      <c r="P36">
        <f t="shared" si="1"/>
        <v>1.0394321959202006</v>
      </c>
    </row>
    <row r="37" spans="1:16" x14ac:dyDescent="0.2">
      <c r="A37" s="4" t="s">
        <v>117</v>
      </c>
      <c r="B37" t="s">
        <v>155</v>
      </c>
      <c r="C37">
        <v>0.24915618874887099</v>
      </c>
      <c r="D37">
        <v>2.3733471402289E-2</v>
      </c>
      <c r="E37">
        <v>0.23771682088641999</v>
      </c>
      <c r="F37">
        <v>1.42926510146896E-2</v>
      </c>
      <c r="G37">
        <v>0.198256963033109</v>
      </c>
      <c r="H37">
        <v>6.0131107456199697E-3</v>
      </c>
      <c r="I37">
        <v>0.19461123560257401</v>
      </c>
      <c r="J37">
        <v>1.51819183467893E-2</v>
      </c>
      <c r="K37">
        <v>0.204800718122154</v>
      </c>
      <c r="L37">
        <v>3.7239070557108099E-3</v>
      </c>
      <c r="M37" t="s">
        <v>155</v>
      </c>
      <c r="N37" s="4" t="s">
        <v>117</v>
      </c>
      <c r="O37">
        <f t="shared" si="0"/>
        <v>1.0481218275584994</v>
      </c>
      <c r="P37">
        <f t="shared" si="1"/>
        <v>0.98161110018654862</v>
      </c>
    </row>
    <row r="38" spans="1:16" x14ac:dyDescent="0.2">
      <c r="A38" s="4" t="s">
        <v>117</v>
      </c>
      <c r="B38" t="s">
        <v>156</v>
      </c>
      <c r="C38">
        <v>1.0905600364046899</v>
      </c>
      <c r="D38">
        <v>0.109223811812969</v>
      </c>
      <c r="E38">
        <v>1.0037688981984101</v>
      </c>
      <c r="F38">
        <v>4.5711246914629702E-2</v>
      </c>
      <c r="G38">
        <v>1.0312846839177101</v>
      </c>
      <c r="H38">
        <v>0.16944709909292199</v>
      </c>
      <c r="I38">
        <v>1.0002713763646001</v>
      </c>
      <c r="J38">
        <v>5.11019882500394E-2</v>
      </c>
      <c r="K38">
        <v>0.76907024398503399</v>
      </c>
      <c r="L38">
        <v>2.0942407290902298E-2</v>
      </c>
      <c r="M38" t="s">
        <v>156</v>
      </c>
      <c r="N38" s="4" t="s">
        <v>117</v>
      </c>
      <c r="O38">
        <f t="shared" si="0"/>
        <v>1.0864652594457298</v>
      </c>
      <c r="P38">
        <f t="shared" si="1"/>
        <v>0.96992750107051462</v>
      </c>
    </row>
    <row r="39" spans="1:16" x14ac:dyDescent="0.2">
      <c r="A39" s="4" t="s">
        <v>117</v>
      </c>
      <c r="B39" t="s">
        <v>157</v>
      </c>
      <c r="C39">
        <v>0.86256080213886099</v>
      </c>
      <c r="D39">
        <v>1.1770461799285E-2</v>
      </c>
      <c r="E39">
        <v>0.97186779353840602</v>
      </c>
      <c r="F39">
        <v>2.7566976320590599E-2</v>
      </c>
      <c r="G39">
        <v>1.02272192951486</v>
      </c>
      <c r="H39">
        <v>2.7823602583905399E-2</v>
      </c>
      <c r="I39">
        <v>1.0139958614347699</v>
      </c>
      <c r="J39">
        <v>1.56432911911581E-2</v>
      </c>
      <c r="K39">
        <v>1.00814685292916</v>
      </c>
      <c r="L39">
        <v>3.1864010002169103E-2</v>
      </c>
      <c r="M39" t="s">
        <v>157</v>
      </c>
      <c r="N39" s="4" t="s">
        <v>117</v>
      </c>
      <c r="O39">
        <f t="shared" si="0"/>
        <v>0.88752894979513952</v>
      </c>
      <c r="P39">
        <f t="shared" si="1"/>
        <v>0.99146779996765166</v>
      </c>
    </row>
    <row r="40" spans="1:16" x14ac:dyDescent="0.2">
      <c r="A40" s="5" t="s">
        <v>55</v>
      </c>
      <c r="B40" t="s">
        <v>158</v>
      </c>
      <c r="C40">
        <v>1.0829983981411899</v>
      </c>
      <c r="D40">
        <v>9.0671828031027898E-2</v>
      </c>
      <c r="E40">
        <v>1.0582942689816499</v>
      </c>
      <c r="F40">
        <v>0.109122911444805</v>
      </c>
      <c r="G40">
        <v>1.04083744020136</v>
      </c>
      <c r="H40">
        <v>4.5188492572591402E-2</v>
      </c>
      <c r="I40">
        <v>1.1400437438579401</v>
      </c>
      <c r="J40">
        <v>6.7390237169987904E-2</v>
      </c>
      <c r="K40">
        <v>1.08566626428765</v>
      </c>
      <c r="L40">
        <v>1.19839842866045E-2</v>
      </c>
      <c r="M40" t="s">
        <v>158</v>
      </c>
      <c r="N40" s="5" t="s">
        <v>55</v>
      </c>
      <c r="O40">
        <f t="shared" si="0"/>
        <v>1.0233433458761065</v>
      </c>
      <c r="P40">
        <f t="shared" si="1"/>
        <v>1.095313926867761</v>
      </c>
    </row>
    <row r="41" spans="1:16" x14ac:dyDescent="0.2">
      <c r="A41" s="5" t="s">
        <v>8</v>
      </c>
      <c r="B41" t="s">
        <v>159</v>
      </c>
      <c r="C41">
        <v>0.49683367303600501</v>
      </c>
      <c r="D41">
        <v>5.6119461460676E-2</v>
      </c>
      <c r="E41">
        <v>0.57520887394240805</v>
      </c>
      <c r="F41">
        <v>5.5809560828557099E-2</v>
      </c>
      <c r="G41">
        <v>0.46784483069142901</v>
      </c>
      <c r="H41">
        <v>7.3791866901171996E-2</v>
      </c>
      <c r="I41">
        <v>0.47591699540596</v>
      </c>
      <c r="J41">
        <v>1.4577798620779001E-2</v>
      </c>
      <c r="K41">
        <v>0.491537708160108</v>
      </c>
      <c r="L41">
        <v>1.6894619669123399E-2</v>
      </c>
      <c r="M41" t="s">
        <v>159</v>
      </c>
      <c r="N41" s="5" t="s">
        <v>8</v>
      </c>
      <c r="O41">
        <f t="shared" si="0"/>
        <v>0.86374479870376575</v>
      </c>
      <c r="P41">
        <f t="shared" si="1"/>
        <v>1.017253935888532</v>
      </c>
    </row>
    <row r="42" spans="1:16" x14ac:dyDescent="0.2">
      <c r="A42" s="5" t="s">
        <v>56</v>
      </c>
      <c r="B42" t="s">
        <v>160</v>
      </c>
      <c r="C42">
        <v>0.92644156644909004</v>
      </c>
      <c r="D42">
        <v>6.3277881855710094E-2</v>
      </c>
      <c r="E42">
        <v>0.98223423046519098</v>
      </c>
      <c r="F42">
        <v>3.9888832380932701E-2</v>
      </c>
      <c r="G42">
        <v>0.95569640818923796</v>
      </c>
      <c r="H42">
        <v>9.0149292249079194E-2</v>
      </c>
      <c r="I42">
        <v>0.97971871505199304</v>
      </c>
      <c r="J42">
        <v>2.4481364541873E-2</v>
      </c>
      <c r="K42">
        <v>1.06131132771179</v>
      </c>
      <c r="L42">
        <v>1.1583308143691001E-3</v>
      </c>
      <c r="M42" t="s">
        <v>160</v>
      </c>
      <c r="N42" s="5" t="s">
        <v>56</v>
      </c>
      <c r="O42">
        <f t="shared" si="0"/>
        <v>0.94319820844598623</v>
      </c>
      <c r="P42">
        <f t="shared" si="1"/>
        <v>1.0251359183281543</v>
      </c>
    </row>
    <row r="43" spans="1:16" x14ac:dyDescent="0.2">
      <c r="A43" s="5" t="s">
        <v>57</v>
      </c>
      <c r="B43" t="s">
        <v>161</v>
      </c>
      <c r="C43">
        <v>0.91310489985038801</v>
      </c>
      <c r="D43">
        <v>3.8507018145118602E-2</v>
      </c>
      <c r="E43">
        <v>0.98211884794462101</v>
      </c>
      <c r="F43">
        <v>2.41724466872545E-2</v>
      </c>
      <c r="G43">
        <v>0.942267483694047</v>
      </c>
      <c r="H43">
        <v>0.140212226393397</v>
      </c>
      <c r="I43">
        <v>0.93545985073362703</v>
      </c>
      <c r="J43">
        <v>6.6139072590635603E-2</v>
      </c>
      <c r="K43">
        <v>0.94672122962795402</v>
      </c>
      <c r="L43">
        <v>1.8077556150282201E-2</v>
      </c>
      <c r="M43" t="s">
        <v>161</v>
      </c>
      <c r="N43" s="5" t="s">
        <v>57</v>
      </c>
      <c r="O43">
        <f t="shared" si="0"/>
        <v>0.92972953503675704</v>
      </c>
      <c r="P43">
        <f t="shared" si="1"/>
        <v>0.99277526490277324</v>
      </c>
    </row>
    <row r="44" spans="1:16" x14ac:dyDescent="0.2">
      <c r="A44" s="5" t="s">
        <v>58</v>
      </c>
      <c r="B44" t="s">
        <v>162</v>
      </c>
      <c r="C44">
        <v>1.16754875971814</v>
      </c>
      <c r="D44">
        <v>6.6965623236874897E-2</v>
      </c>
      <c r="E44">
        <v>1.05686627188158</v>
      </c>
      <c r="F44">
        <v>4.2408743375805302E-2</v>
      </c>
      <c r="G44">
        <v>1.0530228101921999</v>
      </c>
      <c r="H44">
        <v>8.7820348348739405E-2</v>
      </c>
      <c r="I44">
        <v>1.20489593376038</v>
      </c>
      <c r="J44">
        <v>4.8458892672330098E-2</v>
      </c>
      <c r="K44">
        <v>1.1020409067946</v>
      </c>
      <c r="L44">
        <v>5.1836430059625398E-2</v>
      </c>
      <c r="M44" t="s">
        <v>162</v>
      </c>
      <c r="N44" s="5" t="s">
        <v>58</v>
      </c>
      <c r="O44">
        <f t="shared" si="0"/>
        <v>1.1047270508874387</v>
      </c>
      <c r="P44">
        <f t="shared" si="1"/>
        <v>1.1442258630090452</v>
      </c>
    </row>
    <row r="45" spans="1:16" x14ac:dyDescent="0.2">
      <c r="A45" s="5" t="s">
        <v>30</v>
      </c>
      <c r="B45" t="s">
        <v>163</v>
      </c>
      <c r="C45">
        <v>0.90019674082450696</v>
      </c>
      <c r="D45">
        <v>6.75593433220084E-2</v>
      </c>
      <c r="E45">
        <v>1.1695168594485199</v>
      </c>
      <c r="F45">
        <v>0.119059122977322</v>
      </c>
      <c r="G45">
        <v>1.01186175533443</v>
      </c>
      <c r="H45">
        <v>0.10995397820793</v>
      </c>
      <c r="I45">
        <v>0.93544367518891602</v>
      </c>
      <c r="J45">
        <v>6.0125753971086202E-2</v>
      </c>
      <c r="K45">
        <v>0.89920658751692895</v>
      </c>
      <c r="L45">
        <v>3.9216525349980699E-2</v>
      </c>
      <c r="M45" t="s">
        <v>163</v>
      </c>
      <c r="N45" s="5" t="s">
        <v>30</v>
      </c>
      <c r="O45">
        <f t="shared" si="0"/>
        <v>0.76971677111947789</v>
      </c>
      <c r="P45">
        <f t="shared" si="1"/>
        <v>0.9244777463495919</v>
      </c>
    </row>
    <row r="46" spans="1:16" x14ac:dyDescent="0.2">
      <c r="A46" s="5" t="s">
        <v>59</v>
      </c>
      <c r="B46" t="s">
        <v>164</v>
      </c>
      <c r="C46">
        <v>0.92679553381552005</v>
      </c>
      <c r="D46">
        <v>6.4669041706760994E-2</v>
      </c>
      <c r="E46">
        <v>0.97786860364197303</v>
      </c>
      <c r="F46">
        <v>8.2467362112590897E-2</v>
      </c>
      <c r="G46">
        <v>0.91768009088232705</v>
      </c>
      <c r="H46">
        <v>9.2176144839245897E-2</v>
      </c>
      <c r="I46">
        <v>0.89055594852147602</v>
      </c>
      <c r="J46">
        <v>9.2440452355515706E-2</v>
      </c>
      <c r="K46">
        <v>0.88843810025955094</v>
      </c>
      <c r="L46">
        <v>2.1091223229620999E-2</v>
      </c>
      <c r="M46" t="s">
        <v>164</v>
      </c>
      <c r="N46" s="5" t="s">
        <v>59</v>
      </c>
      <c r="O46">
        <f t="shared" si="0"/>
        <v>0.94777103014020847</v>
      </c>
      <c r="P46">
        <f t="shared" si="1"/>
        <v>0.97044270369342778</v>
      </c>
    </row>
    <row r="47" spans="1:16" x14ac:dyDescent="0.2">
      <c r="A47" s="5" t="s">
        <v>9</v>
      </c>
      <c r="B47" t="s">
        <v>165</v>
      </c>
      <c r="C47">
        <v>1.30068898135945</v>
      </c>
      <c r="D47">
        <v>0.1292705685619</v>
      </c>
      <c r="E47">
        <v>1.1221115677247799</v>
      </c>
      <c r="F47">
        <v>3.6628983774459598E-2</v>
      </c>
      <c r="G47">
        <v>0.76554961688203105</v>
      </c>
      <c r="H47">
        <v>8.9819866469061593E-2</v>
      </c>
      <c r="I47">
        <v>1.29943840895442</v>
      </c>
      <c r="J47">
        <v>0.100577845021931</v>
      </c>
      <c r="K47">
        <v>1.2301525629602801</v>
      </c>
      <c r="L47">
        <v>7.3362924138618904E-2</v>
      </c>
      <c r="M47" t="s">
        <v>165</v>
      </c>
      <c r="N47" s="5" t="s">
        <v>9</v>
      </c>
      <c r="O47">
        <f t="shared" si="0"/>
        <v>1.1591440804738853</v>
      </c>
      <c r="P47">
        <f t="shared" si="1"/>
        <v>1.6973928015885347</v>
      </c>
    </row>
    <row r="48" spans="1:16" x14ac:dyDescent="0.2">
      <c r="A48" s="5" t="s">
        <v>60</v>
      </c>
      <c r="B48" t="s">
        <v>166</v>
      </c>
      <c r="C48">
        <v>0.93408086576561999</v>
      </c>
      <c r="D48">
        <v>9.7636097333630795E-2</v>
      </c>
      <c r="E48">
        <v>0.97221846302383996</v>
      </c>
      <c r="F48">
        <v>4.1982187697677198E-2</v>
      </c>
      <c r="G48">
        <v>0.916228982944989</v>
      </c>
      <c r="H48">
        <v>9.9206979551585195E-2</v>
      </c>
      <c r="I48">
        <v>0.91940286767156998</v>
      </c>
      <c r="J48">
        <v>3.4914813790332899E-2</v>
      </c>
      <c r="K48">
        <v>0.89546541063865803</v>
      </c>
      <c r="L48">
        <v>4.37410066447333E-2</v>
      </c>
      <c r="M48" t="s">
        <v>166</v>
      </c>
      <c r="N48" s="5" t="s">
        <v>60</v>
      </c>
      <c r="O48">
        <f t="shared" si="0"/>
        <v>0.9607726054290282</v>
      </c>
      <c r="P48">
        <f t="shared" si="1"/>
        <v>1.0034640737039111</v>
      </c>
    </row>
    <row r="49" spans="1:16" x14ac:dyDescent="0.2">
      <c r="A49" s="4" t="s">
        <v>117</v>
      </c>
      <c r="B49" t="s">
        <v>167</v>
      </c>
      <c r="C49">
        <v>0.219627100676415</v>
      </c>
      <c r="D49">
        <v>2.0190780644280201E-2</v>
      </c>
      <c r="E49">
        <v>0.19840727811508699</v>
      </c>
      <c r="F49">
        <v>1.53837891596797E-2</v>
      </c>
      <c r="G49">
        <v>0.20301129956087099</v>
      </c>
      <c r="H49">
        <v>6.4808664172270498E-3</v>
      </c>
      <c r="I49">
        <v>0.20070173838903299</v>
      </c>
      <c r="J49">
        <v>1.7557900513548001E-2</v>
      </c>
      <c r="K49">
        <v>0.22942045515364801</v>
      </c>
      <c r="L49">
        <v>1.15386010639036E-2</v>
      </c>
      <c r="M49" t="s">
        <v>167</v>
      </c>
      <c r="N49" s="4" t="s">
        <v>117</v>
      </c>
      <c r="O49">
        <f t="shared" si="0"/>
        <v>1.106950827423878</v>
      </c>
      <c r="P49">
        <f t="shared" si="1"/>
        <v>0.98862348461965532</v>
      </c>
    </row>
    <row r="50" spans="1:16" x14ac:dyDescent="0.2">
      <c r="A50" s="4" t="s">
        <v>117</v>
      </c>
      <c r="B50" t="s">
        <v>168</v>
      </c>
      <c r="C50">
        <v>0.31365116570895002</v>
      </c>
      <c r="D50">
        <v>4.2944195200393998E-2</v>
      </c>
      <c r="E50">
        <v>0.27383710867844602</v>
      </c>
      <c r="F50">
        <v>1.7887178785579001E-2</v>
      </c>
      <c r="G50">
        <v>0.202300533508776</v>
      </c>
      <c r="H50">
        <v>6.7760922185226098E-3</v>
      </c>
      <c r="I50">
        <v>0.201787555329832</v>
      </c>
      <c r="J50">
        <v>1.86682630231523E-2</v>
      </c>
      <c r="K50">
        <v>0.22792946188878699</v>
      </c>
      <c r="L50">
        <v>3.49965358893119E-3</v>
      </c>
      <c r="M50" t="s">
        <v>168</v>
      </c>
      <c r="N50" s="4" t="s">
        <v>117</v>
      </c>
      <c r="O50">
        <f t="shared" si="0"/>
        <v>1.1453932128579978</v>
      </c>
      <c r="P50">
        <f t="shared" si="1"/>
        <v>0.99746427668752669</v>
      </c>
    </row>
    <row r="51" spans="1:16" x14ac:dyDescent="0.2">
      <c r="A51" s="4" t="s">
        <v>117</v>
      </c>
      <c r="B51" t="s">
        <v>169</v>
      </c>
      <c r="C51">
        <v>1.0526709622646999</v>
      </c>
      <c r="D51">
        <v>4.8332140793534602E-2</v>
      </c>
      <c r="E51">
        <v>1.0084772180080901</v>
      </c>
      <c r="F51">
        <v>1.6033980413351301E-2</v>
      </c>
      <c r="G51">
        <v>1.0385672612016601</v>
      </c>
      <c r="H51">
        <v>1.7701972735856501E-2</v>
      </c>
      <c r="I51">
        <v>1.0194096002587301</v>
      </c>
      <c r="J51">
        <v>7.2908305375044401E-3</v>
      </c>
      <c r="K51">
        <v>1.02587732453633</v>
      </c>
      <c r="L51">
        <v>2.1124992088006601E-2</v>
      </c>
      <c r="M51" t="s">
        <v>169</v>
      </c>
      <c r="N51" s="4" t="s">
        <v>117</v>
      </c>
      <c r="O51">
        <f t="shared" si="0"/>
        <v>1.04382225346042</v>
      </c>
      <c r="P51">
        <f t="shared" si="1"/>
        <v>0.98155376001284311</v>
      </c>
    </row>
    <row r="52" spans="1:16" x14ac:dyDescent="0.2">
      <c r="A52" s="5" t="s">
        <v>31</v>
      </c>
      <c r="B52" t="s">
        <v>170</v>
      </c>
      <c r="C52">
        <v>0.724718528843321</v>
      </c>
      <c r="D52">
        <v>2.5621017645250099E-2</v>
      </c>
      <c r="E52">
        <v>1.0711128236554099</v>
      </c>
      <c r="F52">
        <v>3.9196759250998303E-2</v>
      </c>
      <c r="G52">
        <v>0.97631120646818104</v>
      </c>
      <c r="H52">
        <v>1.7155835997211401E-2</v>
      </c>
      <c r="I52">
        <v>0.75361622448934695</v>
      </c>
      <c r="J52">
        <v>3.09386113267433E-2</v>
      </c>
      <c r="K52">
        <v>0.70142065685063404</v>
      </c>
      <c r="L52">
        <v>1.27637611475393E-2</v>
      </c>
      <c r="M52" t="s">
        <v>170</v>
      </c>
      <c r="N52" s="5" t="s">
        <v>31</v>
      </c>
      <c r="O52">
        <f t="shared" si="0"/>
        <v>0.67660335385590697</v>
      </c>
      <c r="P52">
        <f t="shared" si="1"/>
        <v>0.77190164314057585</v>
      </c>
    </row>
    <row r="53" spans="1:16" x14ac:dyDescent="0.2">
      <c r="A53" s="7" t="s">
        <v>61</v>
      </c>
      <c r="B53" t="s">
        <v>171</v>
      </c>
      <c r="C53">
        <v>0.77260985745084099</v>
      </c>
      <c r="D53">
        <v>1.8674022199368201E-2</v>
      </c>
      <c r="E53">
        <v>1.01676621891083</v>
      </c>
      <c r="F53">
        <v>3.4246333799890401E-2</v>
      </c>
      <c r="G53">
        <v>0.92570829187095904</v>
      </c>
      <c r="H53">
        <v>9.5242479456394705E-2</v>
      </c>
      <c r="I53">
        <v>0.75149154053511902</v>
      </c>
      <c r="J53">
        <v>2.36932126513885E-2</v>
      </c>
      <c r="K53">
        <v>0.76385524536809202</v>
      </c>
      <c r="L53">
        <v>1.05190553501098E-2</v>
      </c>
      <c r="M53" t="s">
        <v>171</v>
      </c>
      <c r="N53" s="7" t="s">
        <v>61</v>
      </c>
      <c r="O53">
        <f t="shared" si="0"/>
        <v>0.75986971545776605</v>
      </c>
      <c r="P53">
        <f t="shared" si="1"/>
        <v>0.81180167352316934</v>
      </c>
    </row>
    <row r="54" spans="1:16" x14ac:dyDescent="0.2">
      <c r="A54" s="5" t="s">
        <v>10</v>
      </c>
      <c r="B54" t="s">
        <v>172</v>
      </c>
      <c r="C54">
        <v>0.68308355850680502</v>
      </c>
      <c r="D54">
        <v>1.1953086057642099E-2</v>
      </c>
      <c r="E54">
        <v>0.69639941524578897</v>
      </c>
      <c r="F54">
        <v>3.7830417458891E-2</v>
      </c>
      <c r="G54">
        <v>0.79123293376583403</v>
      </c>
      <c r="H54">
        <v>4.29549433763418E-2</v>
      </c>
      <c r="I54">
        <v>0.82352100049306298</v>
      </c>
      <c r="J54">
        <v>5.8541984260580097E-2</v>
      </c>
      <c r="K54">
        <v>0.83542228017870401</v>
      </c>
      <c r="L54">
        <v>2.8155564675486501E-2</v>
      </c>
      <c r="M54" t="s">
        <v>172</v>
      </c>
      <c r="N54" s="5" t="s">
        <v>10</v>
      </c>
      <c r="O54">
        <f t="shared" si="0"/>
        <v>0.98087899494533004</v>
      </c>
      <c r="P54">
        <f t="shared" si="1"/>
        <v>1.0408072836068079</v>
      </c>
    </row>
    <row r="55" spans="1:16" x14ac:dyDescent="0.2">
      <c r="A55" s="5" t="s">
        <v>32</v>
      </c>
      <c r="B55" t="s">
        <v>173</v>
      </c>
      <c r="C55">
        <v>0.27553484967444303</v>
      </c>
      <c r="D55">
        <v>6.6538458922583296E-2</v>
      </c>
      <c r="E55">
        <v>1.04161236039171</v>
      </c>
      <c r="F55">
        <v>4.8733864422676298E-2</v>
      </c>
      <c r="G55">
        <v>0.99053018508062296</v>
      </c>
      <c r="H55">
        <v>0.121854284014808</v>
      </c>
      <c r="I55">
        <v>0.20149191996563101</v>
      </c>
      <c r="J55">
        <v>1.4221633901324899E-2</v>
      </c>
      <c r="K55">
        <v>0.21658821829868</v>
      </c>
      <c r="L55">
        <v>1.9088749325139501E-2</v>
      </c>
      <c r="M55" t="s">
        <v>173</v>
      </c>
      <c r="N55" s="5" t="s">
        <v>32</v>
      </c>
      <c r="O55">
        <f t="shared" si="0"/>
        <v>0.26452724655727494</v>
      </c>
      <c r="P55">
        <f t="shared" si="1"/>
        <v>0.2034182531744157</v>
      </c>
    </row>
    <row r="56" spans="1:16" x14ac:dyDescent="0.2">
      <c r="A56" s="5" t="s">
        <v>62</v>
      </c>
      <c r="B56" t="s">
        <v>174</v>
      </c>
      <c r="C56">
        <v>1.23019869160754</v>
      </c>
      <c r="D56">
        <v>8.2207374261928701E-2</v>
      </c>
      <c r="E56">
        <v>1.0884160529509901</v>
      </c>
      <c r="F56">
        <v>3.9120520188838E-2</v>
      </c>
      <c r="G56">
        <v>1.0568997514068399</v>
      </c>
      <c r="H56">
        <v>0.10625518382754399</v>
      </c>
      <c r="I56">
        <v>1.1171483077893001</v>
      </c>
      <c r="J56">
        <v>7.1641305222183899E-2</v>
      </c>
      <c r="K56">
        <v>0.91659240743702697</v>
      </c>
      <c r="L56">
        <v>5.37833202709199E-2</v>
      </c>
      <c r="M56" t="s">
        <v>174</v>
      </c>
      <c r="N56" s="5" t="s">
        <v>62</v>
      </c>
      <c r="O56">
        <f t="shared" si="0"/>
        <v>1.1302651116474614</v>
      </c>
      <c r="P56">
        <f t="shared" si="1"/>
        <v>1.057004986804343</v>
      </c>
    </row>
    <row r="57" spans="1:16" x14ac:dyDescent="0.2">
      <c r="A57" s="5" t="s">
        <v>33</v>
      </c>
      <c r="B57" t="s">
        <v>175</v>
      </c>
      <c r="C57">
        <v>1.1412593845014301</v>
      </c>
      <c r="D57">
        <v>6.6062709174244894E-2</v>
      </c>
      <c r="E57">
        <v>1.14382223656294</v>
      </c>
      <c r="F57">
        <v>7.9132733005974995E-2</v>
      </c>
      <c r="G57">
        <v>1.0748021102821299</v>
      </c>
      <c r="H57">
        <v>0.12440220975859</v>
      </c>
      <c r="I57">
        <v>1.0948079935258299</v>
      </c>
      <c r="J57">
        <v>9.0735650469059695E-2</v>
      </c>
      <c r="K57">
        <v>0.97269646506591301</v>
      </c>
      <c r="L57">
        <v>3.8705456347807699E-2</v>
      </c>
      <c r="M57" t="s">
        <v>175</v>
      </c>
      <c r="N57" s="5" t="s">
        <v>33</v>
      </c>
      <c r="O57">
        <f t="shared" si="0"/>
        <v>0.99775939653943868</v>
      </c>
      <c r="P57">
        <f t="shared" si="1"/>
        <v>1.0186135503943592</v>
      </c>
    </row>
    <row r="58" spans="1:16" x14ac:dyDescent="0.2">
      <c r="A58" s="7" t="s">
        <v>34</v>
      </c>
      <c r="B58" t="s">
        <v>176</v>
      </c>
      <c r="C58">
        <v>0.725267873925035</v>
      </c>
      <c r="D58">
        <v>7.7834844597025998E-2</v>
      </c>
      <c r="E58">
        <v>0.94636548645000895</v>
      </c>
      <c r="F58">
        <v>3.8426748007995698E-2</v>
      </c>
      <c r="G58">
        <v>0.88511369844993304</v>
      </c>
      <c r="H58">
        <v>6.3396212053560802E-2</v>
      </c>
      <c r="I58">
        <v>0.747645355689742</v>
      </c>
      <c r="J58">
        <v>4.8163183021181999E-2</v>
      </c>
      <c r="K58">
        <v>0.69050866890215701</v>
      </c>
      <c r="L58">
        <v>1.5028419652651301E-2</v>
      </c>
      <c r="M58" t="s">
        <v>176</v>
      </c>
      <c r="N58" s="7" t="s">
        <v>34</v>
      </c>
      <c r="O58">
        <f t="shared" si="0"/>
        <v>0.76637185559846255</v>
      </c>
      <c r="P58">
        <f t="shared" si="1"/>
        <v>0.84468849256210332</v>
      </c>
    </row>
    <row r="59" spans="1:16" x14ac:dyDescent="0.2">
      <c r="A59" s="5" t="s">
        <v>11</v>
      </c>
      <c r="B59" t="s">
        <v>177</v>
      </c>
      <c r="C59">
        <v>0.40517572660626</v>
      </c>
      <c r="D59">
        <v>4.2986555706595597E-2</v>
      </c>
      <c r="E59">
        <v>0.35942593724730199</v>
      </c>
      <c r="F59">
        <v>2.1845224313346699E-2</v>
      </c>
      <c r="G59">
        <v>0.381782398411533</v>
      </c>
      <c r="H59">
        <v>3.7268625252589498E-2</v>
      </c>
      <c r="I59">
        <v>0.38558022911093598</v>
      </c>
      <c r="J59">
        <v>2.09160561104305E-2</v>
      </c>
      <c r="K59">
        <v>0.38619604943048302</v>
      </c>
      <c r="L59">
        <v>5.2356347645407001E-3</v>
      </c>
      <c r="M59" t="s">
        <v>177</v>
      </c>
      <c r="N59" s="5" t="s">
        <v>11</v>
      </c>
      <c r="O59">
        <f t="shared" si="0"/>
        <v>1.1272857204166655</v>
      </c>
      <c r="P59">
        <f t="shared" si="1"/>
        <v>1.0099476317274041</v>
      </c>
    </row>
    <row r="60" spans="1:16" x14ac:dyDescent="0.2">
      <c r="A60" s="5" t="s">
        <v>63</v>
      </c>
      <c r="B60" t="s">
        <v>178</v>
      </c>
      <c r="C60">
        <v>1.15482825732831</v>
      </c>
      <c r="D60">
        <v>6.7882625679655098E-2</v>
      </c>
      <c r="E60">
        <v>1.05275488077225</v>
      </c>
      <c r="F60">
        <v>5.9415365890989703E-2</v>
      </c>
      <c r="G60">
        <v>0.78395554009667701</v>
      </c>
      <c r="H60">
        <v>0.12922954998828501</v>
      </c>
      <c r="I60">
        <v>1.0400243552414901</v>
      </c>
      <c r="J60">
        <v>4.8367020196550398E-2</v>
      </c>
      <c r="K60">
        <v>1.0349769133165201</v>
      </c>
      <c r="L60">
        <v>4.7193450013613497E-2</v>
      </c>
      <c r="M60" t="s">
        <v>178</v>
      </c>
      <c r="N60" s="5" t="s">
        <v>63</v>
      </c>
      <c r="O60">
        <f t="shared" si="0"/>
        <v>1.0969583503437987</v>
      </c>
      <c r="P60">
        <f t="shared" si="1"/>
        <v>1.326636909936544</v>
      </c>
    </row>
    <row r="61" spans="1:16" x14ac:dyDescent="0.2">
      <c r="A61" s="4" t="s">
        <v>117</v>
      </c>
      <c r="B61" t="s">
        <v>179</v>
      </c>
      <c r="C61">
        <v>1.1538096068455601</v>
      </c>
      <c r="D61">
        <v>6.5290308497408994E-2</v>
      </c>
      <c r="E61">
        <v>1.0087068000733701</v>
      </c>
      <c r="F61">
        <v>1.9704737356719501E-2</v>
      </c>
      <c r="G61">
        <v>0.98043552314024396</v>
      </c>
      <c r="H61">
        <v>6.9242505054434897E-2</v>
      </c>
      <c r="I61">
        <v>1.01428432674211</v>
      </c>
      <c r="J61">
        <v>7.8441389285417301E-2</v>
      </c>
      <c r="K61">
        <v>1.0014890444614699</v>
      </c>
      <c r="L61">
        <v>2.2354198075145999E-2</v>
      </c>
      <c r="M61" t="s">
        <v>179</v>
      </c>
      <c r="N61" s="4" t="s">
        <v>117</v>
      </c>
      <c r="O61">
        <f t="shared" si="0"/>
        <v>1.1438503307022772</v>
      </c>
      <c r="P61">
        <f t="shared" si="1"/>
        <v>1.0345242525418208</v>
      </c>
    </row>
    <row r="62" spans="1:16" x14ac:dyDescent="0.2">
      <c r="A62" s="4" t="s">
        <v>117</v>
      </c>
      <c r="B62" t="s">
        <v>180</v>
      </c>
      <c r="C62">
        <v>0.25976063726270299</v>
      </c>
      <c r="D62">
        <v>3.0751040629880599E-2</v>
      </c>
      <c r="E62">
        <v>0.227152007997935</v>
      </c>
      <c r="F62">
        <v>1.9086865659427601E-2</v>
      </c>
      <c r="G62">
        <v>0.207531141452582</v>
      </c>
      <c r="H62">
        <v>7.3229685892424396E-3</v>
      </c>
      <c r="I62">
        <v>0.19697869880587501</v>
      </c>
      <c r="J62">
        <v>1.06698187521602E-2</v>
      </c>
      <c r="K62">
        <v>0.21773364872935</v>
      </c>
      <c r="L62">
        <v>8.5185544759239108E-3</v>
      </c>
      <c r="M62" t="s">
        <v>180</v>
      </c>
      <c r="N62" s="4" t="s">
        <v>117</v>
      </c>
      <c r="O62">
        <f t="shared" si="0"/>
        <v>1.1435542197146873</v>
      </c>
      <c r="P62">
        <f t="shared" si="1"/>
        <v>0.94915248587346068</v>
      </c>
    </row>
    <row r="63" spans="1:16" x14ac:dyDescent="0.2">
      <c r="A63" s="5" t="s">
        <v>64</v>
      </c>
      <c r="B63" t="s">
        <v>181</v>
      </c>
      <c r="C63">
        <v>1.0523227880873001</v>
      </c>
      <c r="D63">
        <v>1.8720130653696401E-2</v>
      </c>
      <c r="E63">
        <v>1.00519906654021</v>
      </c>
      <c r="F63">
        <v>1.7378797740490601E-2</v>
      </c>
      <c r="G63">
        <v>0.97256571659144397</v>
      </c>
      <c r="H63">
        <v>1.71582225287948E-2</v>
      </c>
      <c r="I63">
        <v>0.97752114191990003</v>
      </c>
      <c r="J63">
        <v>1.4725095721979199E-2</v>
      </c>
      <c r="K63">
        <v>0.783312142630328</v>
      </c>
      <c r="L63">
        <v>2.31849146062558E-2</v>
      </c>
      <c r="M63" t="s">
        <v>181</v>
      </c>
      <c r="N63" s="5" t="s">
        <v>64</v>
      </c>
      <c r="O63">
        <f t="shared" si="0"/>
        <v>1.0468799893629877</v>
      </c>
      <c r="P63">
        <f t="shared" si="1"/>
        <v>1.0050952087287461</v>
      </c>
    </row>
    <row r="64" spans="1:16" x14ac:dyDescent="0.2">
      <c r="A64" s="5" t="s">
        <v>65</v>
      </c>
      <c r="B64" t="s">
        <v>182</v>
      </c>
      <c r="C64">
        <v>0.96906150414928405</v>
      </c>
      <c r="D64">
        <v>5.86320294578336E-2</v>
      </c>
      <c r="E64">
        <v>0.99828670160830202</v>
      </c>
      <c r="F64">
        <v>4.8047414431953303E-2</v>
      </c>
      <c r="G64">
        <v>0.91370747337937996</v>
      </c>
      <c r="H64">
        <v>4.5173112522909703E-2</v>
      </c>
      <c r="I64">
        <v>0.90936976253458002</v>
      </c>
      <c r="J64">
        <v>2.8845349384130501E-2</v>
      </c>
      <c r="K64">
        <v>0.87515730726682395</v>
      </c>
      <c r="L64">
        <v>2.38514683400642E-2</v>
      </c>
      <c r="M64" t="s">
        <v>182</v>
      </c>
      <c r="N64" s="5" t="s">
        <v>65</v>
      </c>
      <c r="O64">
        <f t="shared" si="0"/>
        <v>0.97072464512255408</v>
      </c>
      <c r="P64">
        <f t="shared" si="1"/>
        <v>0.99525262628228617</v>
      </c>
    </row>
    <row r="65" spans="1:16" x14ac:dyDescent="0.2">
      <c r="A65" s="5" t="s">
        <v>66</v>
      </c>
      <c r="B65" t="s">
        <v>183</v>
      </c>
      <c r="C65">
        <v>0.98448775701606495</v>
      </c>
      <c r="D65">
        <v>5.8130121107431501E-2</v>
      </c>
      <c r="E65">
        <v>0.96258335198324296</v>
      </c>
      <c r="F65">
        <v>3.5048678120235502E-2</v>
      </c>
      <c r="G65">
        <v>0.93723774792186898</v>
      </c>
      <c r="H65">
        <v>6.1151269290578597E-2</v>
      </c>
      <c r="I65">
        <v>0.94253621591527104</v>
      </c>
      <c r="J65">
        <v>2.0712138734733002E-2</v>
      </c>
      <c r="K65">
        <v>1.0043960307069</v>
      </c>
      <c r="L65">
        <v>1.80571079678221E-2</v>
      </c>
      <c r="M65" t="s">
        <v>183</v>
      </c>
      <c r="N65" s="5" t="s">
        <v>66</v>
      </c>
      <c r="O65">
        <f t="shared" si="0"/>
        <v>1.022755852766092</v>
      </c>
      <c r="P65">
        <f t="shared" si="1"/>
        <v>1.0056532806165248</v>
      </c>
    </row>
    <row r="66" spans="1:16" x14ac:dyDescent="0.2">
      <c r="A66" s="5" t="s">
        <v>67</v>
      </c>
      <c r="B66" t="s">
        <v>184</v>
      </c>
      <c r="C66">
        <v>0.85747260233594502</v>
      </c>
      <c r="D66">
        <v>5.9862293568796804E-3</v>
      </c>
      <c r="E66">
        <v>1.0048620931380501</v>
      </c>
      <c r="F66">
        <v>1.00827862744024E-2</v>
      </c>
      <c r="G66">
        <v>0.931706494898912</v>
      </c>
      <c r="H66">
        <v>5.4146154421760601E-2</v>
      </c>
      <c r="I66">
        <v>0.85649651910698898</v>
      </c>
      <c r="J66">
        <v>2.9886116791021301E-2</v>
      </c>
      <c r="K66">
        <v>0.83482415086779305</v>
      </c>
      <c r="L66">
        <v>2.05182326999792E-2</v>
      </c>
      <c r="M66" t="s">
        <v>184</v>
      </c>
      <c r="N66" s="5" t="s">
        <v>67</v>
      </c>
      <c r="O66">
        <f t="shared" si="0"/>
        <v>0.85332366320852315</v>
      </c>
      <c r="P66">
        <f t="shared" si="1"/>
        <v>0.91927717988046964</v>
      </c>
    </row>
    <row r="67" spans="1:16" x14ac:dyDescent="0.2">
      <c r="A67" s="5" t="s">
        <v>68</v>
      </c>
      <c r="B67" t="s">
        <v>185</v>
      </c>
      <c r="C67">
        <v>0.97572612413896798</v>
      </c>
      <c r="D67">
        <v>6.6981617363323795E-2</v>
      </c>
      <c r="E67">
        <v>0.94970450363368397</v>
      </c>
      <c r="F67">
        <v>3.5623994215323099E-3</v>
      </c>
      <c r="G67">
        <v>0.948649335399668</v>
      </c>
      <c r="H67">
        <v>7.1813630556685396E-2</v>
      </c>
      <c r="I67">
        <v>0.95198131110599804</v>
      </c>
      <c r="J67">
        <v>5.11038846419943E-2</v>
      </c>
      <c r="K67">
        <v>0.978585147995083</v>
      </c>
      <c r="L67">
        <v>4.3703531477433999E-2</v>
      </c>
      <c r="M67" t="s">
        <v>185</v>
      </c>
      <c r="N67" s="5" t="s">
        <v>68</v>
      </c>
      <c r="O67">
        <f t="shared" ref="O67:O97" si="2">C67/E67</f>
        <v>1.0273997021238945</v>
      </c>
      <c r="P67">
        <f t="shared" ref="P67:P97" si="3">I67/G67</f>
        <v>1.0035123365209826</v>
      </c>
    </row>
    <row r="68" spans="1:16" x14ac:dyDescent="0.2">
      <c r="A68" s="5" t="s">
        <v>35</v>
      </c>
      <c r="B68" t="s">
        <v>186</v>
      </c>
      <c r="C68">
        <v>0.72808571516009801</v>
      </c>
      <c r="D68">
        <v>4.7849668707795702E-2</v>
      </c>
      <c r="E68">
        <v>1.0685819286852001</v>
      </c>
      <c r="F68">
        <v>3.9592916844912701E-2</v>
      </c>
      <c r="G68">
        <v>0.906855802101035</v>
      </c>
      <c r="H68">
        <v>0.102283880349866</v>
      </c>
      <c r="I68">
        <v>0.62097300003769695</v>
      </c>
      <c r="J68">
        <v>9.3093100542496806E-3</v>
      </c>
      <c r="K68">
        <v>0.57864631572286596</v>
      </c>
      <c r="L68">
        <v>6.7804593439934804E-3</v>
      </c>
      <c r="M68" t="s">
        <v>186</v>
      </c>
      <c r="N68" s="5" t="s">
        <v>35</v>
      </c>
      <c r="O68">
        <f t="shared" si="2"/>
        <v>0.68135694195759611</v>
      </c>
      <c r="P68">
        <f t="shared" si="3"/>
        <v>0.68475384796458838</v>
      </c>
    </row>
    <row r="69" spans="1:16" x14ac:dyDescent="0.2">
      <c r="A69" s="5" t="s">
        <v>69</v>
      </c>
      <c r="B69" t="s">
        <v>187</v>
      </c>
      <c r="C69">
        <v>1.0336075149207</v>
      </c>
      <c r="D69">
        <v>9.6440695661387604E-2</v>
      </c>
      <c r="E69">
        <v>1.07175469276658</v>
      </c>
      <c r="F69">
        <v>5.1128501777837697E-2</v>
      </c>
      <c r="G69">
        <v>0.96253640808511898</v>
      </c>
      <c r="H69">
        <v>6.1738185357297998E-2</v>
      </c>
      <c r="I69">
        <v>1.0083714569093301</v>
      </c>
      <c r="J69">
        <v>2.9706365591140999E-2</v>
      </c>
      <c r="K69">
        <v>0.94645604977739395</v>
      </c>
      <c r="L69">
        <v>1.3403713171935901E-2</v>
      </c>
      <c r="M69" t="s">
        <v>187</v>
      </c>
      <c r="N69" s="5" t="s">
        <v>69</v>
      </c>
      <c r="O69">
        <f t="shared" si="2"/>
        <v>0.96440680119868805</v>
      </c>
      <c r="P69">
        <f t="shared" si="3"/>
        <v>1.0476190286821419</v>
      </c>
    </row>
    <row r="70" spans="1:16" x14ac:dyDescent="0.2">
      <c r="A70" s="5" t="s">
        <v>70</v>
      </c>
      <c r="B70" t="s">
        <v>188</v>
      </c>
      <c r="C70">
        <v>1.1323657234143001</v>
      </c>
      <c r="D70">
        <v>8.9502481620146304E-2</v>
      </c>
      <c r="E70">
        <v>1.03903231672239</v>
      </c>
      <c r="F70">
        <v>9.9879527418056405E-2</v>
      </c>
      <c r="G70">
        <v>1.0418328659334299</v>
      </c>
      <c r="H70">
        <v>3.7594192708208497E-2</v>
      </c>
      <c r="I70">
        <v>1.07742387960218</v>
      </c>
      <c r="J70">
        <v>3.53181633517251E-2</v>
      </c>
      <c r="K70">
        <v>0.99524119669379696</v>
      </c>
      <c r="L70">
        <v>3.5496180972588803E-2</v>
      </c>
      <c r="M70" t="s">
        <v>188</v>
      </c>
      <c r="N70" s="5" t="s">
        <v>70</v>
      </c>
      <c r="O70">
        <f t="shared" si="2"/>
        <v>1.0898272413569663</v>
      </c>
      <c r="P70">
        <f t="shared" si="3"/>
        <v>1.0341619225429812</v>
      </c>
    </row>
    <row r="71" spans="1:16" x14ac:dyDescent="0.2">
      <c r="A71" s="5" t="s">
        <v>71</v>
      </c>
      <c r="B71" t="s">
        <v>189</v>
      </c>
      <c r="C71">
        <v>0.95770979435360704</v>
      </c>
      <c r="D71">
        <v>9.0489214964322301E-2</v>
      </c>
      <c r="E71">
        <v>0.98875156676040798</v>
      </c>
      <c r="F71">
        <v>5.73116292614783E-2</v>
      </c>
      <c r="G71">
        <v>1.00674624548978</v>
      </c>
      <c r="H71">
        <v>7.3636750542171697E-2</v>
      </c>
      <c r="I71">
        <v>0.91881159382786803</v>
      </c>
      <c r="J71">
        <v>6.4786767502643394E-2</v>
      </c>
      <c r="K71">
        <v>0.86815624221351995</v>
      </c>
      <c r="L71">
        <v>2.97080249411329E-2</v>
      </c>
      <c r="M71" t="s">
        <v>189</v>
      </c>
      <c r="N71" s="5" t="s">
        <v>71</v>
      </c>
      <c r="O71">
        <f t="shared" si="2"/>
        <v>0.96860508397624323</v>
      </c>
      <c r="P71">
        <f t="shared" si="3"/>
        <v>0.9126546018365016</v>
      </c>
    </row>
    <row r="72" spans="1:16" x14ac:dyDescent="0.2">
      <c r="A72" s="5" t="s">
        <v>72</v>
      </c>
      <c r="B72" t="s">
        <v>190</v>
      </c>
      <c r="C72">
        <v>0.82801173160855002</v>
      </c>
      <c r="D72">
        <v>6.5827060982256505E-2</v>
      </c>
      <c r="E72">
        <v>0.93095784356842104</v>
      </c>
      <c r="F72">
        <v>5.7435883938806297E-2</v>
      </c>
      <c r="G72">
        <v>0.89651613233093896</v>
      </c>
      <c r="H72">
        <v>8.8201247570208502E-2</v>
      </c>
      <c r="I72">
        <v>0.87408265294804999</v>
      </c>
      <c r="J72">
        <v>7.2578123348891396E-2</v>
      </c>
      <c r="K72">
        <v>0.93602309095504599</v>
      </c>
      <c r="L72">
        <v>1.9465507378123401E-2</v>
      </c>
      <c r="M72" t="s">
        <v>190</v>
      </c>
      <c r="N72" s="5" t="s">
        <v>72</v>
      </c>
      <c r="O72">
        <f t="shared" si="2"/>
        <v>0.88941914752522844</v>
      </c>
      <c r="P72">
        <f t="shared" si="3"/>
        <v>0.97497704885180148</v>
      </c>
    </row>
    <row r="73" spans="1:16" x14ac:dyDescent="0.2">
      <c r="A73" s="4" t="s">
        <v>117</v>
      </c>
      <c r="B73" t="s">
        <v>191</v>
      </c>
      <c r="C73">
        <v>1.08137656397321</v>
      </c>
      <c r="D73">
        <v>7.7373607517175494E-2</v>
      </c>
      <c r="E73">
        <v>1.0072163759846799</v>
      </c>
      <c r="F73">
        <v>6.8406653545256699E-2</v>
      </c>
      <c r="G73">
        <v>1.0030619091401201</v>
      </c>
      <c r="H73">
        <v>5.5024068604248397E-2</v>
      </c>
      <c r="I73">
        <v>0.98359647135398498</v>
      </c>
      <c r="J73">
        <v>6.3603479814754699E-2</v>
      </c>
      <c r="K73">
        <v>0.99176914195605503</v>
      </c>
      <c r="L73">
        <v>3.59057615313245E-2</v>
      </c>
      <c r="M73" t="s">
        <v>191</v>
      </c>
      <c r="N73" s="4" t="s">
        <v>117</v>
      </c>
      <c r="O73">
        <f t="shared" si="2"/>
        <v>1.0736288544912003</v>
      </c>
      <c r="P73">
        <f t="shared" si="3"/>
        <v>0.98059398167873613</v>
      </c>
    </row>
    <row r="74" spans="1:16" x14ac:dyDescent="0.2">
      <c r="A74" s="4" t="s">
        <v>117</v>
      </c>
      <c r="B74" t="s">
        <v>192</v>
      </c>
      <c r="C74">
        <v>0.24564752474467899</v>
      </c>
      <c r="D74">
        <v>2.9684922488403601E-2</v>
      </c>
      <c r="E74">
        <v>0.21087734514524001</v>
      </c>
      <c r="F74">
        <v>1.4827328530321499E-2</v>
      </c>
      <c r="G74">
        <v>0.20283307395605499</v>
      </c>
      <c r="H74">
        <v>7.3703214285132804E-3</v>
      </c>
      <c r="I74">
        <v>0.19562505249661799</v>
      </c>
      <c r="J74">
        <v>1.48378730731775E-2</v>
      </c>
      <c r="K74">
        <v>0.215128564320932</v>
      </c>
      <c r="L74">
        <v>1.09440217903374E-2</v>
      </c>
      <c r="M74" t="s">
        <v>192</v>
      </c>
      <c r="N74" s="4" t="s">
        <v>117</v>
      </c>
      <c r="O74">
        <f t="shared" si="2"/>
        <v>1.1648834282103244</v>
      </c>
      <c r="P74">
        <f t="shared" si="3"/>
        <v>0.96446328343375276</v>
      </c>
    </row>
    <row r="75" spans="1:16" x14ac:dyDescent="0.2">
      <c r="A75" s="5" t="s">
        <v>73</v>
      </c>
      <c r="B75" t="s">
        <v>193</v>
      </c>
      <c r="C75">
        <v>0.94135342989675197</v>
      </c>
      <c r="D75">
        <v>2.3704203462842501E-2</v>
      </c>
      <c r="E75">
        <v>0.92563514713987205</v>
      </c>
      <c r="F75">
        <v>1.40924758670094E-2</v>
      </c>
      <c r="G75">
        <v>0.93821866240924001</v>
      </c>
      <c r="H75">
        <v>5.2994054018179103E-2</v>
      </c>
      <c r="I75">
        <v>0.96991912979855999</v>
      </c>
      <c r="J75">
        <v>3.8624839928795097E-2</v>
      </c>
      <c r="K75">
        <v>0.957563197972081</v>
      </c>
      <c r="L75">
        <v>4.72970401928407E-2</v>
      </c>
      <c r="M75" t="s">
        <v>193</v>
      </c>
      <c r="N75" s="5" t="s">
        <v>73</v>
      </c>
      <c r="O75">
        <f t="shared" si="2"/>
        <v>1.0169810781336988</v>
      </c>
      <c r="P75">
        <f t="shared" si="3"/>
        <v>1.0337879309583511</v>
      </c>
    </row>
    <row r="76" spans="1:16" x14ac:dyDescent="0.2">
      <c r="A76" s="5" t="s">
        <v>36</v>
      </c>
      <c r="B76" t="s">
        <v>194</v>
      </c>
      <c r="C76">
        <v>0.77749929324325895</v>
      </c>
      <c r="D76">
        <v>1.8688004238945E-2</v>
      </c>
      <c r="E76">
        <v>1.0088407973268401</v>
      </c>
      <c r="F76">
        <v>7.3028460987686297E-2</v>
      </c>
      <c r="G76">
        <v>0.91751604772917295</v>
      </c>
      <c r="H76">
        <v>1.32408538430627E-2</v>
      </c>
      <c r="I76">
        <v>0.84707713989122202</v>
      </c>
      <c r="J76">
        <v>4.1587960176321097E-2</v>
      </c>
      <c r="K76">
        <v>0.81907783740804496</v>
      </c>
      <c r="L76">
        <v>2.1083720860567898E-2</v>
      </c>
      <c r="M76" t="s">
        <v>194</v>
      </c>
      <c r="N76" s="5" t="s">
        <v>36</v>
      </c>
      <c r="O76">
        <f t="shared" si="2"/>
        <v>0.77068581614009402</v>
      </c>
      <c r="P76">
        <f t="shared" si="3"/>
        <v>0.92322869119043172</v>
      </c>
    </row>
    <row r="77" spans="1:16" x14ac:dyDescent="0.2">
      <c r="A77" s="5" t="s">
        <v>12</v>
      </c>
      <c r="B77" t="s">
        <v>195</v>
      </c>
      <c r="C77">
        <v>0.64021284582367799</v>
      </c>
      <c r="D77">
        <v>2.08280948570604E-2</v>
      </c>
      <c r="E77">
        <v>0.88098857763971905</v>
      </c>
      <c r="F77">
        <v>2.3065736580246899E-2</v>
      </c>
      <c r="G77">
        <v>0.91528252436270596</v>
      </c>
      <c r="H77">
        <v>7.3088345653084502E-2</v>
      </c>
      <c r="I77">
        <v>0.77058846563210004</v>
      </c>
      <c r="J77">
        <v>5.9763766001997003E-2</v>
      </c>
      <c r="K77">
        <v>0.78262488389450402</v>
      </c>
      <c r="L77">
        <v>2.2743540315595501E-2</v>
      </c>
      <c r="M77" t="s">
        <v>195</v>
      </c>
      <c r="N77" s="5" t="s">
        <v>12</v>
      </c>
      <c r="O77">
        <f t="shared" si="2"/>
        <v>0.72669823658655142</v>
      </c>
      <c r="P77">
        <f t="shared" si="3"/>
        <v>0.84191322910775157</v>
      </c>
    </row>
    <row r="78" spans="1:16" x14ac:dyDescent="0.2">
      <c r="A78" s="5" t="s">
        <v>74</v>
      </c>
      <c r="B78" t="s">
        <v>196</v>
      </c>
      <c r="C78">
        <v>0.95341679972706805</v>
      </c>
      <c r="D78">
        <v>2.5062672099169101E-2</v>
      </c>
      <c r="E78">
        <v>0.97413565894691001</v>
      </c>
      <c r="F78">
        <v>3.2002707305383203E-2</v>
      </c>
      <c r="G78">
        <v>0.87664108681247599</v>
      </c>
      <c r="H78">
        <v>5.3913136294121297E-2</v>
      </c>
      <c r="I78">
        <v>0.93242627100019304</v>
      </c>
      <c r="J78">
        <v>1.34202797151307E-2</v>
      </c>
      <c r="K78">
        <v>0.99655637651352402</v>
      </c>
      <c r="L78">
        <v>7.7546765496885103E-3</v>
      </c>
      <c r="M78" t="s">
        <v>196</v>
      </c>
      <c r="N78" s="5" t="s">
        <v>74</v>
      </c>
      <c r="O78">
        <f t="shared" si="2"/>
        <v>0.97873103296286257</v>
      </c>
      <c r="P78">
        <f t="shared" si="3"/>
        <v>1.0636351467286977</v>
      </c>
    </row>
    <row r="79" spans="1:16" x14ac:dyDescent="0.2">
      <c r="A79" s="5" t="s">
        <v>13</v>
      </c>
      <c r="B79" t="s">
        <v>197</v>
      </c>
      <c r="C79">
        <v>0.42778781705006702</v>
      </c>
      <c r="D79">
        <v>2.7327653324808701E-2</v>
      </c>
      <c r="E79">
        <v>0.56854677261977904</v>
      </c>
      <c r="F79">
        <v>3.2780521589000598E-2</v>
      </c>
      <c r="G79">
        <v>0.506210097081911</v>
      </c>
      <c r="H79">
        <v>6.2750471346074393E-2</v>
      </c>
      <c r="I79">
        <v>0.38584027008239902</v>
      </c>
      <c r="J79">
        <v>2.5608511607715202E-2</v>
      </c>
      <c r="K79">
        <v>0.38279550854945099</v>
      </c>
      <c r="L79">
        <v>5.6212517694025398E-3</v>
      </c>
      <c r="M79" t="s">
        <v>197</v>
      </c>
      <c r="N79" s="5" t="s">
        <v>13</v>
      </c>
      <c r="O79">
        <f t="shared" si="2"/>
        <v>0.75242326164105078</v>
      </c>
      <c r="P79">
        <f t="shared" si="3"/>
        <v>0.76221369804080641</v>
      </c>
    </row>
    <row r="80" spans="1:16" x14ac:dyDescent="0.2">
      <c r="A80" s="5" t="s">
        <v>75</v>
      </c>
      <c r="B80" t="s">
        <v>198</v>
      </c>
      <c r="C80">
        <v>1.1189740899387599</v>
      </c>
      <c r="D80">
        <v>8.6807177499741595E-2</v>
      </c>
      <c r="E80">
        <v>1.1077744551840001</v>
      </c>
      <c r="F80">
        <v>7.4191957347842605E-2</v>
      </c>
      <c r="G80">
        <v>0.97348724620619198</v>
      </c>
      <c r="H80">
        <v>6.5675545064990501E-2</v>
      </c>
      <c r="I80">
        <v>1.05837038419475</v>
      </c>
      <c r="J80">
        <v>9.2302489917924294E-2</v>
      </c>
      <c r="K80">
        <v>1.02551141058363</v>
      </c>
      <c r="L80">
        <v>5.2660513188889799E-2</v>
      </c>
      <c r="M80" t="s">
        <v>198</v>
      </c>
      <c r="N80" s="5" t="s">
        <v>75</v>
      </c>
      <c r="O80">
        <f t="shared" si="2"/>
        <v>1.0101100316064786</v>
      </c>
      <c r="P80">
        <f t="shared" si="3"/>
        <v>1.0871949153102507</v>
      </c>
    </row>
    <row r="81" spans="1:16" x14ac:dyDescent="0.2">
      <c r="A81" s="5" t="s">
        <v>76</v>
      </c>
      <c r="B81" t="s">
        <v>199</v>
      </c>
      <c r="C81">
        <v>1.1916951038336601</v>
      </c>
      <c r="D81">
        <v>6.0998063735141599E-2</v>
      </c>
      <c r="E81">
        <v>1.05304601265116</v>
      </c>
      <c r="F81">
        <v>6.0594316518507503E-2</v>
      </c>
      <c r="G81">
        <v>1.03887723904227</v>
      </c>
      <c r="H81">
        <v>5.2671768785848803E-2</v>
      </c>
      <c r="I81">
        <v>1.1864881148639801</v>
      </c>
      <c r="J81">
        <v>9.9978825852745604E-2</v>
      </c>
      <c r="K81">
        <v>1.1054160035351801</v>
      </c>
      <c r="L81">
        <v>3.41414177577909E-2</v>
      </c>
      <c r="M81" t="s">
        <v>199</v>
      </c>
      <c r="N81" s="5" t="s">
        <v>76</v>
      </c>
      <c r="O81">
        <f t="shared" si="2"/>
        <v>1.1316647986097355</v>
      </c>
      <c r="P81">
        <f t="shared" si="3"/>
        <v>1.1420869283437098</v>
      </c>
    </row>
    <row r="82" spans="1:16" x14ac:dyDescent="0.2">
      <c r="A82" s="5" t="s">
        <v>77</v>
      </c>
      <c r="B82" t="s">
        <v>200</v>
      </c>
      <c r="C82">
        <v>0.84901151305702904</v>
      </c>
      <c r="D82">
        <v>3.632118568493E-2</v>
      </c>
      <c r="E82">
        <v>0.85931933261179405</v>
      </c>
      <c r="F82">
        <v>3.2463033334371297E-2</v>
      </c>
      <c r="G82">
        <v>0.83276307442742503</v>
      </c>
      <c r="H82">
        <v>3.8880622468572497E-2</v>
      </c>
      <c r="I82">
        <v>0.85501768658450406</v>
      </c>
      <c r="J82">
        <v>8.0648380130154407E-2</v>
      </c>
      <c r="K82">
        <v>0.808305779669375</v>
      </c>
      <c r="L82">
        <v>1.5761097143653299E-2</v>
      </c>
      <c r="M82" t="s">
        <v>200</v>
      </c>
      <c r="N82" s="5" t="s">
        <v>77</v>
      </c>
      <c r="O82">
        <f t="shared" si="2"/>
        <v>0.98800466931956987</v>
      </c>
      <c r="P82">
        <f t="shared" si="3"/>
        <v>1.0267238219854793</v>
      </c>
    </row>
    <row r="83" spans="1:16" x14ac:dyDescent="0.2">
      <c r="A83" s="5" t="s">
        <v>78</v>
      </c>
      <c r="B83" t="s">
        <v>201</v>
      </c>
      <c r="C83">
        <v>1.0312548484292201</v>
      </c>
      <c r="D83">
        <v>6.3331381686766303E-2</v>
      </c>
      <c r="E83">
        <v>0.93003107129903295</v>
      </c>
      <c r="F83">
        <v>4.2582136965270002E-2</v>
      </c>
      <c r="G83">
        <v>0.95806771354529596</v>
      </c>
      <c r="H83">
        <v>3.6276332212975299E-2</v>
      </c>
      <c r="I83">
        <v>0.99780901207175798</v>
      </c>
      <c r="J83">
        <v>7.3820131725234397E-2</v>
      </c>
      <c r="K83">
        <v>0.98745804156883699</v>
      </c>
      <c r="L83">
        <v>8.1176646897293207E-3</v>
      </c>
      <c r="M83" t="s">
        <v>201</v>
      </c>
      <c r="N83" s="5" t="s">
        <v>78</v>
      </c>
      <c r="O83">
        <f t="shared" si="2"/>
        <v>1.1088391347923479</v>
      </c>
      <c r="P83">
        <f t="shared" si="3"/>
        <v>1.0414806782073898</v>
      </c>
    </row>
    <row r="84" spans="1:16" x14ac:dyDescent="0.2">
      <c r="A84" s="5" t="s">
        <v>37</v>
      </c>
      <c r="B84" t="s">
        <v>202</v>
      </c>
      <c r="C84">
        <v>1.08463846449086</v>
      </c>
      <c r="D84">
        <v>4.7066083447780203E-2</v>
      </c>
      <c r="E84">
        <v>0.95898479286850702</v>
      </c>
      <c r="F84">
        <v>3.6689791387849502E-2</v>
      </c>
      <c r="G84">
        <v>0.95790439906776403</v>
      </c>
      <c r="H84">
        <v>8.1186430690617303E-2</v>
      </c>
      <c r="I84">
        <v>1.0797911585270601</v>
      </c>
      <c r="J84">
        <v>8.5308757093608495E-2</v>
      </c>
      <c r="K84">
        <v>0.98150840546373697</v>
      </c>
      <c r="L84">
        <v>4.1625946896087299E-2</v>
      </c>
      <c r="M84" t="s">
        <v>202</v>
      </c>
      <c r="N84" s="5" t="s">
        <v>37</v>
      </c>
      <c r="O84">
        <f t="shared" si="2"/>
        <v>1.1310278041495307</v>
      </c>
      <c r="P84">
        <f t="shared" si="3"/>
        <v>1.1272431357220163</v>
      </c>
    </row>
    <row r="85" spans="1:16" x14ac:dyDescent="0.2">
      <c r="A85" s="4" t="s">
        <v>117</v>
      </c>
      <c r="B85" t="s">
        <v>203</v>
      </c>
      <c r="C85">
        <v>1.10668120097275</v>
      </c>
      <c r="D85">
        <v>6.9803079148106503E-2</v>
      </c>
      <c r="E85">
        <v>1.0135785219480899</v>
      </c>
      <c r="F85">
        <v>2.0522514965828399E-2</v>
      </c>
      <c r="G85">
        <v>0.97988009548155997</v>
      </c>
      <c r="H85">
        <v>1.0081097217097899E-2</v>
      </c>
      <c r="I85">
        <v>1.0062400116108401</v>
      </c>
      <c r="J85">
        <v>6.5553670685810306E-2</v>
      </c>
      <c r="K85">
        <v>0.99870674858540698</v>
      </c>
      <c r="L85">
        <v>2.22882703875419E-3</v>
      </c>
      <c r="M85" t="s">
        <v>203</v>
      </c>
      <c r="N85" s="4" t="s">
        <v>117</v>
      </c>
      <c r="O85">
        <f t="shared" si="2"/>
        <v>1.0918554182124118</v>
      </c>
      <c r="P85">
        <f t="shared" si="3"/>
        <v>1.0269011650005255</v>
      </c>
    </row>
    <row r="86" spans="1:16" x14ac:dyDescent="0.2">
      <c r="A86" s="4" t="s">
        <v>117</v>
      </c>
      <c r="B86" t="s">
        <v>204</v>
      </c>
      <c r="C86">
        <v>0.226374722084354</v>
      </c>
      <c r="D86">
        <v>2.3271622898114901E-2</v>
      </c>
      <c r="E86">
        <v>0.19621707930250601</v>
      </c>
      <c r="F86">
        <v>1.03338295638521E-2</v>
      </c>
      <c r="G86">
        <v>0.19556549716611901</v>
      </c>
      <c r="H86">
        <v>3.9975087619562397E-3</v>
      </c>
      <c r="I86">
        <v>0.19651032963336901</v>
      </c>
      <c r="J86">
        <v>1.1887513957839199E-2</v>
      </c>
      <c r="K86">
        <v>0.215403850673904</v>
      </c>
      <c r="L86">
        <v>7.3293294341131403E-3</v>
      </c>
      <c r="M86" t="s">
        <v>204</v>
      </c>
      <c r="N86" s="4" t="s">
        <v>117</v>
      </c>
      <c r="O86">
        <f t="shared" si="2"/>
        <v>1.1536952995582725</v>
      </c>
      <c r="P86">
        <f t="shared" si="3"/>
        <v>1.004831284050312</v>
      </c>
    </row>
    <row r="87" spans="1:16" x14ac:dyDescent="0.2">
      <c r="A87" s="5" t="s">
        <v>79</v>
      </c>
      <c r="B87" t="s">
        <v>205</v>
      </c>
      <c r="C87">
        <v>0.89802726980296399</v>
      </c>
      <c r="D87">
        <v>6.6676120388343696E-2</v>
      </c>
      <c r="E87">
        <v>0.97670203473722805</v>
      </c>
      <c r="F87">
        <v>2.6665382101075101E-2</v>
      </c>
      <c r="G87">
        <v>0.87949723670923197</v>
      </c>
      <c r="H87">
        <v>3.0673496842346399E-2</v>
      </c>
      <c r="I87">
        <v>0.94233070297743105</v>
      </c>
      <c r="J87">
        <v>3.1613681848724198E-3</v>
      </c>
      <c r="K87">
        <v>0.93947341122453398</v>
      </c>
      <c r="L87">
        <v>1.63858241956392E-2</v>
      </c>
      <c r="M87" t="s">
        <v>205</v>
      </c>
      <c r="N87" s="5" t="s">
        <v>79</v>
      </c>
      <c r="O87">
        <f t="shared" si="2"/>
        <v>0.91944855018610594</v>
      </c>
      <c r="P87">
        <f t="shared" si="3"/>
        <v>1.0714424828704405</v>
      </c>
    </row>
    <row r="88" spans="1:16" x14ac:dyDescent="0.2">
      <c r="A88" s="5" t="s">
        <v>80</v>
      </c>
      <c r="B88" t="s">
        <v>206</v>
      </c>
      <c r="C88">
        <v>0.77773391360108701</v>
      </c>
      <c r="D88">
        <v>6.70128007196268E-2</v>
      </c>
      <c r="E88">
        <v>1.01294873402063</v>
      </c>
      <c r="F88">
        <v>6.9514554349068197E-2</v>
      </c>
      <c r="G88">
        <v>0.92111945690441499</v>
      </c>
      <c r="H88">
        <v>1.9316681294908801E-2</v>
      </c>
      <c r="I88">
        <v>0.70057963772926701</v>
      </c>
      <c r="J88">
        <v>3.2031241913450997E-2</v>
      </c>
      <c r="K88">
        <v>0.65856958809509802</v>
      </c>
      <c r="L88">
        <v>6.3357037553597506E-2</v>
      </c>
      <c r="M88" t="s">
        <v>206</v>
      </c>
      <c r="N88" s="5" t="s">
        <v>80</v>
      </c>
      <c r="O88">
        <f t="shared" si="2"/>
        <v>0.76779197947568334</v>
      </c>
      <c r="P88">
        <f t="shared" si="3"/>
        <v>0.76057413886760017</v>
      </c>
    </row>
    <row r="89" spans="1:16" x14ac:dyDescent="0.2">
      <c r="A89" s="5" t="s">
        <v>38</v>
      </c>
      <c r="B89" t="s">
        <v>207</v>
      </c>
      <c r="C89">
        <v>0.65525041137625695</v>
      </c>
      <c r="D89">
        <v>4.1588576004839298E-2</v>
      </c>
      <c r="E89">
        <v>0.87313475147474295</v>
      </c>
      <c r="F89">
        <v>3.2211987928221802E-2</v>
      </c>
      <c r="G89">
        <v>0.81761318650822601</v>
      </c>
      <c r="H89">
        <v>6.7646224576259004E-2</v>
      </c>
      <c r="I89">
        <v>0.73944689614421999</v>
      </c>
      <c r="J89">
        <v>2.2485698970287502E-2</v>
      </c>
      <c r="K89">
        <v>0.58012963070424906</v>
      </c>
      <c r="L89">
        <v>2.4800169368605501E-2</v>
      </c>
      <c r="M89" t="s">
        <v>207</v>
      </c>
      <c r="N89" s="5" t="s">
        <v>38</v>
      </c>
      <c r="O89">
        <f t="shared" si="2"/>
        <v>0.75045737243824651</v>
      </c>
      <c r="P89">
        <f t="shared" si="3"/>
        <v>0.90439697933709928</v>
      </c>
    </row>
    <row r="90" spans="1:16" x14ac:dyDescent="0.2">
      <c r="A90" s="5" t="s">
        <v>208</v>
      </c>
      <c r="B90" t="s">
        <v>209</v>
      </c>
      <c r="C90">
        <v>0.872176888489404</v>
      </c>
      <c r="D90">
        <v>5.5600171835828799E-2</v>
      </c>
      <c r="E90">
        <v>0.90592686291935898</v>
      </c>
      <c r="F90">
        <v>8.3431654520830095E-3</v>
      </c>
      <c r="G90">
        <v>0.84879476976206503</v>
      </c>
      <c r="H90">
        <v>6.7085292727220094E-2</v>
      </c>
      <c r="I90">
        <v>0.76582452610130602</v>
      </c>
      <c r="J90">
        <v>8.8819060180185903E-3</v>
      </c>
      <c r="K90">
        <v>0.81083017696773296</v>
      </c>
      <c r="L90">
        <v>2.6748470662338601E-2</v>
      </c>
      <c r="M90" t="s">
        <v>209</v>
      </c>
      <c r="N90" s="5" t="s">
        <v>208</v>
      </c>
      <c r="O90">
        <f t="shared" si="2"/>
        <v>0.96274536520399079</v>
      </c>
      <c r="P90">
        <f t="shared" si="3"/>
        <v>0.90224934623004649</v>
      </c>
    </row>
    <row r="91" spans="1:16" x14ac:dyDescent="0.2">
      <c r="A91" s="5" t="s">
        <v>14</v>
      </c>
      <c r="B91" t="s">
        <v>210</v>
      </c>
      <c r="C91">
        <v>0.64265443573748005</v>
      </c>
      <c r="D91">
        <v>1.6626590547189599E-2</v>
      </c>
      <c r="E91">
        <v>0.81562828496091899</v>
      </c>
      <c r="F91">
        <v>5.1264298033602398E-2</v>
      </c>
      <c r="G91">
        <v>0.73990513619693699</v>
      </c>
      <c r="H91">
        <v>6.2281445066505098E-2</v>
      </c>
      <c r="I91">
        <v>0.63298013352527904</v>
      </c>
      <c r="J91">
        <v>1.2189505646866401E-2</v>
      </c>
      <c r="K91">
        <v>0.56536802256558505</v>
      </c>
      <c r="L91">
        <v>1.92982191331936E-2</v>
      </c>
      <c r="M91" t="s">
        <v>210</v>
      </c>
      <c r="N91" s="5" t="s">
        <v>14</v>
      </c>
      <c r="O91">
        <f t="shared" si="2"/>
        <v>0.7879256366989198</v>
      </c>
      <c r="P91">
        <f t="shared" si="3"/>
        <v>0.85548822755678477</v>
      </c>
    </row>
    <row r="92" spans="1:16" x14ac:dyDescent="0.2">
      <c r="A92" s="5" t="s">
        <v>82</v>
      </c>
      <c r="B92" t="s">
        <v>211</v>
      </c>
      <c r="C92">
        <v>1.0092319854084999</v>
      </c>
      <c r="D92">
        <v>6.4306580222383294E-2</v>
      </c>
      <c r="E92">
        <v>1.0044293431100899</v>
      </c>
      <c r="F92">
        <v>7.7522896033403593E-2</v>
      </c>
      <c r="G92">
        <v>0.89742998298264198</v>
      </c>
      <c r="H92">
        <v>4.1136989958179999E-2</v>
      </c>
      <c r="I92">
        <v>0.94213302831586199</v>
      </c>
      <c r="J92">
        <v>1.6850040333625999E-2</v>
      </c>
      <c r="K92">
        <v>0.83015798139765695</v>
      </c>
      <c r="L92">
        <v>8.3465770001366398E-3</v>
      </c>
      <c r="M92" t="s">
        <v>211</v>
      </c>
      <c r="N92" s="5" t="s">
        <v>82</v>
      </c>
      <c r="O92">
        <f t="shared" si="2"/>
        <v>1.0047814635557533</v>
      </c>
      <c r="P92">
        <f t="shared" si="3"/>
        <v>1.0498122930823504</v>
      </c>
    </row>
    <row r="93" spans="1:16" x14ac:dyDescent="0.2">
      <c r="A93" s="8" t="s">
        <v>83</v>
      </c>
      <c r="B93" t="s">
        <v>212</v>
      </c>
      <c r="C93">
        <v>0.99359562009600999</v>
      </c>
      <c r="D93">
        <v>8.0691959647213804E-2</v>
      </c>
      <c r="E93">
        <v>1.00484246633356</v>
      </c>
      <c r="F93">
        <v>7.4320252508281101E-2</v>
      </c>
      <c r="G93">
        <v>0.96293579261751105</v>
      </c>
      <c r="H93">
        <v>2.6368375469842699E-2</v>
      </c>
      <c r="I93">
        <v>0.94324030546734305</v>
      </c>
      <c r="J93">
        <v>2.80454802484871E-2</v>
      </c>
      <c r="K93">
        <v>0.82793585625057098</v>
      </c>
      <c r="L93">
        <v>2.8371081412156898E-2</v>
      </c>
      <c r="M93" t="s">
        <v>212</v>
      </c>
      <c r="N93" s="8" t="s">
        <v>83</v>
      </c>
      <c r="O93">
        <f t="shared" si="2"/>
        <v>0.98880735377497808</v>
      </c>
      <c r="P93">
        <f t="shared" si="3"/>
        <v>0.97954641700810552</v>
      </c>
    </row>
    <row r="94" spans="1:16" x14ac:dyDescent="0.2">
      <c r="A94" s="8" t="s">
        <v>213</v>
      </c>
      <c r="B94" t="s">
        <v>214</v>
      </c>
      <c r="C94">
        <v>1.0487060928054699</v>
      </c>
      <c r="D94">
        <v>2.0613763156529699E-2</v>
      </c>
      <c r="E94">
        <v>0.99877910470655296</v>
      </c>
      <c r="F94">
        <v>5.3587054449224798E-2</v>
      </c>
      <c r="G94">
        <v>1.04798289416196</v>
      </c>
      <c r="H94">
        <v>3.4506813723766898E-2</v>
      </c>
      <c r="I94">
        <v>1.13884664858689</v>
      </c>
      <c r="J94">
        <v>8.1865987016146197E-2</v>
      </c>
      <c r="K94">
        <v>1.01985976018771</v>
      </c>
      <c r="L94">
        <v>4.2365869338396402E-2</v>
      </c>
      <c r="M94" t="s">
        <v>214</v>
      </c>
      <c r="N94" s="8" t="s">
        <v>213</v>
      </c>
      <c r="O94">
        <f t="shared" si="2"/>
        <v>1.0499880182351089</v>
      </c>
      <c r="P94">
        <f t="shared" si="3"/>
        <v>1.086703470954639</v>
      </c>
    </row>
    <row r="95" spans="1:16" x14ac:dyDescent="0.2">
      <c r="A95" s="8" t="s">
        <v>215</v>
      </c>
      <c r="B95" t="s">
        <v>216</v>
      </c>
      <c r="C95">
        <v>0.48581077149276602</v>
      </c>
      <c r="D95">
        <v>3.7468827092434397E-2</v>
      </c>
      <c r="E95">
        <v>0.49815279720061401</v>
      </c>
      <c r="F95">
        <v>2.8444316939803298E-2</v>
      </c>
      <c r="G95">
        <v>0.50171648733897001</v>
      </c>
      <c r="H95">
        <v>2.16798765458108E-2</v>
      </c>
      <c r="I95">
        <v>0.46639835450119099</v>
      </c>
      <c r="J95">
        <v>3.3260386422635999E-2</v>
      </c>
      <c r="K95">
        <v>0.44398088699506399</v>
      </c>
      <c r="L95">
        <v>9.0385652708429801E-3</v>
      </c>
      <c r="M95" t="s">
        <v>216</v>
      </c>
      <c r="N95" s="8" t="s">
        <v>215</v>
      </c>
      <c r="O95">
        <f t="shared" si="2"/>
        <v>0.97522441753372779</v>
      </c>
      <c r="P95">
        <f t="shared" si="3"/>
        <v>0.9296053972132724</v>
      </c>
    </row>
    <row r="96" spans="1:16" x14ac:dyDescent="0.2">
      <c r="A96" s="5" t="s">
        <v>85</v>
      </c>
      <c r="B96" t="s">
        <v>217</v>
      </c>
      <c r="C96">
        <v>0.86412113896537202</v>
      </c>
      <c r="D96">
        <v>5.2074491700240901E-2</v>
      </c>
      <c r="E96">
        <v>0.94919032760238498</v>
      </c>
      <c r="F96">
        <v>6.8184854852051294E-2</v>
      </c>
      <c r="G96">
        <v>0.913134703535463</v>
      </c>
      <c r="H96">
        <v>2.9228265024634E-2</v>
      </c>
      <c r="I96">
        <v>0.81828130875192695</v>
      </c>
      <c r="J96">
        <v>5.5916588439531699E-2</v>
      </c>
      <c r="K96">
        <v>0.76720626694900895</v>
      </c>
      <c r="L96">
        <v>2.2144110495889199E-2</v>
      </c>
      <c r="M96" t="s">
        <v>217</v>
      </c>
      <c r="N96" s="5" t="s">
        <v>85</v>
      </c>
      <c r="O96">
        <f t="shared" si="2"/>
        <v>0.9103771012375419</v>
      </c>
      <c r="P96">
        <f t="shared" si="3"/>
        <v>0.89612332724155164</v>
      </c>
    </row>
    <row r="97" spans="1:16" x14ac:dyDescent="0.2">
      <c r="A97" s="4" t="s">
        <v>117</v>
      </c>
      <c r="B97" t="s">
        <v>218</v>
      </c>
      <c r="C97">
        <v>1.1665874235257601</v>
      </c>
      <c r="D97">
        <v>6.0526629852257097E-2</v>
      </c>
      <c r="E97">
        <v>1.0046257001954</v>
      </c>
      <c r="F97">
        <v>7.9085833419156801E-2</v>
      </c>
      <c r="G97">
        <v>0.957652516806485</v>
      </c>
      <c r="H97">
        <v>3.3991901905001197E-2</v>
      </c>
      <c r="I97">
        <v>0.98834040363758802</v>
      </c>
      <c r="J97">
        <v>2.97069821987203E-2</v>
      </c>
      <c r="K97">
        <v>0.97794954138996504</v>
      </c>
      <c r="L97">
        <v>2.48677630378881E-2</v>
      </c>
      <c r="M97" t="s">
        <v>218</v>
      </c>
      <c r="N97" s="4" t="s">
        <v>117</v>
      </c>
      <c r="O97">
        <f t="shared" si="2"/>
        <v>1.1612159865100589</v>
      </c>
      <c r="P97">
        <f t="shared" si="3"/>
        <v>1.0320449080355774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5F8B-4835-9B44-99D2-56BC9DA2871D}">
  <dimension ref="A1:R96"/>
  <sheetViews>
    <sheetView tabSelected="1" topLeftCell="A2" workbookViewId="0">
      <selection activeCell="N56" sqref="N56"/>
    </sheetView>
  </sheetViews>
  <sheetFormatPr baseColWidth="10" defaultRowHeight="16" x14ac:dyDescent="0.2"/>
  <cols>
    <col min="1" max="1" width="14.1640625" customWidth="1"/>
    <col min="8" max="8" width="14.1640625" customWidth="1"/>
    <col min="14" max="14" width="18.6640625" customWidth="1"/>
  </cols>
  <sheetData>
    <row r="1" spans="1:18" x14ac:dyDescent="0.2">
      <c r="A1" t="s">
        <v>242</v>
      </c>
      <c r="B1" t="s">
        <v>96</v>
      </c>
      <c r="C1" t="s">
        <v>97</v>
      </c>
      <c r="D1" t="s">
        <v>98</v>
      </c>
      <c r="E1" t="s">
        <v>99</v>
      </c>
      <c r="H1" t="s">
        <v>243</v>
      </c>
      <c r="I1" t="s">
        <v>96</v>
      </c>
      <c r="J1" t="s">
        <v>97</v>
      </c>
      <c r="K1" t="s">
        <v>98</v>
      </c>
      <c r="L1" t="s">
        <v>99</v>
      </c>
      <c r="N1" t="s">
        <v>249</v>
      </c>
      <c r="O1" t="s">
        <v>247</v>
      </c>
      <c r="P1" t="s">
        <v>248</v>
      </c>
      <c r="Q1" t="s">
        <v>245</v>
      </c>
      <c r="R1" t="s">
        <v>246</v>
      </c>
    </row>
    <row r="2" spans="1:18" x14ac:dyDescent="0.2">
      <c r="A2" t="s">
        <v>39</v>
      </c>
      <c r="B2" s="1">
        <v>1.03841215433914</v>
      </c>
      <c r="C2" s="1">
        <v>1.02098972995516</v>
      </c>
      <c r="D2" s="1">
        <v>1.0662917179711899</v>
      </c>
      <c r="E2" s="1">
        <v>1.0447284148190601</v>
      </c>
      <c r="H2" t="s">
        <v>39</v>
      </c>
      <c r="I2" s="1">
        <v>1.0174988820471</v>
      </c>
      <c r="J2" s="1">
        <v>1.00629660001774</v>
      </c>
      <c r="K2" s="1">
        <v>1.0082664208979799</v>
      </c>
      <c r="L2" s="1">
        <v>0.99630607520444403</v>
      </c>
      <c r="N2" t="s">
        <v>39</v>
      </c>
      <c r="O2" t="b">
        <f>(C2/B2&lt;0.85)</f>
        <v>0</v>
      </c>
      <c r="P2" t="b">
        <f>(E2/D2&lt;0.85)</f>
        <v>0</v>
      </c>
      <c r="Q2" t="b">
        <f>(J2/I2&lt;0.85)</f>
        <v>0</v>
      </c>
      <c r="R2" t="b">
        <f>(L2/K2&lt;0.85)</f>
        <v>0</v>
      </c>
    </row>
    <row r="3" spans="1:18" x14ac:dyDescent="0.2">
      <c r="A3" t="s">
        <v>40</v>
      </c>
      <c r="B3" s="1">
        <v>1.0271911265697</v>
      </c>
      <c r="C3" s="1">
        <v>0.90916407412901801</v>
      </c>
      <c r="D3" s="1">
        <v>0.96559703478515602</v>
      </c>
      <c r="E3" s="1">
        <v>1.0250793009372501</v>
      </c>
      <c r="H3" t="s">
        <v>40</v>
      </c>
      <c r="I3" s="1">
        <v>1.0083193021366199</v>
      </c>
      <c r="J3" s="1">
        <v>1.05100242024627</v>
      </c>
      <c r="K3" s="1">
        <v>0.98395259586748895</v>
      </c>
      <c r="L3" s="1">
        <v>0.959857506607113</v>
      </c>
      <c r="N3" t="s">
        <v>40</v>
      </c>
      <c r="O3" t="b">
        <f t="shared" ref="O3:O66" si="0">(C3/B3&lt;0.85)</f>
        <v>0</v>
      </c>
      <c r="P3" t="b">
        <f t="shared" ref="P3:P66" si="1">(E3/D3&lt;0.85)</f>
        <v>0</v>
      </c>
      <c r="Q3" t="b">
        <f>(J3/I3&lt;0.85)</f>
        <v>0</v>
      </c>
      <c r="R3" t="b">
        <f t="shared" ref="R3:R66" si="2">(L3/K3&lt;0.85)</f>
        <v>0</v>
      </c>
    </row>
    <row r="4" spans="1:18" x14ac:dyDescent="0.2">
      <c r="A4" t="s">
        <v>26</v>
      </c>
      <c r="B4" s="1">
        <v>1.0229282319967099</v>
      </c>
      <c r="C4" s="1">
        <v>0.849593902856009</v>
      </c>
      <c r="D4" s="1">
        <v>0.91468895606364897</v>
      </c>
      <c r="E4" s="1">
        <v>0.93153035432629105</v>
      </c>
      <c r="H4" t="s">
        <v>26</v>
      </c>
      <c r="I4" s="1">
        <v>0.949423304518902</v>
      </c>
      <c r="J4" s="1">
        <v>0.98031882572319895</v>
      </c>
      <c r="K4" s="1">
        <v>0.86094064446934904</v>
      </c>
      <c r="L4" s="1">
        <v>0.94362770264806295</v>
      </c>
      <c r="N4" t="s">
        <v>26</v>
      </c>
      <c r="O4" t="b">
        <f t="shared" si="0"/>
        <v>1</v>
      </c>
      <c r="P4" t="b">
        <f t="shared" si="1"/>
        <v>0</v>
      </c>
      <c r="Q4" t="b">
        <f>(J4/I4&lt;0.85)</f>
        <v>0</v>
      </c>
      <c r="R4" t="b">
        <f t="shared" si="2"/>
        <v>0</v>
      </c>
    </row>
    <row r="5" spans="1:18" x14ac:dyDescent="0.2">
      <c r="A5" t="s">
        <v>41</v>
      </c>
      <c r="B5" s="1">
        <v>0.93309982407509096</v>
      </c>
      <c r="C5" s="1">
        <v>0.89238453030593801</v>
      </c>
      <c r="D5" s="1">
        <v>0.91099762045841404</v>
      </c>
      <c r="E5" s="1">
        <v>0.92490228797162599</v>
      </c>
      <c r="H5" t="s">
        <v>41</v>
      </c>
      <c r="I5" s="1">
        <v>0.87557988418588395</v>
      </c>
      <c r="J5" s="1">
        <v>0.99853266949568797</v>
      </c>
      <c r="K5" s="1">
        <v>0.87139733606340697</v>
      </c>
      <c r="L5" s="1">
        <v>1.00232335914232</v>
      </c>
      <c r="N5" t="s">
        <v>41</v>
      </c>
      <c r="O5" t="b">
        <f t="shared" si="0"/>
        <v>0</v>
      </c>
      <c r="P5" t="b">
        <f t="shared" si="1"/>
        <v>0</v>
      </c>
      <c r="Q5" t="b">
        <f>(J5/I5&lt;0.85)</f>
        <v>0</v>
      </c>
      <c r="R5" t="b">
        <f t="shared" si="2"/>
        <v>0</v>
      </c>
    </row>
    <row r="6" spans="1:18" x14ac:dyDescent="0.2">
      <c r="A6" t="s">
        <v>42</v>
      </c>
      <c r="B6" s="1">
        <v>1.04169353454893</v>
      </c>
      <c r="C6" s="1">
        <v>0.90512816188554102</v>
      </c>
      <c r="D6" s="1">
        <v>0.98399973647220995</v>
      </c>
      <c r="E6" s="1">
        <v>1.00226760395285</v>
      </c>
      <c r="H6" t="s">
        <v>42</v>
      </c>
      <c r="I6" s="1">
        <v>0.94327738204709399</v>
      </c>
      <c r="J6" s="1">
        <v>0.98649398475497296</v>
      </c>
      <c r="K6" s="1">
        <v>0.91452323545039005</v>
      </c>
      <c r="L6" s="1">
        <v>1.0409667094484301</v>
      </c>
      <c r="N6" t="s">
        <v>42</v>
      </c>
      <c r="O6" t="b">
        <f t="shared" si="0"/>
        <v>0</v>
      </c>
      <c r="P6" t="b">
        <f t="shared" si="1"/>
        <v>0</v>
      </c>
      <c r="Q6" t="b">
        <f>(J6/I6&lt;0.85)</f>
        <v>0</v>
      </c>
      <c r="R6" t="b">
        <f t="shared" si="2"/>
        <v>0</v>
      </c>
    </row>
    <row r="7" spans="1:18" x14ac:dyDescent="0.2">
      <c r="A7" t="s">
        <v>43</v>
      </c>
      <c r="B7" s="1">
        <v>0.957118782180434</v>
      </c>
      <c r="C7" s="1">
        <v>0.95018097876482499</v>
      </c>
      <c r="D7" s="1">
        <v>0.93261156132285195</v>
      </c>
      <c r="E7" s="1">
        <v>0.99127153995717698</v>
      </c>
      <c r="H7" t="s">
        <v>43</v>
      </c>
      <c r="I7" s="1">
        <v>0.99085683576283701</v>
      </c>
      <c r="J7" s="1">
        <v>0.98436710741167099</v>
      </c>
      <c r="K7" s="1">
        <v>0.92730280871075699</v>
      </c>
      <c r="L7" s="1">
        <v>0.97208158013065304</v>
      </c>
      <c r="N7" t="s">
        <v>43</v>
      </c>
      <c r="O7" t="b">
        <f t="shared" si="0"/>
        <v>0</v>
      </c>
      <c r="P7" t="b">
        <f t="shared" si="1"/>
        <v>0</v>
      </c>
      <c r="Q7" t="b">
        <f>(J7/I7&lt;0.85)</f>
        <v>0</v>
      </c>
      <c r="R7" t="b">
        <f t="shared" si="2"/>
        <v>0</v>
      </c>
    </row>
    <row r="8" spans="1:18" x14ac:dyDescent="0.2">
      <c r="A8" t="s">
        <v>44</v>
      </c>
      <c r="B8" s="1">
        <v>1.00742556555267</v>
      </c>
      <c r="C8" s="1">
        <v>0.93182057256822604</v>
      </c>
      <c r="D8" s="1">
        <v>0.94961651763714905</v>
      </c>
      <c r="E8" s="1">
        <v>1.04687702801219</v>
      </c>
      <c r="H8" t="s">
        <v>44</v>
      </c>
      <c r="I8" s="1">
        <v>0.967141006948121</v>
      </c>
      <c r="J8" s="1">
        <v>0.95842843245687304</v>
      </c>
      <c r="K8" s="1">
        <v>0.93860993076397303</v>
      </c>
      <c r="L8" s="1">
        <v>1.00727511859137</v>
      </c>
      <c r="N8" t="s">
        <v>44</v>
      </c>
      <c r="O8" t="b">
        <f t="shared" si="0"/>
        <v>0</v>
      </c>
      <c r="P8" t="b">
        <f t="shared" si="1"/>
        <v>0</v>
      </c>
      <c r="Q8" t="b">
        <f>(J8/I8&lt;0.85)</f>
        <v>0</v>
      </c>
      <c r="R8" t="b">
        <f t="shared" si="2"/>
        <v>0</v>
      </c>
    </row>
    <row r="9" spans="1:18" x14ac:dyDescent="0.2">
      <c r="A9" t="s">
        <v>45</v>
      </c>
      <c r="B9" s="1">
        <v>1.01208491482522</v>
      </c>
      <c r="C9" s="1">
        <v>1.0046914891468399</v>
      </c>
      <c r="D9" s="1">
        <v>0.95356409171598899</v>
      </c>
      <c r="E9" s="1">
        <v>1.09366499286636</v>
      </c>
      <c r="H9" t="s">
        <v>45</v>
      </c>
      <c r="I9" s="1">
        <v>0.99029537431636505</v>
      </c>
      <c r="J9" s="1">
        <v>0.94651248550173706</v>
      </c>
      <c r="K9" s="1">
        <v>0.99325505970046402</v>
      </c>
      <c r="L9" s="1">
        <v>1.03732378917361</v>
      </c>
      <c r="N9" t="s">
        <v>45</v>
      </c>
      <c r="O9" t="b">
        <f t="shared" si="0"/>
        <v>0</v>
      </c>
      <c r="P9" t="b">
        <f t="shared" si="1"/>
        <v>0</v>
      </c>
      <c r="Q9" t="b">
        <f>(J9/I9&lt;0.85)</f>
        <v>0</v>
      </c>
      <c r="R9" t="b">
        <f t="shared" si="2"/>
        <v>0</v>
      </c>
    </row>
    <row r="10" spans="1:18" x14ac:dyDescent="0.2">
      <c r="A10" t="s">
        <v>1</v>
      </c>
      <c r="B10" s="1">
        <v>1.0022459312454</v>
      </c>
      <c r="C10" s="1">
        <v>0.92793588406078398</v>
      </c>
      <c r="D10" s="1">
        <v>0.97422419451763498</v>
      </c>
      <c r="E10" s="1">
        <v>1.0086590690727799</v>
      </c>
      <c r="H10" t="s">
        <v>1</v>
      </c>
      <c r="I10" s="1">
        <v>0.96086118070051696</v>
      </c>
      <c r="J10" s="1">
        <v>0.89003970633281804</v>
      </c>
      <c r="K10" s="1">
        <v>0.99129036086411904</v>
      </c>
      <c r="L10" s="1">
        <v>0.95787674423314495</v>
      </c>
      <c r="N10" t="s">
        <v>1</v>
      </c>
      <c r="O10" t="b">
        <f t="shared" si="0"/>
        <v>0</v>
      </c>
      <c r="P10" t="b">
        <f t="shared" si="1"/>
        <v>0</v>
      </c>
      <c r="Q10" t="b">
        <f>(J10/I10&lt;0.85)</f>
        <v>0</v>
      </c>
      <c r="R10" t="b">
        <f t="shared" si="2"/>
        <v>0</v>
      </c>
    </row>
    <row r="11" spans="1:18" x14ac:dyDescent="0.2">
      <c r="A11" t="s">
        <v>2</v>
      </c>
      <c r="B11" s="1">
        <v>0.56411117951640599</v>
      </c>
      <c r="C11" s="1">
        <v>0.56238093807962797</v>
      </c>
      <c r="D11" s="1">
        <v>0.65128014207407403</v>
      </c>
      <c r="E11" s="1">
        <v>0.60391824738274702</v>
      </c>
      <c r="H11" t="s">
        <v>2</v>
      </c>
      <c r="I11" s="1">
        <v>0.55907640712083695</v>
      </c>
      <c r="J11" s="1">
        <v>0.546676535116703</v>
      </c>
      <c r="K11" s="1">
        <v>0.60953799365957895</v>
      </c>
      <c r="L11" s="1">
        <v>0.60990352402117898</v>
      </c>
      <c r="N11" t="s">
        <v>2</v>
      </c>
      <c r="O11" t="b">
        <f t="shared" si="0"/>
        <v>0</v>
      </c>
      <c r="P11" t="b">
        <f t="shared" si="1"/>
        <v>0</v>
      </c>
      <c r="Q11" t="b">
        <f>(J11/I11&lt;0.85)</f>
        <v>0</v>
      </c>
      <c r="R11" t="b">
        <f t="shared" si="2"/>
        <v>0</v>
      </c>
    </row>
    <row r="12" spans="1:18" x14ac:dyDescent="0.2">
      <c r="A12" t="s">
        <v>46</v>
      </c>
      <c r="B12" s="1">
        <v>0.99922547534943096</v>
      </c>
      <c r="C12" s="1">
        <v>0.83922908691721698</v>
      </c>
      <c r="D12" s="1">
        <v>0.87783102082388198</v>
      </c>
      <c r="E12" s="1">
        <v>0.84681382392242399</v>
      </c>
      <c r="H12" t="s">
        <v>46</v>
      </c>
      <c r="I12" s="1">
        <v>0.92860731443034294</v>
      </c>
      <c r="J12" s="1">
        <v>0.85832143083791601</v>
      </c>
      <c r="K12" s="1">
        <v>0.80765748742269405</v>
      </c>
      <c r="L12" s="1">
        <v>0.89092737079239404</v>
      </c>
      <c r="N12" t="s">
        <v>46</v>
      </c>
      <c r="O12" t="b">
        <f t="shared" si="0"/>
        <v>1</v>
      </c>
      <c r="P12" t="b">
        <f t="shared" si="1"/>
        <v>0</v>
      </c>
      <c r="Q12" t="b">
        <f>(J12/I12&lt;0.85)</f>
        <v>0</v>
      </c>
      <c r="R12" t="b">
        <f t="shared" si="2"/>
        <v>0</v>
      </c>
    </row>
    <row r="13" spans="1:18" x14ac:dyDescent="0.2">
      <c r="A13" t="s">
        <v>47</v>
      </c>
      <c r="B13" s="1">
        <v>1.0066936968337701</v>
      </c>
      <c r="C13" s="1">
        <v>0.84114574595398595</v>
      </c>
      <c r="D13" s="1">
        <v>0.95089271797344399</v>
      </c>
      <c r="E13" s="1">
        <v>0.85871626904138898</v>
      </c>
      <c r="H13" t="s">
        <v>47</v>
      </c>
      <c r="I13" s="1">
        <v>0.88787755566613202</v>
      </c>
      <c r="J13" s="1">
        <v>0.89408545880007895</v>
      </c>
      <c r="K13" s="1">
        <v>0.89353809201993095</v>
      </c>
      <c r="L13" s="1">
        <v>0.85896333491556698</v>
      </c>
      <c r="N13" t="s">
        <v>47</v>
      </c>
      <c r="O13" t="b">
        <f t="shared" si="0"/>
        <v>1</v>
      </c>
      <c r="P13" t="b">
        <f t="shared" si="1"/>
        <v>0</v>
      </c>
      <c r="Q13" t="b">
        <f>(J13/I13&lt;0.85)</f>
        <v>0</v>
      </c>
      <c r="R13" t="b">
        <f t="shared" si="2"/>
        <v>0</v>
      </c>
    </row>
    <row r="14" spans="1:18" x14ac:dyDescent="0.2">
      <c r="A14" t="s">
        <v>48</v>
      </c>
      <c r="B14" s="1">
        <v>0.93737233023688804</v>
      </c>
      <c r="C14" s="1">
        <v>0.78000393491099895</v>
      </c>
      <c r="D14" s="1">
        <v>0.86619129393940197</v>
      </c>
      <c r="E14" s="1">
        <v>0.75330364187766596</v>
      </c>
      <c r="H14" t="s">
        <v>48</v>
      </c>
      <c r="I14" s="1">
        <v>0.76644893915745504</v>
      </c>
      <c r="J14" s="1">
        <v>0.78921940664785795</v>
      </c>
      <c r="K14" s="1">
        <v>0.80079987115538098</v>
      </c>
      <c r="L14" s="1">
        <v>0.81561211130001299</v>
      </c>
      <c r="N14" t="s">
        <v>48</v>
      </c>
      <c r="O14" t="b">
        <f t="shared" si="0"/>
        <v>1</v>
      </c>
      <c r="P14" t="b">
        <f t="shared" si="1"/>
        <v>0</v>
      </c>
      <c r="Q14" t="b">
        <f>(J14/I14&lt;0.85)</f>
        <v>0</v>
      </c>
      <c r="R14" t="b">
        <f t="shared" si="2"/>
        <v>0</v>
      </c>
    </row>
    <row r="15" spans="1:18" x14ac:dyDescent="0.2">
      <c r="A15" t="s">
        <v>27</v>
      </c>
      <c r="B15" s="1">
        <v>0.88115936155410102</v>
      </c>
      <c r="C15" s="1">
        <v>0.38199159936958799</v>
      </c>
      <c r="D15" s="1">
        <v>0.92838213628304</v>
      </c>
      <c r="E15" s="1">
        <v>0.47536907187100202</v>
      </c>
      <c r="H15" t="s">
        <v>27</v>
      </c>
      <c r="I15" s="1">
        <v>0.78526856872041695</v>
      </c>
      <c r="J15" s="1">
        <v>0.355837614428824</v>
      </c>
      <c r="K15" s="1">
        <v>0.74393082437152303</v>
      </c>
      <c r="L15" s="1">
        <v>0.36245145280805102</v>
      </c>
      <c r="N15" s="27" t="s">
        <v>27</v>
      </c>
      <c r="O15" t="b">
        <f t="shared" si="0"/>
        <v>1</v>
      </c>
      <c r="P15" t="b">
        <f t="shared" si="1"/>
        <v>1</v>
      </c>
      <c r="Q15" t="b">
        <f>(J15/I15&lt;0.85)</f>
        <v>1</v>
      </c>
      <c r="R15" t="b">
        <f t="shared" si="2"/>
        <v>1</v>
      </c>
    </row>
    <row r="16" spans="1:18" x14ac:dyDescent="0.2">
      <c r="A16" t="s">
        <v>28</v>
      </c>
      <c r="B16" s="1">
        <v>0.91951078184851498</v>
      </c>
      <c r="C16" s="1">
        <v>0.53241452226736696</v>
      </c>
      <c r="D16" s="1">
        <v>0.95869685938174798</v>
      </c>
      <c r="E16" s="1">
        <v>0.64083025211507605</v>
      </c>
      <c r="H16" t="s">
        <v>28</v>
      </c>
      <c r="I16" s="1">
        <v>0.77929279212408398</v>
      </c>
      <c r="J16" s="1">
        <v>0.49786527205125303</v>
      </c>
      <c r="K16" s="1">
        <v>0.83823539022510296</v>
      </c>
      <c r="L16" s="1">
        <v>0.58917608478239003</v>
      </c>
      <c r="N16" s="27" t="s">
        <v>28</v>
      </c>
      <c r="O16" t="b">
        <f t="shared" si="0"/>
        <v>1</v>
      </c>
      <c r="P16" t="b">
        <f t="shared" si="1"/>
        <v>1</v>
      </c>
      <c r="Q16" t="b">
        <f>(J16/I16&lt;0.85)</f>
        <v>1</v>
      </c>
      <c r="R16" t="b">
        <f t="shared" si="2"/>
        <v>1</v>
      </c>
    </row>
    <row r="17" spans="1:18" x14ac:dyDescent="0.2">
      <c r="A17" t="s">
        <v>49</v>
      </c>
      <c r="B17" s="1">
        <v>1.0215056365889199</v>
      </c>
      <c r="C17" s="1">
        <v>0.94546975930031896</v>
      </c>
      <c r="D17" s="1">
        <v>0.99279633414568902</v>
      </c>
      <c r="E17" s="1">
        <v>1.0292409831126501</v>
      </c>
      <c r="H17" t="s">
        <v>49</v>
      </c>
      <c r="I17" s="1">
        <v>0.89866298981788395</v>
      </c>
      <c r="J17" s="1">
        <v>0.94566975051630897</v>
      </c>
      <c r="K17" s="1">
        <v>0.87879980076159103</v>
      </c>
      <c r="L17" s="1">
        <v>0.94634007944013598</v>
      </c>
      <c r="N17" t="s">
        <v>49</v>
      </c>
      <c r="O17" t="b">
        <f t="shared" si="0"/>
        <v>0</v>
      </c>
      <c r="P17" t="b">
        <f t="shared" si="1"/>
        <v>0</v>
      </c>
      <c r="Q17" t="b">
        <f>(J17/I17&lt;0.85)</f>
        <v>0</v>
      </c>
      <c r="R17" t="b">
        <f t="shared" si="2"/>
        <v>0</v>
      </c>
    </row>
    <row r="18" spans="1:18" x14ac:dyDescent="0.2">
      <c r="A18" t="s">
        <v>3</v>
      </c>
      <c r="B18" s="1">
        <v>0.51021898409103905</v>
      </c>
      <c r="C18" s="1">
        <v>0.314455875321829</v>
      </c>
      <c r="D18" s="1">
        <v>0.44360226611096198</v>
      </c>
      <c r="E18" s="1">
        <v>0.330384036222306</v>
      </c>
      <c r="H18" t="s">
        <v>3</v>
      </c>
      <c r="I18" s="1">
        <v>0.495437888585331</v>
      </c>
      <c r="J18" s="1">
        <v>0.350522442265287</v>
      </c>
      <c r="K18" s="1">
        <v>0.43493722282198499</v>
      </c>
      <c r="L18" s="1">
        <v>0.30568737493253101</v>
      </c>
      <c r="N18" s="27" t="s">
        <v>3</v>
      </c>
      <c r="O18" t="b">
        <f t="shared" si="0"/>
        <v>1</v>
      </c>
      <c r="P18" t="b">
        <f t="shared" si="1"/>
        <v>1</v>
      </c>
      <c r="Q18" t="b">
        <f>(J18/I18&lt;0.85)</f>
        <v>1</v>
      </c>
      <c r="R18" t="b">
        <f t="shared" si="2"/>
        <v>1</v>
      </c>
    </row>
    <row r="19" spans="1:18" x14ac:dyDescent="0.2">
      <c r="A19" t="s">
        <v>4</v>
      </c>
      <c r="B19" s="1">
        <v>0.119362177217608</v>
      </c>
      <c r="C19" s="1">
        <v>0.10305423677843301</v>
      </c>
      <c r="D19" s="1">
        <v>0.11250827020441601</v>
      </c>
      <c r="E19" s="1">
        <v>0.11841706895954</v>
      </c>
      <c r="H19" t="s">
        <v>4</v>
      </c>
      <c r="I19" s="1">
        <v>0.135143840605328</v>
      </c>
      <c r="J19" s="1">
        <v>0.139769035380749</v>
      </c>
      <c r="K19" s="1">
        <v>0.118379392811541</v>
      </c>
      <c r="L19" s="1">
        <v>0.10998707207597901</v>
      </c>
      <c r="N19" t="s">
        <v>4</v>
      </c>
      <c r="O19" t="b">
        <f t="shared" si="0"/>
        <v>0</v>
      </c>
      <c r="P19" t="b">
        <f t="shared" si="1"/>
        <v>0</v>
      </c>
      <c r="Q19" t="b">
        <f>(J19/I19&lt;0.85)</f>
        <v>0</v>
      </c>
      <c r="R19" t="b">
        <f t="shared" si="2"/>
        <v>0</v>
      </c>
    </row>
    <row r="20" spans="1:18" x14ac:dyDescent="0.2">
      <c r="A20" t="s">
        <v>50</v>
      </c>
      <c r="B20" s="1">
        <v>0.98018259816939002</v>
      </c>
      <c r="C20" s="1">
        <v>1.0064382482936101</v>
      </c>
      <c r="D20" s="1">
        <v>0.98229934844788003</v>
      </c>
      <c r="E20" s="1">
        <v>0.96402853129403898</v>
      </c>
      <c r="H20" t="s">
        <v>50</v>
      </c>
      <c r="I20" s="1">
        <v>0.98133067199537405</v>
      </c>
      <c r="J20" s="1">
        <v>1.0552824612022</v>
      </c>
      <c r="K20" s="1">
        <v>0.90763750589553904</v>
      </c>
      <c r="L20" s="1">
        <v>0.94220297449355905</v>
      </c>
      <c r="N20" t="s">
        <v>50</v>
      </c>
      <c r="O20" t="b">
        <f t="shared" si="0"/>
        <v>0</v>
      </c>
      <c r="P20" t="b">
        <f t="shared" si="1"/>
        <v>0</v>
      </c>
      <c r="Q20" t="b">
        <f>(J20/I20&lt;0.85)</f>
        <v>0</v>
      </c>
      <c r="R20" t="b">
        <f t="shared" si="2"/>
        <v>0</v>
      </c>
    </row>
    <row r="21" spans="1:18" x14ac:dyDescent="0.2">
      <c r="A21" t="s">
        <v>5</v>
      </c>
      <c r="B21" s="1">
        <v>0.67795753216687604</v>
      </c>
      <c r="C21" s="1">
        <v>0.62413638039305397</v>
      </c>
      <c r="D21" s="1">
        <v>0.65315619032887995</v>
      </c>
      <c r="E21" s="1">
        <v>0.64289040715004098</v>
      </c>
      <c r="H21" t="s">
        <v>5</v>
      </c>
      <c r="I21" s="1">
        <v>0.59642607832615402</v>
      </c>
      <c r="J21" s="1">
        <v>0.64585973151623699</v>
      </c>
      <c r="K21" s="1">
        <v>0.636234351862905</v>
      </c>
      <c r="L21" s="1">
        <v>0.61256244510128899</v>
      </c>
      <c r="N21" t="s">
        <v>5</v>
      </c>
      <c r="O21" t="b">
        <f t="shared" si="0"/>
        <v>0</v>
      </c>
      <c r="P21" t="b">
        <f t="shared" si="1"/>
        <v>0</v>
      </c>
      <c r="Q21" t="b">
        <f>(J21/I21&lt;0.85)</f>
        <v>0</v>
      </c>
      <c r="R21" t="b">
        <f t="shared" si="2"/>
        <v>0</v>
      </c>
    </row>
    <row r="22" spans="1:18" x14ac:dyDescent="0.2">
      <c r="A22" t="s">
        <v>6</v>
      </c>
      <c r="B22" s="1">
        <v>0.92547756098866696</v>
      </c>
      <c r="C22" s="1">
        <v>0.81832362694066396</v>
      </c>
      <c r="D22" s="1">
        <v>0.84041141097632499</v>
      </c>
      <c r="E22" s="1">
        <v>0.83007868535066498</v>
      </c>
      <c r="H22" t="s">
        <v>6</v>
      </c>
      <c r="I22" s="1">
        <v>0.78610431324034302</v>
      </c>
      <c r="J22" s="1">
        <v>0.79325198038505795</v>
      </c>
      <c r="K22" s="1">
        <v>0.77375438596491197</v>
      </c>
      <c r="L22" s="1">
        <v>0.796561225597894</v>
      </c>
      <c r="N22" t="s">
        <v>6</v>
      </c>
      <c r="O22" t="b">
        <f t="shared" si="0"/>
        <v>0</v>
      </c>
      <c r="P22" t="b">
        <f t="shared" si="1"/>
        <v>0</v>
      </c>
      <c r="Q22" t="b">
        <f>(J22/I22&lt;0.85)</f>
        <v>0</v>
      </c>
      <c r="R22" t="b">
        <f t="shared" si="2"/>
        <v>0</v>
      </c>
    </row>
    <row r="23" spans="1:18" x14ac:dyDescent="0.2">
      <c r="A23" t="s">
        <v>29</v>
      </c>
      <c r="B23" s="1">
        <v>0.90978421342920901</v>
      </c>
      <c r="C23" s="1">
        <v>0.87591140515589505</v>
      </c>
      <c r="D23" s="1">
        <v>0.93999486689122103</v>
      </c>
      <c r="E23" s="1">
        <v>0.96367803298380195</v>
      </c>
      <c r="H23" t="s">
        <v>29</v>
      </c>
      <c r="I23" s="1">
        <v>0.89211980200089602</v>
      </c>
      <c r="J23" s="1">
        <v>0.93519960706623295</v>
      </c>
      <c r="K23" s="1">
        <v>0.89585589814298705</v>
      </c>
      <c r="L23" s="1">
        <v>0.91602242038846304</v>
      </c>
      <c r="N23" t="s">
        <v>29</v>
      </c>
      <c r="O23" t="b">
        <f t="shared" si="0"/>
        <v>0</v>
      </c>
      <c r="P23" t="b">
        <f t="shared" si="1"/>
        <v>0</v>
      </c>
      <c r="Q23" t="b">
        <f>(J23/I23&lt;0.85)</f>
        <v>0</v>
      </c>
      <c r="R23" t="b">
        <f t="shared" si="2"/>
        <v>0</v>
      </c>
    </row>
    <row r="24" spans="1:18" x14ac:dyDescent="0.2">
      <c r="A24" t="s">
        <v>51</v>
      </c>
      <c r="B24" s="1">
        <v>1.0113243695534799</v>
      </c>
      <c r="C24" s="1">
        <v>0.93196500952600103</v>
      </c>
      <c r="D24" s="1">
        <v>0.96668795257092099</v>
      </c>
      <c r="E24" s="1">
        <v>0.97191493538636797</v>
      </c>
      <c r="H24" t="s">
        <v>51</v>
      </c>
      <c r="I24" s="1">
        <v>0.88051591971574905</v>
      </c>
      <c r="J24" s="1">
        <v>0.95585522836106096</v>
      </c>
      <c r="K24" s="1">
        <v>0.89962147501797396</v>
      </c>
      <c r="L24" s="1">
        <v>0.97015126246432803</v>
      </c>
      <c r="N24" t="s">
        <v>51</v>
      </c>
      <c r="O24" t="b">
        <f t="shared" si="0"/>
        <v>0</v>
      </c>
      <c r="P24" t="b">
        <f t="shared" si="1"/>
        <v>0</v>
      </c>
      <c r="Q24" t="b">
        <f>(J24/I24&lt;0.85)</f>
        <v>0</v>
      </c>
      <c r="R24" t="b">
        <f t="shared" si="2"/>
        <v>0</v>
      </c>
    </row>
    <row r="25" spans="1:18" x14ac:dyDescent="0.2">
      <c r="A25" t="s">
        <v>52</v>
      </c>
      <c r="B25" s="1">
        <v>0.97779011841442498</v>
      </c>
      <c r="C25" s="1">
        <v>0.95374007419714302</v>
      </c>
      <c r="D25" s="1">
        <v>0.98837502592137405</v>
      </c>
      <c r="E25" s="1">
        <v>1.0006389611420301</v>
      </c>
      <c r="H25" t="s">
        <v>52</v>
      </c>
      <c r="I25" s="1">
        <v>0.96373823055691499</v>
      </c>
      <c r="J25" s="1">
        <v>1.0100802456073099</v>
      </c>
      <c r="K25" s="1">
        <v>0.93628834109607195</v>
      </c>
      <c r="L25" s="1">
        <v>0.95893026179881102</v>
      </c>
      <c r="N25" t="s">
        <v>52</v>
      </c>
      <c r="O25" t="b">
        <f t="shared" si="0"/>
        <v>0</v>
      </c>
      <c r="P25" t="b">
        <f t="shared" si="1"/>
        <v>0</v>
      </c>
      <c r="Q25" t="b">
        <f>(J25/I25&lt;0.85)</f>
        <v>0</v>
      </c>
      <c r="R25" t="b">
        <f t="shared" si="2"/>
        <v>0</v>
      </c>
    </row>
    <row r="26" spans="1:18" x14ac:dyDescent="0.2">
      <c r="A26" t="s">
        <v>53</v>
      </c>
      <c r="B26" s="1">
        <v>1.0638124625268399</v>
      </c>
      <c r="C26" s="1">
        <v>0.932446982267082</v>
      </c>
      <c r="D26" s="1">
        <v>1.0300023397472799</v>
      </c>
      <c r="E26" s="1">
        <v>1.0763499697346499</v>
      </c>
      <c r="H26" t="s">
        <v>53</v>
      </c>
      <c r="I26" s="1">
        <v>0.96124485433991103</v>
      </c>
      <c r="J26" s="1">
        <v>0.98163927068783496</v>
      </c>
      <c r="K26" s="1">
        <v>0.99860492566384795</v>
      </c>
      <c r="L26" s="1">
        <v>0.94959870303081695</v>
      </c>
      <c r="N26" t="s">
        <v>53</v>
      </c>
      <c r="O26" t="b">
        <f t="shared" si="0"/>
        <v>0</v>
      </c>
      <c r="P26" t="b">
        <f t="shared" si="1"/>
        <v>0</v>
      </c>
      <c r="Q26" t="b">
        <f>(J26/I26&lt;0.85)</f>
        <v>0</v>
      </c>
      <c r="R26" t="b">
        <f t="shared" si="2"/>
        <v>0</v>
      </c>
    </row>
    <row r="27" spans="1:18" x14ac:dyDescent="0.2">
      <c r="A27" t="s">
        <v>7</v>
      </c>
      <c r="B27" s="1">
        <v>0.79840812651924598</v>
      </c>
      <c r="C27" s="1">
        <v>0.70080558999517095</v>
      </c>
      <c r="D27" s="1">
        <v>0.55266409784283799</v>
      </c>
      <c r="E27" s="1">
        <v>0.48801026393271701</v>
      </c>
      <c r="H27" t="s">
        <v>7</v>
      </c>
      <c r="I27" s="1">
        <v>0.79521956993778198</v>
      </c>
      <c r="J27" s="1">
        <v>0.74650909798802201</v>
      </c>
      <c r="K27" s="1">
        <v>0.39528798515910102</v>
      </c>
      <c r="L27" s="1">
        <v>0.928329779207132</v>
      </c>
      <c r="N27" t="s">
        <v>7</v>
      </c>
      <c r="O27" t="b">
        <f t="shared" si="0"/>
        <v>0</v>
      </c>
      <c r="P27" t="b">
        <f t="shared" si="1"/>
        <v>0</v>
      </c>
      <c r="Q27" t="b">
        <f>(J27/I27&lt;0.85)</f>
        <v>0</v>
      </c>
      <c r="R27" t="b">
        <f t="shared" si="2"/>
        <v>0</v>
      </c>
    </row>
    <row r="28" spans="1:18" x14ac:dyDescent="0.2">
      <c r="A28" t="s">
        <v>54</v>
      </c>
      <c r="B28" s="1">
        <v>1.02984293290338</v>
      </c>
      <c r="C28" s="1">
        <v>1.02319091747202</v>
      </c>
      <c r="D28" s="1">
        <v>1.15186045699605</v>
      </c>
      <c r="E28" s="1">
        <v>1.1361626164313501</v>
      </c>
      <c r="H28" t="s">
        <v>54</v>
      </c>
      <c r="I28" s="1">
        <v>1.0655941641461</v>
      </c>
      <c r="J28" s="1">
        <v>0.96883341762041997</v>
      </c>
      <c r="K28" s="1">
        <v>1.2105646271231001</v>
      </c>
      <c r="L28" s="1">
        <v>1.00216864828594</v>
      </c>
      <c r="N28" t="s">
        <v>54</v>
      </c>
      <c r="O28" t="b">
        <f t="shared" si="0"/>
        <v>0</v>
      </c>
      <c r="P28" t="b">
        <f t="shared" si="1"/>
        <v>0</v>
      </c>
      <c r="Q28" t="b">
        <f>(J28/I28&lt;0.85)</f>
        <v>0</v>
      </c>
      <c r="R28" t="b">
        <f t="shared" si="2"/>
        <v>1</v>
      </c>
    </row>
    <row r="29" spans="1:18" x14ac:dyDescent="0.2">
      <c r="A29" t="s">
        <v>55</v>
      </c>
      <c r="B29" s="1">
        <v>1.04860219718852</v>
      </c>
      <c r="C29" s="1">
        <v>1.00056925897937</v>
      </c>
      <c r="D29" s="1">
        <v>0.99049694966266699</v>
      </c>
      <c r="E29" s="1">
        <v>0.99517506458209204</v>
      </c>
      <c r="H29" t="s">
        <v>55</v>
      </c>
      <c r="I29" s="1">
        <v>0.98528546256294602</v>
      </c>
      <c r="J29" s="1">
        <v>0.95747307125459702</v>
      </c>
      <c r="K29" s="1">
        <v>1.00534539164961</v>
      </c>
      <c r="L29" s="1">
        <v>0.96756024964495402</v>
      </c>
      <c r="N29" t="s">
        <v>55</v>
      </c>
      <c r="O29" t="b">
        <f t="shared" si="0"/>
        <v>0</v>
      </c>
      <c r="P29" t="b">
        <f t="shared" si="1"/>
        <v>0</v>
      </c>
      <c r="Q29" t="b">
        <f>(J29/I29&lt;0.85)</f>
        <v>0</v>
      </c>
      <c r="R29" t="b">
        <f t="shared" si="2"/>
        <v>0</v>
      </c>
    </row>
    <row r="30" spans="1:18" x14ac:dyDescent="0.2">
      <c r="A30" t="s">
        <v>8</v>
      </c>
      <c r="B30" s="1">
        <v>0.97391612029583696</v>
      </c>
      <c r="C30" s="1">
        <v>0.76916696319713895</v>
      </c>
      <c r="D30" s="1">
        <v>0.76049840101299304</v>
      </c>
      <c r="E30" s="1">
        <v>0.77131533309276101</v>
      </c>
      <c r="H30" t="s">
        <v>8</v>
      </c>
      <c r="I30" s="1">
        <v>0.775430189908347</v>
      </c>
      <c r="J30" s="1">
        <v>0.77335200865331</v>
      </c>
      <c r="K30" s="1">
        <v>0.73109508270068302</v>
      </c>
      <c r="L30" s="1">
        <v>0.73244038619672702</v>
      </c>
      <c r="N30" t="s">
        <v>8</v>
      </c>
      <c r="O30" t="b">
        <f t="shared" si="0"/>
        <v>1</v>
      </c>
      <c r="P30" t="b">
        <f t="shared" si="1"/>
        <v>0</v>
      </c>
      <c r="Q30" t="b">
        <f>(J30/I30&lt;0.85)</f>
        <v>0</v>
      </c>
      <c r="R30" t="b">
        <f t="shared" si="2"/>
        <v>0</v>
      </c>
    </row>
    <row r="31" spans="1:18" x14ac:dyDescent="0.2">
      <c r="A31" t="s">
        <v>56</v>
      </c>
      <c r="B31" s="1">
        <v>1.2264557990708</v>
      </c>
      <c r="C31" s="1">
        <v>0.97389012319419499</v>
      </c>
      <c r="D31" s="1">
        <v>1.01591281268098</v>
      </c>
      <c r="E31" s="1">
        <v>0.91211467199664098</v>
      </c>
      <c r="H31" t="s">
        <v>56</v>
      </c>
      <c r="I31" s="1">
        <v>1.00172644634772</v>
      </c>
      <c r="J31" s="1">
        <v>0.92331010801615698</v>
      </c>
      <c r="K31" s="1">
        <v>0.86562065061084703</v>
      </c>
      <c r="L31" s="1">
        <v>0.99192607754414697</v>
      </c>
      <c r="N31" t="s">
        <v>56</v>
      </c>
      <c r="O31" t="b">
        <f t="shared" si="0"/>
        <v>1</v>
      </c>
      <c r="P31" t="b">
        <f t="shared" si="1"/>
        <v>0</v>
      </c>
      <c r="Q31" t="b">
        <f>(J31/I31&lt;0.85)</f>
        <v>0</v>
      </c>
      <c r="R31" t="b">
        <f t="shared" si="2"/>
        <v>0</v>
      </c>
    </row>
    <row r="32" spans="1:18" x14ac:dyDescent="0.2">
      <c r="A32" t="s">
        <v>57</v>
      </c>
      <c r="B32" s="1">
        <v>0.97990217578808203</v>
      </c>
      <c r="C32" s="1">
        <v>0.87846901447526105</v>
      </c>
      <c r="D32" s="1">
        <v>1.0590982802143301</v>
      </c>
      <c r="E32" s="1">
        <v>0.94568927191665397</v>
      </c>
      <c r="H32" t="s">
        <v>57</v>
      </c>
      <c r="I32" s="1">
        <v>1.02420297205233</v>
      </c>
      <c r="J32" s="1">
        <v>0.88287906763548096</v>
      </c>
      <c r="K32" s="1">
        <v>0.95327761408314304</v>
      </c>
      <c r="L32" s="1">
        <v>1.0323589289463799</v>
      </c>
      <c r="N32" t="s">
        <v>57</v>
      </c>
      <c r="O32" t="b">
        <f t="shared" si="0"/>
        <v>0</v>
      </c>
      <c r="P32" t="b">
        <f t="shared" si="1"/>
        <v>0</v>
      </c>
      <c r="Q32" t="b">
        <f>(J32/I32&lt;0.85)</f>
        <v>0</v>
      </c>
      <c r="R32" t="b">
        <f t="shared" si="2"/>
        <v>0</v>
      </c>
    </row>
    <row r="33" spans="1:18" x14ac:dyDescent="0.2">
      <c r="A33" t="s">
        <v>58</v>
      </c>
      <c r="B33" s="1">
        <v>0.95013060602960298</v>
      </c>
      <c r="C33" s="1">
        <v>0.97658243580242698</v>
      </c>
      <c r="D33" s="1">
        <v>0.98050240966803803</v>
      </c>
      <c r="E33" s="1">
        <v>0.92666584460626999</v>
      </c>
      <c r="H33" t="s">
        <v>58</v>
      </c>
      <c r="I33" s="1">
        <v>0.903585944161303</v>
      </c>
      <c r="J33" s="1">
        <v>0.96055300587319903</v>
      </c>
      <c r="K33" s="1">
        <v>0.88930591357007205</v>
      </c>
      <c r="L33" s="1">
        <v>1.00144574914489</v>
      </c>
      <c r="N33" t="s">
        <v>58</v>
      </c>
      <c r="O33" t="b">
        <f t="shared" si="0"/>
        <v>0</v>
      </c>
      <c r="P33" t="b">
        <f t="shared" si="1"/>
        <v>0</v>
      </c>
      <c r="Q33" t="b">
        <f>(J33/I33&lt;0.85)</f>
        <v>0</v>
      </c>
      <c r="R33" t="b">
        <f t="shared" si="2"/>
        <v>0</v>
      </c>
    </row>
    <row r="34" spans="1:18" x14ac:dyDescent="0.2">
      <c r="A34" t="s">
        <v>30</v>
      </c>
      <c r="B34" s="1">
        <v>0.96124466219925897</v>
      </c>
      <c r="C34" s="1">
        <v>0.93170380741259196</v>
      </c>
      <c r="D34" s="1">
        <v>0.99529445992472998</v>
      </c>
      <c r="E34" s="1">
        <v>1.0265682516972301</v>
      </c>
      <c r="H34" t="s">
        <v>30</v>
      </c>
      <c r="I34" s="1">
        <v>0.97530256939237703</v>
      </c>
      <c r="J34" s="1">
        <v>0.90104118285173496</v>
      </c>
      <c r="K34" s="1">
        <v>0.93421300116037798</v>
      </c>
      <c r="L34" s="1">
        <v>1.01649089538869</v>
      </c>
      <c r="N34" t="s">
        <v>30</v>
      </c>
      <c r="O34" t="b">
        <f t="shared" si="0"/>
        <v>0</v>
      </c>
      <c r="P34" t="b">
        <f t="shared" si="1"/>
        <v>0</v>
      </c>
      <c r="Q34" t="b">
        <f>(J34/I34&lt;0.85)</f>
        <v>0</v>
      </c>
      <c r="R34" t="b">
        <f t="shared" si="2"/>
        <v>0</v>
      </c>
    </row>
    <row r="35" spans="1:18" x14ac:dyDescent="0.2">
      <c r="A35" t="s">
        <v>59</v>
      </c>
      <c r="B35" s="1">
        <v>0.85523046834489402</v>
      </c>
      <c r="C35" s="1">
        <v>0.83003450532102596</v>
      </c>
      <c r="D35" s="1">
        <v>0.93864569492823802</v>
      </c>
      <c r="E35" s="1">
        <v>0.96677783781663396</v>
      </c>
      <c r="H35" t="s">
        <v>59</v>
      </c>
      <c r="I35" s="1">
        <v>0.99373716446887095</v>
      </c>
      <c r="J35" s="1">
        <v>0.83900617754565399</v>
      </c>
      <c r="K35" s="1">
        <v>0.90315381484205104</v>
      </c>
      <c r="L35" s="1">
        <v>0.90805053375683598</v>
      </c>
      <c r="N35" t="s">
        <v>59</v>
      </c>
      <c r="O35" t="b">
        <f t="shared" si="0"/>
        <v>0</v>
      </c>
      <c r="P35" t="b">
        <f t="shared" si="1"/>
        <v>0</v>
      </c>
      <c r="Q35" t="b">
        <f>(J35/I35&lt;0.85)</f>
        <v>1</v>
      </c>
      <c r="R35" t="b">
        <f t="shared" si="2"/>
        <v>0</v>
      </c>
    </row>
    <row r="36" spans="1:18" x14ac:dyDescent="0.2">
      <c r="A36" t="s">
        <v>9</v>
      </c>
      <c r="B36" s="1">
        <v>1.1561911892796</v>
      </c>
      <c r="C36" s="1">
        <v>1.19602678426979</v>
      </c>
      <c r="D36" s="1">
        <v>1.2843048878205101</v>
      </c>
      <c r="E36" s="1">
        <v>1.1706235139166501</v>
      </c>
      <c r="H36" t="s">
        <v>9</v>
      </c>
      <c r="I36" s="1">
        <v>1.17965917581734</v>
      </c>
      <c r="J36" s="1">
        <v>1.0672271945718399</v>
      </c>
      <c r="K36" s="1">
        <v>1.20809842788115</v>
      </c>
      <c r="L36" s="1">
        <v>1.0487554870975</v>
      </c>
      <c r="N36" t="s">
        <v>9</v>
      </c>
      <c r="O36" t="b">
        <f t="shared" si="0"/>
        <v>0</v>
      </c>
      <c r="P36" t="b">
        <f t="shared" si="1"/>
        <v>0</v>
      </c>
      <c r="Q36" t="b">
        <f>(J36/I36&lt;0.85)</f>
        <v>0</v>
      </c>
      <c r="R36" t="b">
        <f t="shared" si="2"/>
        <v>0</v>
      </c>
    </row>
    <row r="37" spans="1:18" x14ac:dyDescent="0.2">
      <c r="A37" t="s">
        <v>60</v>
      </c>
      <c r="B37" s="1">
        <v>1.1191611657404901</v>
      </c>
      <c r="C37" s="1">
        <v>1.1762221532153401</v>
      </c>
      <c r="D37" s="1">
        <v>1.08401568147577</v>
      </c>
      <c r="E37" s="1">
        <v>1.09905716672633</v>
      </c>
      <c r="H37" t="s">
        <v>60</v>
      </c>
      <c r="I37" s="1">
        <v>1.1708888068702801</v>
      </c>
      <c r="J37" s="1">
        <v>1.02183882261904</v>
      </c>
      <c r="K37" s="1">
        <v>1.15708121181139</v>
      </c>
      <c r="L37" s="1">
        <v>0.99768924591988495</v>
      </c>
      <c r="N37" t="s">
        <v>60</v>
      </c>
      <c r="O37" t="b">
        <f t="shared" si="0"/>
        <v>0</v>
      </c>
      <c r="P37" t="b">
        <f t="shared" si="1"/>
        <v>0</v>
      </c>
      <c r="Q37" t="b">
        <f>(J37/I37&lt;0.85)</f>
        <v>0</v>
      </c>
      <c r="R37" t="b">
        <f t="shared" si="2"/>
        <v>0</v>
      </c>
    </row>
    <row r="38" spans="1:18" x14ac:dyDescent="0.2">
      <c r="A38" t="s">
        <v>31</v>
      </c>
      <c r="B38" s="1">
        <v>1.1038816668754701</v>
      </c>
      <c r="C38" s="1">
        <v>0.93483228557398201</v>
      </c>
      <c r="D38" s="1">
        <v>1.02521449180848</v>
      </c>
      <c r="E38" s="1">
        <v>0.98731645891130104</v>
      </c>
      <c r="H38" t="s">
        <v>31</v>
      </c>
      <c r="I38" s="1">
        <v>0.97025058012032495</v>
      </c>
      <c r="J38" s="1">
        <v>0.94867806996922899</v>
      </c>
      <c r="K38" s="1">
        <v>0.96024705764306695</v>
      </c>
      <c r="L38" s="1">
        <v>0.92982705259220599</v>
      </c>
      <c r="N38" t="s">
        <v>31</v>
      </c>
      <c r="O38" t="b">
        <f t="shared" si="0"/>
        <v>1</v>
      </c>
      <c r="P38" t="b">
        <f t="shared" si="1"/>
        <v>0</v>
      </c>
      <c r="Q38" t="b">
        <f>(J38/I38&lt;0.85)</f>
        <v>0</v>
      </c>
      <c r="R38" t="b">
        <f t="shared" si="2"/>
        <v>0</v>
      </c>
    </row>
    <row r="39" spans="1:18" x14ac:dyDescent="0.2">
      <c r="A39" t="s">
        <v>61</v>
      </c>
      <c r="B39" s="1">
        <v>1.0423277682890899</v>
      </c>
      <c r="C39" s="1">
        <v>0.88225485998449105</v>
      </c>
      <c r="D39" s="1">
        <v>1.0474423214965001</v>
      </c>
      <c r="E39" s="1">
        <v>0.927609149772891</v>
      </c>
      <c r="H39" t="s">
        <v>61</v>
      </c>
      <c r="I39" s="1">
        <v>0.97819532647041096</v>
      </c>
      <c r="J39" s="1">
        <v>0.84520188817633002</v>
      </c>
      <c r="K39" s="1">
        <v>0.99954513625657504</v>
      </c>
      <c r="L39" s="1">
        <v>0.86155671297300596</v>
      </c>
      <c r="N39" t="s">
        <v>61</v>
      </c>
      <c r="O39" t="b">
        <f t="shared" si="0"/>
        <v>1</v>
      </c>
      <c r="P39" t="b">
        <f t="shared" si="1"/>
        <v>0</v>
      </c>
      <c r="Q39" t="b">
        <f>(J39/I39&lt;0.85)</f>
        <v>0</v>
      </c>
      <c r="R39" t="b">
        <f t="shared" si="2"/>
        <v>0</v>
      </c>
    </row>
    <row r="40" spans="1:18" x14ac:dyDescent="0.2">
      <c r="A40" t="s">
        <v>10</v>
      </c>
      <c r="B40" s="1">
        <v>0.75481916604357202</v>
      </c>
      <c r="C40" s="1">
        <v>0.76287479635379096</v>
      </c>
      <c r="D40" s="1">
        <v>0.74141381947111096</v>
      </c>
      <c r="E40" s="1">
        <v>0.71631996322681701</v>
      </c>
      <c r="H40" t="s">
        <v>10</v>
      </c>
      <c r="I40" s="1">
        <v>0.75602926582288199</v>
      </c>
      <c r="J40" s="1">
        <v>0.68152860973155804</v>
      </c>
      <c r="K40" s="1">
        <v>0.82267440092729505</v>
      </c>
      <c r="L40" s="1">
        <v>0.77677010261178503</v>
      </c>
      <c r="N40" t="s">
        <v>10</v>
      </c>
      <c r="O40" t="b">
        <f t="shared" si="0"/>
        <v>0</v>
      </c>
      <c r="P40" t="b">
        <f t="shared" si="1"/>
        <v>0</v>
      </c>
      <c r="Q40" t="b">
        <f>(J40/I40&lt;0.85)</f>
        <v>0</v>
      </c>
      <c r="R40" t="b">
        <f t="shared" si="2"/>
        <v>0</v>
      </c>
    </row>
    <row r="41" spans="1:18" x14ac:dyDescent="0.2">
      <c r="A41" t="s">
        <v>32</v>
      </c>
      <c r="B41" s="1">
        <v>1.0523279479540899</v>
      </c>
      <c r="C41" s="1">
        <v>0.91797983195771404</v>
      </c>
      <c r="D41" s="1">
        <v>1.01833665209847</v>
      </c>
      <c r="E41" s="1">
        <v>0.95428161364979802</v>
      </c>
      <c r="H41" t="s">
        <v>32</v>
      </c>
      <c r="I41" s="1">
        <v>0.94683478862974402</v>
      </c>
      <c r="J41" s="1">
        <v>0.92227427441183596</v>
      </c>
      <c r="K41" s="1">
        <v>0.99965519978861705</v>
      </c>
      <c r="L41" s="1">
        <v>0.98809545273630095</v>
      </c>
      <c r="N41" t="s">
        <v>32</v>
      </c>
      <c r="O41" t="b">
        <f t="shared" si="0"/>
        <v>0</v>
      </c>
      <c r="P41" t="b">
        <f t="shared" si="1"/>
        <v>0</v>
      </c>
      <c r="Q41" t="b">
        <f>(J41/I41&lt;0.85)</f>
        <v>0</v>
      </c>
      <c r="R41" t="b">
        <f t="shared" si="2"/>
        <v>0</v>
      </c>
    </row>
    <row r="42" spans="1:18" x14ac:dyDescent="0.2">
      <c r="A42" t="s">
        <v>62</v>
      </c>
      <c r="B42" s="1">
        <v>0.96369635431776401</v>
      </c>
      <c r="C42" s="1">
        <v>0.91242436713571395</v>
      </c>
      <c r="D42" s="1">
        <v>1.04121715143019</v>
      </c>
      <c r="E42" s="1">
        <v>0.96742391326252197</v>
      </c>
      <c r="H42" t="s">
        <v>62</v>
      </c>
      <c r="I42" s="1">
        <v>0.93399226535360502</v>
      </c>
      <c r="J42" s="1">
        <v>1.04330733118571</v>
      </c>
      <c r="K42" s="1">
        <v>1.0134606275279101</v>
      </c>
      <c r="L42" s="1">
        <v>1.03631026957713</v>
      </c>
      <c r="N42" t="s">
        <v>62</v>
      </c>
      <c r="O42" t="b">
        <f t="shared" si="0"/>
        <v>0</v>
      </c>
      <c r="P42" t="b">
        <f t="shared" si="1"/>
        <v>0</v>
      </c>
      <c r="Q42" t="b">
        <f>(J42/I42&lt;0.85)</f>
        <v>0</v>
      </c>
      <c r="R42" t="b">
        <f t="shared" si="2"/>
        <v>0</v>
      </c>
    </row>
    <row r="43" spans="1:18" x14ac:dyDescent="0.2">
      <c r="A43" t="s">
        <v>33</v>
      </c>
      <c r="B43" s="1">
        <v>1.0603006820027301</v>
      </c>
      <c r="C43" s="1">
        <v>0.87688487698921203</v>
      </c>
      <c r="D43" s="1">
        <v>0.99203964628102703</v>
      </c>
      <c r="E43" s="1">
        <v>0.98500083554573004</v>
      </c>
      <c r="H43" t="s">
        <v>33</v>
      </c>
      <c r="I43" s="1">
        <v>0.93920423002573195</v>
      </c>
      <c r="J43" s="1">
        <v>0.94084026465511095</v>
      </c>
      <c r="K43" s="1">
        <v>1.0063105839918201</v>
      </c>
      <c r="L43" s="1">
        <v>1.03540883342581</v>
      </c>
      <c r="N43" t="s">
        <v>33</v>
      </c>
      <c r="O43" t="b">
        <f t="shared" si="0"/>
        <v>1</v>
      </c>
      <c r="P43" t="b">
        <f t="shared" si="1"/>
        <v>0</v>
      </c>
      <c r="Q43" t="b">
        <f>(J43/I43&lt;0.85)</f>
        <v>0</v>
      </c>
      <c r="R43" t="b">
        <f t="shared" si="2"/>
        <v>0</v>
      </c>
    </row>
    <row r="44" spans="1:18" x14ac:dyDescent="0.2">
      <c r="A44" t="s">
        <v>34</v>
      </c>
      <c r="B44" s="1">
        <v>0.97114718453641102</v>
      </c>
      <c r="C44" s="1">
        <v>0.78655335420249395</v>
      </c>
      <c r="D44" s="1">
        <v>0.92762500162109096</v>
      </c>
      <c r="E44" s="1">
        <v>0.80924674564333898</v>
      </c>
      <c r="H44" t="s">
        <v>34</v>
      </c>
      <c r="I44" s="1">
        <v>0.91923220790503501</v>
      </c>
      <c r="J44" s="1">
        <v>0.81837663460493504</v>
      </c>
      <c r="K44" s="1">
        <v>0.90247555957137204</v>
      </c>
      <c r="L44" s="1">
        <v>0.75190113993849395</v>
      </c>
      <c r="N44" t="s">
        <v>34</v>
      </c>
      <c r="O44" t="b">
        <f t="shared" si="0"/>
        <v>1</v>
      </c>
      <c r="P44" t="b">
        <f t="shared" si="1"/>
        <v>0</v>
      </c>
      <c r="Q44" t="b">
        <f>(J44/I44&lt;0.85)</f>
        <v>0</v>
      </c>
      <c r="R44" t="b">
        <f t="shared" si="2"/>
        <v>1</v>
      </c>
    </row>
    <row r="45" spans="1:18" x14ac:dyDescent="0.2">
      <c r="A45" t="s">
        <v>11</v>
      </c>
      <c r="B45" s="1">
        <v>0.30552662234206501</v>
      </c>
      <c r="C45" s="1">
        <v>0.24938037407995001</v>
      </c>
      <c r="D45" s="1">
        <v>0.24012197146672001</v>
      </c>
      <c r="E45" s="1">
        <v>0.19598526283144099</v>
      </c>
      <c r="H45" t="s">
        <v>11</v>
      </c>
      <c r="I45" s="1">
        <v>0.30057344289154198</v>
      </c>
      <c r="J45" s="1">
        <v>0.31732726882492401</v>
      </c>
      <c r="K45" s="1">
        <v>0.21980570803479799</v>
      </c>
      <c r="L45" s="1">
        <v>0.25510061207732698</v>
      </c>
      <c r="N45" t="s">
        <v>11</v>
      </c>
      <c r="O45" t="b">
        <f t="shared" si="0"/>
        <v>1</v>
      </c>
      <c r="P45" t="b">
        <f t="shared" si="1"/>
        <v>1</v>
      </c>
      <c r="Q45" t="b">
        <f>(J45/I45&lt;0.85)</f>
        <v>0</v>
      </c>
      <c r="R45" t="b">
        <f t="shared" si="2"/>
        <v>0</v>
      </c>
    </row>
    <row r="46" spans="1:18" x14ac:dyDescent="0.2">
      <c r="A46" t="s">
        <v>63</v>
      </c>
      <c r="B46" s="1">
        <v>1.0750180470726001</v>
      </c>
      <c r="C46" s="1">
        <v>1.01092531757135</v>
      </c>
      <c r="D46" s="1">
        <v>0.99311320302795203</v>
      </c>
      <c r="E46" s="1">
        <v>1.0220942485929101</v>
      </c>
      <c r="H46" t="s">
        <v>63</v>
      </c>
      <c r="I46" s="1">
        <v>1.00969891550808</v>
      </c>
      <c r="J46" s="1">
        <v>0.91214860218733895</v>
      </c>
      <c r="K46" s="1">
        <v>1.0107676423879199</v>
      </c>
      <c r="L46" s="1">
        <v>0.97958761051548304</v>
      </c>
      <c r="N46" t="s">
        <v>63</v>
      </c>
      <c r="O46" t="b">
        <f t="shared" si="0"/>
        <v>0</v>
      </c>
      <c r="P46" t="b">
        <f t="shared" si="1"/>
        <v>0</v>
      </c>
      <c r="Q46" t="b">
        <f>(J46/I46&lt;0.85)</f>
        <v>0</v>
      </c>
      <c r="R46" t="b">
        <f t="shared" si="2"/>
        <v>0</v>
      </c>
    </row>
    <row r="47" spans="1:18" x14ac:dyDescent="0.2">
      <c r="A47" t="s">
        <v>64</v>
      </c>
      <c r="B47" s="1">
        <v>1.06216296339673</v>
      </c>
      <c r="C47" s="1">
        <v>0.97155272431051398</v>
      </c>
      <c r="D47" s="1">
        <v>0.99277313026583902</v>
      </c>
      <c r="E47" s="1">
        <v>0.93897702036590702</v>
      </c>
      <c r="H47" t="s">
        <v>64</v>
      </c>
      <c r="I47" s="1">
        <v>0.96582563601124405</v>
      </c>
      <c r="J47" s="1">
        <v>1.01966169463233</v>
      </c>
      <c r="K47" s="1">
        <v>0.90362858403374902</v>
      </c>
      <c r="L47" s="1">
        <v>0.99276271051383602</v>
      </c>
      <c r="N47" t="s">
        <v>64</v>
      </c>
      <c r="O47" t="b">
        <f t="shared" si="0"/>
        <v>0</v>
      </c>
      <c r="P47" t="b">
        <f t="shared" si="1"/>
        <v>0</v>
      </c>
      <c r="Q47" t="b">
        <f>(J47/I47&lt;0.85)</f>
        <v>0</v>
      </c>
      <c r="R47" t="b">
        <f t="shared" si="2"/>
        <v>0</v>
      </c>
    </row>
    <row r="48" spans="1:18" x14ac:dyDescent="0.2">
      <c r="A48" t="s">
        <v>65</v>
      </c>
      <c r="B48" s="1">
        <v>1.0669113346819099</v>
      </c>
      <c r="C48" s="1">
        <v>0.96748586315776797</v>
      </c>
      <c r="D48" s="1">
        <v>0.99846753736294103</v>
      </c>
      <c r="E48" s="1">
        <v>0.99832257779061695</v>
      </c>
      <c r="H48" t="s">
        <v>65</v>
      </c>
      <c r="I48" s="1">
        <v>0.98707348860580002</v>
      </c>
      <c r="J48" s="1">
        <v>0.95185306943561099</v>
      </c>
      <c r="K48" s="1">
        <v>0.95502943586444999</v>
      </c>
      <c r="L48" s="1">
        <v>1.01106127713584</v>
      </c>
      <c r="N48" t="s">
        <v>65</v>
      </c>
      <c r="O48" t="b">
        <f t="shared" si="0"/>
        <v>0</v>
      </c>
      <c r="P48" t="b">
        <f t="shared" si="1"/>
        <v>0</v>
      </c>
      <c r="Q48" t="b">
        <f>(J48/I48&lt;0.85)</f>
        <v>0</v>
      </c>
      <c r="R48" t="b">
        <f t="shared" si="2"/>
        <v>0</v>
      </c>
    </row>
    <row r="49" spans="1:18" x14ac:dyDescent="0.2">
      <c r="A49" t="s">
        <v>66</v>
      </c>
      <c r="B49" s="1">
        <v>1.0167796132621001</v>
      </c>
      <c r="C49" s="1">
        <v>0.89486289699978805</v>
      </c>
      <c r="D49" s="1">
        <v>0.994679264765154</v>
      </c>
      <c r="E49" s="1">
        <v>0.98727783600561902</v>
      </c>
      <c r="H49" t="s">
        <v>66</v>
      </c>
      <c r="I49" s="1">
        <v>0.87833067331211401</v>
      </c>
      <c r="J49" s="1">
        <v>0.81637687956033</v>
      </c>
      <c r="K49" s="1">
        <v>0.91083733787699195</v>
      </c>
      <c r="L49" s="1">
        <v>0.91665427084362305</v>
      </c>
      <c r="N49" t="s">
        <v>66</v>
      </c>
      <c r="O49" t="b">
        <f t="shared" si="0"/>
        <v>0</v>
      </c>
      <c r="P49" t="b">
        <f t="shared" si="1"/>
        <v>0</v>
      </c>
      <c r="Q49" t="b">
        <f>(J49/I49&lt;0.85)</f>
        <v>0</v>
      </c>
      <c r="R49" t="b">
        <f t="shared" si="2"/>
        <v>0</v>
      </c>
    </row>
    <row r="50" spans="1:18" x14ac:dyDescent="0.2">
      <c r="A50" t="s">
        <v>67</v>
      </c>
      <c r="B50" s="1">
        <v>1.0742792947841999</v>
      </c>
      <c r="C50" s="1">
        <v>0.94312369022391496</v>
      </c>
      <c r="D50" s="1">
        <v>0.99142349215080305</v>
      </c>
      <c r="E50" s="1">
        <v>0.90269763328189701</v>
      </c>
      <c r="H50" t="s">
        <v>67</v>
      </c>
      <c r="I50" s="1">
        <v>0.91876774986870302</v>
      </c>
      <c r="J50" s="1">
        <v>0.95097816423271797</v>
      </c>
      <c r="K50" s="1">
        <v>0.86121241457293096</v>
      </c>
      <c r="L50" s="1">
        <v>0.95957590126037995</v>
      </c>
      <c r="N50" t="s">
        <v>67</v>
      </c>
      <c r="O50" t="b">
        <f t="shared" si="0"/>
        <v>0</v>
      </c>
      <c r="P50" t="b">
        <f t="shared" si="1"/>
        <v>0</v>
      </c>
      <c r="Q50" t="b">
        <f>(J50/I50&lt;0.85)</f>
        <v>0</v>
      </c>
      <c r="R50" t="b">
        <f t="shared" si="2"/>
        <v>0</v>
      </c>
    </row>
    <row r="51" spans="1:18" x14ac:dyDescent="0.2">
      <c r="A51" t="s">
        <v>68</v>
      </c>
      <c r="B51" s="1">
        <v>1.0959444840863399</v>
      </c>
      <c r="C51" s="1">
        <v>0.99747329577673804</v>
      </c>
      <c r="D51" s="1">
        <v>1.03863239533844</v>
      </c>
      <c r="E51" s="1">
        <v>1.0200022078573301</v>
      </c>
      <c r="H51" t="s">
        <v>68</v>
      </c>
      <c r="I51" s="1">
        <v>0.94107311956275097</v>
      </c>
      <c r="J51" s="1">
        <v>0.97377057001740397</v>
      </c>
      <c r="K51" s="1">
        <v>0.88501746834778305</v>
      </c>
      <c r="L51" s="1">
        <v>1.00813872275393</v>
      </c>
      <c r="N51" t="s">
        <v>68</v>
      </c>
      <c r="O51" t="b">
        <f t="shared" si="0"/>
        <v>0</v>
      </c>
      <c r="P51" t="b">
        <f t="shared" si="1"/>
        <v>0</v>
      </c>
      <c r="Q51" t="b">
        <f>(J51/I51&lt;0.85)</f>
        <v>0</v>
      </c>
      <c r="R51" t="b">
        <f t="shared" si="2"/>
        <v>0</v>
      </c>
    </row>
    <row r="52" spans="1:18" x14ac:dyDescent="0.2">
      <c r="A52" t="s">
        <v>35</v>
      </c>
      <c r="B52" s="1">
        <v>1.0528749682527301</v>
      </c>
      <c r="C52" s="1">
        <v>0.807067147922921</v>
      </c>
      <c r="D52" s="1">
        <v>1.0244351577578199</v>
      </c>
      <c r="E52" s="1">
        <v>0.89078374694398699</v>
      </c>
      <c r="H52" t="s">
        <v>35</v>
      </c>
      <c r="I52" s="1">
        <v>0.94854912360256705</v>
      </c>
      <c r="J52" s="1">
        <v>0.82486588635984204</v>
      </c>
      <c r="K52" s="1">
        <v>0.88965517900436397</v>
      </c>
      <c r="L52" s="1">
        <v>0.80804831980991698</v>
      </c>
      <c r="N52" t="s">
        <v>35</v>
      </c>
      <c r="O52" t="b">
        <f t="shared" si="0"/>
        <v>1</v>
      </c>
      <c r="P52" t="b">
        <f t="shared" si="1"/>
        <v>0</v>
      </c>
      <c r="Q52" t="b">
        <f>(J52/I52&lt;0.85)</f>
        <v>0</v>
      </c>
      <c r="R52" t="b">
        <f t="shared" si="2"/>
        <v>0</v>
      </c>
    </row>
    <row r="53" spans="1:18" x14ac:dyDescent="0.2">
      <c r="A53" t="s">
        <v>69</v>
      </c>
      <c r="B53" s="1">
        <v>1.0448276169283599</v>
      </c>
      <c r="C53" s="1">
        <v>0.93357849519025504</v>
      </c>
      <c r="D53" s="1">
        <v>1.0081126022473399</v>
      </c>
      <c r="E53" s="1">
        <v>0.99879482111948203</v>
      </c>
      <c r="H53" t="s">
        <v>69</v>
      </c>
      <c r="I53" s="1">
        <v>0.93822477506641999</v>
      </c>
      <c r="J53" s="1">
        <v>0.97323568406456196</v>
      </c>
      <c r="K53" s="1">
        <v>0.917536481959078</v>
      </c>
      <c r="L53" s="1">
        <v>0.98742890265550798</v>
      </c>
      <c r="N53" t="s">
        <v>69</v>
      </c>
      <c r="O53" t="b">
        <f t="shared" si="0"/>
        <v>0</v>
      </c>
      <c r="P53" t="b">
        <f t="shared" si="1"/>
        <v>0</v>
      </c>
      <c r="Q53" t="b">
        <f>(J53/I53&lt;0.85)</f>
        <v>0</v>
      </c>
      <c r="R53" t="b">
        <f t="shared" si="2"/>
        <v>0</v>
      </c>
    </row>
    <row r="54" spans="1:18" x14ac:dyDescent="0.2">
      <c r="A54" t="s">
        <v>70</v>
      </c>
      <c r="B54" s="1">
        <v>1.03082643951308</v>
      </c>
      <c r="C54" s="1">
        <v>0.95516810553448195</v>
      </c>
      <c r="D54" s="1">
        <v>1.0069197146273099</v>
      </c>
      <c r="E54" s="1">
        <v>0.97168569130937099</v>
      </c>
      <c r="H54" t="s">
        <v>70</v>
      </c>
      <c r="I54" s="1">
        <v>0.938871855263816</v>
      </c>
      <c r="J54" s="1">
        <v>0.95182276933056098</v>
      </c>
      <c r="K54" s="1">
        <v>0.89844579592624696</v>
      </c>
      <c r="L54" s="1">
        <v>0.91177224954143499</v>
      </c>
      <c r="N54" t="s">
        <v>70</v>
      </c>
      <c r="O54" t="b">
        <f t="shared" si="0"/>
        <v>0</v>
      </c>
      <c r="P54" t="b">
        <f t="shared" si="1"/>
        <v>0</v>
      </c>
      <c r="Q54" t="b">
        <f>(J54/I54&lt;0.85)</f>
        <v>0</v>
      </c>
      <c r="R54" t="b">
        <f t="shared" si="2"/>
        <v>0</v>
      </c>
    </row>
    <row r="55" spans="1:18" x14ac:dyDescent="0.2">
      <c r="A55" t="s">
        <v>71</v>
      </c>
      <c r="B55" s="1">
        <v>1.0569940691166499</v>
      </c>
      <c r="C55" s="1">
        <v>0.94250899796054399</v>
      </c>
      <c r="D55" s="1">
        <v>0.98039779845106401</v>
      </c>
      <c r="E55" s="1">
        <v>0.90953036249242503</v>
      </c>
      <c r="H55" t="s">
        <v>71</v>
      </c>
      <c r="I55" s="1">
        <v>0.96238762403164901</v>
      </c>
      <c r="J55" s="1">
        <v>0.973123927816269</v>
      </c>
      <c r="K55" s="1">
        <v>0.96586050042165805</v>
      </c>
      <c r="L55" s="1">
        <v>0.89854230642244104</v>
      </c>
      <c r="N55" t="s">
        <v>71</v>
      </c>
      <c r="O55" t="b">
        <f t="shared" si="0"/>
        <v>0</v>
      </c>
      <c r="P55" t="b">
        <f t="shared" si="1"/>
        <v>0</v>
      </c>
      <c r="Q55" t="b">
        <f>(J55/I55&lt;0.85)</f>
        <v>0</v>
      </c>
      <c r="R55" t="b">
        <f t="shared" si="2"/>
        <v>0</v>
      </c>
    </row>
    <row r="56" spans="1:18" x14ac:dyDescent="0.2">
      <c r="A56" t="s">
        <v>72</v>
      </c>
      <c r="B56" s="1">
        <v>0.948280076247069</v>
      </c>
      <c r="C56" s="1">
        <v>0.80521415224775394</v>
      </c>
      <c r="D56" s="1">
        <v>0.97251165718739496</v>
      </c>
      <c r="E56" s="1">
        <v>0.854407749341482</v>
      </c>
      <c r="H56" t="s">
        <v>72</v>
      </c>
      <c r="I56" s="1">
        <v>0.90754621580999695</v>
      </c>
      <c r="J56" s="1">
        <v>0.73350577643427795</v>
      </c>
      <c r="K56" s="1">
        <v>1.0048934747221001</v>
      </c>
      <c r="L56" s="1">
        <v>0.78349292452830099</v>
      </c>
      <c r="N56" s="27" t="s">
        <v>72</v>
      </c>
      <c r="O56" t="b">
        <f t="shared" si="0"/>
        <v>1</v>
      </c>
      <c r="P56" t="b">
        <f t="shared" si="1"/>
        <v>0</v>
      </c>
      <c r="Q56" t="b">
        <f>(J56/I56&lt;0.85)</f>
        <v>1</v>
      </c>
      <c r="R56" t="b">
        <f t="shared" si="2"/>
        <v>1</v>
      </c>
    </row>
    <row r="57" spans="1:18" x14ac:dyDescent="0.2">
      <c r="A57" t="s">
        <v>73</v>
      </c>
      <c r="B57" s="1">
        <v>1.10742781654328</v>
      </c>
      <c r="C57" s="1">
        <v>0.926832660697821</v>
      </c>
      <c r="D57" s="1">
        <v>1.04241176489087</v>
      </c>
      <c r="E57" s="1">
        <v>1.0264736818142099</v>
      </c>
      <c r="H57" t="s">
        <v>73</v>
      </c>
      <c r="I57" s="1">
        <v>0.92943719272665204</v>
      </c>
      <c r="J57" s="1">
        <v>0.93487019885344502</v>
      </c>
      <c r="K57" s="1">
        <v>0.94640277104972503</v>
      </c>
      <c r="L57" s="1">
        <v>1.01940277861964</v>
      </c>
      <c r="N57" t="s">
        <v>73</v>
      </c>
      <c r="O57" t="b">
        <f t="shared" si="0"/>
        <v>1</v>
      </c>
      <c r="P57" t="b">
        <f t="shared" si="1"/>
        <v>0</v>
      </c>
      <c r="Q57" t="b">
        <f>(J57/I57&lt;0.85)</f>
        <v>0</v>
      </c>
      <c r="R57" t="b">
        <f t="shared" si="2"/>
        <v>0</v>
      </c>
    </row>
    <row r="58" spans="1:18" x14ac:dyDescent="0.2">
      <c r="A58" t="s">
        <v>36</v>
      </c>
      <c r="B58" s="1">
        <v>1.08801226954758</v>
      </c>
      <c r="C58" s="1">
        <v>0.88745446252680804</v>
      </c>
      <c r="D58" s="1">
        <v>0.99051040913026001</v>
      </c>
      <c r="E58" s="1">
        <v>0.86972517403389604</v>
      </c>
      <c r="H58" t="s">
        <v>36</v>
      </c>
      <c r="I58" s="1">
        <v>0.95400648857034198</v>
      </c>
      <c r="J58" s="1">
        <v>0.81672224724581799</v>
      </c>
      <c r="K58" s="1">
        <v>0.93940899682622003</v>
      </c>
      <c r="L58" s="1">
        <v>0.84371661795444397</v>
      </c>
      <c r="N58" t="s">
        <v>36</v>
      </c>
      <c r="O58" t="b">
        <f t="shared" si="0"/>
        <v>1</v>
      </c>
      <c r="P58" t="b">
        <f t="shared" si="1"/>
        <v>0</v>
      </c>
      <c r="Q58" t="b">
        <f>(J58/I58&lt;0.85)</f>
        <v>0</v>
      </c>
      <c r="R58" t="b">
        <f t="shared" si="2"/>
        <v>0</v>
      </c>
    </row>
    <row r="59" spans="1:18" x14ac:dyDescent="0.2">
      <c r="A59" t="s">
        <v>12</v>
      </c>
      <c r="B59" s="1">
        <v>1.0239461616273999</v>
      </c>
      <c r="C59" s="1">
        <v>0.83873002400253205</v>
      </c>
      <c r="D59" s="1">
        <v>0.92346109661690101</v>
      </c>
      <c r="E59" s="1">
        <v>0.79675840809940202</v>
      </c>
      <c r="H59" t="s">
        <v>12</v>
      </c>
      <c r="I59" s="1">
        <v>0.86405151356291598</v>
      </c>
      <c r="J59" s="1">
        <v>0.84804776650851799</v>
      </c>
      <c r="K59" s="1">
        <v>0.86679930243411196</v>
      </c>
      <c r="L59" s="1">
        <v>0.79266853818300098</v>
      </c>
      <c r="N59" t="s">
        <v>12</v>
      </c>
      <c r="O59" t="b">
        <f t="shared" si="0"/>
        <v>1</v>
      </c>
      <c r="P59" t="b">
        <f t="shared" si="1"/>
        <v>0</v>
      </c>
      <c r="Q59" t="b">
        <f>(J59/I59&lt;0.85)</f>
        <v>0</v>
      </c>
      <c r="R59" t="b">
        <f t="shared" si="2"/>
        <v>0</v>
      </c>
    </row>
    <row r="60" spans="1:18" x14ac:dyDescent="0.2">
      <c r="A60" t="s">
        <v>74</v>
      </c>
      <c r="B60" s="1">
        <v>1.02900713417338</v>
      </c>
      <c r="C60" s="1">
        <v>0.94461424458557897</v>
      </c>
      <c r="D60" s="1">
        <v>0.99058552831778202</v>
      </c>
      <c r="E60" s="1">
        <v>1.0030100813182901</v>
      </c>
      <c r="H60" t="s">
        <v>74</v>
      </c>
      <c r="I60" s="1">
        <v>0.94008731814458402</v>
      </c>
      <c r="J60" s="1">
        <v>0.99696983648205895</v>
      </c>
      <c r="K60" s="1">
        <v>0.91692914469405595</v>
      </c>
      <c r="L60" s="1">
        <v>0.99290664855351096</v>
      </c>
      <c r="N60" t="s">
        <v>74</v>
      </c>
      <c r="O60" t="b">
        <f t="shared" si="0"/>
        <v>0</v>
      </c>
      <c r="P60" t="b">
        <f t="shared" si="1"/>
        <v>0</v>
      </c>
      <c r="Q60" t="b">
        <f>(J60/I60&lt;0.85)</f>
        <v>0</v>
      </c>
      <c r="R60" t="b">
        <f t="shared" si="2"/>
        <v>0</v>
      </c>
    </row>
    <row r="61" spans="1:18" x14ac:dyDescent="0.2">
      <c r="A61" t="s">
        <v>13</v>
      </c>
      <c r="B61" s="1">
        <v>0.59483447983092497</v>
      </c>
      <c r="C61" s="1">
        <v>0.337574407011831</v>
      </c>
      <c r="D61" s="1">
        <v>0.58969495392009197</v>
      </c>
      <c r="E61" s="1">
        <v>0.289439469725986</v>
      </c>
      <c r="H61" t="s">
        <v>13</v>
      </c>
      <c r="I61" s="1">
        <v>0.57512242239145395</v>
      </c>
      <c r="J61" s="1">
        <v>0.36200520310221301</v>
      </c>
      <c r="K61" s="1">
        <v>0.54479704391478201</v>
      </c>
      <c r="L61" s="1">
        <v>0.29014205784928598</v>
      </c>
      <c r="N61" s="27" t="s">
        <v>13</v>
      </c>
      <c r="O61" t="b">
        <f t="shared" si="0"/>
        <v>1</v>
      </c>
      <c r="P61" t="b">
        <f t="shared" si="1"/>
        <v>1</v>
      </c>
      <c r="Q61" t="b">
        <f>(J61/I61&lt;0.85)</f>
        <v>1</v>
      </c>
      <c r="R61" t="b">
        <f t="shared" si="2"/>
        <v>1</v>
      </c>
    </row>
    <row r="62" spans="1:18" x14ac:dyDescent="0.2">
      <c r="A62" t="s">
        <v>75</v>
      </c>
      <c r="B62" s="1">
        <v>1.0590413407682999</v>
      </c>
      <c r="C62" s="1">
        <v>1.0412438172365299</v>
      </c>
      <c r="D62" s="1">
        <v>1.0222592760965199</v>
      </c>
      <c r="E62" s="1">
        <v>1.0123346193913101</v>
      </c>
      <c r="H62" t="s">
        <v>75</v>
      </c>
      <c r="I62" s="1">
        <v>0.99041294678994096</v>
      </c>
      <c r="J62" s="1">
        <v>0.99530751751215796</v>
      </c>
      <c r="K62" s="1">
        <v>0.96165881866210601</v>
      </c>
      <c r="L62" s="1">
        <v>1.0031575268712001</v>
      </c>
      <c r="N62" t="s">
        <v>75</v>
      </c>
      <c r="O62" t="b">
        <f t="shared" si="0"/>
        <v>0</v>
      </c>
      <c r="P62" t="b">
        <f t="shared" si="1"/>
        <v>0</v>
      </c>
      <c r="Q62" t="b">
        <f>(J62/I62&lt;0.85)</f>
        <v>0</v>
      </c>
      <c r="R62" t="b">
        <f t="shared" si="2"/>
        <v>0</v>
      </c>
    </row>
    <row r="63" spans="1:18" x14ac:dyDescent="0.2">
      <c r="A63" t="s">
        <v>76</v>
      </c>
      <c r="B63" s="1">
        <v>1.0551086139214201</v>
      </c>
      <c r="C63" s="1">
        <v>0.96449675095058596</v>
      </c>
      <c r="D63" s="1">
        <v>0.98974723902111805</v>
      </c>
      <c r="E63" s="1">
        <v>0.82687997192128204</v>
      </c>
      <c r="H63" t="s">
        <v>76</v>
      </c>
      <c r="I63" s="1">
        <v>1.0565012498711199</v>
      </c>
      <c r="J63" s="1">
        <v>0.91505972586581696</v>
      </c>
      <c r="K63" s="1">
        <v>0.96850334557941997</v>
      </c>
      <c r="L63" s="1">
        <v>0.87181521034114096</v>
      </c>
      <c r="N63" t="s">
        <v>76</v>
      </c>
      <c r="O63" t="b">
        <f t="shared" si="0"/>
        <v>0</v>
      </c>
      <c r="P63" t="b">
        <f t="shared" si="1"/>
        <v>1</v>
      </c>
      <c r="Q63" t="b">
        <f>(J63/I63&lt;0.85)</f>
        <v>0</v>
      </c>
      <c r="R63" t="b">
        <f t="shared" si="2"/>
        <v>0</v>
      </c>
    </row>
    <row r="64" spans="1:18" x14ac:dyDescent="0.2">
      <c r="A64" t="s">
        <v>77</v>
      </c>
      <c r="B64" s="1">
        <v>0.87994563326924802</v>
      </c>
      <c r="C64" s="1">
        <v>0.89270984520307395</v>
      </c>
      <c r="D64" s="1">
        <v>0.91348668422067802</v>
      </c>
      <c r="E64" s="1">
        <v>0.89275157997357701</v>
      </c>
      <c r="H64" t="s">
        <v>77</v>
      </c>
      <c r="I64" s="1">
        <v>0.91561217838768905</v>
      </c>
      <c r="J64" s="1">
        <v>0.81793448368707</v>
      </c>
      <c r="K64" s="1">
        <v>0.86250546762477998</v>
      </c>
      <c r="L64" s="1">
        <v>0.810198777994663</v>
      </c>
      <c r="N64" t="s">
        <v>77</v>
      </c>
      <c r="O64" t="b">
        <f t="shared" si="0"/>
        <v>0</v>
      </c>
      <c r="P64" t="b">
        <f t="shared" si="1"/>
        <v>0</v>
      </c>
      <c r="Q64" t="b">
        <f>(J64/I64&lt;0.85)</f>
        <v>0</v>
      </c>
      <c r="R64" t="b">
        <f t="shared" si="2"/>
        <v>0</v>
      </c>
    </row>
    <row r="65" spans="1:18" x14ac:dyDescent="0.2">
      <c r="A65" t="s">
        <v>78</v>
      </c>
      <c r="B65" s="1">
        <v>1.0592737093951601</v>
      </c>
      <c r="C65" s="1">
        <v>0.98092389245413703</v>
      </c>
      <c r="D65" s="1">
        <v>1.0060896303856699</v>
      </c>
      <c r="E65" s="1">
        <v>1.0447713419479101</v>
      </c>
      <c r="H65" t="s">
        <v>78</v>
      </c>
      <c r="I65" s="1">
        <v>0.95965843542040896</v>
      </c>
      <c r="J65" s="1">
        <v>0.88352621260987796</v>
      </c>
      <c r="K65" s="1">
        <v>1.09801140059574</v>
      </c>
      <c r="L65" s="1">
        <v>0.98860617056586797</v>
      </c>
      <c r="N65" t="s">
        <v>78</v>
      </c>
      <c r="O65" t="b">
        <f t="shared" si="0"/>
        <v>0</v>
      </c>
      <c r="P65" t="b">
        <f t="shared" si="1"/>
        <v>0</v>
      </c>
      <c r="Q65" t="b">
        <f>(J65/I65&lt;0.85)</f>
        <v>0</v>
      </c>
      <c r="R65" t="b">
        <f t="shared" si="2"/>
        <v>0</v>
      </c>
    </row>
    <row r="66" spans="1:18" x14ac:dyDescent="0.2">
      <c r="A66" t="s">
        <v>37</v>
      </c>
      <c r="B66" s="1">
        <v>1.0494258125864999</v>
      </c>
      <c r="C66" s="1">
        <v>0.96526933529908898</v>
      </c>
      <c r="D66" s="1">
        <v>0.99309137823687799</v>
      </c>
      <c r="E66" s="1">
        <v>0.93983960496820096</v>
      </c>
      <c r="H66" t="s">
        <v>37</v>
      </c>
      <c r="I66" s="1">
        <v>1.0272737241216301</v>
      </c>
      <c r="J66" s="1">
        <v>1.0430992928140299</v>
      </c>
      <c r="K66" s="1">
        <v>1.0067256991345199</v>
      </c>
      <c r="L66" s="1">
        <v>0.93915555989016497</v>
      </c>
      <c r="N66" t="s">
        <v>37</v>
      </c>
      <c r="O66" t="b">
        <f t="shared" si="0"/>
        <v>0</v>
      </c>
      <c r="P66" t="b">
        <f t="shared" si="1"/>
        <v>0</v>
      </c>
      <c r="Q66" t="b">
        <f>(J66/I66&lt;0.85)</f>
        <v>0</v>
      </c>
      <c r="R66" t="b">
        <f t="shared" si="2"/>
        <v>0</v>
      </c>
    </row>
    <row r="67" spans="1:18" x14ac:dyDescent="0.2">
      <c r="A67" t="s">
        <v>79</v>
      </c>
      <c r="B67" s="1">
        <v>1.09695294278253</v>
      </c>
      <c r="C67" s="1">
        <v>0.90769323181159201</v>
      </c>
      <c r="D67" s="1">
        <v>0.95586660082804698</v>
      </c>
      <c r="E67" s="1">
        <v>1.0574931776215</v>
      </c>
      <c r="H67" t="s">
        <v>79</v>
      </c>
      <c r="I67" s="1">
        <v>0.90799878938007605</v>
      </c>
      <c r="J67" s="1">
        <v>0.96731924228819</v>
      </c>
      <c r="K67" s="1">
        <v>0.97552052505672204</v>
      </c>
      <c r="L67" s="1">
        <v>1.0090962042913001</v>
      </c>
      <c r="N67" t="s">
        <v>79</v>
      </c>
      <c r="O67" t="b">
        <f t="shared" ref="O67:O96" si="3">(C67/B67&lt;0.85)</f>
        <v>1</v>
      </c>
      <c r="P67" t="b">
        <f t="shared" ref="P67:P96" si="4">(E67/D67&lt;0.85)</f>
        <v>0</v>
      </c>
      <c r="Q67" t="b">
        <f>(J67/I67&lt;0.85)</f>
        <v>0</v>
      </c>
      <c r="R67" t="b">
        <f t="shared" ref="R67:R96" si="5">(L67/K67&lt;0.85)</f>
        <v>0</v>
      </c>
    </row>
    <row r="68" spans="1:18" x14ac:dyDescent="0.2">
      <c r="A68" t="s">
        <v>80</v>
      </c>
      <c r="B68" s="1">
        <v>1.0300024839787001</v>
      </c>
      <c r="C68" s="1">
        <v>0.91179872456050304</v>
      </c>
      <c r="D68" s="1">
        <v>0.91101745558710001</v>
      </c>
      <c r="E68" s="1">
        <v>0.92867296377433095</v>
      </c>
      <c r="H68" t="s">
        <v>80</v>
      </c>
      <c r="I68" s="1">
        <v>0.98327718577156797</v>
      </c>
      <c r="J68" s="1">
        <v>0.825089593613066</v>
      </c>
      <c r="K68" s="1">
        <v>0.93115000502391099</v>
      </c>
      <c r="L68" s="1">
        <v>0.84189403193422496</v>
      </c>
      <c r="N68" t="s">
        <v>80</v>
      </c>
      <c r="O68" t="b">
        <f t="shared" si="3"/>
        <v>0</v>
      </c>
      <c r="P68" t="b">
        <f t="shared" si="4"/>
        <v>0</v>
      </c>
      <c r="Q68" t="b">
        <f>(J68/I68&lt;0.85)</f>
        <v>1</v>
      </c>
      <c r="R68" t="b">
        <f t="shared" si="5"/>
        <v>0</v>
      </c>
    </row>
    <row r="69" spans="1:18" x14ac:dyDescent="0.2">
      <c r="A69" t="s">
        <v>38</v>
      </c>
      <c r="B69" s="1">
        <v>1.00144641426439</v>
      </c>
      <c r="C69" s="1">
        <v>0.90435151276750902</v>
      </c>
      <c r="D69" s="1">
        <v>0.89846958140216904</v>
      </c>
      <c r="E69" s="1">
        <v>0.91945779534403704</v>
      </c>
      <c r="H69" t="s">
        <v>38</v>
      </c>
      <c r="I69" s="1">
        <v>0.92964934558548995</v>
      </c>
      <c r="J69" s="1">
        <v>0.882845033497489</v>
      </c>
      <c r="K69" s="1">
        <v>0.844708325644838</v>
      </c>
      <c r="L69" s="1">
        <v>0.80381041610830894</v>
      </c>
      <c r="N69" t="s">
        <v>38</v>
      </c>
      <c r="O69" t="b">
        <f t="shared" si="3"/>
        <v>0</v>
      </c>
      <c r="P69" t="b">
        <f t="shared" si="4"/>
        <v>0</v>
      </c>
      <c r="Q69" t="b">
        <f>(J69/I69&lt;0.85)</f>
        <v>0</v>
      </c>
      <c r="R69" t="b">
        <f t="shared" si="5"/>
        <v>0</v>
      </c>
    </row>
    <row r="70" spans="1:18" x14ac:dyDescent="0.2">
      <c r="A70" t="s">
        <v>81</v>
      </c>
      <c r="B70" s="1">
        <v>0.91477212146926501</v>
      </c>
      <c r="C70" s="1">
        <v>0.67721250955155998</v>
      </c>
      <c r="D70" s="1">
        <v>0.85509288345538104</v>
      </c>
      <c r="E70" s="1">
        <v>0.68884665856011695</v>
      </c>
      <c r="H70" t="s">
        <v>81</v>
      </c>
      <c r="I70" s="1">
        <v>0.86168467117802905</v>
      </c>
      <c r="J70" s="1">
        <v>0.68800531820135402</v>
      </c>
      <c r="K70" s="1">
        <v>0.74724243523948597</v>
      </c>
      <c r="L70" s="1">
        <v>0.69850310531467497</v>
      </c>
      <c r="N70" s="27" t="s">
        <v>81</v>
      </c>
      <c r="O70" t="b">
        <f t="shared" si="3"/>
        <v>1</v>
      </c>
      <c r="P70" t="b">
        <f t="shared" si="4"/>
        <v>1</v>
      </c>
      <c r="Q70" t="b">
        <f>(J70/I70&lt;0.85)</f>
        <v>1</v>
      </c>
      <c r="R70" t="b">
        <f t="shared" si="5"/>
        <v>0</v>
      </c>
    </row>
    <row r="71" spans="1:18" x14ac:dyDescent="0.2">
      <c r="A71" t="s">
        <v>14</v>
      </c>
      <c r="B71" s="1">
        <v>1.0087605143963201</v>
      </c>
      <c r="C71" s="1">
        <v>0.80181486122372003</v>
      </c>
      <c r="D71" s="1">
        <v>0.94219102931313403</v>
      </c>
      <c r="E71" s="1">
        <v>0.77548261861568801</v>
      </c>
      <c r="H71" t="s">
        <v>14</v>
      </c>
      <c r="I71" s="1">
        <v>0.97525922355608397</v>
      </c>
      <c r="J71" s="1">
        <v>0.886034991498445</v>
      </c>
      <c r="K71" s="1">
        <v>0.88737426659602403</v>
      </c>
      <c r="L71" s="1">
        <v>0.71991982312740099</v>
      </c>
      <c r="N71" s="27" t="s">
        <v>14</v>
      </c>
      <c r="O71" t="b">
        <f t="shared" si="3"/>
        <v>1</v>
      </c>
      <c r="P71" t="b">
        <f t="shared" si="4"/>
        <v>1</v>
      </c>
      <c r="Q71" t="b">
        <f>(J71/I71&lt;0.85)</f>
        <v>0</v>
      </c>
      <c r="R71" t="b">
        <f t="shared" si="5"/>
        <v>1</v>
      </c>
    </row>
    <row r="72" spans="1:18" x14ac:dyDescent="0.2">
      <c r="A72" t="s">
        <v>82</v>
      </c>
      <c r="B72" s="1">
        <v>0.93777876912548697</v>
      </c>
      <c r="C72" s="1">
        <v>0.94402669732818201</v>
      </c>
      <c r="D72" s="1">
        <v>0.90462669907864901</v>
      </c>
      <c r="E72" s="1">
        <v>0.92162684851483501</v>
      </c>
      <c r="H72" t="s">
        <v>82</v>
      </c>
      <c r="I72" s="1">
        <v>1.0305591233236799</v>
      </c>
      <c r="J72" s="1">
        <v>0.96258327373095398</v>
      </c>
      <c r="K72" s="1">
        <v>0.88246114195224101</v>
      </c>
      <c r="L72" s="1">
        <v>0.87423172434325802</v>
      </c>
      <c r="N72" t="s">
        <v>82</v>
      </c>
      <c r="O72" t="b">
        <f t="shared" si="3"/>
        <v>0</v>
      </c>
      <c r="P72" t="b">
        <f t="shared" si="4"/>
        <v>0</v>
      </c>
      <c r="Q72" t="b">
        <f>(J72/I72&lt;0.85)</f>
        <v>0</v>
      </c>
      <c r="R72" t="b">
        <f t="shared" si="5"/>
        <v>0</v>
      </c>
    </row>
    <row r="73" spans="1:18" x14ac:dyDescent="0.2">
      <c r="A73" t="s">
        <v>83</v>
      </c>
      <c r="B73" s="1">
        <v>0.96417153151852497</v>
      </c>
      <c r="C73" s="1">
        <v>0.96583507187308903</v>
      </c>
      <c r="D73" s="1">
        <v>0.96641640587890998</v>
      </c>
      <c r="E73" s="1">
        <v>0.93734602944135104</v>
      </c>
      <c r="H73" t="s">
        <v>83</v>
      </c>
      <c r="I73" s="1">
        <v>0.96133895214417997</v>
      </c>
      <c r="J73" s="1">
        <v>0.85876463832565197</v>
      </c>
      <c r="K73" s="1">
        <v>0.97492023801392402</v>
      </c>
      <c r="L73" s="1">
        <v>0.93742987331204297</v>
      </c>
      <c r="N73" t="s">
        <v>83</v>
      </c>
      <c r="O73" t="b">
        <f t="shared" si="3"/>
        <v>0</v>
      </c>
      <c r="P73" t="b">
        <f t="shared" si="4"/>
        <v>0</v>
      </c>
      <c r="Q73" t="b">
        <f>(J73/I73&lt;0.85)</f>
        <v>0</v>
      </c>
      <c r="R73" t="b">
        <f t="shared" si="5"/>
        <v>0</v>
      </c>
    </row>
    <row r="74" spans="1:18" x14ac:dyDescent="0.2">
      <c r="A74" t="s">
        <v>84</v>
      </c>
      <c r="B74" s="1">
        <v>1.01709125580754</v>
      </c>
      <c r="C74" s="1">
        <v>1.0175529302170601</v>
      </c>
      <c r="D74" s="1">
        <v>0.96795053780463103</v>
      </c>
      <c r="E74" s="1">
        <v>1.01509512837611</v>
      </c>
      <c r="H74" t="s">
        <v>84</v>
      </c>
      <c r="I74" s="1">
        <v>0.98918484846342802</v>
      </c>
      <c r="J74" s="1">
        <v>0.93100795564553995</v>
      </c>
      <c r="K74" s="1">
        <v>1.03760986288906</v>
      </c>
      <c r="L74" s="1">
        <v>1.05724908433743</v>
      </c>
      <c r="N74" t="s">
        <v>84</v>
      </c>
      <c r="O74" t="b">
        <f t="shared" si="3"/>
        <v>0</v>
      </c>
      <c r="P74" t="b">
        <f t="shared" si="4"/>
        <v>0</v>
      </c>
      <c r="Q74" t="b">
        <f>(J74/I74&lt;0.85)</f>
        <v>0</v>
      </c>
      <c r="R74" t="b">
        <f t="shared" si="5"/>
        <v>0</v>
      </c>
    </row>
    <row r="75" spans="1:18" x14ac:dyDescent="0.2">
      <c r="A75" t="s">
        <v>15</v>
      </c>
      <c r="B75" s="1">
        <v>0.75552449258931198</v>
      </c>
      <c r="C75" s="1">
        <v>0.73010604151591896</v>
      </c>
      <c r="D75" s="1">
        <v>0.740356193983705</v>
      </c>
      <c r="E75" s="1">
        <v>0.66964038523734604</v>
      </c>
      <c r="H75" t="s">
        <v>15</v>
      </c>
      <c r="I75" s="1">
        <v>0.73133543916925403</v>
      </c>
      <c r="J75" s="1">
        <v>0.69843779580894305</v>
      </c>
      <c r="K75" s="1">
        <v>0.701480540441205</v>
      </c>
      <c r="L75" s="1">
        <v>0.68481525641276197</v>
      </c>
      <c r="N75" t="s">
        <v>15</v>
      </c>
      <c r="O75" t="b">
        <f t="shared" si="3"/>
        <v>0</v>
      </c>
      <c r="P75" t="b">
        <f t="shared" si="4"/>
        <v>0</v>
      </c>
      <c r="Q75" t="b">
        <f>(J75/I75&lt;0.85)</f>
        <v>0</v>
      </c>
      <c r="R75" t="b">
        <f t="shared" si="5"/>
        <v>0</v>
      </c>
    </row>
    <row r="76" spans="1:18" x14ac:dyDescent="0.2">
      <c r="A76" t="s">
        <v>85</v>
      </c>
      <c r="B76" s="1">
        <v>1.0471316996511899</v>
      </c>
      <c r="C76" s="1">
        <v>1.0623591537919099</v>
      </c>
      <c r="D76" s="1">
        <v>1.08840240535622</v>
      </c>
      <c r="E76" s="1">
        <v>1.07356972428518</v>
      </c>
      <c r="H76" t="s">
        <v>85</v>
      </c>
      <c r="I76" s="1">
        <v>1.04779959922776</v>
      </c>
      <c r="J76" s="1">
        <v>0.94024350701623405</v>
      </c>
      <c r="K76" s="1">
        <v>0.97887709616716101</v>
      </c>
      <c r="L76" s="1">
        <v>1.03748308445309</v>
      </c>
      <c r="N76" t="s">
        <v>85</v>
      </c>
      <c r="O76" t="b">
        <f t="shared" si="3"/>
        <v>0</v>
      </c>
      <c r="P76" t="b">
        <f t="shared" si="4"/>
        <v>0</v>
      </c>
      <c r="Q76" t="b">
        <f>(J76/I76&lt;0.85)</f>
        <v>0</v>
      </c>
      <c r="R76" t="b">
        <f t="shared" si="5"/>
        <v>0</v>
      </c>
    </row>
    <row r="77" spans="1:18" x14ac:dyDescent="0.2">
      <c r="A77" t="s">
        <v>86</v>
      </c>
      <c r="B77" s="1">
        <v>1.05588069978904</v>
      </c>
      <c r="C77" s="1">
        <v>1.0202971649249799</v>
      </c>
      <c r="D77" s="1">
        <v>1.00402644649213</v>
      </c>
      <c r="E77" s="1">
        <v>0.98750098977874401</v>
      </c>
      <c r="H77" t="s">
        <v>86</v>
      </c>
      <c r="I77" s="1">
        <v>1.0492755517504999</v>
      </c>
      <c r="J77" s="1">
        <v>1.16522722629955</v>
      </c>
      <c r="K77" s="1">
        <v>0.88262467499903996</v>
      </c>
      <c r="L77" s="1">
        <v>0.91677571107477496</v>
      </c>
      <c r="N77" t="s">
        <v>86</v>
      </c>
      <c r="O77" t="b">
        <f t="shared" si="3"/>
        <v>0</v>
      </c>
      <c r="P77" t="b">
        <f t="shared" si="4"/>
        <v>0</v>
      </c>
      <c r="Q77" t="b">
        <f>(J77/I77&lt;0.85)</f>
        <v>0</v>
      </c>
      <c r="R77" t="b">
        <f t="shared" si="5"/>
        <v>0</v>
      </c>
    </row>
    <row r="78" spans="1:18" x14ac:dyDescent="0.2">
      <c r="A78" t="s">
        <v>87</v>
      </c>
      <c r="B78" s="1">
        <v>1.028659784274</v>
      </c>
      <c r="C78" s="1">
        <v>0.97472336208407695</v>
      </c>
      <c r="D78" s="1">
        <v>0.95880915355234198</v>
      </c>
      <c r="E78" s="1">
        <v>0.932282039114251</v>
      </c>
      <c r="H78" t="s">
        <v>87</v>
      </c>
      <c r="I78" s="1">
        <v>1.00536657945579</v>
      </c>
      <c r="J78" s="1">
        <v>0.956841544847022</v>
      </c>
      <c r="K78" s="1">
        <v>0.92949985214391295</v>
      </c>
      <c r="L78" s="1">
        <v>0.91192885658776901</v>
      </c>
      <c r="N78" t="s">
        <v>87</v>
      </c>
      <c r="O78" t="b">
        <f t="shared" si="3"/>
        <v>0</v>
      </c>
      <c r="P78" t="b">
        <f t="shared" si="4"/>
        <v>0</v>
      </c>
      <c r="Q78" t="b">
        <f>(J78/I78&lt;0.85)</f>
        <v>0</v>
      </c>
      <c r="R78" t="b">
        <f t="shared" si="5"/>
        <v>0</v>
      </c>
    </row>
    <row r="79" spans="1:18" x14ac:dyDescent="0.2">
      <c r="A79" t="s">
        <v>88</v>
      </c>
      <c r="B79" s="1">
        <v>1.0736093359888399</v>
      </c>
      <c r="C79" s="1">
        <v>1.08377683581857</v>
      </c>
      <c r="D79" s="1">
        <v>0.97763389020705704</v>
      </c>
      <c r="E79" s="1">
        <v>1.03447194697462</v>
      </c>
      <c r="H79" t="s">
        <v>88</v>
      </c>
      <c r="I79" s="1">
        <v>1.13262442942983</v>
      </c>
      <c r="J79" s="1">
        <v>1.07092057643983</v>
      </c>
      <c r="K79" s="1">
        <v>0.91772663536001098</v>
      </c>
      <c r="L79" s="1">
        <v>0.926377321905552</v>
      </c>
      <c r="N79" t="s">
        <v>88</v>
      </c>
      <c r="O79" t="b">
        <f t="shared" si="3"/>
        <v>0</v>
      </c>
      <c r="P79" t="b">
        <f t="shared" si="4"/>
        <v>0</v>
      </c>
      <c r="Q79" t="b">
        <f>(J79/I79&lt;0.85)</f>
        <v>0</v>
      </c>
      <c r="R79" t="b">
        <f t="shared" si="5"/>
        <v>0</v>
      </c>
    </row>
    <row r="80" spans="1:18" x14ac:dyDescent="0.2">
      <c r="A80" t="s">
        <v>89</v>
      </c>
      <c r="B80" s="1">
        <v>1.0424854892701401</v>
      </c>
      <c r="C80" s="1">
        <v>1.0589073203872501</v>
      </c>
      <c r="D80" s="1">
        <v>0.90291710967209704</v>
      </c>
      <c r="E80" s="1">
        <v>0.990518850658335</v>
      </c>
      <c r="H80" t="s">
        <v>89</v>
      </c>
      <c r="I80" s="1">
        <v>1.0601958259574</v>
      </c>
      <c r="J80" s="1">
        <v>1.01382290118493</v>
      </c>
      <c r="K80" s="1">
        <v>0.87637435430316402</v>
      </c>
      <c r="L80" s="1">
        <v>0.88120734849249704</v>
      </c>
      <c r="N80" t="s">
        <v>89</v>
      </c>
      <c r="O80" t="b">
        <f t="shared" si="3"/>
        <v>0</v>
      </c>
      <c r="P80" t="b">
        <f t="shared" si="4"/>
        <v>0</v>
      </c>
      <c r="Q80" t="b">
        <f>(J80/I80&lt;0.85)</f>
        <v>0</v>
      </c>
      <c r="R80" t="b">
        <f t="shared" si="5"/>
        <v>0</v>
      </c>
    </row>
    <row r="81" spans="1:18" x14ac:dyDescent="0.2">
      <c r="A81" t="s">
        <v>90</v>
      </c>
      <c r="B81" s="1">
        <v>1.0655070568547</v>
      </c>
      <c r="C81" s="1">
        <v>1.0541903159017401</v>
      </c>
      <c r="D81" s="1">
        <v>0.91419349615601397</v>
      </c>
      <c r="E81" s="1">
        <v>0.93819872005349303</v>
      </c>
      <c r="H81" t="s">
        <v>90</v>
      </c>
      <c r="I81" s="1">
        <v>1.1153742602869801</v>
      </c>
      <c r="J81" s="1">
        <v>1.11108075116862</v>
      </c>
      <c r="K81" s="1">
        <v>0.90271052967340104</v>
      </c>
      <c r="L81" s="1">
        <v>0.92741683901604799</v>
      </c>
      <c r="N81" t="s">
        <v>90</v>
      </c>
      <c r="O81" t="b">
        <f t="shared" si="3"/>
        <v>0</v>
      </c>
      <c r="P81" t="b">
        <f t="shared" si="4"/>
        <v>0</v>
      </c>
      <c r="Q81" t="b">
        <f>(J81/I81&lt;0.85)</f>
        <v>0</v>
      </c>
      <c r="R81" t="b">
        <f t="shared" si="5"/>
        <v>0</v>
      </c>
    </row>
    <row r="82" spans="1:18" x14ac:dyDescent="0.2">
      <c r="A82" t="s">
        <v>91</v>
      </c>
      <c r="B82" s="1">
        <v>0.913272981833676</v>
      </c>
      <c r="C82" s="1">
        <v>1.0419658683317801</v>
      </c>
      <c r="D82" s="1">
        <v>0.96994211705044497</v>
      </c>
      <c r="E82" s="1">
        <v>1.01361032247853</v>
      </c>
      <c r="H82" t="s">
        <v>91</v>
      </c>
      <c r="I82" s="1">
        <v>1.05135559781104</v>
      </c>
      <c r="J82" s="1">
        <v>1.1458362639888899</v>
      </c>
      <c r="K82" s="1">
        <v>0.858192756984692</v>
      </c>
      <c r="L82" s="1">
        <v>0.84234697400686898</v>
      </c>
      <c r="N82" t="s">
        <v>91</v>
      </c>
      <c r="O82" t="b">
        <f t="shared" si="3"/>
        <v>0</v>
      </c>
      <c r="P82" t="b">
        <f t="shared" si="4"/>
        <v>0</v>
      </c>
      <c r="Q82" t="b">
        <f>(J82/I82&lt;0.85)</f>
        <v>0</v>
      </c>
      <c r="R82" t="b">
        <f t="shared" si="5"/>
        <v>0</v>
      </c>
    </row>
    <row r="83" spans="1:18" x14ac:dyDescent="0.2">
      <c r="A83" t="s">
        <v>92</v>
      </c>
      <c r="B83" s="1">
        <v>1.00589628997242</v>
      </c>
      <c r="C83" s="1">
        <v>1.0384257613061201</v>
      </c>
      <c r="D83" s="1">
        <v>0.957235476844154</v>
      </c>
      <c r="E83" s="1">
        <v>1.0095437053660301</v>
      </c>
      <c r="H83" t="s">
        <v>92</v>
      </c>
      <c r="I83" s="1">
        <v>1.0179428083200901</v>
      </c>
      <c r="J83" s="1">
        <v>1.05610321811227</v>
      </c>
      <c r="K83" s="1">
        <v>0.89862616734443601</v>
      </c>
      <c r="L83" s="1">
        <v>0.86309825678708096</v>
      </c>
      <c r="N83" t="s">
        <v>92</v>
      </c>
      <c r="O83" t="b">
        <f t="shared" si="3"/>
        <v>0</v>
      </c>
      <c r="P83" t="b">
        <f t="shared" si="4"/>
        <v>0</v>
      </c>
      <c r="Q83" t="b">
        <f>(J83/I83&lt;0.85)</f>
        <v>0</v>
      </c>
      <c r="R83" t="b">
        <f t="shared" si="5"/>
        <v>0</v>
      </c>
    </row>
    <row r="84" spans="1:18" x14ac:dyDescent="0.2">
      <c r="A84" t="s">
        <v>93</v>
      </c>
      <c r="B84" s="1">
        <v>0.937116953730876</v>
      </c>
      <c r="C84" s="1">
        <v>0.99650079116235302</v>
      </c>
      <c r="D84" s="1">
        <v>0.99036597293301498</v>
      </c>
      <c r="E84" s="1">
        <v>0.985128222550262</v>
      </c>
      <c r="H84" t="s">
        <v>93</v>
      </c>
      <c r="I84" s="1">
        <v>1.03077437396764</v>
      </c>
      <c r="J84" s="1">
        <v>0.97860200976370404</v>
      </c>
      <c r="K84" s="1">
        <v>0.90082478327955096</v>
      </c>
      <c r="L84" s="1">
        <v>0.82229620816004201</v>
      </c>
      <c r="N84" t="s">
        <v>93</v>
      </c>
      <c r="O84" t="b">
        <f t="shared" si="3"/>
        <v>0</v>
      </c>
      <c r="P84" t="b">
        <f t="shared" si="4"/>
        <v>0</v>
      </c>
      <c r="Q84" t="b">
        <f>(J84/I84&lt;0.85)</f>
        <v>0</v>
      </c>
      <c r="R84" t="b">
        <f t="shared" si="5"/>
        <v>0</v>
      </c>
    </row>
    <row r="85" spans="1:18" x14ac:dyDescent="0.2">
      <c r="A85" t="s">
        <v>94</v>
      </c>
      <c r="B85" s="1">
        <v>0.96402881670905205</v>
      </c>
      <c r="C85" s="1">
        <v>1.0852212404656201</v>
      </c>
      <c r="D85" s="1">
        <v>0.95593111916449502</v>
      </c>
      <c r="E85" s="1">
        <v>1.0557534939664099</v>
      </c>
      <c r="H85" t="s">
        <v>94</v>
      </c>
      <c r="I85" s="1">
        <v>1.04400166600526</v>
      </c>
      <c r="J85" s="1">
        <v>1.06841789832486</v>
      </c>
      <c r="K85" s="1">
        <v>0.91379904992711203</v>
      </c>
      <c r="L85" s="1">
        <v>0.79763981220011004</v>
      </c>
      <c r="N85" t="s">
        <v>94</v>
      </c>
      <c r="O85" t="b">
        <f t="shared" si="3"/>
        <v>0</v>
      </c>
      <c r="P85" t="b">
        <f t="shared" si="4"/>
        <v>0</v>
      </c>
      <c r="Q85" t="b">
        <f>(J85/I85&lt;0.85)</f>
        <v>0</v>
      </c>
      <c r="R85" t="b">
        <f t="shared" si="5"/>
        <v>0</v>
      </c>
    </row>
    <row r="86" spans="1:18" x14ac:dyDescent="0.2">
      <c r="A86" t="s">
        <v>95</v>
      </c>
      <c r="B86" s="1">
        <v>0.95049682841426897</v>
      </c>
      <c r="C86" s="1">
        <v>1.15372198547584</v>
      </c>
      <c r="D86" s="1">
        <v>0.936279797933111</v>
      </c>
      <c r="E86" s="1">
        <v>0.99926092361609198</v>
      </c>
      <c r="H86" t="s">
        <v>95</v>
      </c>
      <c r="I86" s="1">
        <v>1.10006301341922</v>
      </c>
      <c r="J86" s="1">
        <v>1.0940592826864599</v>
      </c>
      <c r="K86" s="1">
        <v>0.97465974276481004</v>
      </c>
      <c r="L86" s="1">
        <v>0.91495629114745003</v>
      </c>
      <c r="N86" t="s">
        <v>95</v>
      </c>
      <c r="O86" t="b">
        <f t="shared" si="3"/>
        <v>0</v>
      </c>
      <c r="P86" t="b">
        <f t="shared" si="4"/>
        <v>0</v>
      </c>
      <c r="Q86" t="b">
        <f>(J86/I86&lt;0.85)</f>
        <v>0</v>
      </c>
      <c r="R86" t="b">
        <f t="shared" si="5"/>
        <v>0</v>
      </c>
    </row>
    <row r="87" spans="1:18" x14ac:dyDescent="0.2">
      <c r="A87" t="s">
        <v>16</v>
      </c>
      <c r="B87" s="1">
        <v>0.42793141702965798</v>
      </c>
      <c r="C87" s="1">
        <v>0.43154397055499399</v>
      </c>
      <c r="D87" s="1">
        <v>0.440222643007875</v>
      </c>
      <c r="E87" s="1">
        <v>0.40581222717099802</v>
      </c>
      <c r="H87" t="s">
        <v>16</v>
      </c>
      <c r="I87" s="1">
        <v>0.47886886264760697</v>
      </c>
      <c r="J87" s="1">
        <v>0.484100938449536</v>
      </c>
      <c r="K87" s="1">
        <v>0.41996040496995601</v>
      </c>
      <c r="L87" s="1">
        <v>0.41754768256610603</v>
      </c>
      <c r="N87" t="s">
        <v>16</v>
      </c>
      <c r="O87" t="b">
        <f t="shared" si="3"/>
        <v>0</v>
      </c>
      <c r="P87" t="b">
        <f t="shared" si="4"/>
        <v>0</v>
      </c>
      <c r="Q87" t="b">
        <f>(J87/I87&lt;0.85)</f>
        <v>0</v>
      </c>
      <c r="R87" t="b">
        <f t="shared" si="5"/>
        <v>0</v>
      </c>
    </row>
    <row r="88" spans="1:18" x14ac:dyDescent="0.2">
      <c r="A88" t="s">
        <v>17</v>
      </c>
      <c r="B88" s="1">
        <v>0.40854230132147501</v>
      </c>
      <c r="C88" s="1">
        <v>0.48529702863903701</v>
      </c>
      <c r="D88" s="1">
        <v>0.40973697663594499</v>
      </c>
      <c r="E88" s="1">
        <v>0.39036847003907199</v>
      </c>
      <c r="H88" t="s">
        <v>17</v>
      </c>
      <c r="I88" s="1">
        <v>0.46224415123916102</v>
      </c>
      <c r="J88" s="1">
        <v>0.52835514115390403</v>
      </c>
      <c r="K88" s="1">
        <v>0.39520713000962598</v>
      </c>
      <c r="L88" s="1">
        <v>0.36953903824631001</v>
      </c>
      <c r="N88" t="s">
        <v>17</v>
      </c>
      <c r="O88" t="b">
        <f t="shared" si="3"/>
        <v>0</v>
      </c>
      <c r="P88" t="b">
        <f t="shared" si="4"/>
        <v>0</v>
      </c>
      <c r="Q88" t="b">
        <f>(J88/I88&lt;0.85)</f>
        <v>0</v>
      </c>
      <c r="R88" t="b">
        <f t="shared" si="5"/>
        <v>0</v>
      </c>
    </row>
    <row r="89" spans="1:18" x14ac:dyDescent="0.2">
      <c r="A89" t="s">
        <v>18</v>
      </c>
      <c r="B89" s="1">
        <v>0.47667935980484899</v>
      </c>
      <c r="C89" s="1">
        <v>0.45637170322898601</v>
      </c>
      <c r="D89" s="1">
        <v>0.407872484243543</v>
      </c>
      <c r="E89" s="1">
        <v>0.390339820660559</v>
      </c>
      <c r="H89" t="s">
        <v>18</v>
      </c>
      <c r="I89" s="1">
        <v>0.54770009117399898</v>
      </c>
      <c r="J89" s="1">
        <v>0.47459268357671502</v>
      </c>
      <c r="K89" s="1">
        <v>0.43845654776422199</v>
      </c>
      <c r="L89" s="1">
        <v>0.41164643183073801</v>
      </c>
      <c r="N89" t="s">
        <v>18</v>
      </c>
      <c r="O89" t="b">
        <f t="shared" si="3"/>
        <v>0</v>
      </c>
      <c r="P89" t="b">
        <f t="shared" si="4"/>
        <v>0</v>
      </c>
      <c r="Q89" t="b">
        <f>(J89/I89&lt;0.85)</f>
        <v>0</v>
      </c>
      <c r="R89" t="b">
        <f t="shared" si="5"/>
        <v>0</v>
      </c>
    </row>
    <row r="90" spans="1:18" x14ac:dyDescent="0.2">
      <c r="A90" t="s">
        <v>19</v>
      </c>
      <c r="B90" s="1">
        <v>0.44276445398325598</v>
      </c>
      <c r="C90" s="1">
        <v>0.45712812359962901</v>
      </c>
      <c r="D90" s="1">
        <v>0.39385713660447003</v>
      </c>
      <c r="E90" s="1">
        <v>0.38284139070828599</v>
      </c>
      <c r="H90" t="s">
        <v>19</v>
      </c>
      <c r="I90" s="1">
        <v>0.48777880470654</v>
      </c>
      <c r="J90" s="1">
        <v>0.48451799385637501</v>
      </c>
      <c r="K90" s="1">
        <v>0.394704405964942</v>
      </c>
      <c r="L90" s="1">
        <v>0.39509687588470099</v>
      </c>
      <c r="N90" t="s">
        <v>19</v>
      </c>
      <c r="O90" t="b">
        <f t="shared" si="3"/>
        <v>0</v>
      </c>
      <c r="P90" t="b">
        <f t="shared" si="4"/>
        <v>0</v>
      </c>
      <c r="Q90" t="b">
        <f>(J90/I90&lt;0.85)</f>
        <v>0</v>
      </c>
      <c r="R90" t="b">
        <f t="shared" si="5"/>
        <v>0</v>
      </c>
    </row>
    <row r="91" spans="1:18" x14ac:dyDescent="0.2">
      <c r="A91" t="s">
        <v>20</v>
      </c>
      <c r="B91" s="1">
        <v>0.47038223981621302</v>
      </c>
      <c r="C91" s="1">
        <v>0.479712269790324</v>
      </c>
      <c r="D91" s="1">
        <v>0.396870853157893</v>
      </c>
      <c r="E91" s="1">
        <v>0.39115764290792998</v>
      </c>
      <c r="H91" t="s">
        <v>20</v>
      </c>
      <c r="I91" s="1">
        <v>0.46274891186160499</v>
      </c>
      <c r="J91" s="1">
        <v>0.48860189704392598</v>
      </c>
      <c r="K91" s="1">
        <v>0.37974509936665801</v>
      </c>
      <c r="L91" s="1">
        <v>0.381393464966929</v>
      </c>
      <c r="N91" t="s">
        <v>20</v>
      </c>
      <c r="O91" t="b">
        <f t="shared" si="3"/>
        <v>0</v>
      </c>
      <c r="P91" t="b">
        <f t="shared" si="4"/>
        <v>0</v>
      </c>
      <c r="Q91" t="b">
        <f>(J91/I91&lt;0.85)</f>
        <v>0</v>
      </c>
      <c r="R91" t="b">
        <f t="shared" si="5"/>
        <v>0</v>
      </c>
    </row>
    <row r="92" spans="1:18" x14ac:dyDescent="0.2">
      <c r="A92" t="s">
        <v>21</v>
      </c>
      <c r="B92" s="1">
        <v>0.405588910309373</v>
      </c>
      <c r="C92" s="1">
        <v>0.39871707782279298</v>
      </c>
      <c r="D92" s="1">
        <v>0.401575896607131</v>
      </c>
      <c r="E92" s="1">
        <v>0.42489217083581099</v>
      </c>
      <c r="H92" t="s">
        <v>21</v>
      </c>
      <c r="I92" s="1">
        <v>0.476343012954421</v>
      </c>
      <c r="J92" s="1">
        <v>0.41542026622054401</v>
      </c>
      <c r="K92" s="1">
        <v>0.41995604729563102</v>
      </c>
      <c r="L92" s="1">
        <v>0.34940431839668001</v>
      </c>
      <c r="N92" t="s">
        <v>21</v>
      </c>
      <c r="O92" t="b">
        <f t="shared" si="3"/>
        <v>0</v>
      </c>
      <c r="P92" t="b">
        <f t="shared" si="4"/>
        <v>0</v>
      </c>
      <c r="Q92" t="b">
        <f>(J92/I92&lt;0.85)</f>
        <v>0</v>
      </c>
      <c r="R92" t="b">
        <f t="shared" si="5"/>
        <v>1</v>
      </c>
    </row>
    <row r="93" spans="1:18" x14ac:dyDescent="0.2">
      <c r="A93" t="s">
        <v>22</v>
      </c>
      <c r="B93" s="1">
        <v>0.39034485191509399</v>
      </c>
      <c r="C93" s="1">
        <v>0.44735063560735</v>
      </c>
      <c r="D93" s="1">
        <v>0.412801933544516</v>
      </c>
      <c r="E93" s="1">
        <v>0.45759556847150801</v>
      </c>
      <c r="H93" t="s">
        <v>22</v>
      </c>
      <c r="I93" s="1">
        <v>0.47968146528743</v>
      </c>
      <c r="J93" s="1">
        <v>0.40444461669819998</v>
      </c>
      <c r="K93" s="1">
        <v>0.37144832761536101</v>
      </c>
      <c r="L93" s="1">
        <v>0.37689507862877097</v>
      </c>
      <c r="N93" t="s">
        <v>22</v>
      </c>
      <c r="O93" t="b">
        <f t="shared" si="3"/>
        <v>0</v>
      </c>
      <c r="P93" t="b">
        <f t="shared" si="4"/>
        <v>0</v>
      </c>
      <c r="Q93" t="b">
        <f>(J93/I93&lt;0.85)</f>
        <v>1</v>
      </c>
      <c r="R93" t="b">
        <f t="shared" si="5"/>
        <v>0</v>
      </c>
    </row>
    <row r="94" spans="1:18" x14ac:dyDescent="0.2">
      <c r="A94" t="s">
        <v>23</v>
      </c>
      <c r="B94" s="1">
        <v>0.37289782122299098</v>
      </c>
      <c r="C94" s="1">
        <v>0.41133971732263902</v>
      </c>
      <c r="D94" s="1">
        <v>0.34166374621148399</v>
      </c>
      <c r="E94" s="1">
        <v>0.38108751630842103</v>
      </c>
      <c r="H94" t="s">
        <v>23</v>
      </c>
      <c r="I94" s="1">
        <v>0.431082527075071</v>
      </c>
      <c r="J94" s="1">
        <v>0.44088399132531803</v>
      </c>
      <c r="K94" s="1">
        <v>0.36750175702131599</v>
      </c>
      <c r="L94" s="1">
        <v>0.34139178162676698</v>
      </c>
      <c r="N94" t="s">
        <v>23</v>
      </c>
      <c r="O94" t="b">
        <f t="shared" si="3"/>
        <v>0</v>
      </c>
      <c r="P94" t="b">
        <f t="shared" si="4"/>
        <v>0</v>
      </c>
      <c r="Q94" t="b">
        <f>(J94/I94&lt;0.85)</f>
        <v>0</v>
      </c>
      <c r="R94" t="b">
        <f t="shared" si="5"/>
        <v>0</v>
      </c>
    </row>
    <row r="95" spans="1:18" x14ac:dyDescent="0.2">
      <c r="A95" t="s">
        <v>24</v>
      </c>
      <c r="B95" s="1">
        <v>0.434729425997948</v>
      </c>
      <c r="C95" s="1">
        <v>0.47770969402845598</v>
      </c>
      <c r="D95" s="1">
        <v>0.401609103041214</v>
      </c>
      <c r="E95" s="1">
        <v>0.44059537851113001</v>
      </c>
      <c r="H95" t="s">
        <v>24</v>
      </c>
      <c r="I95" s="1">
        <v>0.48335689756543798</v>
      </c>
      <c r="J95" s="1">
        <v>0.48773256590078601</v>
      </c>
      <c r="K95" s="1">
        <v>0.38511256810214201</v>
      </c>
      <c r="L95" s="1">
        <v>0.38080048266108701</v>
      </c>
      <c r="N95" t="s">
        <v>24</v>
      </c>
      <c r="O95" t="b">
        <f t="shared" si="3"/>
        <v>0</v>
      </c>
      <c r="P95" t="b">
        <f t="shared" si="4"/>
        <v>0</v>
      </c>
      <c r="Q95" t="b">
        <f>(J95/I95&lt;0.85)</f>
        <v>0</v>
      </c>
      <c r="R95" t="b">
        <f t="shared" si="5"/>
        <v>0</v>
      </c>
    </row>
    <row r="96" spans="1:18" x14ac:dyDescent="0.2">
      <c r="A96" t="s">
        <v>25</v>
      </c>
      <c r="B96" s="1">
        <v>0.37097136442265999</v>
      </c>
      <c r="C96" s="1">
        <v>0.45684668111528198</v>
      </c>
      <c r="D96" s="1">
        <v>0.35871183360775299</v>
      </c>
      <c r="E96" s="1">
        <v>0.38497963385404799</v>
      </c>
      <c r="H96" t="s">
        <v>25</v>
      </c>
      <c r="I96" s="1">
        <v>0.43487372758972898</v>
      </c>
      <c r="J96" s="1">
        <v>0.425863052912345</v>
      </c>
      <c r="K96" s="1">
        <v>0.36377685226656298</v>
      </c>
      <c r="L96" s="1">
        <v>0.32847240874199002</v>
      </c>
      <c r="N96" t="s">
        <v>25</v>
      </c>
      <c r="O96" t="b">
        <f t="shared" si="3"/>
        <v>0</v>
      </c>
      <c r="P96" t="b">
        <f t="shared" si="4"/>
        <v>0</v>
      </c>
      <c r="Q96" t="b">
        <f>(J96/I96&lt;0.85)</f>
        <v>0</v>
      </c>
      <c r="R96" t="b">
        <f t="shared" si="5"/>
        <v>0</v>
      </c>
    </row>
  </sheetData>
  <conditionalFormatting sqref="B2:E96">
    <cfRule type="cellIs" dxfId="42" priority="13" operator="greaterThanOrEqual">
      <formula>1.15</formula>
    </cfRule>
    <cfRule type="cellIs" dxfId="41" priority="14" operator="lessThanOrEqual">
      <formula>0.85</formula>
    </cfRule>
  </conditionalFormatting>
  <conditionalFormatting sqref="I2:L96">
    <cfRule type="cellIs" dxfId="36" priority="7" operator="greaterThanOrEqual">
      <formula>1.15</formula>
    </cfRule>
    <cfRule type="cellIs" dxfId="35" priority="8" operator="lessThanOrEqual">
      <formula>0.85</formula>
    </cfRule>
  </conditionalFormatting>
  <conditionalFormatting sqref="O1:P1">
    <cfRule type="cellIs" dxfId="34" priority="6" operator="lessThanOrEqual">
      <formula>0.05</formula>
    </cfRule>
  </conditionalFormatting>
  <conditionalFormatting sqref="O2:P96">
    <cfRule type="containsText" dxfId="33" priority="5" operator="containsText" text="TRUE">
      <formula>NOT(ISERROR(SEARCH("TRUE",O2)))</formula>
    </cfRule>
  </conditionalFormatting>
  <conditionalFormatting sqref="Q1:R1">
    <cfRule type="cellIs" dxfId="26" priority="2" operator="lessThanOrEqual">
      <formula>0.05</formula>
    </cfRule>
  </conditionalFormatting>
  <conditionalFormatting sqref="Q2:R96">
    <cfRule type="containsText" dxfId="25" priority="1" operator="containsText" text="TRUE">
      <formula>NOT(ISERROR(SEARCH("TRUE",Q2)))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6F7F-FA99-2048-B0FA-3434716AD90A}">
  <dimension ref="A1:O96"/>
  <sheetViews>
    <sheetView workbookViewId="0">
      <selection activeCell="Q11" sqref="Q11"/>
    </sheetView>
  </sheetViews>
  <sheetFormatPr baseColWidth="10" defaultRowHeight="16" x14ac:dyDescent="0.2"/>
  <cols>
    <col min="1" max="1" width="14.1640625" customWidth="1"/>
    <col min="9" max="9" width="14.1640625" customWidth="1"/>
  </cols>
  <sheetData>
    <row r="1" spans="1:15" x14ac:dyDescent="0.2">
      <c r="A1" t="s">
        <v>0</v>
      </c>
      <c r="B1" t="s">
        <v>96</v>
      </c>
      <c r="C1" t="s">
        <v>97</v>
      </c>
      <c r="D1" t="s">
        <v>98</v>
      </c>
      <c r="E1" t="s">
        <v>99</v>
      </c>
      <c r="F1" s="2" t="s">
        <v>100</v>
      </c>
      <c r="G1" t="s">
        <v>101</v>
      </c>
      <c r="I1" t="s">
        <v>0</v>
      </c>
      <c r="J1" t="s">
        <v>96</v>
      </c>
      <c r="K1" t="s">
        <v>97</v>
      </c>
      <c r="L1" t="s">
        <v>98</v>
      </c>
      <c r="M1" t="s">
        <v>99</v>
      </c>
      <c r="N1" s="2" t="s">
        <v>100</v>
      </c>
      <c r="O1" t="s">
        <v>101</v>
      </c>
    </row>
    <row r="2" spans="1:15" x14ac:dyDescent="0.2">
      <c r="A2" t="s">
        <v>81</v>
      </c>
      <c r="B2" s="1">
        <v>1.02084691186626</v>
      </c>
      <c r="C2" s="1">
        <v>1.00579125395472</v>
      </c>
      <c r="D2" s="1">
        <v>0.94034660535784198</v>
      </c>
      <c r="E2" s="1">
        <v>0.90846240505021203</v>
      </c>
      <c r="F2" s="2">
        <f t="shared" ref="F2:F33" si="0">(B2&lt;0.85)+(D2&lt;0.85)</f>
        <v>0</v>
      </c>
      <c r="G2" t="b">
        <f t="shared" ref="G2:G33" si="1">(D2&lt;0.75)</f>
        <v>0</v>
      </c>
      <c r="I2" t="s">
        <v>81</v>
      </c>
      <c r="J2" s="1">
        <v>0.84831306824405694</v>
      </c>
      <c r="K2" s="1">
        <v>0.82608544664498296</v>
      </c>
      <c r="L2" s="1">
        <v>0.96745034228119398</v>
      </c>
      <c r="M2" s="1">
        <v>0.94353807497181896</v>
      </c>
      <c r="N2" s="2">
        <f t="shared" ref="N2:N33" si="2">(J2&lt;0.85)+(L2&lt;0.85)</f>
        <v>1</v>
      </c>
      <c r="O2" t="b">
        <f t="shared" ref="O2:O33" si="3">(L2&lt;0.75)</f>
        <v>0</v>
      </c>
    </row>
    <row r="3" spans="1:15" x14ac:dyDescent="0.2">
      <c r="A3" t="s">
        <v>1</v>
      </c>
      <c r="B3" s="1">
        <v>0.84082549695305897</v>
      </c>
      <c r="C3" s="1">
        <v>0.88022093448678695</v>
      </c>
      <c r="D3" s="1">
        <v>0.78099098373159204</v>
      </c>
      <c r="E3" s="1">
        <v>0.71130756186380095</v>
      </c>
      <c r="F3" s="2">
        <f t="shared" si="0"/>
        <v>2</v>
      </c>
      <c r="G3" t="b">
        <f t="shared" si="1"/>
        <v>0</v>
      </c>
      <c r="I3" t="s">
        <v>1</v>
      </c>
      <c r="J3" s="1">
        <v>0.76173264104511695</v>
      </c>
      <c r="K3" s="1">
        <v>0.901673017178932</v>
      </c>
      <c r="L3" s="1">
        <v>0.757125121206354</v>
      </c>
      <c r="M3" s="1">
        <v>0.77871338203163198</v>
      </c>
      <c r="N3" s="2">
        <f t="shared" si="2"/>
        <v>2</v>
      </c>
      <c r="O3" t="b">
        <f t="shared" si="3"/>
        <v>0</v>
      </c>
    </row>
    <row r="4" spans="1:15" x14ac:dyDescent="0.2">
      <c r="A4" t="s">
        <v>82</v>
      </c>
      <c r="B4" s="1">
        <v>0.97167293848043701</v>
      </c>
      <c r="C4" s="1">
        <v>0.99285549285549202</v>
      </c>
      <c r="D4" s="1">
        <v>1.02272320629808</v>
      </c>
      <c r="E4" s="1">
        <v>1.0050314179920901</v>
      </c>
      <c r="F4" s="2">
        <f t="shared" si="0"/>
        <v>0</v>
      </c>
      <c r="G4" t="b">
        <f t="shared" si="1"/>
        <v>0</v>
      </c>
      <c r="I4" t="s">
        <v>82</v>
      </c>
      <c r="J4" s="1">
        <v>0.91880585617105803</v>
      </c>
      <c r="K4" s="1">
        <v>0.88639174746288996</v>
      </c>
      <c r="L4" s="1">
        <v>0.96026247367998696</v>
      </c>
      <c r="M4" s="1">
        <v>1.0032669860999499</v>
      </c>
      <c r="N4" s="2">
        <f t="shared" si="2"/>
        <v>0</v>
      </c>
      <c r="O4" t="b">
        <f t="shared" si="3"/>
        <v>0</v>
      </c>
    </row>
    <row r="5" spans="1:15" x14ac:dyDescent="0.2">
      <c r="A5" t="s">
        <v>14</v>
      </c>
      <c r="B5" s="1">
        <v>0.77478288017194796</v>
      </c>
      <c r="C5" s="1">
        <v>0.77279119169434196</v>
      </c>
      <c r="D5" s="1">
        <v>0.74730683187058999</v>
      </c>
      <c r="E5" s="1">
        <v>0.70157076431895304</v>
      </c>
      <c r="F5" s="2">
        <f t="shared" si="0"/>
        <v>2</v>
      </c>
      <c r="G5" t="b">
        <f t="shared" si="1"/>
        <v>1</v>
      </c>
      <c r="I5" t="s">
        <v>14</v>
      </c>
      <c r="J5" s="1">
        <v>0.60675413158437397</v>
      </c>
      <c r="K5" s="1">
        <v>0.49917959676805201</v>
      </c>
      <c r="L5" s="1">
        <v>0.74179839003175496</v>
      </c>
      <c r="M5" s="1">
        <v>0.77930226391494595</v>
      </c>
      <c r="N5" s="2">
        <f t="shared" si="2"/>
        <v>2</v>
      </c>
      <c r="O5" t="b">
        <f t="shared" si="3"/>
        <v>1</v>
      </c>
    </row>
    <row r="6" spans="1:15" x14ac:dyDescent="0.2">
      <c r="A6" t="s">
        <v>6</v>
      </c>
      <c r="B6" s="1">
        <v>0.80514617276343403</v>
      </c>
      <c r="C6" s="1">
        <v>0.73240124462784095</v>
      </c>
      <c r="D6" s="1">
        <v>0.76456846352754104</v>
      </c>
      <c r="E6" s="1">
        <v>0.77829315935646504</v>
      </c>
      <c r="F6" s="2">
        <f t="shared" si="0"/>
        <v>2</v>
      </c>
      <c r="G6" t="b">
        <f t="shared" si="1"/>
        <v>0</v>
      </c>
      <c r="I6" t="s">
        <v>6</v>
      </c>
      <c r="J6" s="1">
        <v>0.48027918546327603</v>
      </c>
      <c r="K6" s="1">
        <v>0.54092449378182805</v>
      </c>
      <c r="L6" s="1">
        <v>0.71957409820381102</v>
      </c>
      <c r="M6" s="1">
        <v>0.66276502494546197</v>
      </c>
      <c r="N6" s="2">
        <f t="shared" si="2"/>
        <v>2</v>
      </c>
      <c r="O6" t="b">
        <f t="shared" si="3"/>
        <v>1</v>
      </c>
    </row>
    <row r="7" spans="1:15" x14ac:dyDescent="0.2">
      <c r="A7" t="s">
        <v>36</v>
      </c>
      <c r="B7" s="1">
        <v>1.0421085060155</v>
      </c>
      <c r="C7" s="1">
        <v>0.98755378812934302</v>
      </c>
      <c r="D7" s="1">
        <v>0.83713298140036796</v>
      </c>
      <c r="E7" s="1">
        <v>0.85190873885985097</v>
      </c>
      <c r="F7" s="2">
        <f t="shared" si="0"/>
        <v>1</v>
      </c>
      <c r="G7" t="b">
        <f t="shared" si="1"/>
        <v>0</v>
      </c>
      <c r="I7" t="s">
        <v>36</v>
      </c>
      <c r="J7" s="1">
        <v>0.98180850882529203</v>
      </c>
      <c r="K7" s="1">
        <v>0.94672290625786804</v>
      </c>
      <c r="L7" s="1">
        <v>0.85537812347850495</v>
      </c>
      <c r="M7" s="1">
        <v>0.93933219209601104</v>
      </c>
      <c r="N7" s="2">
        <f t="shared" si="2"/>
        <v>0</v>
      </c>
      <c r="O7" t="b">
        <f t="shared" si="3"/>
        <v>0</v>
      </c>
    </row>
    <row r="8" spans="1:15" x14ac:dyDescent="0.2">
      <c r="A8" t="s">
        <v>31</v>
      </c>
      <c r="B8" s="1">
        <v>0.71045223124027501</v>
      </c>
      <c r="C8" s="1">
        <v>0.881587119516822</v>
      </c>
      <c r="D8" s="1">
        <v>0.87459759714295404</v>
      </c>
      <c r="E8" s="1">
        <v>0.91575093433618204</v>
      </c>
      <c r="F8" s="2">
        <f t="shared" si="0"/>
        <v>1</v>
      </c>
      <c r="G8" t="b">
        <f t="shared" si="1"/>
        <v>0</v>
      </c>
      <c r="I8" t="s">
        <v>31</v>
      </c>
      <c r="J8" s="1">
        <v>0.74897952333864304</v>
      </c>
      <c r="K8" s="1">
        <v>0.98181832165069804</v>
      </c>
      <c r="L8" s="1">
        <v>0.72658260689082599</v>
      </c>
      <c r="M8" s="1">
        <v>0.85569782705495601</v>
      </c>
      <c r="N8" s="2">
        <f t="shared" si="2"/>
        <v>2</v>
      </c>
      <c r="O8" t="b">
        <f t="shared" si="3"/>
        <v>1</v>
      </c>
    </row>
    <row r="9" spans="1:15" x14ac:dyDescent="0.2">
      <c r="A9" t="s">
        <v>52</v>
      </c>
      <c r="B9" s="1">
        <v>0.96855030052507296</v>
      </c>
      <c r="C9" s="1">
        <v>1.0427780606305499</v>
      </c>
      <c r="D9" s="1">
        <v>1.03862435554211</v>
      </c>
      <c r="E9" s="1">
        <v>1.0032562967819401</v>
      </c>
      <c r="F9" s="2">
        <f t="shared" si="0"/>
        <v>0</v>
      </c>
      <c r="G9" t="b">
        <f t="shared" si="1"/>
        <v>0</v>
      </c>
      <c r="I9" t="s">
        <v>52</v>
      </c>
      <c r="J9" s="1">
        <v>1.06400576566682</v>
      </c>
      <c r="K9" s="1">
        <v>0.95766545573535899</v>
      </c>
      <c r="L9" s="1">
        <v>1.00131832609891</v>
      </c>
      <c r="M9" s="1">
        <v>0.949235436900283</v>
      </c>
      <c r="N9" s="2">
        <f t="shared" si="2"/>
        <v>0</v>
      </c>
      <c r="O9" t="b">
        <f t="shared" si="3"/>
        <v>0</v>
      </c>
    </row>
    <row r="10" spans="1:15" x14ac:dyDescent="0.2">
      <c r="A10" t="s">
        <v>67</v>
      </c>
      <c r="B10" s="1">
        <v>1.02197044269002</v>
      </c>
      <c r="C10" s="1">
        <v>0.94192201293668798</v>
      </c>
      <c r="D10" s="1">
        <v>0.92040385576283401</v>
      </c>
      <c r="E10" s="1">
        <v>0.98296670912218298</v>
      </c>
      <c r="F10" s="2">
        <f t="shared" si="0"/>
        <v>0</v>
      </c>
      <c r="G10" t="b">
        <f t="shared" si="1"/>
        <v>0</v>
      </c>
      <c r="I10" t="s">
        <v>67</v>
      </c>
      <c r="J10" s="1">
        <v>1.0288612308026299</v>
      </c>
      <c r="K10" s="1">
        <v>0.96665470138385501</v>
      </c>
      <c r="L10" s="1">
        <v>0.931886550629345</v>
      </c>
      <c r="M10" s="1">
        <v>0.99699141900376698</v>
      </c>
      <c r="N10" s="2">
        <f t="shared" si="2"/>
        <v>0</v>
      </c>
      <c r="O10" t="b">
        <f t="shared" si="3"/>
        <v>0</v>
      </c>
    </row>
    <row r="11" spans="1:15" x14ac:dyDescent="0.2">
      <c r="A11" t="s">
        <v>74</v>
      </c>
      <c r="B11" s="1">
        <v>1.0153253045486199</v>
      </c>
      <c r="C11" s="1">
        <v>0.98203388171293005</v>
      </c>
      <c r="D11" s="1">
        <v>1.0428845447456601</v>
      </c>
      <c r="E11" s="1">
        <v>0.96296512604121798</v>
      </c>
      <c r="F11" s="2">
        <f t="shared" si="0"/>
        <v>0</v>
      </c>
      <c r="G11" t="b">
        <f t="shared" si="1"/>
        <v>0</v>
      </c>
      <c r="I11" t="s">
        <v>74</v>
      </c>
      <c r="J11" s="1">
        <v>0.77265207254957902</v>
      </c>
      <c r="K11" s="1">
        <v>0.85983512791657701</v>
      </c>
      <c r="L11" s="1">
        <v>0.95744786237380497</v>
      </c>
      <c r="M11" s="1">
        <v>0.94345575391585701</v>
      </c>
      <c r="N11" s="2">
        <f t="shared" si="2"/>
        <v>1</v>
      </c>
      <c r="O11" t="b">
        <f t="shared" si="3"/>
        <v>0</v>
      </c>
    </row>
    <row r="12" spans="1:15" x14ac:dyDescent="0.2">
      <c r="A12" t="s">
        <v>54</v>
      </c>
      <c r="B12" s="1">
        <v>1.24701451532764</v>
      </c>
      <c r="C12" s="1">
        <v>1.25486304929769</v>
      </c>
      <c r="D12" s="1">
        <v>1.4298626179031699</v>
      </c>
      <c r="E12" s="1">
        <v>1.25320509439825</v>
      </c>
      <c r="F12" s="2">
        <f t="shared" si="0"/>
        <v>0</v>
      </c>
      <c r="G12" t="b">
        <f t="shared" si="1"/>
        <v>0</v>
      </c>
      <c r="I12" t="s">
        <v>54</v>
      </c>
      <c r="J12" s="1">
        <v>1.01258910417933</v>
      </c>
      <c r="K12" s="1">
        <v>1.0310338707569999</v>
      </c>
      <c r="L12" s="1">
        <v>1.07985263445409</v>
      </c>
      <c r="M12" s="1">
        <v>0.961526074634244</v>
      </c>
      <c r="N12" s="2">
        <f t="shared" si="2"/>
        <v>0</v>
      </c>
      <c r="O12" t="b">
        <f t="shared" si="3"/>
        <v>0</v>
      </c>
    </row>
    <row r="13" spans="1:15" x14ac:dyDescent="0.2">
      <c r="A13" t="s">
        <v>86</v>
      </c>
      <c r="B13" s="1">
        <v>0.99552118670065004</v>
      </c>
      <c r="C13" s="1">
        <v>1.03864216011495</v>
      </c>
      <c r="D13" s="1">
        <v>1.2125669425496</v>
      </c>
      <c r="E13" s="1">
        <v>1.0034405218884399</v>
      </c>
      <c r="F13" s="2">
        <f t="shared" si="0"/>
        <v>0</v>
      </c>
      <c r="G13" t="b">
        <f t="shared" si="1"/>
        <v>0</v>
      </c>
      <c r="I13" t="s">
        <v>86</v>
      </c>
      <c r="J13" s="1">
        <v>0.94756594972762398</v>
      </c>
      <c r="K13" s="1">
        <v>0.99518055879733802</v>
      </c>
      <c r="L13" s="1">
        <v>1.02049909091645</v>
      </c>
      <c r="M13" s="1">
        <v>0.99315230876345895</v>
      </c>
      <c r="N13" s="2">
        <f t="shared" si="2"/>
        <v>0</v>
      </c>
      <c r="O13" t="b">
        <f t="shared" si="3"/>
        <v>0</v>
      </c>
    </row>
    <row r="14" spans="1:15" x14ac:dyDescent="0.2">
      <c r="A14" t="s">
        <v>95</v>
      </c>
      <c r="B14" s="1">
        <v>1.0199126074812199</v>
      </c>
      <c r="C14" s="1">
        <v>1.1406593882014</v>
      </c>
      <c r="D14" s="1">
        <v>1.13386105869277</v>
      </c>
      <c r="E14" s="1">
        <v>1.0381490728092</v>
      </c>
      <c r="F14" s="2">
        <f t="shared" si="0"/>
        <v>0</v>
      </c>
      <c r="G14" t="b">
        <f t="shared" si="1"/>
        <v>0</v>
      </c>
      <c r="I14" t="s">
        <v>95</v>
      </c>
      <c r="J14" s="1">
        <v>1.0659259340290199</v>
      </c>
      <c r="K14" s="1">
        <v>0.91629207363567</v>
      </c>
      <c r="L14" s="1">
        <v>1.00514339675098</v>
      </c>
      <c r="M14" s="1">
        <v>1.02193379394027</v>
      </c>
      <c r="N14" s="2">
        <f t="shared" si="2"/>
        <v>0</v>
      </c>
      <c r="O14" t="b">
        <f t="shared" si="3"/>
        <v>0</v>
      </c>
    </row>
    <row r="15" spans="1:15" x14ac:dyDescent="0.2">
      <c r="A15" t="s">
        <v>87</v>
      </c>
      <c r="B15" s="1">
        <v>1.0776054285696799</v>
      </c>
      <c r="C15" s="1">
        <v>1.0835998722695099</v>
      </c>
      <c r="D15" s="1">
        <v>1.1348270711971</v>
      </c>
      <c r="E15" s="1">
        <v>1.05376412648468</v>
      </c>
      <c r="F15" s="2">
        <f t="shared" si="0"/>
        <v>0</v>
      </c>
      <c r="G15" t="b">
        <f t="shared" si="1"/>
        <v>0</v>
      </c>
      <c r="I15" t="s">
        <v>87</v>
      </c>
      <c r="J15" s="1">
        <v>1.1676853610767199</v>
      </c>
      <c r="K15" s="1">
        <v>1.01623708478825</v>
      </c>
      <c r="L15" s="1">
        <v>1.1134477620399701</v>
      </c>
      <c r="M15" s="1">
        <v>1.1789108946138001</v>
      </c>
      <c r="N15" s="2">
        <f t="shared" si="2"/>
        <v>0</v>
      </c>
      <c r="O15" t="b">
        <f t="shared" si="3"/>
        <v>0</v>
      </c>
    </row>
    <row r="16" spans="1:15" x14ac:dyDescent="0.2">
      <c r="A16" t="s">
        <v>88</v>
      </c>
      <c r="B16" s="1">
        <v>1.0721907090112801</v>
      </c>
      <c r="C16" s="1">
        <v>1.0199550558122801</v>
      </c>
      <c r="D16" s="1">
        <v>1.0462239903544599</v>
      </c>
      <c r="E16" s="1">
        <v>0.98482075061947505</v>
      </c>
      <c r="F16" s="2">
        <f t="shared" si="0"/>
        <v>0</v>
      </c>
      <c r="G16" t="b">
        <f t="shared" si="1"/>
        <v>0</v>
      </c>
      <c r="I16" t="s">
        <v>88</v>
      </c>
      <c r="J16" s="1">
        <v>1.07747392403581</v>
      </c>
      <c r="K16" s="1">
        <v>0.97819913708163098</v>
      </c>
      <c r="L16" s="1">
        <v>1.0670566649623201</v>
      </c>
      <c r="M16" s="1">
        <v>1.0261596731352001</v>
      </c>
      <c r="N16" s="2">
        <f t="shared" si="2"/>
        <v>0</v>
      </c>
      <c r="O16" t="b">
        <f t="shared" si="3"/>
        <v>0</v>
      </c>
    </row>
    <row r="17" spans="1:15" x14ac:dyDescent="0.2">
      <c r="A17" t="s">
        <v>89</v>
      </c>
      <c r="B17" s="1">
        <v>0.97999527768741101</v>
      </c>
      <c r="C17" s="1">
        <v>1.10195737339677</v>
      </c>
      <c r="D17" s="1">
        <v>1.08726097728745</v>
      </c>
      <c r="E17" s="1">
        <v>1.06744136680191</v>
      </c>
      <c r="F17" s="2">
        <f t="shared" si="0"/>
        <v>0</v>
      </c>
      <c r="G17" t="b">
        <f t="shared" si="1"/>
        <v>0</v>
      </c>
      <c r="I17" t="s">
        <v>89</v>
      </c>
      <c r="J17" s="1">
        <v>1.0557716816319</v>
      </c>
      <c r="K17" s="1">
        <v>1.0493799353603801</v>
      </c>
      <c r="L17" s="1">
        <v>1.06480318638286</v>
      </c>
      <c r="M17" s="1">
        <v>1.12238697330894</v>
      </c>
      <c r="N17" s="2">
        <f t="shared" si="2"/>
        <v>0</v>
      </c>
      <c r="O17" t="b">
        <f t="shared" si="3"/>
        <v>0</v>
      </c>
    </row>
    <row r="18" spans="1:15" x14ac:dyDescent="0.2">
      <c r="A18" t="s">
        <v>90</v>
      </c>
      <c r="B18" s="1">
        <v>1.0276130265836001</v>
      </c>
      <c r="C18" s="1">
        <v>1.09399066867205</v>
      </c>
      <c r="D18" s="1">
        <v>1.1434971627060999</v>
      </c>
      <c r="E18" s="1">
        <v>0.95527667517015102</v>
      </c>
      <c r="F18" s="2">
        <f t="shared" si="0"/>
        <v>0</v>
      </c>
      <c r="G18" t="b">
        <f t="shared" si="1"/>
        <v>0</v>
      </c>
      <c r="I18" t="s">
        <v>90</v>
      </c>
      <c r="J18" s="1">
        <v>0.96090862581679204</v>
      </c>
      <c r="K18" s="1">
        <v>0.98284099317956197</v>
      </c>
      <c r="L18" s="1">
        <v>0.98845556849049199</v>
      </c>
      <c r="M18" s="1">
        <v>1.04835732501086</v>
      </c>
      <c r="N18" s="2">
        <f t="shared" si="2"/>
        <v>0</v>
      </c>
      <c r="O18" t="b">
        <f t="shared" si="3"/>
        <v>0</v>
      </c>
    </row>
    <row r="19" spans="1:15" x14ac:dyDescent="0.2">
      <c r="A19" t="s">
        <v>91</v>
      </c>
      <c r="B19" s="1">
        <v>1.0090852566422599</v>
      </c>
      <c r="C19" s="1">
        <v>1.0809112726115999</v>
      </c>
      <c r="D19" s="1">
        <v>1.0308053061498601</v>
      </c>
      <c r="E19" s="1">
        <v>1.0405844515064899</v>
      </c>
      <c r="F19" s="2">
        <f t="shared" si="0"/>
        <v>0</v>
      </c>
      <c r="G19" t="b">
        <f t="shared" si="1"/>
        <v>0</v>
      </c>
      <c r="I19" t="s">
        <v>91</v>
      </c>
      <c r="J19" s="1">
        <v>1.04697409607894</v>
      </c>
      <c r="K19" s="1">
        <v>0.99173638203174197</v>
      </c>
      <c r="L19" s="1">
        <v>1.1322689726920501</v>
      </c>
      <c r="M19" s="1">
        <v>1.0316821367269999</v>
      </c>
      <c r="N19" s="2">
        <f t="shared" si="2"/>
        <v>0</v>
      </c>
      <c r="O19" t="b">
        <f t="shared" si="3"/>
        <v>0</v>
      </c>
    </row>
    <row r="20" spans="1:15" x14ac:dyDescent="0.2">
      <c r="A20" t="s">
        <v>92</v>
      </c>
      <c r="B20" s="1">
        <v>0.97551116250650105</v>
      </c>
      <c r="C20" s="1">
        <v>1.1023378562819599</v>
      </c>
      <c r="D20" s="1">
        <v>1.18604686104984</v>
      </c>
      <c r="E20" s="1">
        <v>1.0732464639967201</v>
      </c>
      <c r="F20" s="2">
        <f t="shared" si="0"/>
        <v>0</v>
      </c>
      <c r="G20" t="b">
        <f t="shared" si="1"/>
        <v>0</v>
      </c>
      <c r="I20" t="s">
        <v>92</v>
      </c>
      <c r="J20" s="1">
        <v>1.10391156281026</v>
      </c>
      <c r="K20" s="1">
        <v>0.99265349964419503</v>
      </c>
      <c r="L20" s="1">
        <v>1.0598904087428</v>
      </c>
      <c r="M20" s="1">
        <v>1.0057108738098599</v>
      </c>
      <c r="N20" s="2">
        <f t="shared" si="2"/>
        <v>0</v>
      </c>
      <c r="O20" t="b">
        <f t="shared" si="3"/>
        <v>0</v>
      </c>
    </row>
    <row r="21" spans="1:15" x14ac:dyDescent="0.2">
      <c r="A21" t="s">
        <v>93</v>
      </c>
      <c r="B21" s="1">
        <v>0.97360177863574604</v>
      </c>
      <c r="C21" s="1">
        <v>0.96596549159123002</v>
      </c>
      <c r="D21" s="1">
        <v>0.97282487046632105</v>
      </c>
      <c r="E21" s="1">
        <v>0.94998820531807304</v>
      </c>
      <c r="F21" s="2">
        <f t="shared" si="0"/>
        <v>0</v>
      </c>
      <c r="G21" t="b">
        <f t="shared" si="1"/>
        <v>0</v>
      </c>
      <c r="I21" t="s">
        <v>93</v>
      </c>
      <c r="J21" s="1">
        <v>1.06753556534842</v>
      </c>
      <c r="K21" s="1">
        <v>0.85316430287047196</v>
      </c>
      <c r="L21" s="1">
        <v>0.97174806282358595</v>
      </c>
      <c r="M21" s="1">
        <v>0.83515291020313998</v>
      </c>
      <c r="N21" s="2">
        <f t="shared" si="2"/>
        <v>0</v>
      </c>
      <c r="O21" t="b">
        <f t="shared" si="3"/>
        <v>0</v>
      </c>
    </row>
    <row r="22" spans="1:15" x14ac:dyDescent="0.2">
      <c r="A22" t="s">
        <v>94</v>
      </c>
      <c r="B22" s="1">
        <v>0.97106334245398696</v>
      </c>
      <c r="C22" s="1">
        <v>1.06880700060176</v>
      </c>
      <c r="D22" s="1">
        <v>1.01414540918416</v>
      </c>
      <c r="E22" s="1">
        <v>0.988238482607392</v>
      </c>
      <c r="F22" s="2">
        <f t="shared" si="0"/>
        <v>0</v>
      </c>
      <c r="G22" t="b">
        <f t="shared" si="1"/>
        <v>0</v>
      </c>
      <c r="I22" t="s">
        <v>94</v>
      </c>
      <c r="J22" s="1">
        <v>1.0187440430161601</v>
      </c>
      <c r="K22" s="1">
        <v>0.85743689360514896</v>
      </c>
      <c r="L22" s="1">
        <v>0.95934927802991399</v>
      </c>
      <c r="M22" s="1">
        <v>0.88288491016508597</v>
      </c>
      <c r="N22" s="2">
        <f t="shared" si="2"/>
        <v>0</v>
      </c>
      <c r="O22" t="b">
        <f t="shared" si="3"/>
        <v>0</v>
      </c>
    </row>
    <row r="23" spans="1:15" x14ac:dyDescent="0.2">
      <c r="A23" t="s">
        <v>35</v>
      </c>
      <c r="B23" s="1">
        <v>0.91839700466991703</v>
      </c>
      <c r="C23" s="1">
        <v>0.96822416123466604</v>
      </c>
      <c r="D23" s="1">
        <v>0.78337264726980704</v>
      </c>
      <c r="E23" s="1">
        <v>0.74278418665574297</v>
      </c>
      <c r="F23" s="2">
        <f t="shared" si="0"/>
        <v>1</v>
      </c>
      <c r="G23" t="b">
        <f t="shared" si="1"/>
        <v>0</v>
      </c>
      <c r="I23" t="s">
        <v>35</v>
      </c>
      <c r="J23" s="1">
        <v>0.69471097594595699</v>
      </c>
      <c r="K23" s="1">
        <v>0.88072611516550303</v>
      </c>
      <c r="L23" s="1">
        <v>0.79126061789277102</v>
      </c>
      <c r="M23" s="1">
        <v>0.79245460715828298</v>
      </c>
      <c r="N23" s="2">
        <f t="shared" si="2"/>
        <v>2</v>
      </c>
      <c r="O23" t="b">
        <f t="shared" si="3"/>
        <v>0</v>
      </c>
    </row>
    <row r="24" spans="1:15" x14ac:dyDescent="0.2">
      <c r="A24" t="s">
        <v>79</v>
      </c>
      <c r="B24" s="1">
        <v>0.94521646312434504</v>
      </c>
      <c r="C24" s="1">
        <v>0.913773257556173</v>
      </c>
      <c r="D24" s="1">
        <v>1.03284548736631</v>
      </c>
      <c r="E24" s="1">
        <v>0.92902776452392</v>
      </c>
      <c r="F24" s="2">
        <f t="shared" si="0"/>
        <v>0</v>
      </c>
      <c r="G24" t="b">
        <f t="shared" si="1"/>
        <v>0</v>
      </c>
      <c r="I24" t="s">
        <v>79</v>
      </c>
      <c r="J24" s="1">
        <v>0.82944984384860299</v>
      </c>
      <c r="K24" s="1">
        <v>0.858533238339942</v>
      </c>
      <c r="L24" s="1">
        <v>0.91877394636015297</v>
      </c>
      <c r="M24" s="1">
        <v>1.0758054190413999</v>
      </c>
      <c r="N24" s="2">
        <f t="shared" si="2"/>
        <v>1</v>
      </c>
      <c r="O24" t="b">
        <f t="shared" si="3"/>
        <v>0</v>
      </c>
    </row>
    <row r="25" spans="1:15" x14ac:dyDescent="0.2">
      <c r="A25" t="s">
        <v>4</v>
      </c>
      <c r="B25" s="1">
        <v>0.25599727593148203</v>
      </c>
      <c r="C25" s="1">
        <v>0.26605779985153499</v>
      </c>
      <c r="D25" s="1">
        <v>0.179440310919289</v>
      </c>
      <c r="E25" s="1">
        <v>0.15560187648500801</v>
      </c>
      <c r="F25" s="2">
        <f t="shared" si="0"/>
        <v>2</v>
      </c>
      <c r="G25" t="b">
        <f t="shared" si="1"/>
        <v>1</v>
      </c>
      <c r="I25" t="s">
        <v>4</v>
      </c>
      <c r="J25" s="1">
        <v>0.34123823649645002</v>
      </c>
      <c r="K25" s="1">
        <v>0.24268469575568899</v>
      </c>
      <c r="L25" s="1">
        <v>0.24033685619475101</v>
      </c>
      <c r="M25" s="1">
        <v>0.18039132771890701</v>
      </c>
      <c r="N25" s="2">
        <f t="shared" si="2"/>
        <v>2</v>
      </c>
      <c r="O25" t="b">
        <f t="shared" si="3"/>
        <v>1</v>
      </c>
    </row>
    <row r="26" spans="1:15" x14ac:dyDescent="0.2">
      <c r="A26" t="s">
        <v>28</v>
      </c>
      <c r="B26" s="1">
        <v>0.87726164637277404</v>
      </c>
      <c r="C26" s="1">
        <v>0.91473911122655305</v>
      </c>
      <c r="D26" s="1">
        <v>0.437329069331861</v>
      </c>
      <c r="E26" s="1">
        <v>0.50927820773347099</v>
      </c>
      <c r="F26" s="2">
        <f t="shared" si="0"/>
        <v>1</v>
      </c>
      <c r="G26" t="b">
        <f t="shared" si="1"/>
        <v>1</v>
      </c>
      <c r="I26" t="s">
        <v>28</v>
      </c>
      <c r="J26" s="1">
        <v>0.71979030836671798</v>
      </c>
      <c r="K26" s="1">
        <v>0.94278537220509895</v>
      </c>
      <c r="L26" s="1">
        <v>0.49723808452505203</v>
      </c>
      <c r="M26" s="1">
        <v>0.45892489512907803</v>
      </c>
      <c r="N26" s="2">
        <f t="shared" si="2"/>
        <v>2</v>
      </c>
      <c r="O26" t="b">
        <f t="shared" si="3"/>
        <v>1</v>
      </c>
    </row>
    <row r="27" spans="1:15" x14ac:dyDescent="0.2">
      <c r="A27" t="s">
        <v>13</v>
      </c>
      <c r="B27" s="1">
        <v>0.62525063925000401</v>
      </c>
      <c r="C27" s="1">
        <v>0.57323260442098301</v>
      </c>
      <c r="D27" s="1">
        <v>0.27828082430177897</v>
      </c>
      <c r="E27" s="1">
        <v>0.27902158774730901</v>
      </c>
      <c r="F27" s="2">
        <f t="shared" si="0"/>
        <v>2</v>
      </c>
      <c r="G27" t="b">
        <f t="shared" si="1"/>
        <v>1</v>
      </c>
      <c r="I27" t="s">
        <v>13</v>
      </c>
      <c r="J27" s="1">
        <v>0.35467562715978801</v>
      </c>
      <c r="K27" s="1">
        <v>0.36566974988953999</v>
      </c>
      <c r="L27" s="1">
        <v>0.30673194156106198</v>
      </c>
      <c r="M27" s="1">
        <v>0.30272163117117101</v>
      </c>
      <c r="N27" s="2">
        <f t="shared" si="2"/>
        <v>2</v>
      </c>
      <c r="O27" t="b">
        <f t="shared" si="3"/>
        <v>1</v>
      </c>
    </row>
    <row r="28" spans="1:15" x14ac:dyDescent="0.2">
      <c r="A28" t="s">
        <v>80</v>
      </c>
      <c r="B28" s="1">
        <v>0.95195281617263405</v>
      </c>
      <c r="C28" s="1">
        <v>0.97222174320798305</v>
      </c>
      <c r="D28" s="1">
        <v>0.86919101229152296</v>
      </c>
      <c r="E28" s="1">
        <v>0.84254703447482104</v>
      </c>
      <c r="F28" s="2">
        <f t="shared" si="0"/>
        <v>0</v>
      </c>
      <c r="G28" t="b">
        <f t="shared" si="1"/>
        <v>0</v>
      </c>
      <c r="I28" t="s">
        <v>80</v>
      </c>
      <c r="J28" s="1">
        <v>1.0504517339171999</v>
      </c>
      <c r="K28" s="1">
        <v>0.92086291781097196</v>
      </c>
      <c r="L28" s="1">
        <v>0.82331816341958297</v>
      </c>
      <c r="M28" s="1">
        <v>0.85485022266603405</v>
      </c>
      <c r="N28" s="2">
        <f t="shared" si="2"/>
        <v>1</v>
      </c>
      <c r="O28" t="b">
        <f t="shared" si="3"/>
        <v>0</v>
      </c>
    </row>
    <row r="29" spans="1:15" x14ac:dyDescent="0.2">
      <c r="A29" t="s">
        <v>69</v>
      </c>
      <c r="B29" s="1">
        <v>0.97706638342271301</v>
      </c>
      <c r="C29" s="1">
        <v>0.99647642439196105</v>
      </c>
      <c r="D29" s="1">
        <v>0.94557942925586103</v>
      </c>
      <c r="E29" s="1">
        <v>0.98809115547977899</v>
      </c>
      <c r="F29" s="2">
        <f t="shared" si="0"/>
        <v>0</v>
      </c>
      <c r="G29" t="b">
        <f t="shared" si="1"/>
        <v>0</v>
      </c>
      <c r="I29" t="s">
        <v>69</v>
      </c>
      <c r="J29" s="1">
        <v>0.76546034749627501</v>
      </c>
      <c r="K29" s="1">
        <v>0.922884094166321</v>
      </c>
      <c r="L29" s="1">
        <v>0.94952915627165002</v>
      </c>
      <c r="M29" s="1">
        <v>0.93617681152744803</v>
      </c>
      <c r="N29" s="2">
        <f t="shared" si="2"/>
        <v>1</v>
      </c>
      <c r="O29" t="b">
        <f t="shared" si="3"/>
        <v>0</v>
      </c>
    </row>
    <row r="30" spans="1:15" x14ac:dyDescent="0.2">
      <c r="A30" t="s">
        <v>15</v>
      </c>
      <c r="B30" s="1">
        <v>0.64947161742966997</v>
      </c>
      <c r="C30" s="1">
        <v>0.72967013343718201</v>
      </c>
      <c r="D30" s="1">
        <v>0.56585835001183804</v>
      </c>
      <c r="E30" s="1">
        <v>0.59312576171093301</v>
      </c>
      <c r="F30" s="2">
        <f t="shared" si="0"/>
        <v>2</v>
      </c>
      <c r="G30" t="b">
        <f t="shared" si="1"/>
        <v>1</v>
      </c>
      <c r="I30" t="s">
        <v>15</v>
      </c>
      <c r="J30" s="1">
        <v>0.46592773265564902</v>
      </c>
      <c r="K30" s="1">
        <v>0.40448067663356901</v>
      </c>
      <c r="L30" s="1">
        <v>0.51710655103438696</v>
      </c>
      <c r="M30" s="1">
        <v>0.427290227962905</v>
      </c>
      <c r="N30" s="2">
        <f t="shared" si="2"/>
        <v>2</v>
      </c>
      <c r="O30" t="b">
        <f t="shared" si="3"/>
        <v>1</v>
      </c>
    </row>
    <row r="31" spans="1:15" x14ac:dyDescent="0.2">
      <c r="A31" t="s">
        <v>30</v>
      </c>
      <c r="B31" s="1">
        <v>0.95636594715372103</v>
      </c>
      <c r="C31" s="1">
        <v>1.0018335637417299</v>
      </c>
      <c r="D31" s="1">
        <v>0.81773557242371098</v>
      </c>
      <c r="E31" s="1">
        <v>0.86230406455728303</v>
      </c>
      <c r="F31" s="2">
        <f t="shared" si="0"/>
        <v>1</v>
      </c>
      <c r="G31" t="b">
        <f t="shared" si="1"/>
        <v>0</v>
      </c>
      <c r="I31" t="s">
        <v>30</v>
      </c>
      <c r="J31" s="1">
        <v>1.0299490906961899</v>
      </c>
      <c r="K31" s="1">
        <v>0.97900115243087804</v>
      </c>
      <c r="L31" s="1">
        <v>0.87475002653797296</v>
      </c>
      <c r="M31" s="1">
        <v>0.89225543427591503</v>
      </c>
      <c r="N31" s="2">
        <f t="shared" si="2"/>
        <v>0</v>
      </c>
      <c r="O31" t="b">
        <f t="shared" si="3"/>
        <v>0</v>
      </c>
    </row>
    <row r="32" spans="1:15" x14ac:dyDescent="0.2">
      <c r="A32" t="s">
        <v>11</v>
      </c>
      <c r="B32" s="1">
        <v>0.45838433422209601</v>
      </c>
      <c r="C32" s="1">
        <v>0.45745933475138201</v>
      </c>
      <c r="D32" s="1">
        <v>0.36042133780608199</v>
      </c>
      <c r="E32" s="1">
        <v>0.38164465965330802</v>
      </c>
      <c r="F32" s="2">
        <f t="shared" si="0"/>
        <v>2</v>
      </c>
      <c r="G32" t="b">
        <f t="shared" si="1"/>
        <v>1</v>
      </c>
      <c r="I32" t="s">
        <v>11</v>
      </c>
      <c r="J32" s="1">
        <v>0.34753718110197301</v>
      </c>
      <c r="K32" s="1">
        <v>0.29928475399325999</v>
      </c>
      <c r="L32" s="1">
        <v>0.383384684899023</v>
      </c>
      <c r="M32" s="1">
        <v>0.329778745012694</v>
      </c>
      <c r="N32" s="2">
        <f t="shared" si="2"/>
        <v>2</v>
      </c>
      <c r="O32" t="b">
        <f t="shared" si="3"/>
        <v>1</v>
      </c>
    </row>
    <row r="33" spans="1:15" x14ac:dyDescent="0.2">
      <c r="A33" t="s">
        <v>72</v>
      </c>
      <c r="B33" s="1">
        <v>0.87267403721875403</v>
      </c>
      <c r="C33" s="1">
        <v>0.92832751693304405</v>
      </c>
      <c r="D33" s="1">
        <v>0.90520198484476899</v>
      </c>
      <c r="E33" s="1">
        <v>0.84920202015282598</v>
      </c>
      <c r="F33" s="2">
        <f t="shared" si="0"/>
        <v>0</v>
      </c>
      <c r="G33" t="b">
        <f t="shared" si="1"/>
        <v>0</v>
      </c>
      <c r="I33" t="s">
        <v>72</v>
      </c>
      <c r="J33" s="1">
        <v>0.76293619430540305</v>
      </c>
      <c r="K33" s="1">
        <v>0.902284247701446</v>
      </c>
      <c r="L33" s="1">
        <v>0.87034053777068998</v>
      </c>
      <c r="M33" s="1">
        <v>0.77700450896047502</v>
      </c>
      <c r="N33" s="2">
        <f t="shared" si="2"/>
        <v>1</v>
      </c>
      <c r="O33" t="b">
        <f t="shared" si="3"/>
        <v>0</v>
      </c>
    </row>
    <row r="34" spans="1:15" x14ac:dyDescent="0.2">
      <c r="A34" t="s">
        <v>44</v>
      </c>
      <c r="B34" s="1">
        <v>0.98146129345092603</v>
      </c>
      <c r="C34" s="1">
        <v>1.0029956518466601</v>
      </c>
      <c r="D34" s="1">
        <v>1.01648668575512</v>
      </c>
      <c r="E34" s="1">
        <v>1.0098022345239499</v>
      </c>
      <c r="F34" s="2">
        <f t="shared" ref="F34:F65" si="4">(B34&lt;0.85)+(D34&lt;0.85)</f>
        <v>0</v>
      </c>
      <c r="G34" t="b">
        <f t="shared" ref="G34:G65" si="5">(D34&lt;0.75)</f>
        <v>0</v>
      </c>
      <c r="I34" t="s">
        <v>44</v>
      </c>
      <c r="J34" s="1">
        <v>1.03499281682333</v>
      </c>
      <c r="K34" s="1">
        <v>0.98014796691717698</v>
      </c>
      <c r="L34" s="1">
        <v>1.0234818766562599</v>
      </c>
      <c r="M34" s="1">
        <v>0.95876953232383499</v>
      </c>
      <c r="N34" s="2">
        <f t="shared" ref="N34:N65" si="6">(J34&lt;0.85)+(L34&lt;0.85)</f>
        <v>0</v>
      </c>
      <c r="O34" t="b">
        <f t="shared" ref="O34:O65" si="7">(L34&lt;0.75)</f>
        <v>0</v>
      </c>
    </row>
    <row r="35" spans="1:15" x14ac:dyDescent="0.2">
      <c r="A35" t="s">
        <v>46</v>
      </c>
      <c r="B35" s="1">
        <v>1.08198612433439</v>
      </c>
      <c r="C35" s="1">
        <v>1.0292343677882101</v>
      </c>
      <c r="D35" s="1">
        <v>0.89140719734571805</v>
      </c>
      <c r="E35" s="1">
        <v>0.92610009635606205</v>
      </c>
      <c r="F35" s="2">
        <f t="shared" si="4"/>
        <v>0</v>
      </c>
      <c r="G35" t="b">
        <f t="shared" si="5"/>
        <v>0</v>
      </c>
      <c r="I35" t="s">
        <v>46</v>
      </c>
      <c r="J35" s="1">
        <v>0.80700012052119496</v>
      </c>
      <c r="K35" s="1">
        <v>0.96338298367588404</v>
      </c>
      <c r="L35" s="1">
        <v>0.93017067934020603</v>
      </c>
      <c r="M35" s="1">
        <v>0.91836953281517097</v>
      </c>
      <c r="N35" s="2">
        <f t="shared" si="6"/>
        <v>1</v>
      </c>
      <c r="O35" t="b">
        <f t="shared" si="7"/>
        <v>0</v>
      </c>
    </row>
    <row r="36" spans="1:15" x14ac:dyDescent="0.2">
      <c r="A36" t="s">
        <v>49</v>
      </c>
      <c r="B36" s="1">
        <v>0.967041166123628</v>
      </c>
      <c r="C36" s="1">
        <v>0.98866681734525796</v>
      </c>
      <c r="D36" s="1">
        <v>0.93192785873228801</v>
      </c>
      <c r="E36" s="1">
        <v>0.99418681471788695</v>
      </c>
      <c r="F36" s="2">
        <f t="shared" si="4"/>
        <v>0</v>
      </c>
      <c r="G36" t="b">
        <f t="shared" si="5"/>
        <v>0</v>
      </c>
      <c r="I36" t="s">
        <v>49</v>
      </c>
      <c r="J36" s="1">
        <v>0.92173087341055504</v>
      </c>
      <c r="K36" s="1">
        <v>1.01130978439015</v>
      </c>
      <c r="L36" s="1">
        <v>0.97748989020931498</v>
      </c>
      <c r="M36" s="1">
        <v>0.90183228324605302</v>
      </c>
      <c r="N36" s="2">
        <f t="shared" si="6"/>
        <v>0</v>
      </c>
      <c r="O36" t="b">
        <f t="shared" si="7"/>
        <v>0</v>
      </c>
    </row>
    <row r="37" spans="1:15" x14ac:dyDescent="0.2">
      <c r="A37" t="s">
        <v>7</v>
      </c>
      <c r="B37" s="1">
        <v>0.53244618615993999</v>
      </c>
      <c r="C37" s="1">
        <v>0.51654446932881104</v>
      </c>
      <c r="D37" s="1">
        <v>0.38305945252909301</v>
      </c>
      <c r="E37" s="1">
        <v>0.33053489244740297</v>
      </c>
      <c r="F37" s="2">
        <f t="shared" si="4"/>
        <v>2</v>
      </c>
      <c r="G37" t="b">
        <f t="shared" si="5"/>
        <v>1</v>
      </c>
      <c r="I37" t="s">
        <v>7</v>
      </c>
      <c r="J37" s="1">
        <v>0.44355528001428401</v>
      </c>
      <c r="K37" s="1">
        <v>0.32181491721391697</v>
      </c>
      <c r="L37" s="1">
        <v>0.52368472176324998</v>
      </c>
      <c r="M37" s="1">
        <v>0.45046140521814398</v>
      </c>
      <c r="N37" s="2">
        <f t="shared" si="6"/>
        <v>2</v>
      </c>
      <c r="O37" t="b">
        <f t="shared" si="7"/>
        <v>1</v>
      </c>
    </row>
    <row r="38" spans="1:15" x14ac:dyDescent="0.2">
      <c r="A38" t="s">
        <v>76</v>
      </c>
      <c r="B38" s="1">
        <v>1.0115615589935101</v>
      </c>
      <c r="C38" s="1">
        <v>1.02292786669461</v>
      </c>
      <c r="D38" s="1">
        <v>0.98479904918679195</v>
      </c>
      <c r="E38" s="1">
        <v>0.99366933173792704</v>
      </c>
      <c r="F38" s="2">
        <f t="shared" si="4"/>
        <v>0</v>
      </c>
      <c r="G38" t="b">
        <f t="shared" si="5"/>
        <v>0</v>
      </c>
      <c r="I38" t="s">
        <v>76</v>
      </c>
      <c r="J38" s="1">
        <v>0.94438831144567603</v>
      </c>
      <c r="K38" s="1">
        <v>0.97904226036972397</v>
      </c>
      <c r="L38" s="1">
        <v>0.99391296410018004</v>
      </c>
      <c r="M38" s="1">
        <v>1.0316693531218599</v>
      </c>
      <c r="N38" s="2">
        <f t="shared" si="6"/>
        <v>0</v>
      </c>
      <c r="O38" t="b">
        <f t="shared" si="7"/>
        <v>0</v>
      </c>
    </row>
    <row r="39" spans="1:15" x14ac:dyDescent="0.2">
      <c r="A39" t="s">
        <v>50</v>
      </c>
      <c r="B39" s="1">
        <v>1.00066183722924</v>
      </c>
      <c r="C39" s="1">
        <v>1.06667885642171</v>
      </c>
      <c r="D39" s="1">
        <v>1.00656943916723</v>
      </c>
      <c r="E39" s="1">
        <v>1.0528686587165501</v>
      </c>
      <c r="F39" s="2">
        <f t="shared" si="4"/>
        <v>0</v>
      </c>
      <c r="G39" t="b">
        <f t="shared" si="5"/>
        <v>0</v>
      </c>
      <c r="I39" t="s">
        <v>50</v>
      </c>
      <c r="J39" s="1">
        <v>1.0525312545485399</v>
      </c>
      <c r="K39" s="1">
        <v>0.93673983855792098</v>
      </c>
      <c r="L39" s="1">
        <v>0.99733601723324405</v>
      </c>
      <c r="M39" s="1">
        <v>1.0134993581879399</v>
      </c>
      <c r="N39" s="2">
        <f t="shared" si="6"/>
        <v>0</v>
      </c>
      <c r="O39" t="b">
        <f t="shared" si="7"/>
        <v>0</v>
      </c>
    </row>
    <row r="40" spans="1:15" x14ac:dyDescent="0.2">
      <c r="A40" t="s">
        <v>43</v>
      </c>
      <c r="B40" s="1">
        <v>0.96207161336814295</v>
      </c>
      <c r="C40" s="1">
        <v>1.0460847541098901</v>
      </c>
      <c r="D40" s="1">
        <v>1.0428765494990599</v>
      </c>
      <c r="E40" s="1">
        <v>0.98006946844556597</v>
      </c>
      <c r="F40" s="2">
        <f t="shared" si="4"/>
        <v>0</v>
      </c>
      <c r="G40" t="b">
        <f t="shared" si="5"/>
        <v>0</v>
      </c>
      <c r="I40" t="s">
        <v>43</v>
      </c>
      <c r="J40" s="1">
        <v>0.99155404871952701</v>
      </c>
      <c r="K40" s="1">
        <v>0.93519177840062595</v>
      </c>
      <c r="L40" s="1">
        <v>1.0604768757266601</v>
      </c>
      <c r="M40" s="1">
        <v>1.0205991071781599</v>
      </c>
      <c r="N40" s="2">
        <f t="shared" si="6"/>
        <v>0</v>
      </c>
      <c r="O40" t="b">
        <f t="shared" si="7"/>
        <v>0</v>
      </c>
    </row>
    <row r="41" spans="1:15" x14ac:dyDescent="0.2">
      <c r="A41" t="s">
        <v>5</v>
      </c>
      <c r="B41" s="1">
        <v>0.71778703520946596</v>
      </c>
      <c r="C41" s="1">
        <v>0.70050908599204098</v>
      </c>
      <c r="D41" s="1">
        <v>0.70030183261311996</v>
      </c>
      <c r="E41" s="1">
        <v>0.70481253936764299</v>
      </c>
      <c r="F41" s="2">
        <f t="shared" si="4"/>
        <v>2</v>
      </c>
      <c r="G41" t="b">
        <f t="shared" si="5"/>
        <v>1</v>
      </c>
      <c r="I41" t="s">
        <v>5</v>
      </c>
      <c r="J41" s="1">
        <v>0.687517355698546</v>
      </c>
      <c r="K41" s="1">
        <v>0.70264856982933499</v>
      </c>
      <c r="L41" s="1">
        <v>0.69498442042240105</v>
      </c>
      <c r="M41" s="1">
        <v>0.685642830132002</v>
      </c>
      <c r="N41" s="2">
        <f t="shared" si="6"/>
        <v>2</v>
      </c>
      <c r="O41" t="b">
        <f t="shared" si="7"/>
        <v>1</v>
      </c>
    </row>
    <row r="42" spans="1:15" x14ac:dyDescent="0.2">
      <c r="A42" t="s">
        <v>61</v>
      </c>
      <c r="B42" s="1">
        <v>1.22934416293717</v>
      </c>
      <c r="C42" s="1">
        <v>1.0246010393990701</v>
      </c>
      <c r="D42" s="1">
        <v>0.95606230229913303</v>
      </c>
      <c r="E42" s="1">
        <v>0.98151694287473501</v>
      </c>
      <c r="F42" s="2">
        <f t="shared" si="4"/>
        <v>0</v>
      </c>
      <c r="G42" t="b">
        <f t="shared" si="5"/>
        <v>0</v>
      </c>
      <c r="I42" t="s">
        <v>61</v>
      </c>
      <c r="J42" s="1">
        <v>0.77774117562737799</v>
      </c>
      <c r="K42" s="1">
        <v>0.90908502855103501</v>
      </c>
      <c r="L42" s="1">
        <v>0.830042579804255</v>
      </c>
      <c r="M42" s="1">
        <v>0.894158204299633</v>
      </c>
      <c r="N42" s="2">
        <f t="shared" si="6"/>
        <v>2</v>
      </c>
      <c r="O42" t="b">
        <f t="shared" si="7"/>
        <v>0</v>
      </c>
    </row>
    <row r="43" spans="1:15" x14ac:dyDescent="0.2">
      <c r="A43" t="s">
        <v>2</v>
      </c>
      <c r="B43" s="1">
        <v>0.35171256587643701</v>
      </c>
      <c r="C43" s="1">
        <v>0.36315252306352003</v>
      </c>
      <c r="D43" s="1">
        <v>0.36960498104248102</v>
      </c>
      <c r="E43" s="1">
        <v>0.37529393062243699</v>
      </c>
      <c r="F43" s="2">
        <f t="shared" si="4"/>
        <v>2</v>
      </c>
      <c r="G43" t="b">
        <f t="shared" si="5"/>
        <v>1</v>
      </c>
      <c r="I43" t="s">
        <v>2</v>
      </c>
      <c r="J43" s="1">
        <v>0.296710083699261</v>
      </c>
      <c r="K43" s="1">
        <v>0.37906951756742202</v>
      </c>
      <c r="L43" s="1">
        <v>0.38841966483284501</v>
      </c>
      <c r="M43" s="1">
        <v>0.41830387742987801</v>
      </c>
      <c r="N43" s="2">
        <f t="shared" si="6"/>
        <v>2</v>
      </c>
      <c r="O43" t="b">
        <f t="shared" si="7"/>
        <v>1</v>
      </c>
    </row>
    <row r="44" spans="1:15" x14ac:dyDescent="0.2">
      <c r="A44" t="s">
        <v>65</v>
      </c>
      <c r="B44" s="1">
        <v>1.14510122790796</v>
      </c>
      <c r="C44" s="1">
        <v>1.09788134295481</v>
      </c>
      <c r="D44" s="1">
        <v>1.04673416547908</v>
      </c>
      <c r="E44" s="1">
        <v>1.0301619821400501</v>
      </c>
      <c r="F44" s="2">
        <f t="shared" si="4"/>
        <v>0</v>
      </c>
      <c r="G44" t="b">
        <f t="shared" si="5"/>
        <v>0</v>
      </c>
      <c r="I44" t="s">
        <v>65</v>
      </c>
      <c r="J44" s="1">
        <v>0.68285297921935195</v>
      </c>
      <c r="K44" s="1">
        <v>0.86828919443837005</v>
      </c>
      <c r="L44" s="1">
        <v>0.99035691779513302</v>
      </c>
      <c r="M44" s="1">
        <v>0.96030371380854695</v>
      </c>
      <c r="N44" s="2">
        <f t="shared" si="6"/>
        <v>1</v>
      </c>
      <c r="O44" t="b">
        <f t="shared" si="7"/>
        <v>0</v>
      </c>
    </row>
    <row r="45" spans="1:15" x14ac:dyDescent="0.2">
      <c r="A45" t="s">
        <v>39</v>
      </c>
      <c r="B45" s="1">
        <v>1.01413157262386</v>
      </c>
      <c r="C45" s="1">
        <v>1.0831558922283699</v>
      </c>
      <c r="D45" s="1">
        <v>1.04193430606906</v>
      </c>
      <c r="E45" s="1">
        <v>1.0132352591973599</v>
      </c>
      <c r="F45" s="2">
        <f t="shared" si="4"/>
        <v>0</v>
      </c>
      <c r="G45" t="b">
        <f t="shared" si="5"/>
        <v>0</v>
      </c>
      <c r="I45" t="s">
        <v>39</v>
      </c>
      <c r="J45" s="1">
        <v>0.82152318584386197</v>
      </c>
      <c r="K45" s="1">
        <v>0.98836661959518501</v>
      </c>
      <c r="L45" s="1">
        <v>1.0622729901557699</v>
      </c>
      <c r="M45" s="1">
        <v>0.99854954942892904</v>
      </c>
      <c r="N45" s="2">
        <f t="shared" si="6"/>
        <v>1</v>
      </c>
      <c r="O45" t="b">
        <f t="shared" si="7"/>
        <v>0</v>
      </c>
    </row>
    <row r="46" spans="1:15" x14ac:dyDescent="0.2">
      <c r="A46" t="s">
        <v>55</v>
      </c>
      <c r="B46" s="1">
        <v>0.97929065068175503</v>
      </c>
      <c r="C46" s="1">
        <v>1.0373717436340799</v>
      </c>
      <c r="D46" s="1">
        <v>0.98420432921258205</v>
      </c>
      <c r="E46" s="1">
        <v>1.0079720295227499</v>
      </c>
      <c r="F46" s="2">
        <f t="shared" si="4"/>
        <v>0</v>
      </c>
      <c r="G46" t="b">
        <f t="shared" si="5"/>
        <v>0</v>
      </c>
      <c r="I46" t="s">
        <v>55</v>
      </c>
      <c r="J46" s="1">
        <v>1.0067640119597701</v>
      </c>
      <c r="K46" s="1">
        <v>1.1262372790226101</v>
      </c>
      <c r="L46" s="1">
        <v>1.08148198746096</v>
      </c>
      <c r="M46" s="1">
        <v>1.03406173017514</v>
      </c>
      <c r="N46" s="2">
        <f t="shared" si="6"/>
        <v>0</v>
      </c>
      <c r="O46" t="b">
        <f t="shared" si="7"/>
        <v>0</v>
      </c>
    </row>
    <row r="47" spans="1:15" x14ac:dyDescent="0.2">
      <c r="A47" t="s">
        <v>48</v>
      </c>
      <c r="B47" s="1">
        <v>0.98941668446614695</v>
      </c>
      <c r="C47" s="1">
        <v>0.99088684173014696</v>
      </c>
      <c r="D47" s="1">
        <v>0.88967134968494199</v>
      </c>
      <c r="E47" s="1">
        <v>0.85352032510361697</v>
      </c>
      <c r="F47" s="2">
        <f t="shared" si="4"/>
        <v>0</v>
      </c>
      <c r="G47" t="b">
        <f t="shared" si="5"/>
        <v>0</v>
      </c>
      <c r="I47" t="s">
        <v>48</v>
      </c>
      <c r="J47" s="1">
        <v>0.99005572177626999</v>
      </c>
      <c r="K47" s="1">
        <v>0.89849132795225195</v>
      </c>
      <c r="L47" s="1">
        <v>0.91196364967000898</v>
      </c>
      <c r="M47" s="1">
        <v>0.88671114893247904</v>
      </c>
      <c r="N47" s="2">
        <f t="shared" si="6"/>
        <v>0</v>
      </c>
      <c r="O47" t="b">
        <f t="shared" si="7"/>
        <v>0</v>
      </c>
    </row>
    <row r="48" spans="1:15" x14ac:dyDescent="0.2">
      <c r="A48" t="s">
        <v>60</v>
      </c>
      <c r="B48" s="1">
        <v>1.3054689646703601</v>
      </c>
      <c r="C48" s="1">
        <v>1.2365203369442499</v>
      </c>
      <c r="D48" s="1">
        <v>1.37023961812646</v>
      </c>
      <c r="E48" s="1">
        <v>1.38112971577993</v>
      </c>
      <c r="F48" s="2">
        <f t="shared" si="4"/>
        <v>0</v>
      </c>
      <c r="G48" t="b">
        <f t="shared" si="5"/>
        <v>0</v>
      </c>
      <c r="I48" t="s">
        <v>60</v>
      </c>
      <c r="J48" s="1">
        <v>1.0607774331801301</v>
      </c>
      <c r="K48" s="1">
        <v>1.2152914678333999</v>
      </c>
      <c r="L48" s="1">
        <v>1.0671495673526299</v>
      </c>
      <c r="M48" s="1">
        <v>1.00427004396477</v>
      </c>
      <c r="N48" s="2">
        <f t="shared" si="6"/>
        <v>0</v>
      </c>
      <c r="O48" t="b">
        <f t="shared" si="7"/>
        <v>0</v>
      </c>
    </row>
    <row r="49" spans="1:15" x14ac:dyDescent="0.2">
      <c r="A49" t="s">
        <v>64</v>
      </c>
      <c r="B49" s="1">
        <v>0.88043962822504596</v>
      </c>
      <c r="C49" s="1">
        <v>0.95789776891355305</v>
      </c>
      <c r="D49" s="1">
        <v>1.0367807088029</v>
      </c>
      <c r="E49" s="1">
        <v>1.0049243431808901</v>
      </c>
      <c r="F49" s="2">
        <f t="shared" si="4"/>
        <v>0</v>
      </c>
      <c r="G49" t="b">
        <f t="shared" si="5"/>
        <v>0</v>
      </c>
      <c r="I49" t="s">
        <v>64</v>
      </c>
      <c r="J49" s="1">
        <v>0.88767508568022602</v>
      </c>
      <c r="K49" s="1">
        <v>0.93850537358304797</v>
      </c>
      <c r="L49" s="1">
        <v>1.0108212417081299</v>
      </c>
      <c r="M49" s="1">
        <v>1.0279921202658</v>
      </c>
      <c r="N49" s="2">
        <f t="shared" si="6"/>
        <v>0</v>
      </c>
      <c r="O49" t="b">
        <f t="shared" si="7"/>
        <v>0</v>
      </c>
    </row>
    <row r="50" spans="1:15" x14ac:dyDescent="0.2">
      <c r="A50" t="s">
        <v>68</v>
      </c>
      <c r="B50" s="1">
        <v>0.99640876068166695</v>
      </c>
      <c r="C50" s="1">
        <v>0.98441603839235003</v>
      </c>
      <c r="D50" s="1">
        <v>1.02659532992244</v>
      </c>
      <c r="E50" s="1">
        <v>1.0524704349504099</v>
      </c>
      <c r="F50" s="2">
        <f t="shared" si="4"/>
        <v>0</v>
      </c>
      <c r="G50" t="b">
        <f t="shared" si="5"/>
        <v>0</v>
      </c>
      <c r="I50" t="s">
        <v>68</v>
      </c>
      <c r="J50" s="1">
        <v>0.98310248489612695</v>
      </c>
      <c r="K50" s="1">
        <v>0.95904785357997702</v>
      </c>
      <c r="L50" s="1">
        <v>1.05718988412837</v>
      </c>
      <c r="M50" s="1">
        <v>1.0559125172458801</v>
      </c>
      <c r="N50" s="2">
        <f t="shared" si="6"/>
        <v>0</v>
      </c>
      <c r="O50" t="b">
        <f t="shared" si="7"/>
        <v>0</v>
      </c>
    </row>
    <row r="51" spans="1:15" x14ac:dyDescent="0.2">
      <c r="A51" t="s">
        <v>34</v>
      </c>
      <c r="B51" s="1">
        <v>1.00725045097918</v>
      </c>
      <c r="C51" s="1">
        <v>0.95253350187295205</v>
      </c>
      <c r="D51" s="1">
        <v>0.78883698048441198</v>
      </c>
      <c r="E51" s="1">
        <v>0.83040555726059095</v>
      </c>
      <c r="F51" s="2">
        <f t="shared" si="4"/>
        <v>1</v>
      </c>
      <c r="G51" t="b">
        <f t="shared" si="5"/>
        <v>0</v>
      </c>
      <c r="I51" t="s">
        <v>34</v>
      </c>
      <c r="J51" s="1">
        <v>0.92300546062326805</v>
      </c>
      <c r="K51" s="1">
        <v>0.85076015855470599</v>
      </c>
      <c r="L51" s="1">
        <v>0.75856409347258602</v>
      </c>
      <c r="M51" s="1">
        <v>0.75201707484111802</v>
      </c>
      <c r="N51" s="2">
        <f t="shared" si="6"/>
        <v>1</v>
      </c>
      <c r="O51" t="b">
        <f t="shared" si="7"/>
        <v>0</v>
      </c>
    </row>
    <row r="52" spans="1:15" x14ac:dyDescent="0.2">
      <c r="A52" t="s">
        <v>83</v>
      </c>
      <c r="B52" s="1">
        <v>1.0058583879119101</v>
      </c>
      <c r="C52" s="1">
        <v>0.97672347039131702</v>
      </c>
      <c r="D52" s="1">
        <v>0.93309869823733704</v>
      </c>
      <c r="E52" s="1">
        <v>0.99330985751283996</v>
      </c>
      <c r="F52" s="2">
        <f t="shared" si="4"/>
        <v>0</v>
      </c>
      <c r="G52" t="b">
        <f t="shared" si="5"/>
        <v>0</v>
      </c>
      <c r="I52" t="s">
        <v>83</v>
      </c>
      <c r="J52" s="1">
        <v>0.93295971213104301</v>
      </c>
      <c r="K52" s="1">
        <v>0.99190656767215202</v>
      </c>
      <c r="L52" s="1">
        <v>0.97607469051578799</v>
      </c>
      <c r="M52" s="1">
        <v>0.97859403193021199</v>
      </c>
      <c r="N52" s="2">
        <f t="shared" si="6"/>
        <v>0</v>
      </c>
      <c r="O52" t="b">
        <f t="shared" si="7"/>
        <v>0</v>
      </c>
    </row>
    <row r="53" spans="1:15" x14ac:dyDescent="0.2">
      <c r="A53" t="s">
        <v>78</v>
      </c>
      <c r="B53" s="1">
        <v>0.96171452686477499</v>
      </c>
      <c r="C53" s="1">
        <v>0.94320802428118</v>
      </c>
      <c r="D53" s="1">
        <v>0.93249889835952704</v>
      </c>
      <c r="E53" s="1">
        <v>0.95978977893357897</v>
      </c>
      <c r="F53" s="2">
        <f t="shared" si="4"/>
        <v>0</v>
      </c>
      <c r="G53" t="b">
        <f t="shared" si="5"/>
        <v>0</v>
      </c>
      <c r="I53" t="s">
        <v>78</v>
      </c>
      <c r="J53" s="1">
        <v>0.75315335675093997</v>
      </c>
      <c r="K53" s="1">
        <v>0.83781362007168403</v>
      </c>
      <c r="L53" s="1">
        <v>0.94356976968371897</v>
      </c>
      <c r="M53" s="1">
        <v>0.90289654766688898</v>
      </c>
      <c r="N53" s="2">
        <f t="shared" si="6"/>
        <v>1</v>
      </c>
      <c r="O53" t="b">
        <f t="shared" si="7"/>
        <v>0</v>
      </c>
    </row>
    <row r="54" spans="1:15" x14ac:dyDescent="0.2">
      <c r="A54" t="s">
        <v>42</v>
      </c>
      <c r="B54" s="1">
        <v>0.94113730033018905</v>
      </c>
      <c r="C54" s="1">
        <v>0.93364097012620395</v>
      </c>
      <c r="D54" s="1">
        <v>1.1041889788765999</v>
      </c>
      <c r="E54" s="1">
        <v>0.960160806797417</v>
      </c>
      <c r="F54" s="2">
        <f t="shared" si="4"/>
        <v>0</v>
      </c>
      <c r="G54" t="b">
        <f t="shared" si="5"/>
        <v>0</v>
      </c>
      <c r="I54" t="s">
        <v>42</v>
      </c>
      <c r="J54" s="1">
        <v>0.87059863302765095</v>
      </c>
      <c r="K54" s="1">
        <v>0.96070296042508396</v>
      </c>
      <c r="L54" s="1">
        <v>1.03821960074446</v>
      </c>
      <c r="M54" s="1">
        <v>1.0053203212519299</v>
      </c>
      <c r="N54" s="2">
        <f t="shared" si="6"/>
        <v>0</v>
      </c>
      <c r="O54" t="b">
        <f t="shared" si="7"/>
        <v>0</v>
      </c>
    </row>
    <row r="55" spans="1:15" x14ac:dyDescent="0.2">
      <c r="A55" t="s">
        <v>53</v>
      </c>
      <c r="B55" s="1">
        <v>0.99852992063603296</v>
      </c>
      <c r="C55" s="1">
        <v>1.03626292500516</v>
      </c>
      <c r="D55" s="1">
        <v>0.94489965947295895</v>
      </c>
      <c r="E55" s="1">
        <v>0.913740959190391</v>
      </c>
      <c r="F55" s="2">
        <f t="shared" si="4"/>
        <v>0</v>
      </c>
      <c r="G55" t="b">
        <f t="shared" si="5"/>
        <v>0</v>
      </c>
      <c r="I55" t="s">
        <v>53</v>
      </c>
      <c r="J55" s="1">
        <v>0.570933920323764</v>
      </c>
      <c r="K55" s="1">
        <v>0.90267349621380299</v>
      </c>
      <c r="L55" s="1">
        <v>0.89027809757583898</v>
      </c>
      <c r="M55" s="1">
        <v>0.89871617151663397</v>
      </c>
      <c r="N55" s="2">
        <f t="shared" si="6"/>
        <v>1</v>
      </c>
      <c r="O55" t="b">
        <f t="shared" si="7"/>
        <v>0</v>
      </c>
    </row>
    <row r="56" spans="1:15" x14ac:dyDescent="0.2">
      <c r="A56" t="s">
        <v>70</v>
      </c>
      <c r="B56" s="1">
        <v>1.0165373874686401</v>
      </c>
      <c r="C56" s="1">
        <v>1.0053565795017401</v>
      </c>
      <c r="D56" s="1">
        <v>1.07245153354662</v>
      </c>
      <c r="E56" s="1">
        <v>1.05976568778792</v>
      </c>
      <c r="F56" s="2">
        <f t="shared" si="4"/>
        <v>0</v>
      </c>
      <c r="G56" t="b">
        <f t="shared" si="5"/>
        <v>0</v>
      </c>
      <c r="I56" t="s">
        <v>70</v>
      </c>
      <c r="J56" s="1">
        <v>1.03299126535085</v>
      </c>
      <c r="K56" s="1">
        <v>0.99864863088295797</v>
      </c>
      <c r="L56" s="1">
        <v>1.03011165347207</v>
      </c>
      <c r="M56" s="1">
        <v>1.00223140867433</v>
      </c>
      <c r="N56" s="2">
        <f t="shared" si="6"/>
        <v>0</v>
      </c>
      <c r="O56" t="b">
        <f t="shared" si="7"/>
        <v>0</v>
      </c>
    </row>
    <row r="57" spans="1:15" x14ac:dyDescent="0.2">
      <c r="A57" t="s">
        <v>33</v>
      </c>
      <c r="B57" s="1">
        <v>0.81254348801686405</v>
      </c>
      <c r="C57" s="1">
        <v>0.74693460566846404</v>
      </c>
      <c r="D57" s="1">
        <v>0.91072881732463196</v>
      </c>
      <c r="E57" s="1">
        <v>0.94323169808949403</v>
      </c>
      <c r="F57" s="2">
        <f t="shared" si="4"/>
        <v>1</v>
      </c>
      <c r="G57" t="b">
        <f t="shared" si="5"/>
        <v>0</v>
      </c>
      <c r="I57" t="s">
        <v>33</v>
      </c>
      <c r="J57" s="1">
        <v>0.77883185815706302</v>
      </c>
      <c r="K57" s="1">
        <v>0.92683803187334701</v>
      </c>
      <c r="L57" s="1">
        <v>0.92536136057419205</v>
      </c>
      <c r="M57" s="1">
        <v>0.92578761262361497</v>
      </c>
      <c r="N57" s="2">
        <f t="shared" si="6"/>
        <v>1</v>
      </c>
      <c r="O57" t="b">
        <f t="shared" si="7"/>
        <v>0</v>
      </c>
    </row>
    <row r="58" spans="1:15" x14ac:dyDescent="0.2">
      <c r="A58" t="s">
        <v>37</v>
      </c>
      <c r="B58" s="1">
        <v>0.96549684984468698</v>
      </c>
      <c r="C58" s="1">
        <v>0.95834393193623602</v>
      </c>
      <c r="D58" s="1">
        <v>0.76972366876883302</v>
      </c>
      <c r="E58" s="1">
        <v>0.84720175139349296</v>
      </c>
      <c r="F58" s="2">
        <f t="shared" si="4"/>
        <v>1</v>
      </c>
      <c r="G58" t="b">
        <f t="shared" si="5"/>
        <v>0</v>
      </c>
      <c r="I58" t="s">
        <v>37</v>
      </c>
      <c r="J58" s="1">
        <v>1.0551892593982199</v>
      </c>
      <c r="K58" s="1">
        <v>0.96091622808680399</v>
      </c>
      <c r="L58" s="1">
        <v>0.95429475206661296</v>
      </c>
      <c r="M58" s="1">
        <v>0.71419576240381</v>
      </c>
      <c r="N58" s="2">
        <f t="shared" si="6"/>
        <v>0</v>
      </c>
      <c r="O58" t="b">
        <f t="shared" si="7"/>
        <v>0</v>
      </c>
    </row>
    <row r="59" spans="1:15" x14ac:dyDescent="0.2">
      <c r="A59" t="s">
        <v>57</v>
      </c>
      <c r="B59" s="1">
        <v>1.0171302590173401</v>
      </c>
      <c r="C59" s="1">
        <v>0.93889138052750398</v>
      </c>
      <c r="D59" s="1">
        <v>0.92049082985088004</v>
      </c>
      <c r="E59" s="1">
        <v>0.95046620557288997</v>
      </c>
      <c r="F59" s="2">
        <f t="shared" si="4"/>
        <v>0</v>
      </c>
      <c r="G59" t="b">
        <f t="shared" si="5"/>
        <v>0</v>
      </c>
      <c r="I59" t="s">
        <v>57</v>
      </c>
      <c r="J59" s="1">
        <v>0.80601181879383799</v>
      </c>
      <c r="K59" s="1">
        <v>0.93883377466506801</v>
      </c>
      <c r="L59" s="1">
        <v>0.88764582443693996</v>
      </c>
      <c r="M59" s="1">
        <v>0.975001547248737</v>
      </c>
      <c r="N59" s="2">
        <f t="shared" si="6"/>
        <v>1</v>
      </c>
      <c r="O59" t="b">
        <f t="shared" si="7"/>
        <v>0</v>
      </c>
    </row>
    <row r="60" spans="1:15" x14ac:dyDescent="0.2">
      <c r="A60" t="s">
        <v>12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2">
        <f t="shared" si="4"/>
        <v>2</v>
      </c>
      <c r="G60" t="b">
        <f t="shared" si="5"/>
        <v>0</v>
      </c>
      <c r="I60" t="s">
        <v>12</v>
      </c>
      <c r="J60" s="1">
        <v>0.88419812724578495</v>
      </c>
      <c r="K60" s="1">
        <v>0.90385599431054298</v>
      </c>
      <c r="L60" s="1">
        <v>0.79851902948463904</v>
      </c>
      <c r="M60" s="1">
        <v>0.91255418102889496</v>
      </c>
      <c r="N60" s="2">
        <f t="shared" si="6"/>
        <v>1</v>
      </c>
      <c r="O60" t="b">
        <f t="shared" si="7"/>
        <v>0</v>
      </c>
    </row>
    <row r="61" spans="1:15" x14ac:dyDescent="0.2">
      <c r="A61" t="s">
        <v>85</v>
      </c>
      <c r="B61" s="1">
        <v>0.98860629623629703</v>
      </c>
      <c r="C61" s="1">
        <v>0.98033994408483804</v>
      </c>
      <c r="D61" s="1">
        <v>0.93079709076481298</v>
      </c>
      <c r="E61" s="1">
        <v>0.97165428590157499</v>
      </c>
      <c r="F61" s="2">
        <f t="shared" si="4"/>
        <v>0</v>
      </c>
      <c r="G61" t="b">
        <f t="shared" si="5"/>
        <v>0</v>
      </c>
      <c r="I61" t="s">
        <v>85</v>
      </c>
      <c r="J61" s="1">
        <v>1.08022657112789</v>
      </c>
      <c r="K61" s="1">
        <v>0.96732766205660903</v>
      </c>
      <c r="L61" s="1">
        <v>1.0015894403013199</v>
      </c>
      <c r="M61" s="1">
        <v>1.0080956522926201</v>
      </c>
      <c r="N61" s="2">
        <f t="shared" si="6"/>
        <v>0</v>
      </c>
      <c r="O61" t="b">
        <f t="shared" si="7"/>
        <v>0</v>
      </c>
    </row>
    <row r="62" spans="1:15" x14ac:dyDescent="0.2">
      <c r="A62" t="s">
        <v>10</v>
      </c>
      <c r="B62" s="1">
        <v>0.74971910085498505</v>
      </c>
      <c r="C62" s="1">
        <v>0.67932156702597002</v>
      </c>
      <c r="D62" s="1">
        <v>0.72218478989422497</v>
      </c>
      <c r="E62" s="1">
        <v>0.77639318878775998</v>
      </c>
      <c r="F62" s="2">
        <f t="shared" si="4"/>
        <v>2</v>
      </c>
      <c r="G62" t="b">
        <f t="shared" si="5"/>
        <v>1</v>
      </c>
      <c r="I62" t="s">
        <v>10</v>
      </c>
      <c r="J62" s="1">
        <v>0.76419271846404202</v>
      </c>
      <c r="K62" s="1">
        <v>0.81679991915729599</v>
      </c>
      <c r="L62" s="1">
        <v>0.71304546704153504</v>
      </c>
      <c r="M62" s="1">
        <v>0.75337989669427097</v>
      </c>
      <c r="N62" s="2">
        <f t="shared" si="6"/>
        <v>2</v>
      </c>
      <c r="O62" t="b">
        <f t="shared" si="7"/>
        <v>1</v>
      </c>
    </row>
    <row r="63" spans="1:15" x14ac:dyDescent="0.2">
      <c r="A63" t="s">
        <v>84</v>
      </c>
      <c r="B63" s="1">
        <v>1.0226200196674</v>
      </c>
      <c r="C63" s="1">
        <v>1.08101662170653</v>
      </c>
      <c r="D63" s="1">
        <v>0.99068760939963496</v>
      </c>
      <c r="E63" s="1">
        <v>0.99784729500456903</v>
      </c>
      <c r="F63" s="2">
        <f t="shared" si="4"/>
        <v>0</v>
      </c>
      <c r="G63" t="b">
        <f t="shared" si="5"/>
        <v>0</v>
      </c>
      <c r="I63" t="s">
        <v>84</v>
      </c>
      <c r="J63" s="1">
        <v>0.878152812664177</v>
      </c>
      <c r="K63" s="1">
        <v>0.91891234331266303</v>
      </c>
      <c r="L63" s="1">
        <v>0.98210847921526501</v>
      </c>
      <c r="M63" s="1">
        <v>1.0103252427231499</v>
      </c>
      <c r="N63" s="2">
        <f t="shared" si="6"/>
        <v>0</v>
      </c>
      <c r="O63" t="b">
        <f t="shared" si="7"/>
        <v>0</v>
      </c>
    </row>
    <row r="64" spans="1:15" x14ac:dyDescent="0.2">
      <c r="A64" t="s">
        <v>26</v>
      </c>
      <c r="B64" s="1">
        <v>0.83248289249884</v>
      </c>
      <c r="C64" s="1">
        <v>0.866004782450712</v>
      </c>
      <c r="D64" s="1">
        <v>0.97264850068433495</v>
      </c>
      <c r="E64" s="1">
        <v>0.88773858065733802</v>
      </c>
      <c r="F64" s="2">
        <f t="shared" si="4"/>
        <v>1</v>
      </c>
      <c r="G64" t="b">
        <f t="shared" si="5"/>
        <v>0</v>
      </c>
      <c r="I64" t="s">
        <v>26</v>
      </c>
      <c r="J64" s="1">
        <v>0.847152793289634</v>
      </c>
      <c r="K64" s="1">
        <v>0.96324225372990802</v>
      </c>
      <c r="L64" s="1">
        <v>0.85902517495813602</v>
      </c>
      <c r="M64" s="1">
        <v>0.97927313070286204</v>
      </c>
      <c r="N64" s="2">
        <f t="shared" si="6"/>
        <v>1</v>
      </c>
      <c r="O64" t="b">
        <f t="shared" si="7"/>
        <v>0</v>
      </c>
    </row>
    <row r="65" spans="1:15" x14ac:dyDescent="0.2">
      <c r="A65" t="s">
        <v>51</v>
      </c>
      <c r="B65" s="1">
        <v>1.0440346632580699</v>
      </c>
      <c r="C65" s="1">
        <v>1.0093988187216101</v>
      </c>
      <c r="D65" s="1">
        <v>0.99978766851307799</v>
      </c>
      <c r="E65" s="1">
        <v>1.04520520362069</v>
      </c>
      <c r="F65" s="2">
        <f t="shared" si="4"/>
        <v>0</v>
      </c>
      <c r="G65" t="b">
        <f t="shared" si="5"/>
        <v>0</v>
      </c>
      <c r="I65" t="s">
        <v>51</v>
      </c>
      <c r="J65" s="1">
        <v>1.02240327618331</v>
      </c>
      <c r="K65" s="1">
        <v>0.995875623355853</v>
      </c>
      <c r="L65" s="1">
        <v>0.96898918614360496</v>
      </c>
      <c r="M65" s="1">
        <v>0.97688906569203904</v>
      </c>
      <c r="N65" s="2">
        <f t="shared" si="6"/>
        <v>0</v>
      </c>
      <c r="O65" t="b">
        <f t="shared" si="7"/>
        <v>0</v>
      </c>
    </row>
    <row r="66" spans="1:15" x14ac:dyDescent="0.2">
      <c r="A66" t="s">
        <v>62</v>
      </c>
      <c r="B66" s="1">
        <v>0.97412613099213796</v>
      </c>
      <c r="C66" s="1">
        <v>0.93653056773132903</v>
      </c>
      <c r="D66" s="1">
        <v>0.991464020268224</v>
      </c>
      <c r="E66" s="1">
        <v>0.96369681719034705</v>
      </c>
      <c r="F66" s="2">
        <f t="shared" ref="F66:F96" si="8">(B66&lt;0.85)+(D66&lt;0.85)</f>
        <v>0</v>
      </c>
      <c r="G66" t="b">
        <f t="shared" ref="G66:G96" si="9">(D66&lt;0.75)</f>
        <v>0</v>
      </c>
      <c r="I66" t="s">
        <v>62</v>
      </c>
      <c r="J66" s="1">
        <v>0.80725450309001501</v>
      </c>
      <c r="K66" s="1">
        <v>0.92437601023321303</v>
      </c>
      <c r="L66" s="1">
        <v>0.95698557211508695</v>
      </c>
      <c r="M66" s="1">
        <v>0.941040217996721</v>
      </c>
      <c r="N66" s="2">
        <f t="shared" ref="N66:N96" si="10">(J66&lt;0.85)+(L66&lt;0.85)</f>
        <v>1</v>
      </c>
      <c r="O66" t="b">
        <f t="shared" ref="O66:O96" si="11">(L66&lt;0.75)</f>
        <v>0</v>
      </c>
    </row>
    <row r="67" spans="1:15" x14ac:dyDescent="0.2">
      <c r="A67" t="s">
        <v>8</v>
      </c>
      <c r="B67" s="1">
        <v>0.51128958296056604</v>
      </c>
      <c r="C67" s="1">
        <v>0.51568545761850704</v>
      </c>
      <c r="D67" s="1">
        <v>0.357561457033931</v>
      </c>
      <c r="E67" s="1">
        <v>0.34444207489180201</v>
      </c>
      <c r="F67" s="2">
        <f t="shared" si="8"/>
        <v>2</v>
      </c>
      <c r="G67" t="b">
        <f t="shared" si="9"/>
        <v>1</v>
      </c>
      <c r="I67" t="s">
        <v>8</v>
      </c>
      <c r="J67" s="1">
        <v>0.56127771072246502</v>
      </c>
      <c r="K67" s="1">
        <v>0.47858720844985098</v>
      </c>
      <c r="L67" s="1">
        <v>0.54548733881867995</v>
      </c>
      <c r="M67" s="1">
        <v>0.42289363990687101</v>
      </c>
      <c r="N67" s="2">
        <f t="shared" si="10"/>
        <v>2</v>
      </c>
      <c r="O67" t="b">
        <f t="shared" si="11"/>
        <v>1</v>
      </c>
    </row>
    <row r="68" spans="1:15" x14ac:dyDescent="0.2">
      <c r="A68" t="s">
        <v>41</v>
      </c>
      <c r="B68" s="1">
        <v>1.00968725188326</v>
      </c>
      <c r="C68" s="1">
        <v>1.01138243011764</v>
      </c>
      <c r="D68" s="1">
        <v>1.2722978113040999</v>
      </c>
      <c r="E68" s="1">
        <v>1.0236118311731399</v>
      </c>
      <c r="F68" s="2">
        <f t="shared" si="8"/>
        <v>0</v>
      </c>
      <c r="G68" t="b">
        <f t="shared" si="9"/>
        <v>0</v>
      </c>
      <c r="I68" t="s">
        <v>41</v>
      </c>
      <c r="J68" s="1">
        <v>0.99667959646072202</v>
      </c>
      <c r="K68" s="1">
        <v>1.06890144308494</v>
      </c>
      <c r="L68" s="1">
        <v>1.0867965512848401</v>
      </c>
      <c r="M68" s="1">
        <v>1.01410203989926</v>
      </c>
      <c r="N68" s="2">
        <f t="shared" si="10"/>
        <v>0</v>
      </c>
      <c r="O68" t="b">
        <f t="shared" si="11"/>
        <v>0</v>
      </c>
    </row>
    <row r="69" spans="1:15" x14ac:dyDescent="0.2">
      <c r="A69" t="s">
        <v>71</v>
      </c>
      <c r="B69" s="1">
        <v>0.98497847155811902</v>
      </c>
      <c r="C69" s="1">
        <v>1.00822341738743</v>
      </c>
      <c r="D69" s="1">
        <v>1.0089456077999299</v>
      </c>
      <c r="E69" s="1">
        <v>0.92094264984167096</v>
      </c>
      <c r="F69" s="2">
        <f t="shared" si="8"/>
        <v>0</v>
      </c>
      <c r="G69" t="b">
        <f t="shared" si="9"/>
        <v>0</v>
      </c>
      <c r="I69" t="s">
        <v>71</v>
      </c>
      <c r="J69" s="1">
        <v>0.93996884486503196</v>
      </c>
      <c r="K69" s="1">
        <v>1.0196934312469501</v>
      </c>
      <c r="L69" s="1">
        <v>0.94271840465426704</v>
      </c>
      <c r="M69" s="1">
        <v>1.0124609883903399</v>
      </c>
      <c r="N69" s="2">
        <f t="shared" si="10"/>
        <v>0</v>
      </c>
      <c r="O69" t="b">
        <f t="shared" si="11"/>
        <v>0</v>
      </c>
    </row>
    <row r="70" spans="1:15" x14ac:dyDescent="0.2">
      <c r="A70" t="s">
        <v>45</v>
      </c>
      <c r="B70" s="1">
        <v>0.951243410624666</v>
      </c>
      <c r="C70" s="1">
        <v>0.91055957237638596</v>
      </c>
      <c r="D70" s="1">
        <v>0.87534197593487195</v>
      </c>
      <c r="E70" s="1">
        <v>0.87983082726709105</v>
      </c>
      <c r="F70" s="2">
        <f t="shared" si="8"/>
        <v>0</v>
      </c>
      <c r="G70" t="b">
        <f t="shared" si="9"/>
        <v>0</v>
      </c>
      <c r="I70" t="s">
        <v>45</v>
      </c>
      <c r="J70" s="1">
        <v>1.06637483796554</v>
      </c>
      <c r="K70" s="1">
        <v>1.01711551684818</v>
      </c>
      <c r="L70" s="1">
        <v>0.90964095863366401</v>
      </c>
      <c r="M70" s="1">
        <v>0.881533802633096</v>
      </c>
      <c r="N70" s="2">
        <f t="shared" si="10"/>
        <v>0</v>
      </c>
      <c r="O70" t="b">
        <f t="shared" si="11"/>
        <v>0</v>
      </c>
    </row>
    <row r="71" spans="1:15" x14ac:dyDescent="0.2">
      <c r="A71" t="s">
        <v>47</v>
      </c>
      <c r="B71" s="1">
        <v>1.01738439150761</v>
      </c>
      <c r="C71" s="1">
        <v>0.98854874167404905</v>
      </c>
      <c r="D71" s="1">
        <v>0.96460285331650597</v>
      </c>
      <c r="E71" s="1">
        <v>0.94168859561404805</v>
      </c>
      <c r="F71" s="2">
        <f t="shared" si="8"/>
        <v>0</v>
      </c>
      <c r="G71" t="b">
        <f t="shared" si="9"/>
        <v>0</v>
      </c>
      <c r="I71" t="s">
        <v>47</v>
      </c>
      <c r="J71" s="1">
        <v>0.97255888364285903</v>
      </c>
      <c r="K71" s="1">
        <v>1.0001459808292601</v>
      </c>
      <c r="L71" s="1">
        <v>0.965615430973225</v>
      </c>
      <c r="M71" s="1">
        <v>0.96351145071088695</v>
      </c>
      <c r="N71" s="2">
        <f t="shared" si="10"/>
        <v>0</v>
      </c>
      <c r="O71" t="b">
        <f t="shared" si="11"/>
        <v>0</v>
      </c>
    </row>
    <row r="72" spans="1:15" x14ac:dyDescent="0.2">
      <c r="A72" t="s">
        <v>59</v>
      </c>
      <c r="B72" s="1">
        <v>1.04566151032141</v>
      </c>
      <c r="C72" s="1">
        <v>1.0697109455610001</v>
      </c>
      <c r="D72" s="1">
        <v>1.02468170188624</v>
      </c>
      <c r="E72" s="1">
        <v>1.01633290758761</v>
      </c>
      <c r="F72" s="2">
        <f t="shared" si="8"/>
        <v>0</v>
      </c>
      <c r="G72" t="b">
        <f t="shared" si="9"/>
        <v>0</v>
      </c>
      <c r="I72" t="s">
        <v>59</v>
      </c>
      <c r="J72" s="1">
        <v>0.92719053915802596</v>
      </c>
      <c r="K72" s="1">
        <v>1.02145411805588</v>
      </c>
      <c r="L72" s="1">
        <v>1.0096951787019399</v>
      </c>
      <c r="M72" s="1">
        <v>1.01544343209705</v>
      </c>
      <c r="N72" s="2">
        <f t="shared" si="10"/>
        <v>0</v>
      </c>
      <c r="O72" t="b">
        <f t="shared" si="11"/>
        <v>0</v>
      </c>
    </row>
    <row r="73" spans="1:15" x14ac:dyDescent="0.2">
      <c r="A73" t="s">
        <v>32</v>
      </c>
      <c r="B73" s="1">
        <v>1.03094293890476</v>
      </c>
      <c r="C73" s="1">
        <v>0.95135134670685295</v>
      </c>
      <c r="D73" s="1">
        <v>0.80971830198176697</v>
      </c>
      <c r="E73" s="1">
        <v>0.89253714509528803</v>
      </c>
      <c r="F73" s="2">
        <f t="shared" si="8"/>
        <v>1</v>
      </c>
      <c r="G73" t="b">
        <f t="shared" si="9"/>
        <v>0</v>
      </c>
      <c r="I73" t="s">
        <v>32</v>
      </c>
      <c r="J73" s="1">
        <v>1.04831730477005</v>
      </c>
      <c r="K73" s="1">
        <v>0.95657101778650799</v>
      </c>
      <c r="L73" s="1">
        <v>0.99187950938152203</v>
      </c>
      <c r="M73" s="1">
        <v>1.0297071429122799</v>
      </c>
      <c r="N73" s="2">
        <f t="shared" si="10"/>
        <v>0</v>
      </c>
      <c r="O73" t="b">
        <f t="shared" si="11"/>
        <v>0</v>
      </c>
    </row>
    <row r="74" spans="1:15" x14ac:dyDescent="0.2">
      <c r="A74" t="s">
        <v>73</v>
      </c>
      <c r="B74" s="1">
        <v>1.0233846231958501</v>
      </c>
      <c r="C74" s="1">
        <v>0.96031240559369202</v>
      </c>
      <c r="D74" s="1">
        <v>0.94770808840903398</v>
      </c>
      <c r="E74" s="1">
        <v>0.94862600927444796</v>
      </c>
      <c r="F74" s="2">
        <f t="shared" si="8"/>
        <v>0</v>
      </c>
      <c r="G74" t="b">
        <f t="shared" si="9"/>
        <v>0</v>
      </c>
      <c r="I74" t="s">
        <v>73</v>
      </c>
      <c r="J74" s="1">
        <v>0.73243704116918695</v>
      </c>
      <c r="K74" s="1">
        <v>0.81044055159819495</v>
      </c>
      <c r="L74" s="1">
        <v>1.0338222100884999</v>
      </c>
      <c r="M74" s="1">
        <v>1.06520141414986</v>
      </c>
      <c r="N74" s="2">
        <f t="shared" si="10"/>
        <v>1</v>
      </c>
      <c r="O74" t="b">
        <f t="shared" si="11"/>
        <v>0</v>
      </c>
    </row>
    <row r="75" spans="1:15" x14ac:dyDescent="0.2">
      <c r="A75" t="s">
        <v>56</v>
      </c>
      <c r="B75" s="1">
        <v>1.15178325151158</v>
      </c>
      <c r="C75" s="1">
        <v>1.07929479796281</v>
      </c>
      <c r="D75" s="1">
        <v>1.0189045591954999</v>
      </c>
      <c r="E75" s="1">
        <v>1.0251796623495</v>
      </c>
      <c r="F75" s="2">
        <f t="shared" si="8"/>
        <v>0</v>
      </c>
      <c r="G75" t="b">
        <f t="shared" si="9"/>
        <v>0</v>
      </c>
      <c r="I75" t="s">
        <v>56</v>
      </c>
      <c r="J75" s="1">
        <v>0.91597239417994603</v>
      </c>
      <c r="K75" s="1">
        <v>0.96913358331664701</v>
      </c>
      <c r="L75" s="1">
        <v>0.93039595972743105</v>
      </c>
      <c r="M75" s="1">
        <v>0.98488388006568195</v>
      </c>
      <c r="N75" s="2">
        <f t="shared" si="10"/>
        <v>0</v>
      </c>
      <c r="O75" t="b">
        <f t="shared" si="11"/>
        <v>0</v>
      </c>
    </row>
    <row r="76" spans="1:15" x14ac:dyDescent="0.2">
      <c r="A76" t="s">
        <v>16</v>
      </c>
      <c r="B76" s="1">
        <v>0.26499505502598703</v>
      </c>
      <c r="C76" s="1">
        <v>0.282964370260609</v>
      </c>
      <c r="D76" s="1">
        <v>0.246654981750384</v>
      </c>
      <c r="E76" s="1">
        <v>0.226783473263482</v>
      </c>
      <c r="F76" s="2">
        <f t="shared" si="8"/>
        <v>2</v>
      </c>
      <c r="G76" t="b">
        <f t="shared" si="9"/>
        <v>1</v>
      </c>
      <c r="I76" t="s">
        <v>16</v>
      </c>
      <c r="J76" s="1">
        <v>0.25582205137686298</v>
      </c>
      <c r="K76" s="1">
        <v>0.27207640790795401</v>
      </c>
      <c r="L76" s="1">
        <v>0.30820183386949102</v>
      </c>
      <c r="M76" s="1">
        <v>0.28119328764566798</v>
      </c>
      <c r="N76" s="2">
        <f t="shared" si="10"/>
        <v>2</v>
      </c>
      <c r="O76" t="b">
        <f t="shared" si="11"/>
        <v>1</v>
      </c>
    </row>
    <row r="77" spans="1:15" x14ac:dyDescent="0.2">
      <c r="A77" t="s">
        <v>25</v>
      </c>
      <c r="B77" s="1">
        <v>0.29896901996131198</v>
      </c>
      <c r="C77" s="1">
        <v>0.323159836301804</v>
      </c>
      <c r="D77" s="1">
        <v>0.22554764488695001</v>
      </c>
      <c r="E77" s="1">
        <v>0.25443448927941298</v>
      </c>
      <c r="F77" s="2">
        <f t="shared" si="8"/>
        <v>2</v>
      </c>
      <c r="G77" t="b">
        <f t="shared" si="9"/>
        <v>1</v>
      </c>
      <c r="I77" t="s">
        <v>25</v>
      </c>
      <c r="J77" s="1">
        <v>0.38540868877176299</v>
      </c>
      <c r="K77" s="1">
        <v>0.34740025426766402</v>
      </c>
      <c r="L77" s="1">
        <v>0.38937390969437402</v>
      </c>
      <c r="M77" s="1">
        <v>0.32147205562489301</v>
      </c>
      <c r="N77" s="2">
        <f t="shared" si="10"/>
        <v>2</v>
      </c>
      <c r="O77" t="b">
        <f t="shared" si="11"/>
        <v>1</v>
      </c>
    </row>
    <row r="78" spans="1:15" x14ac:dyDescent="0.2">
      <c r="A78" t="s">
        <v>17</v>
      </c>
      <c r="B78" s="1">
        <v>0.25041969764078398</v>
      </c>
      <c r="C78" s="1">
        <v>0.26442447988607398</v>
      </c>
      <c r="D78" s="1">
        <v>0.24484413464176899</v>
      </c>
      <c r="E78" s="1">
        <v>0.19928602126827599</v>
      </c>
      <c r="F78" s="2">
        <f t="shared" si="8"/>
        <v>2</v>
      </c>
      <c r="G78" t="b">
        <f t="shared" si="9"/>
        <v>1</v>
      </c>
      <c r="I78" t="s">
        <v>17</v>
      </c>
      <c r="J78" s="1">
        <v>0.348032545093241</v>
      </c>
      <c r="K78" s="1">
        <v>0.36758006636285501</v>
      </c>
      <c r="L78" s="1">
        <v>0.30256270384893202</v>
      </c>
      <c r="M78" s="1">
        <v>0.26652025356845399</v>
      </c>
      <c r="N78" s="2">
        <f t="shared" si="10"/>
        <v>2</v>
      </c>
      <c r="O78" t="b">
        <f t="shared" si="11"/>
        <v>1</v>
      </c>
    </row>
    <row r="79" spans="1:15" x14ac:dyDescent="0.2">
      <c r="A79" t="s">
        <v>18</v>
      </c>
      <c r="B79" s="1">
        <v>0.31475442323055203</v>
      </c>
      <c r="C79" s="1">
        <v>0.25956260365650502</v>
      </c>
      <c r="D79" s="1">
        <v>0.23247084593084799</v>
      </c>
      <c r="E79" s="1">
        <v>0.184757475768283</v>
      </c>
      <c r="F79" s="2">
        <f t="shared" si="8"/>
        <v>2</v>
      </c>
      <c r="G79" t="b">
        <f t="shared" si="9"/>
        <v>1</v>
      </c>
      <c r="I79" t="s">
        <v>18</v>
      </c>
      <c r="J79" s="1">
        <v>0.29750223953098098</v>
      </c>
      <c r="K79" s="1">
        <v>0.29057631244458398</v>
      </c>
      <c r="L79" s="1">
        <v>0.33708363384442602</v>
      </c>
      <c r="M79" s="1">
        <v>0.29775512419129602</v>
      </c>
      <c r="N79" s="2">
        <f t="shared" si="10"/>
        <v>2</v>
      </c>
      <c r="O79" t="b">
        <f t="shared" si="11"/>
        <v>1</v>
      </c>
    </row>
    <row r="80" spans="1:15" x14ac:dyDescent="0.2">
      <c r="A80" t="s">
        <v>19</v>
      </c>
      <c r="B80" s="1">
        <v>0.29427124397443699</v>
      </c>
      <c r="C80" s="1">
        <v>0.25449305343747602</v>
      </c>
      <c r="D80" s="1">
        <v>0.26581816391990198</v>
      </c>
      <c r="E80" s="1">
        <v>0.18659029310866199</v>
      </c>
      <c r="F80" s="2">
        <f t="shared" si="8"/>
        <v>2</v>
      </c>
      <c r="G80" t="b">
        <f t="shared" si="9"/>
        <v>1</v>
      </c>
      <c r="I80" t="s">
        <v>19</v>
      </c>
      <c r="J80" s="1">
        <v>0.32319938253339497</v>
      </c>
      <c r="K80" s="1">
        <v>0.28920273585648798</v>
      </c>
      <c r="L80" s="1">
        <v>0.33740427578652599</v>
      </c>
      <c r="M80" s="1">
        <v>0.34799618212616301</v>
      </c>
      <c r="N80" s="2">
        <f t="shared" si="10"/>
        <v>2</v>
      </c>
      <c r="O80" t="b">
        <f t="shared" si="11"/>
        <v>1</v>
      </c>
    </row>
    <row r="81" spans="1:15" x14ac:dyDescent="0.2">
      <c r="A81" t="s">
        <v>20</v>
      </c>
      <c r="B81" s="1">
        <v>0.27962384735696</v>
      </c>
      <c r="C81" s="1">
        <v>0.29913645049708498</v>
      </c>
      <c r="D81" s="1">
        <v>0.26598323940352198</v>
      </c>
      <c r="E81" s="1">
        <v>0.22386535066059601</v>
      </c>
      <c r="F81" s="2">
        <f t="shared" si="8"/>
        <v>2</v>
      </c>
      <c r="G81" t="b">
        <f t="shared" si="9"/>
        <v>1</v>
      </c>
      <c r="I81" t="s">
        <v>20</v>
      </c>
      <c r="J81" s="1">
        <v>0.28503849030505302</v>
      </c>
      <c r="K81" s="1">
        <v>0.32228000175838201</v>
      </c>
      <c r="L81" s="1">
        <v>0.30501015169093798</v>
      </c>
      <c r="M81" s="1">
        <v>0.33624052872367899</v>
      </c>
      <c r="N81" s="2">
        <f t="shared" si="10"/>
        <v>2</v>
      </c>
      <c r="O81" t="b">
        <f t="shared" si="11"/>
        <v>1</v>
      </c>
    </row>
    <row r="82" spans="1:15" x14ac:dyDescent="0.2">
      <c r="A82" t="s">
        <v>21</v>
      </c>
      <c r="B82" s="1">
        <v>0.32338155986259498</v>
      </c>
      <c r="C82" s="1">
        <v>0.33540749033282202</v>
      </c>
      <c r="D82" s="1">
        <v>0.26697172104772399</v>
      </c>
      <c r="E82" s="1">
        <v>0.240985464387864</v>
      </c>
      <c r="F82" s="2">
        <f t="shared" si="8"/>
        <v>2</v>
      </c>
      <c r="G82" t="b">
        <f t="shared" si="9"/>
        <v>1</v>
      </c>
      <c r="I82" t="s">
        <v>21</v>
      </c>
      <c r="J82" s="1">
        <v>0.33873043528609798</v>
      </c>
      <c r="K82" s="1">
        <v>0.32547907864151698</v>
      </c>
      <c r="L82" s="1">
        <v>0.377821862736273</v>
      </c>
      <c r="M82" s="1">
        <v>0.34266506997517499</v>
      </c>
      <c r="N82" s="2">
        <f t="shared" si="10"/>
        <v>2</v>
      </c>
      <c r="O82" t="b">
        <f t="shared" si="11"/>
        <v>1</v>
      </c>
    </row>
    <row r="83" spans="1:15" x14ac:dyDescent="0.2">
      <c r="A83" t="s">
        <v>22</v>
      </c>
      <c r="B83" s="1">
        <v>0.324256621662524</v>
      </c>
      <c r="C83" s="1">
        <v>0.31108223879670399</v>
      </c>
      <c r="D83" s="1">
        <v>0.25245444038759102</v>
      </c>
      <c r="E83" s="1">
        <v>0.26171258195789998</v>
      </c>
      <c r="F83" s="2">
        <f t="shared" si="8"/>
        <v>2</v>
      </c>
      <c r="G83" t="b">
        <f t="shared" si="9"/>
        <v>1</v>
      </c>
      <c r="I83" t="s">
        <v>22</v>
      </c>
      <c r="J83" s="1">
        <v>0.422877955892492</v>
      </c>
      <c r="K83" s="1">
        <v>0.321268071639214</v>
      </c>
      <c r="L83" s="1">
        <v>0.31111944911380901</v>
      </c>
      <c r="M83" s="1">
        <v>0.37648105267295601</v>
      </c>
      <c r="N83" s="2">
        <f t="shared" si="10"/>
        <v>2</v>
      </c>
      <c r="O83" t="b">
        <f t="shared" si="11"/>
        <v>1</v>
      </c>
    </row>
    <row r="84" spans="1:15" x14ac:dyDescent="0.2">
      <c r="A84" t="s">
        <v>23</v>
      </c>
      <c r="B84" s="1">
        <v>0.29522978329543798</v>
      </c>
      <c r="C84" s="1">
        <v>0.305393556468399</v>
      </c>
      <c r="D84" s="1">
        <v>0.243379134700346</v>
      </c>
      <c r="E84" s="1">
        <v>0.21930948273622999</v>
      </c>
      <c r="F84" s="2">
        <f t="shared" si="8"/>
        <v>2</v>
      </c>
      <c r="G84" t="b">
        <f t="shared" si="9"/>
        <v>1</v>
      </c>
      <c r="I84" t="s">
        <v>23</v>
      </c>
      <c r="J84" s="1">
        <v>0.40325626604325399</v>
      </c>
      <c r="K84" s="1">
        <v>0.35217216724705103</v>
      </c>
      <c r="L84" s="1">
        <v>0.35944670308261201</v>
      </c>
      <c r="M84" s="1">
        <v>0.36651972246049902</v>
      </c>
      <c r="N84" s="2">
        <f t="shared" si="10"/>
        <v>2</v>
      </c>
      <c r="O84" t="b">
        <f t="shared" si="11"/>
        <v>1</v>
      </c>
    </row>
    <row r="85" spans="1:15" x14ac:dyDescent="0.2">
      <c r="A85" t="s">
        <v>24</v>
      </c>
      <c r="B85" s="1">
        <v>0.31764369043306001</v>
      </c>
      <c r="C85" s="1">
        <v>0.275935770195265</v>
      </c>
      <c r="D85" s="1">
        <v>0.21433098231626199</v>
      </c>
      <c r="E85" s="1">
        <v>0.20641510279221301</v>
      </c>
      <c r="F85" s="2">
        <f t="shared" si="8"/>
        <v>2</v>
      </c>
      <c r="G85" t="b">
        <f t="shared" si="9"/>
        <v>1</v>
      </c>
      <c r="I85" t="s">
        <v>24</v>
      </c>
      <c r="J85" s="1">
        <v>0.41131918762608699</v>
      </c>
      <c r="K85" s="1">
        <v>0.30690855956195601</v>
      </c>
      <c r="L85" s="1">
        <v>0.310752368725776</v>
      </c>
      <c r="M85" s="1">
        <v>0.232383494517096</v>
      </c>
      <c r="N85" s="2">
        <f t="shared" si="10"/>
        <v>2</v>
      </c>
      <c r="O85" t="b">
        <f t="shared" si="11"/>
        <v>1</v>
      </c>
    </row>
    <row r="86" spans="1:15" x14ac:dyDescent="0.2">
      <c r="A86" t="s">
        <v>58</v>
      </c>
      <c r="B86" s="1">
        <v>1.0227365711815499</v>
      </c>
      <c r="C86" s="1">
        <v>0.97124774770736699</v>
      </c>
      <c r="D86" s="1">
        <v>0.98654293789765701</v>
      </c>
      <c r="E86" s="1">
        <v>1.0266650711904199</v>
      </c>
      <c r="F86" s="2">
        <f t="shared" si="8"/>
        <v>0</v>
      </c>
      <c r="G86" t="b">
        <f t="shared" si="9"/>
        <v>0</v>
      </c>
      <c r="I86" t="s">
        <v>58</v>
      </c>
      <c r="J86" s="1">
        <v>1.02407447951366</v>
      </c>
      <c r="K86" s="1">
        <v>0.99900027394628499</v>
      </c>
      <c r="L86" s="1">
        <v>1.0236823117112299</v>
      </c>
      <c r="M86" s="1">
        <v>1.01188997791708</v>
      </c>
      <c r="N86" s="2">
        <f t="shared" si="10"/>
        <v>0</v>
      </c>
      <c r="O86" t="b">
        <f t="shared" si="11"/>
        <v>0</v>
      </c>
    </row>
    <row r="87" spans="1:15" x14ac:dyDescent="0.2">
      <c r="A87" t="s">
        <v>63</v>
      </c>
      <c r="B87" s="1">
        <v>1.0997083168392701</v>
      </c>
      <c r="C87" s="1">
        <v>1.1025302280004901</v>
      </c>
      <c r="D87" s="1">
        <v>1.0387847717344501</v>
      </c>
      <c r="E87" s="1">
        <v>1.04864718927779</v>
      </c>
      <c r="F87" s="2">
        <f t="shared" si="8"/>
        <v>0</v>
      </c>
      <c r="G87" t="b">
        <f t="shared" si="9"/>
        <v>0</v>
      </c>
      <c r="I87" t="s">
        <v>63</v>
      </c>
      <c r="J87" s="1">
        <v>0.76513538161850303</v>
      </c>
      <c r="K87" s="1">
        <v>0.90836906139562301</v>
      </c>
      <c r="L87" s="1">
        <v>0.89580796088338299</v>
      </c>
      <c r="M87" s="1">
        <v>0.84259036241308904</v>
      </c>
      <c r="N87" s="2">
        <f t="shared" si="10"/>
        <v>1</v>
      </c>
      <c r="O87" t="b">
        <f t="shared" si="11"/>
        <v>0</v>
      </c>
    </row>
    <row r="88" spans="1:15" x14ac:dyDescent="0.2">
      <c r="A88" t="s">
        <v>40</v>
      </c>
      <c r="B88" s="1">
        <v>0.87657829914044005</v>
      </c>
      <c r="C88" s="1">
        <v>0.99684807732716896</v>
      </c>
      <c r="D88" s="1">
        <v>1.1435572714280999</v>
      </c>
      <c r="E88" s="1">
        <v>1.0162907569684001</v>
      </c>
      <c r="F88" s="2">
        <f t="shared" si="8"/>
        <v>0</v>
      </c>
      <c r="G88" t="b">
        <f t="shared" si="9"/>
        <v>0</v>
      </c>
      <c r="I88" t="s">
        <v>40</v>
      </c>
      <c r="J88" s="1">
        <v>0.86826018930748605</v>
      </c>
      <c r="K88" s="1">
        <v>0.95634338541311303</v>
      </c>
      <c r="L88" s="1">
        <v>1.0725109800781301</v>
      </c>
      <c r="M88" s="1">
        <v>1.10975338711783</v>
      </c>
      <c r="N88" s="2">
        <f t="shared" si="10"/>
        <v>0</v>
      </c>
      <c r="O88" t="b">
        <f t="shared" si="11"/>
        <v>0</v>
      </c>
    </row>
    <row r="89" spans="1:15" x14ac:dyDescent="0.2">
      <c r="A89" t="s">
        <v>66</v>
      </c>
      <c r="B89" s="1">
        <v>1.08270366559975</v>
      </c>
      <c r="C89" s="1">
        <v>1.03494029031254</v>
      </c>
      <c r="D89" s="1">
        <v>0.93893670062840195</v>
      </c>
      <c r="E89" s="1">
        <v>1.0179986486716801</v>
      </c>
      <c r="F89" s="2">
        <f t="shared" si="8"/>
        <v>0</v>
      </c>
      <c r="G89" t="b">
        <f t="shared" si="9"/>
        <v>0</v>
      </c>
      <c r="I89" t="s">
        <v>66</v>
      </c>
      <c r="J89" s="1">
        <v>0.67583890555452697</v>
      </c>
      <c r="K89" s="1">
        <v>0.79802711130910697</v>
      </c>
      <c r="L89" s="1">
        <v>0.89055956973405304</v>
      </c>
      <c r="M89" s="1">
        <v>0.98550770140474997</v>
      </c>
      <c r="N89" s="2">
        <f t="shared" si="10"/>
        <v>1</v>
      </c>
      <c r="O89" t="b">
        <f t="shared" si="11"/>
        <v>0</v>
      </c>
    </row>
    <row r="90" spans="1:15" x14ac:dyDescent="0.2">
      <c r="A90" t="s">
        <v>75</v>
      </c>
      <c r="B90" s="1">
        <v>1.0317558701599201</v>
      </c>
      <c r="C90" s="1">
        <v>0.98229978277214303</v>
      </c>
      <c r="D90" s="1">
        <v>1.0250956149625201</v>
      </c>
      <c r="E90" s="1">
        <v>1.0270309792183401</v>
      </c>
      <c r="F90" s="2">
        <f t="shared" si="8"/>
        <v>0</v>
      </c>
      <c r="G90" t="b">
        <f t="shared" si="9"/>
        <v>0</v>
      </c>
      <c r="I90" t="s">
        <v>75</v>
      </c>
      <c r="J90" s="1">
        <v>0.89665593146476996</v>
      </c>
      <c r="K90" s="1">
        <v>0.98463611038362897</v>
      </c>
      <c r="L90" s="1">
        <v>0.98468670640557499</v>
      </c>
      <c r="M90" s="1">
        <v>1.09843855469081</v>
      </c>
      <c r="N90" s="2">
        <f t="shared" si="10"/>
        <v>0</v>
      </c>
      <c r="O90" t="b">
        <f t="shared" si="11"/>
        <v>0</v>
      </c>
    </row>
    <row r="91" spans="1:15" x14ac:dyDescent="0.2">
      <c r="A91" t="s">
        <v>3</v>
      </c>
      <c r="B91" s="1">
        <v>0.36909394630967202</v>
      </c>
      <c r="C91" s="1">
        <v>0.35358846707977498</v>
      </c>
      <c r="D91" s="1">
        <v>0.231947170668829</v>
      </c>
      <c r="E91" s="1">
        <v>0.229953039202696</v>
      </c>
      <c r="F91" s="2">
        <f t="shared" si="8"/>
        <v>2</v>
      </c>
      <c r="G91" t="b">
        <f t="shared" si="9"/>
        <v>1</v>
      </c>
      <c r="I91" t="s">
        <v>3</v>
      </c>
      <c r="J91" s="1">
        <v>0.484121406091641</v>
      </c>
      <c r="K91" s="1">
        <v>0.50119944211994405</v>
      </c>
      <c r="L91" s="1">
        <v>0.26363093214664601</v>
      </c>
      <c r="M91" s="1">
        <v>0.26000733381912799</v>
      </c>
      <c r="N91" s="2">
        <f t="shared" si="10"/>
        <v>2</v>
      </c>
      <c r="O91" t="b">
        <f t="shared" si="11"/>
        <v>1</v>
      </c>
    </row>
    <row r="92" spans="1:15" x14ac:dyDescent="0.2">
      <c r="A92" t="s">
        <v>77</v>
      </c>
      <c r="B92" s="1">
        <v>1.0827589575690399</v>
      </c>
      <c r="C92" s="1">
        <v>1.12314835625114</v>
      </c>
      <c r="D92" s="1">
        <v>0.99860198712648396</v>
      </c>
      <c r="E92" s="1">
        <v>1.0213898857669099</v>
      </c>
      <c r="F92" s="2">
        <f t="shared" si="8"/>
        <v>0</v>
      </c>
      <c r="G92" t="b">
        <f t="shared" si="9"/>
        <v>0</v>
      </c>
      <c r="I92" t="s">
        <v>77</v>
      </c>
      <c r="J92" s="1">
        <v>0.76298621151743795</v>
      </c>
      <c r="K92" s="1">
        <v>0.96591475586169795</v>
      </c>
      <c r="L92" s="1">
        <v>1.0021672265759001</v>
      </c>
      <c r="M92" s="1">
        <v>0.94976657396224795</v>
      </c>
      <c r="N92" s="2">
        <f t="shared" si="10"/>
        <v>1</v>
      </c>
      <c r="O92" t="b">
        <f t="shared" si="11"/>
        <v>0</v>
      </c>
    </row>
    <row r="93" spans="1:15" x14ac:dyDescent="0.2">
      <c r="A93" t="s">
        <v>29</v>
      </c>
      <c r="B93" s="1">
        <v>0.77811320133913497</v>
      </c>
      <c r="C93" s="1">
        <v>0.73637982891591203</v>
      </c>
      <c r="D93" s="1">
        <v>0.85373564735200003</v>
      </c>
      <c r="E93" s="1">
        <v>0.84437494849900896</v>
      </c>
      <c r="F93" s="2">
        <f t="shared" si="8"/>
        <v>1</v>
      </c>
      <c r="G93" t="b">
        <f t="shared" si="9"/>
        <v>0</v>
      </c>
      <c r="I93" t="s">
        <v>29</v>
      </c>
      <c r="J93" s="1">
        <v>0.68636717173208805</v>
      </c>
      <c r="K93" s="1">
        <v>0.782185249723092</v>
      </c>
      <c r="L93" s="1">
        <v>0.82771559743767897</v>
      </c>
      <c r="M93" s="1">
        <v>0.88073325992398999</v>
      </c>
      <c r="N93" s="2">
        <f t="shared" si="10"/>
        <v>2</v>
      </c>
      <c r="O93" t="b">
        <f t="shared" si="11"/>
        <v>0</v>
      </c>
    </row>
    <row r="94" spans="1:15" x14ac:dyDescent="0.2">
      <c r="A94" t="s">
        <v>27</v>
      </c>
      <c r="B94" s="1">
        <v>0.92325952231036201</v>
      </c>
      <c r="C94" s="1">
        <v>0.88903692842295001</v>
      </c>
      <c r="D94" s="1">
        <v>0.37682000331559301</v>
      </c>
      <c r="E94" s="1">
        <v>0.41601768616754398</v>
      </c>
      <c r="F94" s="2">
        <f t="shared" si="8"/>
        <v>1</v>
      </c>
      <c r="G94" t="b">
        <f t="shared" si="9"/>
        <v>1</v>
      </c>
      <c r="I94" t="s">
        <v>27</v>
      </c>
      <c r="J94" s="1">
        <v>0.73028232570612805</v>
      </c>
      <c r="K94" s="1">
        <v>0.50314566903587798</v>
      </c>
      <c r="L94" s="1">
        <v>0.36448714964575502</v>
      </c>
      <c r="M94" s="1">
        <v>0.43509295079872201</v>
      </c>
      <c r="N94" s="2">
        <f t="shared" si="10"/>
        <v>2</v>
      </c>
      <c r="O94" t="b">
        <f t="shared" si="11"/>
        <v>1</v>
      </c>
    </row>
    <row r="95" spans="1:15" x14ac:dyDescent="0.2">
      <c r="A95" t="s">
        <v>9</v>
      </c>
      <c r="B95" s="1">
        <v>0.69375646729496099</v>
      </c>
      <c r="C95" s="1">
        <v>0.61490267719560099</v>
      </c>
      <c r="D95" s="1">
        <v>0.53256602823327204</v>
      </c>
      <c r="E95" s="1">
        <v>0.51481093772872599</v>
      </c>
      <c r="F95" s="2">
        <f t="shared" si="8"/>
        <v>2</v>
      </c>
      <c r="G95" t="b">
        <f t="shared" si="9"/>
        <v>1</v>
      </c>
      <c r="I95" t="s">
        <v>9</v>
      </c>
      <c r="J95" s="1">
        <v>0.85057565857150996</v>
      </c>
      <c r="K95" s="1">
        <v>1.05964773242329</v>
      </c>
      <c r="L95" s="1">
        <v>1.04688243915645</v>
      </c>
      <c r="M95" s="1">
        <v>1.01751107074514</v>
      </c>
      <c r="N95" s="2">
        <f t="shared" si="10"/>
        <v>0</v>
      </c>
      <c r="O95" t="b">
        <f t="shared" si="11"/>
        <v>0</v>
      </c>
    </row>
    <row r="96" spans="1:15" x14ac:dyDescent="0.2">
      <c r="A96" t="s">
        <v>38</v>
      </c>
      <c r="B96" s="1">
        <v>0.89535104704288404</v>
      </c>
      <c r="C96" s="1">
        <v>0.86579950418414597</v>
      </c>
      <c r="D96" s="1">
        <v>0.72492075345602802</v>
      </c>
      <c r="E96" s="1">
        <v>0.72714889672985905</v>
      </c>
      <c r="F96" s="2">
        <f t="shared" si="8"/>
        <v>1</v>
      </c>
      <c r="G96" t="b">
        <f t="shared" si="9"/>
        <v>1</v>
      </c>
      <c r="I96" t="s">
        <v>38</v>
      </c>
      <c r="J96" s="1">
        <v>0.92689206172496297</v>
      </c>
      <c r="K96" s="1">
        <v>0.83651244366975497</v>
      </c>
      <c r="L96" s="1">
        <v>0.81373912624618205</v>
      </c>
      <c r="M96" s="1">
        <v>0.79460761083192799</v>
      </c>
      <c r="N96" s="2">
        <f t="shared" si="10"/>
        <v>1</v>
      </c>
      <c r="O96" t="b">
        <f t="shared" si="11"/>
        <v>0</v>
      </c>
    </row>
  </sheetData>
  <sortState xmlns:xlrd2="http://schemas.microsoft.com/office/spreadsheetml/2017/richdata2" ref="I2:O98">
    <sortCondition ref="I2:I98"/>
  </sortState>
  <conditionalFormatting sqref="B2:E96">
    <cfRule type="cellIs" dxfId="24" priority="7" operator="greaterThanOrEqual">
      <formula>1.15</formula>
    </cfRule>
    <cfRule type="cellIs" dxfId="23" priority="8" operator="lessThanOrEqual">
      <formula>0.85</formula>
    </cfRule>
  </conditionalFormatting>
  <conditionalFormatting sqref="G1">
    <cfRule type="cellIs" dxfId="22" priority="6" operator="lessThanOrEqual">
      <formula>0.05</formula>
    </cfRule>
  </conditionalFormatting>
  <conditionalFormatting sqref="G2:G96">
    <cfRule type="containsText" dxfId="21" priority="5" operator="containsText" text="TRUE">
      <formula>NOT(ISERROR(SEARCH("TRUE",G2)))</formula>
    </cfRule>
  </conditionalFormatting>
  <conditionalFormatting sqref="J2:M96">
    <cfRule type="cellIs" dxfId="20" priority="3" operator="greaterThanOrEqual">
      <formula>1.15</formula>
    </cfRule>
    <cfRule type="cellIs" dxfId="19" priority="4" operator="lessThanOrEqual">
      <formula>0.85</formula>
    </cfRule>
  </conditionalFormatting>
  <conditionalFormatting sqref="O1">
    <cfRule type="cellIs" dxfId="18" priority="2" operator="lessThanOrEqual">
      <formula>0.05</formula>
    </cfRule>
  </conditionalFormatting>
  <conditionalFormatting sqref="O2:O96">
    <cfRule type="containsText" dxfId="17" priority="1" operator="containsText" text="TRUE">
      <formula>NOT(ISERROR(SEARCH("TRUE",O2)))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244C-5F6E-E147-9C80-15DB20701FFA}">
  <dimension ref="A1:AP82"/>
  <sheetViews>
    <sheetView topLeftCell="J1" zoomScale="112" zoomScaleNormal="120" workbookViewId="0">
      <selection activeCell="R9" sqref="R9"/>
    </sheetView>
  </sheetViews>
  <sheetFormatPr baseColWidth="10" defaultRowHeight="16" x14ac:dyDescent="0.2"/>
  <cols>
    <col min="1" max="2" width="14.1640625" customWidth="1"/>
    <col min="18" max="18" width="14.1640625" customWidth="1"/>
    <col min="22" max="22" width="10.83203125" style="13"/>
  </cols>
  <sheetData>
    <row r="1" spans="1:42" x14ac:dyDescent="0.2">
      <c r="C1" s="10"/>
      <c r="D1" s="11" t="s">
        <v>223</v>
      </c>
      <c r="E1" s="10"/>
      <c r="F1" s="10"/>
      <c r="I1" s="10"/>
      <c r="J1" s="11" t="s">
        <v>224</v>
      </c>
      <c r="K1" s="10"/>
      <c r="L1" s="10"/>
      <c r="R1" s="11" t="s">
        <v>229</v>
      </c>
      <c r="S1" s="10"/>
      <c r="V1" s="12" t="s">
        <v>230</v>
      </c>
      <c r="W1" s="10"/>
      <c r="AC1" s="10"/>
      <c r="AD1" s="11" t="s">
        <v>241</v>
      </c>
      <c r="AE1" s="10"/>
      <c r="AF1" s="10"/>
      <c r="AI1" s="10"/>
      <c r="AJ1" s="11" t="s">
        <v>244</v>
      </c>
      <c r="AK1" s="10"/>
      <c r="AL1" s="10"/>
    </row>
    <row r="2" spans="1:42" x14ac:dyDescent="0.2">
      <c r="B2" t="s">
        <v>231</v>
      </c>
      <c r="C2" t="s">
        <v>225</v>
      </c>
      <c r="D2" t="s">
        <v>226</v>
      </c>
      <c r="E2" t="s">
        <v>227</v>
      </c>
      <c r="F2" t="s">
        <v>228</v>
      </c>
      <c r="I2" t="s">
        <v>225</v>
      </c>
      <c r="J2" t="s">
        <v>226</v>
      </c>
      <c r="K2" t="s">
        <v>227</v>
      </c>
      <c r="L2" t="s">
        <v>228</v>
      </c>
      <c r="AC2" t="s">
        <v>225</v>
      </c>
      <c r="AD2" t="s">
        <v>226</v>
      </c>
      <c r="AE2" t="s">
        <v>227</v>
      </c>
      <c r="AF2" t="s">
        <v>228</v>
      </c>
      <c r="AI2" t="s">
        <v>225</v>
      </c>
      <c r="AJ2" t="s">
        <v>226</v>
      </c>
      <c r="AK2" t="s">
        <v>227</v>
      </c>
      <c r="AL2" t="s">
        <v>228</v>
      </c>
    </row>
    <row r="3" spans="1:42" x14ac:dyDescent="0.2">
      <c r="B3" t="s">
        <v>232</v>
      </c>
      <c r="C3" s="16">
        <v>200</v>
      </c>
      <c r="D3" s="16">
        <v>200</v>
      </c>
      <c r="E3" s="17">
        <v>2000</v>
      </c>
      <c r="F3" s="17">
        <v>2000</v>
      </c>
      <c r="I3" s="16">
        <v>200</v>
      </c>
      <c r="J3" s="16">
        <v>200</v>
      </c>
      <c r="K3" s="17">
        <v>2000</v>
      </c>
      <c r="L3" s="17">
        <v>2000</v>
      </c>
      <c r="R3" s="16">
        <v>200</v>
      </c>
      <c r="S3" s="17">
        <v>2000</v>
      </c>
      <c r="V3" s="21">
        <v>200</v>
      </c>
      <c r="W3" s="17">
        <v>2000</v>
      </c>
      <c r="AC3" s="16">
        <v>200</v>
      </c>
      <c r="AD3" s="16">
        <v>200</v>
      </c>
      <c r="AE3" s="17">
        <v>2000</v>
      </c>
      <c r="AF3" s="17">
        <v>2000</v>
      </c>
      <c r="AI3" s="16">
        <v>200</v>
      </c>
      <c r="AJ3" s="16">
        <v>200</v>
      </c>
      <c r="AK3" s="17">
        <v>2000</v>
      </c>
      <c r="AL3" s="17">
        <v>2000</v>
      </c>
    </row>
    <row r="4" spans="1:42" x14ac:dyDescent="0.2">
      <c r="B4" t="s">
        <v>233</v>
      </c>
      <c r="C4" s="19" t="s">
        <v>234</v>
      </c>
      <c r="D4" s="20" t="s">
        <v>235</v>
      </c>
      <c r="E4" s="19" t="s">
        <v>234</v>
      </c>
      <c r="F4" s="20" t="s">
        <v>235</v>
      </c>
      <c r="I4" s="19" t="s">
        <v>234</v>
      </c>
      <c r="J4" s="20" t="s">
        <v>235</v>
      </c>
      <c r="K4" s="19" t="s">
        <v>234</v>
      </c>
      <c r="L4" s="20" t="s">
        <v>235</v>
      </c>
      <c r="R4" s="19" t="s">
        <v>234</v>
      </c>
      <c r="S4" s="19" t="s">
        <v>234</v>
      </c>
      <c r="V4" s="22" t="s">
        <v>234</v>
      </c>
      <c r="W4" s="19" t="s">
        <v>234</v>
      </c>
      <c r="AC4" s="19" t="s">
        <v>234</v>
      </c>
      <c r="AD4" s="20" t="s">
        <v>235</v>
      </c>
      <c r="AE4" s="19" t="s">
        <v>234</v>
      </c>
      <c r="AF4" s="20" t="s">
        <v>235</v>
      </c>
      <c r="AI4" s="19" t="s">
        <v>234</v>
      </c>
      <c r="AJ4" s="20" t="s">
        <v>235</v>
      </c>
      <c r="AK4" s="19" t="s">
        <v>234</v>
      </c>
      <c r="AL4" s="20" t="s">
        <v>235</v>
      </c>
    </row>
    <row r="5" spans="1:42" x14ac:dyDescent="0.2">
      <c r="B5" t="s">
        <v>237</v>
      </c>
      <c r="C5" s="19"/>
      <c r="D5" s="18" t="s">
        <v>236</v>
      </c>
      <c r="E5" s="19"/>
      <c r="F5" s="18" t="s">
        <v>236</v>
      </c>
      <c r="I5" s="19"/>
      <c r="J5" s="18" t="s">
        <v>236</v>
      </c>
      <c r="K5" s="19"/>
      <c r="L5" s="18" t="s">
        <v>236</v>
      </c>
      <c r="R5" s="19"/>
      <c r="S5" s="19"/>
      <c r="V5" s="22"/>
      <c r="W5" s="19"/>
      <c r="AC5" s="19"/>
      <c r="AD5" s="18" t="s">
        <v>236</v>
      </c>
      <c r="AE5" s="19"/>
      <c r="AF5" s="18" t="s">
        <v>236</v>
      </c>
      <c r="AI5" s="19"/>
      <c r="AJ5" s="18" t="s">
        <v>236</v>
      </c>
      <c r="AK5" s="19"/>
      <c r="AL5" s="18" t="s">
        <v>236</v>
      </c>
    </row>
    <row r="6" spans="1:42" x14ac:dyDescent="0.2">
      <c r="O6" s="25" t="s">
        <v>240</v>
      </c>
      <c r="P6" s="26"/>
      <c r="Z6" s="25" t="s">
        <v>240</v>
      </c>
      <c r="AA6" s="26"/>
      <c r="AO6" s="25" t="s">
        <v>240</v>
      </c>
      <c r="AP6" s="26"/>
    </row>
    <row r="7" spans="1:42" ht="34" x14ac:dyDescent="0.2">
      <c r="A7" t="s">
        <v>0</v>
      </c>
      <c r="B7" t="s">
        <v>0</v>
      </c>
      <c r="C7" t="s">
        <v>96</v>
      </c>
      <c r="D7" t="s">
        <v>97</v>
      </c>
      <c r="E7" t="s">
        <v>98</v>
      </c>
      <c r="F7" t="s">
        <v>99</v>
      </c>
      <c r="G7" s="23" t="s">
        <v>238</v>
      </c>
      <c r="H7" s="24" t="s">
        <v>239</v>
      </c>
      <c r="I7" t="s">
        <v>96</v>
      </c>
      <c r="J7" t="s">
        <v>97</v>
      </c>
      <c r="K7" t="s">
        <v>98</v>
      </c>
      <c r="L7" t="s">
        <v>99</v>
      </c>
      <c r="M7" s="23" t="s">
        <v>238</v>
      </c>
      <c r="N7" s="24" t="s">
        <v>239</v>
      </c>
      <c r="O7" s="23" t="s">
        <v>238</v>
      </c>
      <c r="P7" s="23" t="s">
        <v>239</v>
      </c>
      <c r="Q7" s="23"/>
      <c r="R7" s="9" t="s">
        <v>219</v>
      </c>
      <c r="S7" s="9" t="s">
        <v>220</v>
      </c>
      <c r="T7" s="23" t="s">
        <v>238</v>
      </c>
      <c r="U7" s="24" t="s">
        <v>239</v>
      </c>
      <c r="V7" s="14" t="s">
        <v>221</v>
      </c>
      <c r="W7" s="9" t="s">
        <v>222</v>
      </c>
      <c r="X7" s="23" t="s">
        <v>238</v>
      </c>
      <c r="Y7" s="24" t="s">
        <v>239</v>
      </c>
      <c r="Z7" s="23" t="s">
        <v>238</v>
      </c>
      <c r="AA7" s="23" t="s">
        <v>239</v>
      </c>
      <c r="AC7" t="s">
        <v>96</v>
      </c>
      <c r="AD7" t="s">
        <v>97</v>
      </c>
      <c r="AE7" t="s">
        <v>98</v>
      </c>
      <c r="AF7" t="s">
        <v>99</v>
      </c>
      <c r="AG7" s="23" t="s">
        <v>238</v>
      </c>
      <c r="AH7" s="24" t="s">
        <v>239</v>
      </c>
      <c r="AI7" t="s">
        <v>96</v>
      </c>
      <c r="AJ7" t="s">
        <v>97</v>
      </c>
      <c r="AK7" t="s">
        <v>98</v>
      </c>
      <c r="AL7" t="s">
        <v>99</v>
      </c>
      <c r="AM7" s="23" t="s">
        <v>238</v>
      </c>
      <c r="AN7" s="24" t="s">
        <v>239</v>
      </c>
      <c r="AO7" s="23" t="s">
        <v>238</v>
      </c>
      <c r="AP7" s="23" t="s">
        <v>239</v>
      </c>
    </row>
    <row r="8" spans="1:42" x14ac:dyDescent="0.2">
      <c r="A8" t="s">
        <v>14</v>
      </c>
      <c r="B8" t="s">
        <v>14</v>
      </c>
      <c r="C8" s="1">
        <v>0.77478288017194796</v>
      </c>
      <c r="D8" s="1">
        <v>0.77279119169434196</v>
      </c>
      <c r="E8" s="1">
        <v>0.74730683187058999</v>
      </c>
      <c r="F8" s="1">
        <v>0.70157076431895304</v>
      </c>
      <c r="G8" s="2">
        <f t="shared" ref="G8:G39" si="0">(C8&lt;0.85)+(E8&lt;0.85)</f>
        <v>2</v>
      </c>
      <c r="H8" t="b">
        <f t="shared" ref="H8:H39" si="1">(E8&lt;0.75)</f>
        <v>1</v>
      </c>
      <c r="I8" s="1">
        <v>0.60675413158437397</v>
      </c>
      <c r="J8" s="1">
        <v>0.49917959676805201</v>
      </c>
      <c r="K8" s="1">
        <v>0.74179839003175496</v>
      </c>
      <c r="L8" s="1">
        <v>0.77930226391494595</v>
      </c>
      <c r="M8" s="2">
        <f t="shared" ref="M8:M39" si="2">(I8&lt;0.85)+(K8&lt;0.85)</f>
        <v>2</v>
      </c>
      <c r="N8" t="b">
        <f t="shared" ref="N8:N39" si="3">(K8&lt;0.75)</f>
        <v>1</v>
      </c>
      <c r="O8">
        <f t="shared" ref="O8:O39" si="4">G8+M8</f>
        <v>4</v>
      </c>
      <c r="P8">
        <f t="shared" ref="P8:P39" si="5">H8+N8</f>
        <v>2</v>
      </c>
      <c r="R8" s="1">
        <f>VLOOKUP($B8,'FADU compounds alone runs 1 3'!$A:$I,5,FALSE)</f>
        <v>0.81562828496091899</v>
      </c>
      <c r="S8" s="1">
        <f>VLOOKUP($B8,'FADU compounds alone runs 1 3'!$A:$I,3,FALSE)</f>
        <v>0.64265443573748005</v>
      </c>
      <c r="T8" s="2">
        <f t="shared" ref="T8:T39" si="6">(R8&lt;0.85)+(S8&lt;0.85)</f>
        <v>2</v>
      </c>
      <c r="U8" t="b">
        <f t="shared" ref="U8:U39" si="7">(S8&lt;0.75)</f>
        <v>1</v>
      </c>
      <c r="V8" s="15">
        <f>VLOOKUP($B8,'FADU compounds alone runs 1 3'!$A:$I,7,FALSE)</f>
        <v>0.73990513619693699</v>
      </c>
      <c r="W8" s="1">
        <f>VLOOKUP($B8,'FADU compounds alone runs 1 3'!$A:$I,9,FALSE)</f>
        <v>0.63298013352527904</v>
      </c>
      <c r="X8" s="2">
        <f t="shared" ref="X8:X39" si="8">(V8&lt;0.85)+(W8&lt;0.85)</f>
        <v>2</v>
      </c>
      <c r="Y8" t="b">
        <f t="shared" ref="Y8:Y39" si="9">(W8&lt;0.75)</f>
        <v>1</v>
      </c>
      <c r="Z8">
        <f>T8+X8</f>
        <v>4</v>
      </c>
      <c r="AA8">
        <f>U8+Y8</f>
        <v>2</v>
      </c>
      <c r="AC8" s="1">
        <f>VLOOKUP(A8,'Cal27 CTB'!A:E,2,FALSE)</f>
        <v>1.0087605143963201</v>
      </c>
      <c r="AD8" s="1">
        <f>VLOOKUP(A8,'Cal27 CTB'!A:E,3,FALSE)</f>
        <v>0.80181486122372003</v>
      </c>
      <c r="AE8" s="1">
        <f>VLOOKUP(A8,'Cal27 CTB'!A:E,4,FALSE)</f>
        <v>0.94219102931313403</v>
      </c>
      <c r="AF8" s="1">
        <f>VLOOKUP(A8,'Cal27 CTB'!A:E,5,FALSE)</f>
        <v>0.77548261861568801</v>
      </c>
      <c r="AG8" s="2">
        <f t="shared" ref="AG8:AG71" si="10">(AC8&lt;0.85)+(AE8&lt;0.85)</f>
        <v>0</v>
      </c>
      <c r="AH8" t="b">
        <f t="shared" ref="AH8:AH71" si="11">(AE8&lt;0.75)</f>
        <v>0</v>
      </c>
      <c r="AI8" s="1">
        <f>VLOOKUP(A8,'Cal27 CTB'!H:L,2,FALSE)</f>
        <v>0.97525922355608397</v>
      </c>
      <c r="AJ8" s="1">
        <f>VLOOKUP(A8,'Cal27 CTB'!H:L,3,FALSE)</f>
        <v>0.886034991498445</v>
      </c>
      <c r="AK8" s="1">
        <f>VLOOKUP(A8,'Cal27 CTB'!H:L,4,FALSE)</f>
        <v>0.88737426659602403</v>
      </c>
      <c r="AL8" s="1">
        <f>VLOOKUP(A8,'Cal27 CTB'!H:L,5,FALSE)</f>
        <v>0.71991982312740099</v>
      </c>
      <c r="AM8" s="2">
        <f t="shared" ref="AM8:AM71" si="12">(AI8&lt;0.85)+(AK8&lt;0.85)</f>
        <v>0</v>
      </c>
      <c r="AN8" t="b">
        <f t="shared" ref="AN8:AN71" si="13">(AK8&lt;0.75)</f>
        <v>0</v>
      </c>
      <c r="AO8">
        <f t="shared" ref="AO8:AO71" si="14">AG8+AM8</f>
        <v>0</v>
      </c>
      <c r="AP8">
        <f t="shared" ref="AP8:AP71" si="15">AH8+AN8</f>
        <v>0</v>
      </c>
    </row>
    <row r="9" spans="1:42" x14ac:dyDescent="0.2">
      <c r="A9" t="s">
        <v>4</v>
      </c>
      <c r="B9" t="s">
        <v>4</v>
      </c>
      <c r="C9" s="1">
        <v>0.25599727593148203</v>
      </c>
      <c r="D9" s="1">
        <v>0.26605779985153499</v>
      </c>
      <c r="E9" s="1">
        <v>0.179440310919289</v>
      </c>
      <c r="F9" s="1">
        <v>0.15560187648500801</v>
      </c>
      <c r="G9" s="2">
        <f t="shared" si="0"/>
        <v>2</v>
      </c>
      <c r="H9" t="b">
        <f t="shared" si="1"/>
        <v>1</v>
      </c>
      <c r="I9" s="1">
        <v>0.34123823649645002</v>
      </c>
      <c r="J9" s="1">
        <v>0.24268469575568899</v>
      </c>
      <c r="K9" s="1">
        <v>0.24033685619475101</v>
      </c>
      <c r="L9" s="1">
        <v>0.18039132771890701</v>
      </c>
      <c r="M9" s="2">
        <f t="shared" si="2"/>
        <v>2</v>
      </c>
      <c r="N9" t="b">
        <f t="shared" si="3"/>
        <v>1</v>
      </c>
      <c r="O9">
        <f t="shared" si="4"/>
        <v>4</v>
      </c>
      <c r="P9">
        <f t="shared" si="5"/>
        <v>2</v>
      </c>
      <c r="R9" s="1">
        <f>VLOOKUP($B9,'FADU compounds alone runs 1 3'!$A:$I,5,FALSE)</f>
        <v>0.50441796444699105</v>
      </c>
      <c r="S9" s="1">
        <f>VLOOKUP($B9,'FADU compounds alone runs 1 3'!$A:$I,3,FALSE)</f>
        <v>0.45090569829148403</v>
      </c>
      <c r="T9" s="2">
        <f t="shared" si="6"/>
        <v>2</v>
      </c>
      <c r="U9" t="b">
        <f t="shared" si="7"/>
        <v>1</v>
      </c>
      <c r="V9" s="15">
        <f>VLOOKUP($B9,'FADU compounds alone runs 1 3'!$A:$I,7,FALSE)</f>
        <v>0.34464577162682197</v>
      </c>
      <c r="W9" s="1">
        <f>VLOOKUP($B9,'FADU compounds alone runs 1 3'!$A:$I,9,FALSE)</f>
        <v>0.350718377959432</v>
      </c>
      <c r="X9" s="2">
        <f t="shared" si="8"/>
        <v>2</v>
      </c>
      <c r="Y9" t="b">
        <f t="shared" si="9"/>
        <v>1</v>
      </c>
      <c r="Z9">
        <f t="shared" ref="Z9:Z72" si="16">T9+X9</f>
        <v>4</v>
      </c>
      <c r="AA9">
        <f t="shared" ref="AA9:AA72" si="17">U9+Y9</f>
        <v>2</v>
      </c>
      <c r="AC9" s="1">
        <f>VLOOKUP(A9,'Cal27 CTB'!A:E,2,FALSE)</f>
        <v>0.119362177217608</v>
      </c>
      <c r="AD9" s="1">
        <f>VLOOKUP(A9,'Cal27 CTB'!A:E,3,FALSE)</f>
        <v>0.10305423677843301</v>
      </c>
      <c r="AE9" s="1">
        <f>VLOOKUP(A9,'Cal27 CTB'!A:E,4,FALSE)</f>
        <v>0.11250827020441601</v>
      </c>
      <c r="AF9" s="1">
        <f>VLOOKUP(A9,'Cal27 CTB'!A:E,5,FALSE)</f>
        <v>0.11841706895954</v>
      </c>
      <c r="AG9" s="2">
        <f t="shared" si="10"/>
        <v>2</v>
      </c>
      <c r="AH9" t="b">
        <f t="shared" si="11"/>
        <v>1</v>
      </c>
      <c r="AI9" s="1">
        <f>VLOOKUP(A9,'Cal27 CTB'!H:L,2,FALSE)</f>
        <v>0.135143840605328</v>
      </c>
      <c r="AJ9" s="1">
        <f>VLOOKUP(A9,'Cal27 CTB'!H:L,3,FALSE)</f>
        <v>0.139769035380749</v>
      </c>
      <c r="AK9" s="1">
        <f>VLOOKUP(A9,'Cal27 CTB'!H:L,4,FALSE)</f>
        <v>0.118379392811541</v>
      </c>
      <c r="AL9" s="1">
        <f>VLOOKUP(A9,'Cal27 CTB'!H:L,5,FALSE)</f>
        <v>0.10998707207597901</v>
      </c>
      <c r="AM9" s="2">
        <f t="shared" si="12"/>
        <v>2</v>
      </c>
      <c r="AN9" t="b">
        <f t="shared" si="13"/>
        <v>1</v>
      </c>
      <c r="AO9">
        <f t="shared" si="14"/>
        <v>4</v>
      </c>
      <c r="AP9">
        <f t="shared" si="15"/>
        <v>2</v>
      </c>
    </row>
    <row r="10" spans="1:42" x14ac:dyDescent="0.2">
      <c r="A10" t="s">
        <v>13</v>
      </c>
      <c r="B10" t="s">
        <v>13</v>
      </c>
      <c r="C10" s="1">
        <v>0.62525063925000401</v>
      </c>
      <c r="D10" s="1">
        <v>0.57323260442098301</v>
      </c>
      <c r="E10" s="1">
        <v>0.27828082430177897</v>
      </c>
      <c r="F10" s="1">
        <v>0.27902158774730901</v>
      </c>
      <c r="G10" s="2">
        <f t="shared" si="0"/>
        <v>2</v>
      </c>
      <c r="H10" t="b">
        <f t="shared" si="1"/>
        <v>1</v>
      </c>
      <c r="I10" s="1">
        <v>0.35467562715978801</v>
      </c>
      <c r="J10" s="1">
        <v>0.36566974988953999</v>
      </c>
      <c r="K10" s="1">
        <v>0.30673194156106198</v>
      </c>
      <c r="L10" s="1">
        <v>0.30272163117117101</v>
      </c>
      <c r="M10" s="2">
        <f t="shared" si="2"/>
        <v>2</v>
      </c>
      <c r="N10" t="b">
        <f t="shared" si="3"/>
        <v>1</v>
      </c>
      <c r="O10">
        <f t="shared" si="4"/>
        <v>4</v>
      </c>
      <c r="P10">
        <f t="shared" si="5"/>
        <v>2</v>
      </c>
      <c r="R10" s="1">
        <f>VLOOKUP($B10,'FADU compounds alone runs 1 3'!$A:$I,5,FALSE)</f>
        <v>0.56854677261977904</v>
      </c>
      <c r="S10" s="1">
        <f>VLOOKUP($B10,'FADU compounds alone runs 1 3'!$A:$I,3,FALSE)</f>
        <v>0.42778781705006702</v>
      </c>
      <c r="T10" s="2">
        <f t="shared" si="6"/>
        <v>2</v>
      </c>
      <c r="U10" t="b">
        <f t="shared" si="7"/>
        <v>1</v>
      </c>
      <c r="V10" s="15">
        <f>VLOOKUP($B10,'FADU compounds alone runs 1 3'!$A:$I,7,FALSE)</f>
        <v>0.506210097081911</v>
      </c>
      <c r="W10" s="1">
        <f>VLOOKUP($B10,'FADU compounds alone runs 1 3'!$A:$I,9,FALSE)</f>
        <v>0.38584027008239902</v>
      </c>
      <c r="X10" s="2">
        <f t="shared" si="8"/>
        <v>2</v>
      </c>
      <c r="Y10" t="b">
        <f t="shared" si="9"/>
        <v>1</v>
      </c>
      <c r="Z10">
        <f t="shared" si="16"/>
        <v>4</v>
      </c>
      <c r="AA10">
        <f t="shared" si="17"/>
        <v>2</v>
      </c>
      <c r="AC10" s="1">
        <f>VLOOKUP(A10,'Cal27 CTB'!A:E,2,FALSE)</f>
        <v>0.59483447983092497</v>
      </c>
      <c r="AD10" s="1">
        <f>VLOOKUP(A10,'Cal27 CTB'!A:E,3,FALSE)</f>
        <v>0.337574407011831</v>
      </c>
      <c r="AE10" s="1">
        <f>VLOOKUP(A10,'Cal27 CTB'!A:E,4,FALSE)</f>
        <v>0.58969495392009197</v>
      </c>
      <c r="AF10" s="1">
        <f>VLOOKUP(A10,'Cal27 CTB'!A:E,5,FALSE)</f>
        <v>0.289439469725986</v>
      </c>
      <c r="AG10" s="2">
        <f t="shared" si="10"/>
        <v>2</v>
      </c>
      <c r="AH10" t="b">
        <f t="shared" si="11"/>
        <v>1</v>
      </c>
      <c r="AI10" s="1">
        <f>VLOOKUP(A10,'Cal27 CTB'!H:L,2,FALSE)</f>
        <v>0.57512242239145395</v>
      </c>
      <c r="AJ10" s="1">
        <f>VLOOKUP(A10,'Cal27 CTB'!H:L,3,FALSE)</f>
        <v>0.36200520310221301</v>
      </c>
      <c r="AK10" s="1">
        <f>VLOOKUP(A10,'Cal27 CTB'!H:L,4,FALSE)</f>
        <v>0.54479704391478201</v>
      </c>
      <c r="AL10" s="1">
        <f>VLOOKUP(A10,'Cal27 CTB'!H:L,5,FALSE)</f>
        <v>0.29014205784928598</v>
      </c>
      <c r="AM10" s="2">
        <f t="shared" si="12"/>
        <v>2</v>
      </c>
      <c r="AN10" t="b">
        <f t="shared" si="13"/>
        <v>1</v>
      </c>
      <c r="AO10">
        <f t="shared" si="14"/>
        <v>4</v>
      </c>
      <c r="AP10">
        <f t="shared" si="15"/>
        <v>2</v>
      </c>
    </row>
    <row r="11" spans="1:42" x14ac:dyDescent="0.2">
      <c r="A11" t="s">
        <v>15</v>
      </c>
      <c r="B11" t="s">
        <v>215</v>
      </c>
      <c r="C11" s="1">
        <v>0.64947161742966997</v>
      </c>
      <c r="D11" s="1">
        <v>0.72967013343718201</v>
      </c>
      <c r="E11" s="1">
        <v>0.56585835001183804</v>
      </c>
      <c r="F11" s="1">
        <v>0.59312576171093301</v>
      </c>
      <c r="G11" s="2">
        <f t="shared" si="0"/>
        <v>2</v>
      </c>
      <c r="H11" t="b">
        <f t="shared" si="1"/>
        <v>1</v>
      </c>
      <c r="I11" s="1">
        <v>0.46592773265564902</v>
      </c>
      <c r="J11" s="1">
        <v>0.40448067663356901</v>
      </c>
      <c r="K11" s="1">
        <v>0.51710655103438696</v>
      </c>
      <c r="L11" s="1">
        <v>0.427290227962905</v>
      </c>
      <c r="M11" s="2">
        <f t="shared" si="2"/>
        <v>2</v>
      </c>
      <c r="N11" t="b">
        <f t="shared" si="3"/>
        <v>1</v>
      </c>
      <c r="O11">
        <f t="shared" si="4"/>
        <v>4</v>
      </c>
      <c r="P11">
        <f t="shared" si="5"/>
        <v>2</v>
      </c>
      <c r="R11" s="1">
        <f>VLOOKUP($B11,'FADU compounds alone runs 1 3'!$A:$I,5,FALSE)</f>
        <v>0.49815279720061401</v>
      </c>
      <c r="S11" s="1">
        <f>VLOOKUP($B11,'FADU compounds alone runs 1 3'!$A:$I,3,FALSE)</f>
        <v>0.48581077149276602</v>
      </c>
      <c r="T11" s="2">
        <f t="shared" si="6"/>
        <v>2</v>
      </c>
      <c r="U11" t="b">
        <f t="shared" si="7"/>
        <v>1</v>
      </c>
      <c r="V11" s="15">
        <f>VLOOKUP($B11,'FADU compounds alone runs 1 3'!$A:$I,7,FALSE)</f>
        <v>0.50171648733897001</v>
      </c>
      <c r="W11" s="1">
        <f>VLOOKUP($B11,'FADU compounds alone runs 1 3'!$A:$I,9,FALSE)</f>
        <v>0.46639835450119099</v>
      </c>
      <c r="X11" s="2">
        <f t="shared" si="8"/>
        <v>2</v>
      </c>
      <c r="Y11" t="b">
        <f t="shared" si="9"/>
        <v>1</v>
      </c>
      <c r="Z11">
        <f t="shared" si="16"/>
        <v>4</v>
      </c>
      <c r="AA11">
        <f t="shared" si="17"/>
        <v>2</v>
      </c>
      <c r="AC11" s="1">
        <f>VLOOKUP(A11,'Cal27 CTB'!A:E,2,FALSE)</f>
        <v>0.75552449258931198</v>
      </c>
      <c r="AD11" s="1">
        <f>VLOOKUP(A11,'Cal27 CTB'!A:E,3,FALSE)</f>
        <v>0.73010604151591896</v>
      </c>
      <c r="AE11" s="1">
        <f>VLOOKUP(A11,'Cal27 CTB'!A:E,4,FALSE)</f>
        <v>0.740356193983705</v>
      </c>
      <c r="AF11" s="1">
        <f>VLOOKUP(A11,'Cal27 CTB'!A:E,5,FALSE)</f>
        <v>0.66964038523734604</v>
      </c>
      <c r="AG11" s="2">
        <f t="shared" si="10"/>
        <v>2</v>
      </c>
      <c r="AH11" t="b">
        <f t="shared" si="11"/>
        <v>1</v>
      </c>
      <c r="AI11" s="1">
        <f>VLOOKUP(A11,'Cal27 CTB'!H:L,2,FALSE)</f>
        <v>0.73133543916925403</v>
      </c>
      <c r="AJ11" s="1">
        <f>VLOOKUP(A11,'Cal27 CTB'!H:L,3,FALSE)</f>
        <v>0.69843779580894305</v>
      </c>
      <c r="AK11" s="1">
        <f>VLOOKUP(A11,'Cal27 CTB'!H:L,4,FALSE)</f>
        <v>0.701480540441205</v>
      </c>
      <c r="AL11" s="1">
        <f>VLOOKUP(A11,'Cal27 CTB'!H:L,5,FALSE)</f>
        <v>0.68481525641276197</v>
      </c>
      <c r="AM11" s="2">
        <f t="shared" si="12"/>
        <v>2</v>
      </c>
      <c r="AN11" t="b">
        <f t="shared" si="13"/>
        <v>1</v>
      </c>
      <c r="AO11">
        <f t="shared" si="14"/>
        <v>4</v>
      </c>
      <c r="AP11">
        <f t="shared" si="15"/>
        <v>2</v>
      </c>
    </row>
    <row r="12" spans="1:42" x14ac:dyDescent="0.2">
      <c r="A12" t="s">
        <v>11</v>
      </c>
      <c r="B12" t="s">
        <v>11</v>
      </c>
      <c r="C12" s="1">
        <v>0.45838433422209601</v>
      </c>
      <c r="D12" s="1">
        <v>0.45745933475138201</v>
      </c>
      <c r="E12" s="1">
        <v>0.36042133780608199</v>
      </c>
      <c r="F12" s="1">
        <v>0.38164465965330802</v>
      </c>
      <c r="G12" s="2">
        <f t="shared" si="0"/>
        <v>2</v>
      </c>
      <c r="H12" t="b">
        <f t="shared" si="1"/>
        <v>1</v>
      </c>
      <c r="I12" s="1">
        <v>0.34753718110197301</v>
      </c>
      <c r="J12" s="1">
        <v>0.29928475399325999</v>
      </c>
      <c r="K12" s="1">
        <v>0.383384684899023</v>
      </c>
      <c r="L12" s="1">
        <v>0.329778745012694</v>
      </c>
      <c r="M12" s="2">
        <f t="shared" si="2"/>
        <v>2</v>
      </c>
      <c r="N12" t="b">
        <f t="shared" si="3"/>
        <v>1</v>
      </c>
      <c r="O12">
        <f t="shared" si="4"/>
        <v>4</v>
      </c>
      <c r="P12">
        <f t="shared" si="5"/>
        <v>2</v>
      </c>
      <c r="R12" s="1">
        <f>VLOOKUP($B12,'FADU compounds alone runs 1 3'!$A:$I,5,FALSE)</f>
        <v>0.35942593724730199</v>
      </c>
      <c r="S12" s="1">
        <f>VLOOKUP($B12,'FADU compounds alone runs 1 3'!$A:$I,3,FALSE)</f>
        <v>0.40517572660626</v>
      </c>
      <c r="T12" s="2">
        <f t="shared" si="6"/>
        <v>2</v>
      </c>
      <c r="U12" t="b">
        <f t="shared" si="7"/>
        <v>1</v>
      </c>
      <c r="V12" s="15">
        <f>VLOOKUP($B12,'FADU compounds alone runs 1 3'!$A:$I,7,FALSE)</f>
        <v>0.381782398411533</v>
      </c>
      <c r="W12" s="1">
        <f>VLOOKUP($B12,'FADU compounds alone runs 1 3'!$A:$I,9,FALSE)</f>
        <v>0.38558022911093598</v>
      </c>
      <c r="X12" s="2">
        <f t="shared" si="8"/>
        <v>2</v>
      </c>
      <c r="Y12" t="b">
        <f t="shared" si="9"/>
        <v>1</v>
      </c>
      <c r="Z12">
        <f t="shared" si="16"/>
        <v>4</v>
      </c>
      <c r="AA12">
        <f t="shared" si="17"/>
        <v>2</v>
      </c>
      <c r="AC12" s="1">
        <f>VLOOKUP(A12,'Cal27 CTB'!A:E,2,FALSE)</f>
        <v>0.30552662234206501</v>
      </c>
      <c r="AD12" s="1">
        <f>VLOOKUP(A12,'Cal27 CTB'!A:E,3,FALSE)</f>
        <v>0.24938037407995001</v>
      </c>
      <c r="AE12" s="1">
        <f>VLOOKUP(A12,'Cal27 CTB'!A:E,4,FALSE)</f>
        <v>0.24012197146672001</v>
      </c>
      <c r="AF12" s="1">
        <f>VLOOKUP(A12,'Cal27 CTB'!A:E,5,FALSE)</f>
        <v>0.19598526283144099</v>
      </c>
      <c r="AG12" s="2">
        <f t="shared" si="10"/>
        <v>2</v>
      </c>
      <c r="AH12" t="b">
        <f t="shared" si="11"/>
        <v>1</v>
      </c>
      <c r="AI12" s="1">
        <f>VLOOKUP(A12,'Cal27 CTB'!H:L,2,FALSE)</f>
        <v>0.30057344289154198</v>
      </c>
      <c r="AJ12" s="1">
        <f>VLOOKUP(A12,'Cal27 CTB'!H:L,3,FALSE)</f>
        <v>0.31732726882492401</v>
      </c>
      <c r="AK12" s="1">
        <f>VLOOKUP(A12,'Cal27 CTB'!H:L,4,FALSE)</f>
        <v>0.21980570803479799</v>
      </c>
      <c r="AL12" s="1">
        <f>VLOOKUP(A12,'Cal27 CTB'!H:L,5,FALSE)</f>
        <v>0.25510061207732698</v>
      </c>
      <c r="AM12" s="2">
        <f t="shared" si="12"/>
        <v>2</v>
      </c>
      <c r="AN12" t="b">
        <f t="shared" si="13"/>
        <v>1</v>
      </c>
      <c r="AO12">
        <f t="shared" si="14"/>
        <v>4</v>
      </c>
      <c r="AP12">
        <f t="shared" si="15"/>
        <v>2</v>
      </c>
    </row>
    <row r="13" spans="1:42" x14ac:dyDescent="0.2">
      <c r="A13" t="s">
        <v>7</v>
      </c>
      <c r="B13" t="s">
        <v>7</v>
      </c>
      <c r="C13" s="1">
        <v>0.53244618615993999</v>
      </c>
      <c r="D13" s="1">
        <v>0.51654446932881104</v>
      </c>
      <c r="E13" s="1">
        <v>0.38305945252909301</v>
      </c>
      <c r="F13" s="1">
        <v>0.33053489244740297</v>
      </c>
      <c r="G13" s="2">
        <f t="shared" si="0"/>
        <v>2</v>
      </c>
      <c r="H13" t="b">
        <f t="shared" si="1"/>
        <v>1</v>
      </c>
      <c r="I13" s="1">
        <v>0.44355528001428401</v>
      </c>
      <c r="J13" s="1">
        <v>0.32181491721391697</v>
      </c>
      <c r="K13" s="1">
        <v>0.52368472176324998</v>
      </c>
      <c r="L13" s="1">
        <v>0.45046140521814398</v>
      </c>
      <c r="M13" s="2">
        <f t="shared" si="2"/>
        <v>2</v>
      </c>
      <c r="N13" t="b">
        <f t="shared" si="3"/>
        <v>1</v>
      </c>
      <c r="O13">
        <f t="shared" si="4"/>
        <v>4</v>
      </c>
      <c r="P13">
        <f t="shared" si="5"/>
        <v>2</v>
      </c>
      <c r="R13" s="1">
        <f>VLOOKUP($B13,'FADU compounds alone runs 1 3'!$A:$I,5,FALSE)</f>
        <v>1.04013136033161</v>
      </c>
      <c r="S13" s="1">
        <f>VLOOKUP($B13,'FADU compounds alone runs 1 3'!$A:$I,3,FALSE)</f>
        <v>1.10350269664425</v>
      </c>
      <c r="T13" s="2">
        <f t="shared" si="6"/>
        <v>0</v>
      </c>
      <c r="U13" t="b">
        <f t="shared" si="7"/>
        <v>0</v>
      </c>
      <c r="V13" s="15">
        <f>VLOOKUP($B13,'FADU compounds alone runs 1 3'!$A:$I,7,FALSE)</f>
        <v>0.728938567982514</v>
      </c>
      <c r="W13" s="1">
        <f>VLOOKUP($B13,'FADU compounds alone runs 1 3'!$A:$I,9,FALSE)</f>
        <v>1.0396126334176901</v>
      </c>
      <c r="X13" s="2">
        <f t="shared" si="8"/>
        <v>1</v>
      </c>
      <c r="Y13" t="b">
        <f t="shared" si="9"/>
        <v>0</v>
      </c>
      <c r="Z13">
        <f t="shared" si="16"/>
        <v>1</v>
      </c>
      <c r="AA13">
        <f t="shared" si="17"/>
        <v>0</v>
      </c>
      <c r="AC13" s="1">
        <f>VLOOKUP(A13,'Cal27 CTB'!A:E,2,FALSE)</f>
        <v>0.79840812651924598</v>
      </c>
      <c r="AD13" s="1">
        <f>VLOOKUP(A13,'Cal27 CTB'!A:E,3,FALSE)</f>
        <v>0.70080558999517095</v>
      </c>
      <c r="AE13" s="1">
        <f>VLOOKUP(A13,'Cal27 CTB'!A:E,4,FALSE)</f>
        <v>0.55266409784283799</v>
      </c>
      <c r="AF13" s="1">
        <f>VLOOKUP(A13,'Cal27 CTB'!A:E,5,FALSE)</f>
        <v>0.48801026393271701</v>
      </c>
      <c r="AG13" s="2">
        <f t="shared" si="10"/>
        <v>2</v>
      </c>
      <c r="AH13" t="b">
        <f t="shared" si="11"/>
        <v>1</v>
      </c>
      <c r="AI13" s="1">
        <f>VLOOKUP(A13,'Cal27 CTB'!H:L,2,FALSE)</f>
        <v>0.79521956993778198</v>
      </c>
      <c r="AJ13" s="1">
        <f>VLOOKUP(A13,'Cal27 CTB'!H:L,3,FALSE)</f>
        <v>0.74650909798802201</v>
      </c>
      <c r="AK13" s="1">
        <f>VLOOKUP(A13,'Cal27 CTB'!H:L,4,FALSE)</f>
        <v>0.39528798515910102</v>
      </c>
      <c r="AL13" s="1">
        <f>VLOOKUP(A13,'Cal27 CTB'!H:L,5,FALSE)</f>
        <v>0.928329779207132</v>
      </c>
      <c r="AM13" s="2">
        <f t="shared" si="12"/>
        <v>2</v>
      </c>
      <c r="AN13" t="b">
        <f t="shared" si="13"/>
        <v>1</v>
      </c>
      <c r="AO13">
        <f t="shared" si="14"/>
        <v>4</v>
      </c>
      <c r="AP13">
        <f t="shared" si="15"/>
        <v>2</v>
      </c>
    </row>
    <row r="14" spans="1:42" x14ac:dyDescent="0.2">
      <c r="A14" t="s">
        <v>5</v>
      </c>
      <c r="B14" t="s">
        <v>5</v>
      </c>
      <c r="C14" s="1">
        <v>0.71778703520946596</v>
      </c>
      <c r="D14" s="1">
        <v>0.70050908599204098</v>
      </c>
      <c r="E14" s="1">
        <v>0.70030183261311996</v>
      </c>
      <c r="F14" s="1">
        <v>0.70481253936764299</v>
      </c>
      <c r="G14" s="2">
        <f t="shared" si="0"/>
        <v>2</v>
      </c>
      <c r="H14" t="b">
        <f t="shared" si="1"/>
        <v>1</v>
      </c>
      <c r="I14" s="1">
        <v>0.687517355698546</v>
      </c>
      <c r="J14" s="1">
        <v>0.70264856982933499</v>
      </c>
      <c r="K14" s="1">
        <v>0.69498442042240105</v>
      </c>
      <c r="L14" s="1">
        <v>0.685642830132002</v>
      </c>
      <c r="M14" s="2">
        <f t="shared" si="2"/>
        <v>2</v>
      </c>
      <c r="N14" t="b">
        <f t="shared" si="3"/>
        <v>1</v>
      </c>
      <c r="O14">
        <f t="shared" si="4"/>
        <v>4</v>
      </c>
      <c r="P14">
        <f t="shared" si="5"/>
        <v>2</v>
      </c>
      <c r="R14" s="1">
        <f>VLOOKUP($B14,'FADU compounds alone runs 1 3'!$A:$I,5,FALSE)</f>
        <v>0.58199520680100802</v>
      </c>
      <c r="S14" s="1">
        <f>VLOOKUP($B14,'FADU compounds alone runs 1 3'!$A:$I,3,FALSE)</f>
        <v>0.58630744138095703</v>
      </c>
      <c r="T14" s="2">
        <f t="shared" si="6"/>
        <v>2</v>
      </c>
      <c r="U14" t="b">
        <f t="shared" si="7"/>
        <v>1</v>
      </c>
      <c r="V14" s="15">
        <f>VLOOKUP($B14,'FADU compounds alone runs 1 3'!$A:$I,7,FALSE)</f>
        <v>0.55618907328676004</v>
      </c>
      <c r="W14" s="1">
        <f>VLOOKUP($B14,'FADU compounds alone runs 1 3'!$A:$I,9,FALSE)</f>
        <v>0.54340497840519897</v>
      </c>
      <c r="X14" s="2">
        <f t="shared" si="8"/>
        <v>2</v>
      </c>
      <c r="Y14" t="b">
        <f t="shared" si="9"/>
        <v>1</v>
      </c>
      <c r="Z14">
        <f t="shared" si="16"/>
        <v>4</v>
      </c>
      <c r="AA14">
        <f t="shared" si="17"/>
        <v>2</v>
      </c>
      <c r="AC14" s="1">
        <f>VLOOKUP(A14,'Cal27 CTB'!A:E,2,FALSE)</f>
        <v>0.67795753216687604</v>
      </c>
      <c r="AD14" s="1">
        <f>VLOOKUP(A14,'Cal27 CTB'!A:E,3,FALSE)</f>
        <v>0.62413638039305397</v>
      </c>
      <c r="AE14" s="1">
        <f>VLOOKUP(A14,'Cal27 CTB'!A:E,4,FALSE)</f>
        <v>0.65315619032887995</v>
      </c>
      <c r="AF14" s="1">
        <f>VLOOKUP(A14,'Cal27 CTB'!A:E,5,FALSE)</f>
        <v>0.64289040715004098</v>
      </c>
      <c r="AG14" s="2">
        <f t="shared" si="10"/>
        <v>2</v>
      </c>
      <c r="AH14" t="b">
        <f t="shared" si="11"/>
        <v>1</v>
      </c>
      <c r="AI14" s="1">
        <f>VLOOKUP(A14,'Cal27 CTB'!H:L,2,FALSE)</f>
        <v>0.59642607832615402</v>
      </c>
      <c r="AJ14" s="1">
        <f>VLOOKUP(A14,'Cal27 CTB'!H:L,3,FALSE)</f>
        <v>0.64585973151623699</v>
      </c>
      <c r="AK14" s="1">
        <f>VLOOKUP(A14,'Cal27 CTB'!H:L,4,FALSE)</f>
        <v>0.636234351862905</v>
      </c>
      <c r="AL14" s="1">
        <f>VLOOKUP(A14,'Cal27 CTB'!H:L,5,FALSE)</f>
        <v>0.61256244510128899</v>
      </c>
      <c r="AM14" s="2">
        <f t="shared" si="12"/>
        <v>2</v>
      </c>
      <c r="AN14" t="b">
        <f t="shared" si="13"/>
        <v>1</v>
      </c>
      <c r="AO14">
        <f t="shared" si="14"/>
        <v>4</v>
      </c>
      <c r="AP14">
        <f t="shared" si="15"/>
        <v>2</v>
      </c>
    </row>
    <row r="15" spans="1:42" x14ac:dyDescent="0.2">
      <c r="A15" t="s">
        <v>2</v>
      </c>
      <c r="B15" t="s">
        <v>2</v>
      </c>
      <c r="C15" s="1">
        <v>0.35171256587643701</v>
      </c>
      <c r="D15" s="1">
        <v>0.36315252306352003</v>
      </c>
      <c r="E15" s="1">
        <v>0.36960498104248102</v>
      </c>
      <c r="F15" s="1">
        <v>0.37529393062243699</v>
      </c>
      <c r="G15" s="2">
        <f t="shared" si="0"/>
        <v>2</v>
      </c>
      <c r="H15" t="b">
        <f t="shared" si="1"/>
        <v>1</v>
      </c>
      <c r="I15" s="1">
        <v>0.296710083699261</v>
      </c>
      <c r="J15" s="1">
        <v>0.37906951756742202</v>
      </c>
      <c r="K15" s="1">
        <v>0.38841966483284501</v>
      </c>
      <c r="L15" s="1">
        <v>0.41830387742987801</v>
      </c>
      <c r="M15" s="2">
        <f t="shared" si="2"/>
        <v>2</v>
      </c>
      <c r="N15" t="b">
        <f t="shared" si="3"/>
        <v>1</v>
      </c>
      <c r="O15">
        <f t="shared" si="4"/>
        <v>4</v>
      </c>
      <c r="P15">
        <f t="shared" si="5"/>
        <v>2</v>
      </c>
      <c r="R15" s="1">
        <f>VLOOKUP($B15,'FADU compounds alone runs 1 3'!$A:$I,5,FALSE)</f>
        <v>0.446490314161124</v>
      </c>
      <c r="S15" s="1">
        <f>VLOOKUP($B15,'FADU compounds alone runs 1 3'!$A:$I,3,FALSE)</f>
        <v>0.47477271042500202</v>
      </c>
      <c r="T15" s="2">
        <f t="shared" si="6"/>
        <v>2</v>
      </c>
      <c r="U15" t="b">
        <f t="shared" si="7"/>
        <v>1</v>
      </c>
      <c r="V15" s="15">
        <f>VLOOKUP($B15,'FADU compounds alone runs 1 3'!$A:$I,7,FALSE)</f>
        <v>0.36460433326888098</v>
      </c>
      <c r="W15" s="1">
        <f>VLOOKUP($B15,'FADU compounds alone runs 1 3'!$A:$I,9,FALSE)</f>
        <v>0.37176925554296603</v>
      </c>
      <c r="X15" s="2">
        <f t="shared" si="8"/>
        <v>2</v>
      </c>
      <c r="Y15" t="b">
        <f t="shared" si="9"/>
        <v>1</v>
      </c>
      <c r="Z15">
        <f t="shared" si="16"/>
        <v>4</v>
      </c>
      <c r="AA15">
        <f t="shared" si="17"/>
        <v>2</v>
      </c>
      <c r="AC15" s="1">
        <f>VLOOKUP(A15,'Cal27 CTB'!A:E,2,FALSE)</f>
        <v>0.56411117951640599</v>
      </c>
      <c r="AD15" s="1">
        <f>VLOOKUP(A15,'Cal27 CTB'!A:E,3,FALSE)</f>
        <v>0.56238093807962797</v>
      </c>
      <c r="AE15" s="1">
        <f>VLOOKUP(A15,'Cal27 CTB'!A:E,4,FALSE)</f>
        <v>0.65128014207407403</v>
      </c>
      <c r="AF15" s="1">
        <f>VLOOKUP(A15,'Cal27 CTB'!A:E,5,FALSE)</f>
        <v>0.60391824738274702</v>
      </c>
      <c r="AG15" s="2">
        <f t="shared" si="10"/>
        <v>2</v>
      </c>
      <c r="AH15" t="b">
        <f t="shared" si="11"/>
        <v>1</v>
      </c>
      <c r="AI15" s="1">
        <f>VLOOKUP(A15,'Cal27 CTB'!H:L,2,FALSE)</f>
        <v>0.55907640712083695</v>
      </c>
      <c r="AJ15" s="1">
        <f>VLOOKUP(A15,'Cal27 CTB'!H:L,3,FALSE)</f>
        <v>0.546676535116703</v>
      </c>
      <c r="AK15" s="1">
        <f>VLOOKUP(A15,'Cal27 CTB'!H:L,4,FALSE)</f>
        <v>0.60953799365957895</v>
      </c>
      <c r="AL15" s="1">
        <f>VLOOKUP(A15,'Cal27 CTB'!H:L,5,FALSE)</f>
        <v>0.60990352402117898</v>
      </c>
      <c r="AM15" s="2">
        <f t="shared" si="12"/>
        <v>2</v>
      </c>
      <c r="AN15" t="b">
        <f t="shared" si="13"/>
        <v>1</v>
      </c>
      <c r="AO15">
        <f t="shared" si="14"/>
        <v>4</v>
      </c>
      <c r="AP15">
        <f t="shared" si="15"/>
        <v>2</v>
      </c>
    </row>
    <row r="16" spans="1:42" x14ac:dyDescent="0.2">
      <c r="A16" t="s">
        <v>10</v>
      </c>
      <c r="B16" t="s">
        <v>10</v>
      </c>
      <c r="C16" s="1">
        <v>0.74971910085498505</v>
      </c>
      <c r="D16" s="1">
        <v>0.67932156702597002</v>
      </c>
      <c r="E16" s="1">
        <v>0.72218478989422497</v>
      </c>
      <c r="F16" s="1">
        <v>0.77639318878775998</v>
      </c>
      <c r="G16" s="2">
        <f t="shared" si="0"/>
        <v>2</v>
      </c>
      <c r="H16" t="b">
        <f t="shared" si="1"/>
        <v>1</v>
      </c>
      <c r="I16" s="1">
        <v>0.76419271846404202</v>
      </c>
      <c r="J16" s="1">
        <v>0.81679991915729599</v>
      </c>
      <c r="K16" s="1">
        <v>0.71304546704153504</v>
      </c>
      <c r="L16" s="1">
        <v>0.75337989669427097</v>
      </c>
      <c r="M16" s="2">
        <f t="shared" si="2"/>
        <v>2</v>
      </c>
      <c r="N16" t="b">
        <f t="shared" si="3"/>
        <v>1</v>
      </c>
      <c r="O16">
        <f t="shared" si="4"/>
        <v>4</v>
      </c>
      <c r="P16">
        <f t="shared" si="5"/>
        <v>2</v>
      </c>
      <c r="R16" s="1">
        <f>VLOOKUP($B16,'FADU compounds alone runs 1 3'!$A:$I,5,FALSE)</f>
        <v>0.69639941524578897</v>
      </c>
      <c r="S16" s="1">
        <f>VLOOKUP($B16,'FADU compounds alone runs 1 3'!$A:$I,3,FALSE)</f>
        <v>0.68308355850680502</v>
      </c>
      <c r="T16" s="2">
        <f t="shared" si="6"/>
        <v>2</v>
      </c>
      <c r="U16" t="b">
        <f t="shared" si="7"/>
        <v>1</v>
      </c>
      <c r="V16" s="15">
        <f>VLOOKUP($B16,'FADU compounds alone runs 1 3'!$A:$I,7,FALSE)</f>
        <v>0.79123293376583403</v>
      </c>
      <c r="W16" s="1">
        <f>VLOOKUP($B16,'FADU compounds alone runs 1 3'!$A:$I,9,FALSE)</f>
        <v>0.82352100049306298</v>
      </c>
      <c r="X16" s="2">
        <f t="shared" si="8"/>
        <v>2</v>
      </c>
      <c r="Y16" t="b">
        <f t="shared" si="9"/>
        <v>0</v>
      </c>
      <c r="Z16">
        <f t="shared" si="16"/>
        <v>4</v>
      </c>
      <c r="AA16">
        <f t="shared" si="17"/>
        <v>1</v>
      </c>
      <c r="AC16" s="1">
        <f>VLOOKUP(A16,'Cal27 CTB'!A:E,2,FALSE)</f>
        <v>0.75481916604357202</v>
      </c>
      <c r="AD16" s="1">
        <f>VLOOKUP(A16,'Cal27 CTB'!A:E,3,FALSE)</f>
        <v>0.76287479635379096</v>
      </c>
      <c r="AE16" s="1">
        <f>VLOOKUP(A16,'Cal27 CTB'!A:E,4,FALSE)</f>
        <v>0.74141381947111096</v>
      </c>
      <c r="AF16" s="1">
        <f>VLOOKUP(A16,'Cal27 CTB'!A:E,5,FALSE)</f>
        <v>0.71631996322681701</v>
      </c>
      <c r="AG16" s="2">
        <f t="shared" si="10"/>
        <v>2</v>
      </c>
      <c r="AH16" t="b">
        <f t="shared" si="11"/>
        <v>1</v>
      </c>
      <c r="AI16" s="1">
        <f>VLOOKUP(A16,'Cal27 CTB'!H:L,2,FALSE)</f>
        <v>0.75602926582288199</v>
      </c>
      <c r="AJ16" s="1">
        <f>VLOOKUP(A16,'Cal27 CTB'!H:L,3,FALSE)</f>
        <v>0.68152860973155804</v>
      </c>
      <c r="AK16" s="1">
        <f>VLOOKUP(A16,'Cal27 CTB'!H:L,4,FALSE)</f>
        <v>0.82267440092729505</v>
      </c>
      <c r="AL16" s="1">
        <f>VLOOKUP(A16,'Cal27 CTB'!H:L,5,FALSE)</f>
        <v>0.77677010261178503</v>
      </c>
      <c r="AM16" s="2">
        <f t="shared" si="12"/>
        <v>2</v>
      </c>
      <c r="AN16" t="b">
        <f t="shared" si="13"/>
        <v>0</v>
      </c>
      <c r="AO16">
        <f t="shared" si="14"/>
        <v>4</v>
      </c>
      <c r="AP16">
        <f t="shared" si="15"/>
        <v>1</v>
      </c>
    </row>
    <row r="17" spans="1:42" x14ac:dyDescent="0.2">
      <c r="A17" t="s">
        <v>8</v>
      </c>
      <c r="B17" t="s">
        <v>8</v>
      </c>
      <c r="C17" s="1">
        <v>0.51128958296056604</v>
      </c>
      <c r="D17" s="1">
        <v>0.51568545761850704</v>
      </c>
      <c r="E17" s="1">
        <v>0.357561457033931</v>
      </c>
      <c r="F17" s="1">
        <v>0.34444207489180201</v>
      </c>
      <c r="G17" s="2">
        <f t="shared" si="0"/>
        <v>2</v>
      </c>
      <c r="H17" t="b">
        <f t="shared" si="1"/>
        <v>1</v>
      </c>
      <c r="I17" s="1">
        <v>0.56127771072246502</v>
      </c>
      <c r="J17" s="1">
        <v>0.47858720844985098</v>
      </c>
      <c r="K17" s="1">
        <v>0.54548733881867995</v>
      </c>
      <c r="L17" s="1">
        <v>0.42289363990687101</v>
      </c>
      <c r="M17" s="2">
        <f t="shared" si="2"/>
        <v>2</v>
      </c>
      <c r="N17" t="b">
        <f t="shared" si="3"/>
        <v>1</v>
      </c>
      <c r="O17">
        <f t="shared" si="4"/>
        <v>4</v>
      </c>
      <c r="P17">
        <f t="shared" si="5"/>
        <v>2</v>
      </c>
      <c r="R17" s="1">
        <f>VLOOKUP($B17,'FADU compounds alone runs 1 3'!$A:$I,5,FALSE)</f>
        <v>0.57520887394240805</v>
      </c>
      <c r="S17" s="1">
        <f>VLOOKUP($B17,'FADU compounds alone runs 1 3'!$A:$I,3,FALSE)</f>
        <v>0.49683367303600501</v>
      </c>
      <c r="T17" s="2">
        <f t="shared" si="6"/>
        <v>2</v>
      </c>
      <c r="U17" t="b">
        <f t="shared" si="7"/>
        <v>1</v>
      </c>
      <c r="V17" s="15">
        <f>VLOOKUP($B17,'FADU compounds alone runs 1 3'!$A:$I,7,FALSE)</f>
        <v>0.46784483069142901</v>
      </c>
      <c r="W17" s="1">
        <f>VLOOKUP($B17,'FADU compounds alone runs 1 3'!$A:$I,9,FALSE)</f>
        <v>0.47591699540596</v>
      </c>
      <c r="X17" s="2">
        <f t="shared" si="8"/>
        <v>2</v>
      </c>
      <c r="Y17" t="b">
        <f t="shared" si="9"/>
        <v>1</v>
      </c>
      <c r="Z17">
        <f t="shared" si="16"/>
        <v>4</v>
      </c>
      <c r="AA17">
        <f t="shared" si="17"/>
        <v>2</v>
      </c>
      <c r="AC17" s="1">
        <f>VLOOKUP(A17,'Cal27 CTB'!A:E,2,FALSE)</f>
        <v>0.97391612029583696</v>
      </c>
      <c r="AD17" s="1">
        <f>VLOOKUP(A17,'Cal27 CTB'!A:E,3,FALSE)</f>
        <v>0.76916696319713895</v>
      </c>
      <c r="AE17" s="1">
        <f>VLOOKUP(A17,'Cal27 CTB'!A:E,4,FALSE)</f>
        <v>0.76049840101299304</v>
      </c>
      <c r="AF17" s="1">
        <f>VLOOKUP(A17,'Cal27 CTB'!A:E,5,FALSE)</f>
        <v>0.77131533309276101</v>
      </c>
      <c r="AG17" s="2">
        <f t="shared" si="10"/>
        <v>1</v>
      </c>
      <c r="AH17" t="b">
        <f t="shared" si="11"/>
        <v>0</v>
      </c>
      <c r="AI17" s="1">
        <f>VLOOKUP(A17,'Cal27 CTB'!H:L,2,FALSE)</f>
        <v>0.775430189908347</v>
      </c>
      <c r="AJ17" s="1">
        <f>VLOOKUP(A17,'Cal27 CTB'!H:L,3,FALSE)</f>
        <v>0.77335200865331</v>
      </c>
      <c r="AK17" s="1">
        <f>VLOOKUP(A17,'Cal27 CTB'!H:L,4,FALSE)</f>
        <v>0.73109508270068302</v>
      </c>
      <c r="AL17" s="1">
        <f>VLOOKUP(A17,'Cal27 CTB'!H:L,5,FALSE)</f>
        <v>0.73244038619672702</v>
      </c>
      <c r="AM17" s="2">
        <f t="shared" si="12"/>
        <v>2</v>
      </c>
      <c r="AN17" t="b">
        <f t="shared" si="13"/>
        <v>1</v>
      </c>
      <c r="AO17">
        <f t="shared" si="14"/>
        <v>3</v>
      </c>
      <c r="AP17">
        <f t="shared" si="15"/>
        <v>1</v>
      </c>
    </row>
    <row r="18" spans="1:42" x14ac:dyDescent="0.2">
      <c r="A18" t="s">
        <v>3</v>
      </c>
      <c r="B18" t="s">
        <v>140</v>
      </c>
      <c r="C18" s="1">
        <v>0.36909394630967202</v>
      </c>
      <c r="D18" s="1">
        <v>0.35358846707977498</v>
      </c>
      <c r="E18" s="1">
        <v>0.231947170668829</v>
      </c>
      <c r="F18" s="1">
        <v>0.229953039202696</v>
      </c>
      <c r="G18" s="2">
        <f t="shared" si="0"/>
        <v>2</v>
      </c>
      <c r="H18" t="b">
        <f t="shared" si="1"/>
        <v>1</v>
      </c>
      <c r="I18" s="1">
        <v>0.484121406091641</v>
      </c>
      <c r="J18" s="1">
        <v>0.50119944211994405</v>
      </c>
      <c r="K18" s="1">
        <v>0.26363093214664601</v>
      </c>
      <c r="L18" s="1">
        <v>0.26000733381912799</v>
      </c>
      <c r="M18" s="2">
        <f t="shared" si="2"/>
        <v>2</v>
      </c>
      <c r="N18" t="b">
        <f t="shared" si="3"/>
        <v>1</v>
      </c>
      <c r="O18">
        <f t="shared" si="4"/>
        <v>4</v>
      </c>
      <c r="P18">
        <f t="shared" si="5"/>
        <v>2</v>
      </c>
      <c r="R18" s="1">
        <f>VLOOKUP($B18,'FADU compounds alone runs 1 3'!$A:$I,5,FALSE)</f>
        <v>0.51091634734845104</v>
      </c>
      <c r="S18" s="1">
        <f>VLOOKUP($B18,'FADU compounds alone runs 1 3'!$A:$I,3,FALSE)</f>
        <v>0.37235353962842999</v>
      </c>
      <c r="T18" s="2">
        <f t="shared" si="6"/>
        <v>2</v>
      </c>
      <c r="U18" t="b">
        <f t="shared" si="7"/>
        <v>1</v>
      </c>
      <c r="V18" s="15">
        <f>VLOOKUP($B18,'FADU compounds alone runs 1 3'!$A:$I,7,FALSE)</f>
        <v>0.35676798069050097</v>
      </c>
      <c r="W18" s="1">
        <f>VLOOKUP($B18,'FADU compounds alone runs 1 3'!$A:$I,9,FALSE)</f>
        <v>0.33363251230289198</v>
      </c>
      <c r="X18" s="2">
        <f t="shared" si="8"/>
        <v>2</v>
      </c>
      <c r="Y18" t="b">
        <f t="shared" si="9"/>
        <v>1</v>
      </c>
      <c r="Z18">
        <f t="shared" si="16"/>
        <v>4</v>
      </c>
      <c r="AA18">
        <f t="shared" si="17"/>
        <v>2</v>
      </c>
      <c r="AC18" s="1">
        <f>VLOOKUP(A18,'Cal27 CTB'!A:E,2,FALSE)</f>
        <v>0.51021898409103905</v>
      </c>
      <c r="AD18" s="1">
        <f>VLOOKUP(A18,'Cal27 CTB'!A:E,3,FALSE)</f>
        <v>0.314455875321829</v>
      </c>
      <c r="AE18" s="1">
        <f>VLOOKUP(A18,'Cal27 CTB'!A:E,4,FALSE)</f>
        <v>0.44360226611096198</v>
      </c>
      <c r="AF18" s="1">
        <f>VLOOKUP(A18,'Cal27 CTB'!A:E,5,FALSE)</f>
        <v>0.330384036222306</v>
      </c>
      <c r="AG18" s="2">
        <f t="shared" si="10"/>
        <v>2</v>
      </c>
      <c r="AH18" t="b">
        <f t="shared" si="11"/>
        <v>1</v>
      </c>
      <c r="AI18" s="1">
        <f>VLOOKUP(A18,'Cal27 CTB'!H:L,2,FALSE)</f>
        <v>0.495437888585331</v>
      </c>
      <c r="AJ18" s="1">
        <f>VLOOKUP(A18,'Cal27 CTB'!H:L,3,FALSE)</f>
        <v>0.350522442265287</v>
      </c>
      <c r="AK18" s="1">
        <f>VLOOKUP(A18,'Cal27 CTB'!H:L,4,FALSE)</f>
        <v>0.43493722282198499</v>
      </c>
      <c r="AL18" s="1">
        <f>VLOOKUP(A18,'Cal27 CTB'!H:L,5,FALSE)</f>
        <v>0.30568737493253101</v>
      </c>
      <c r="AM18" s="2">
        <f t="shared" si="12"/>
        <v>2</v>
      </c>
      <c r="AN18" t="b">
        <f t="shared" si="13"/>
        <v>1</v>
      </c>
      <c r="AO18">
        <f t="shared" si="14"/>
        <v>4</v>
      </c>
      <c r="AP18">
        <f t="shared" si="15"/>
        <v>2</v>
      </c>
    </row>
    <row r="19" spans="1:42" x14ac:dyDescent="0.2">
      <c r="A19" t="s">
        <v>6</v>
      </c>
      <c r="B19" t="s">
        <v>6</v>
      </c>
      <c r="C19" s="1">
        <v>0.80514617276343403</v>
      </c>
      <c r="D19" s="1">
        <v>0.73240124462784095</v>
      </c>
      <c r="E19" s="1">
        <v>0.76456846352754104</v>
      </c>
      <c r="F19" s="1">
        <v>0.77829315935646504</v>
      </c>
      <c r="G19" s="2">
        <f t="shared" si="0"/>
        <v>2</v>
      </c>
      <c r="H19" t="b">
        <f t="shared" si="1"/>
        <v>0</v>
      </c>
      <c r="I19" s="1">
        <v>0.48027918546327603</v>
      </c>
      <c r="J19" s="1">
        <v>0.54092449378182805</v>
      </c>
      <c r="K19" s="1">
        <v>0.71957409820381102</v>
      </c>
      <c r="L19" s="1">
        <v>0.66276502494546197</v>
      </c>
      <c r="M19" s="2">
        <f t="shared" si="2"/>
        <v>2</v>
      </c>
      <c r="N19" t="b">
        <f t="shared" si="3"/>
        <v>1</v>
      </c>
      <c r="O19">
        <f t="shared" si="4"/>
        <v>4</v>
      </c>
      <c r="P19">
        <f t="shared" si="5"/>
        <v>1</v>
      </c>
      <c r="R19" s="1">
        <f>VLOOKUP($B19,'FADU compounds alone runs 1 3'!$A:$I,5,FALSE)</f>
        <v>0.66402193960073097</v>
      </c>
      <c r="S19" s="1">
        <f>VLOOKUP($B19,'FADU compounds alone runs 1 3'!$A:$I,3,FALSE)</f>
        <v>0.67465865519272505</v>
      </c>
      <c r="T19" s="2">
        <f t="shared" si="6"/>
        <v>2</v>
      </c>
      <c r="U19" t="b">
        <f t="shared" si="7"/>
        <v>1</v>
      </c>
      <c r="V19" s="15">
        <f>VLOOKUP($B19,'FADU compounds alone runs 1 3'!$A:$I,7,FALSE)</f>
        <v>0.66512991499591501</v>
      </c>
      <c r="W19" s="1">
        <f>VLOOKUP($B19,'FADU compounds alone runs 1 3'!$A:$I,9,FALSE)</f>
        <v>0.66325814809655403</v>
      </c>
      <c r="X19" s="2">
        <f t="shared" si="8"/>
        <v>2</v>
      </c>
      <c r="Y19" t="b">
        <f t="shared" si="9"/>
        <v>1</v>
      </c>
      <c r="Z19">
        <f t="shared" si="16"/>
        <v>4</v>
      </c>
      <c r="AA19">
        <f t="shared" si="17"/>
        <v>2</v>
      </c>
      <c r="AC19" s="1">
        <f>VLOOKUP(A19,'Cal27 CTB'!A:E,2,FALSE)</f>
        <v>0.92547756098866696</v>
      </c>
      <c r="AD19" s="1">
        <f>VLOOKUP(A19,'Cal27 CTB'!A:E,3,FALSE)</f>
        <v>0.81832362694066396</v>
      </c>
      <c r="AE19" s="1">
        <f>VLOOKUP(A19,'Cal27 CTB'!A:E,4,FALSE)</f>
        <v>0.84041141097632499</v>
      </c>
      <c r="AF19" s="1">
        <f>VLOOKUP(A19,'Cal27 CTB'!A:E,5,FALSE)</f>
        <v>0.83007868535066498</v>
      </c>
      <c r="AG19" s="2">
        <f t="shared" si="10"/>
        <v>1</v>
      </c>
      <c r="AH19" t="b">
        <f t="shared" si="11"/>
        <v>0</v>
      </c>
      <c r="AI19" s="1">
        <f>VLOOKUP(A19,'Cal27 CTB'!H:L,2,FALSE)</f>
        <v>0.78610431324034302</v>
      </c>
      <c r="AJ19" s="1">
        <f>VLOOKUP(A19,'Cal27 CTB'!H:L,3,FALSE)</f>
        <v>0.79325198038505795</v>
      </c>
      <c r="AK19" s="1">
        <f>VLOOKUP(A19,'Cal27 CTB'!H:L,4,FALSE)</f>
        <v>0.77375438596491197</v>
      </c>
      <c r="AL19" s="1">
        <f>VLOOKUP(A19,'Cal27 CTB'!H:L,5,FALSE)</f>
        <v>0.796561225597894</v>
      </c>
      <c r="AM19" s="2">
        <f t="shared" si="12"/>
        <v>2</v>
      </c>
      <c r="AN19" t="b">
        <f t="shared" si="13"/>
        <v>0</v>
      </c>
      <c r="AO19">
        <f t="shared" si="14"/>
        <v>3</v>
      </c>
      <c r="AP19">
        <f t="shared" si="15"/>
        <v>0</v>
      </c>
    </row>
    <row r="20" spans="1:42" x14ac:dyDescent="0.2">
      <c r="A20" t="s">
        <v>1</v>
      </c>
      <c r="B20" t="s">
        <v>1</v>
      </c>
      <c r="C20" s="1">
        <v>0.84082549695305897</v>
      </c>
      <c r="D20" s="1">
        <v>0.88022093448678695</v>
      </c>
      <c r="E20" s="1">
        <v>0.78099098373159204</v>
      </c>
      <c r="F20" s="1">
        <v>0.71130756186380095</v>
      </c>
      <c r="G20" s="2">
        <f t="shared" si="0"/>
        <v>2</v>
      </c>
      <c r="H20" t="b">
        <f t="shared" si="1"/>
        <v>0</v>
      </c>
      <c r="I20" s="1">
        <v>0.76173264104511695</v>
      </c>
      <c r="J20" s="1">
        <v>0.901673017178932</v>
      </c>
      <c r="K20" s="1">
        <v>0.757125121206354</v>
      </c>
      <c r="L20" s="1">
        <v>0.77871338203163198</v>
      </c>
      <c r="M20" s="2">
        <f t="shared" si="2"/>
        <v>2</v>
      </c>
      <c r="N20" t="b">
        <f t="shared" si="3"/>
        <v>0</v>
      </c>
      <c r="O20">
        <f t="shared" si="4"/>
        <v>4</v>
      </c>
      <c r="P20">
        <f t="shared" si="5"/>
        <v>0</v>
      </c>
      <c r="R20" s="1">
        <f>VLOOKUP($B20,'FADU compounds alone runs 1 3'!$A:$I,5,FALSE)</f>
        <v>0.95552551713507905</v>
      </c>
      <c r="S20" s="1">
        <f>VLOOKUP($B20,'FADU compounds alone runs 1 3'!$A:$I,3,FALSE)</f>
        <v>0.86514220532514696</v>
      </c>
      <c r="T20" s="2">
        <f t="shared" si="6"/>
        <v>0</v>
      </c>
      <c r="U20" t="b">
        <f t="shared" si="7"/>
        <v>0</v>
      </c>
      <c r="V20" s="15">
        <f>VLOOKUP($B20,'FADU compounds alone runs 1 3'!$A:$I,7,FALSE)</f>
        <v>0.88438079615240295</v>
      </c>
      <c r="W20" s="1">
        <f>VLOOKUP($B20,'FADU compounds alone runs 1 3'!$A:$I,9,FALSE)</f>
        <v>0.79026678306720299</v>
      </c>
      <c r="X20" s="2">
        <f t="shared" si="8"/>
        <v>1</v>
      </c>
      <c r="Y20" t="b">
        <f t="shared" si="9"/>
        <v>0</v>
      </c>
      <c r="Z20">
        <f t="shared" si="16"/>
        <v>1</v>
      </c>
      <c r="AA20">
        <f t="shared" si="17"/>
        <v>0</v>
      </c>
      <c r="AC20" s="1">
        <f>VLOOKUP(A20,'Cal27 CTB'!A:E,2,FALSE)</f>
        <v>1.0022459312454</v>
      </c>
      <c r="AD20" s="1">
        <f>VLOOKUP(A20,'Cal27 CTB'!A:E,3,FALSE)</f>
        <v>0.92793588406078398</v>
      </c>
      <c r="AE20" s="1">
        <f>VLOOKUP(A20,'Cal27 CTB'!A:E,4,FALSE)</f>
        <v>0.97422419451763498</v>
      </c>
      <c r="AF20" s="1">
        <f>VLOOKUP(A20,'Cal27 CTB'!A:E,5,FALSE)</f>
        <v>1.0086590690727799</v>
      </c>
      <c r="AG20" s="2">
        <f t="shared" si="10"/>
        <v>0</v>
      </c>
      <c r="AH20" t="b">
        <f t="shared" si="11"/>
        <v>0</v>
      </c>
      <c r="AI20" s="1">
        <f>VLOOKUP(A20,'Cal27 CTB'!H:L,2,FALSE)</f>
        <v>0.96086118070051696</v>
      </c>
      <c r="AJ20" s="1">
        <f>VLOOKUP(A20,'Cal27 CTB'!H:L,3,FALSE)</f>
        <v>0.89003970633281804</v>
      </c>
      <c r="AK20" s="1">
        <f>VLOOKUP(A20,'Cal27 CTB'!H:L,4,FALSE)</f>
        <v>0.99129036086411904</v>
      </c>
      <c r="AL20" s="1">
        <f>VLOOKUP(A20,'Cal27 CTB'!H:L,5,FALSE)</f>
        <v>0.95787674423314495</v>
      </c>
      <c r="AM20" s="2">
        <f t="shared" si="12"/>
        <v>0</v>
      </c>
      <c r="AN20" t="b">
        <f t="shared" si="13"/>
        <v>0</v>
      </c>
      <c r="AO20">
        <f t="shared" si="14"/>
        <v>0</v>
      </c>
      <c r="AP20">
        <f t="shared" si="15"/>
        <v>0</v>
      </c>
    </row>
    <row r="21" spans="1:42" x14ac:dyDescent="0.2">
      <c r="A21" t="s">
        <v>28</v>
      </c>
      <c r="B21" t="s">
        <v>28</v>
      </c>
      <c r="C21" s="1">
        <v>0.87726164637277404</v>
      </c>
      <c r="D21" s="1">
        <v>0.91473911122655305</v>
      </c>
      <c r="E21" s="1">
        <v>0.437329069331861</v>
      </c>
      <c r="F21" s="1">
        <v>0.50927820773347099</v>
      </c>
      <c r="G21" s="2">
        <f t="shared" si="0"/>
        <v>1</v>
      </c>
      <c r="H21" t="b">
        <f t="shared" si="1"/>
        <v>1</v>
      </c>
      <c r="I21" s="1">
        <v>0.71979030836671798</v>
      </c>
      <c r="J21" s="1">
        <v>0.94278537220509895</v>
      </c>
      <c r="K21" s="1">
        <v>0.49723808452505203</v>
      </c>
      <c r="L21" s="1">
        <v>0.45892489512907803</v>
      </c>
      <c r="M21" s="2">
        <f t="shared" si="2"/>
        <v>2</v>
      </c>
      <c r="N21" t="b">
        <f t="shared" si="3"/>
        <v>1</v>
      </c>
      <c r="O21">
        <f t="shared" si="4"/>
        <v>3</v>
      </c>
      <c r="P21">
        <f t="shared" si="5"/>
        <v>2</v>
      </c>
      <c r="R21" s="1">
        <f>VLOOKUP($B21,'FADU compounds alone runs 1 3'!$A:$I,5,FALSE)</f>
        <v>1.0017099417366599</v>
      </c>
      <c r="S21" s="1">
        <f>VLOOKUP($B21,'FADU compounds alone runs 1 3'!$A:$I,3,FALSE)</f>
        <v>0.52969275445198405</v>
      </c>
      <c r="T21" s="2">
        <f t="shared" si="6"/>
        <v>1</v>
      </c>
      <c r="U21" t="b">
        <f t="shared" si="7"/>
        <v>1</v>
      </c>
      <c r="V21" s="15">
        <f>VLOOKUP($B21,'FADU compounds alone runs 1 3'!$A:$I,7,FALSE)</f>
        <v>0.92089125760507495</v>
      </c>
      <c r="W21" s="1">
        <f>VLOOKUP($B21,'FADU compounds alone runs 1 3'!$A:$I,9,FALSE)</f>
        <v>0.58254144453341306</v>
      </c>
      <c r="X21" s="2">
        <f t="shared" si="8"/>
        <v>1</v>
      </c>
      <c r="Y21" t="b">
        <f t="shared" si="9"/>
        <v>1</v>
      </c>
      <c r="Z21">
        <f t="shared" si="16"/>
        <v>2</v>
      </c>
      <c r="AA21">
        <f t="shared" si="17"/>
        <v>2</v>
      </c>
      <c r="AC21" s="1">
        <f>VLOOKUP(A21,'Cal27 CTB'!A:E,2,FALSE)</f>
        <v>0.91951078184851498</v>
      </c>
      <c r="AD21" s="1">
        <f>VLOOKUP(A21,'Cal27 CTB'!A:E,3,FALSE)</f>
        <v>0.53241452226736696</v>
      </c>
      <c r="AE21" s="1">
        <f>VLOOKUP(A21,'Cal27 CTB'!A:E,4,FALSE)</f>
        <v>0.95869685938174798</v>
      </c>
      <c r="AF21" s="1">
        <f>VLOOKUP(A21,'Cal27 CTB'!A:E,5,FALSE)</f>
        <v>0.64083025211507605</v>
      </c>
      <c r="AG21" s="2">
        <f t="shared" si="10"/>
        <v>0</v>
      </c>
      <c r="AH21" t="b">
        <f t="shared" si="11"/>
        <v>0</v>
      </c>
      <c r="AI21" s="1">
        <f>VLOOKUP(A21,'Cal27 CTB'!H:L,2,FALSE)</f>
        <v>0.77929279212408398</v>
      </c>
      <c r="AJ21" s="1">
        <f>VLOOKUP(A21,'Cal27 CTB'!H:L,3,FALSE)</f>
        <v>0.49786527205125303</v>
      </c>
      <c r="AK21" s="1">
        <f>VLOOKUP(A21,'Cal27 CTB'!H:L,4,FALSE)</f>
        <v>0.83823539022510296</v>
      </c>
      <c r="AL21" s="1">
        <f>VLOOKUP(A21,'Cal27 CTB'!H:L,5,FALSE)</f>
        <v>0.58917608478239003</v>
      </c>
      <c r="AM21" s="2">
        <f t="shared" si="12"/>
        <v>2</v>
      </c>
      <c r="AN21" t="b">
        <f t="shared" si="13"/>
        <v>0</v>
      </c>
      <c r="AO21">
        <f t="shared" si="14"/>
        <v>2</v>
      </c>
      <c r="AP21">
        <f t="shared" si="15"/>
        <v>0</v>
      </c>
    </row>
    <row r="22" spans="1:42" x14ac:dyDescent="0.2">
      <c r="A22" t="s">
        <v>27</v>
      </c>
      <c r="B22" t="s">
        <v>27</v>
      </c>
      <c r="C22" s="1">
        <v>0.92325952231036201</v>
      </c>
      <c r="D22" s="1">
        <v>0.88903692842295001</v>
      </c>
      <c r="E22" s="1">
        <v>0.37682000331559301</v>
      </c>
      <c r="F22" s="1">
        <v>0.41601768616754398</v>
      </c>
      <c r="G22" s="2">
        <f t="shared" si="0"/>
        <v>1</v>
      </c>
      <c r="H22" t="b">
        <f t="shared" si="1"/>
        <v>1</v>
      </c>
      <c r="I22" s="1">
        <v>0.73028232570612805</v>
      </c>
      <c r="J22" s="1">
        <v>0.50314566903587798</v>
      </c>
      <c r="K22" s="1">
        <v>0.36448714964575502</v>
      </c>
      <c r="L22" s="1">
        <v>0.43509295079872201</v>
      </c>
      <c r="M22" s="2">
        <f t="shared" si="2"/>
        <v>2</v>
      </c>
      <c r="N22" t="b">
        <f t="shared" si="3"/>
        <v>1</v>
      </c>
      <c r="O22">
        <f t="shared" si="4"/>
        <v>3</v>
      </c>
      <c r="P22">
        <f t="shared" si="5"/>
        <v>2</v>
      </c>
      <c r="R22" s="1">
        <f>VLOOKUP($B22,'FADU compounds alone runs 1 3'!$A:$I,5,FALSE)</f>
        <v>1.00817789747576</v>
      </c>
      <c r="S22" s="1">
        <f>VLOOKUP($B22,'FADU compounds alone runs 1 3'!$A:$I,3,FALSE)</f>
        <v>0.43197224894800201</v>
      </c>
      <c r="T22" s="2">
        <f t="shared" si="6"/>
        <v>1</v>
      </c>
      <c r="U22" t="b">
        <f t="shared" si="7"/>
        <v>1</v>
      </c>
      <c r="V22" s="15">
        <f>VLOOKUP($B22,'FADU compounds alone runs 1 3'!$A:$I,7,FALSE)</f>
        <v>0.898125843036504</v>
      </c>
      <c r="W22" s="1">
        <f>VLOOKUP($B22,'FADU compounds alone runs 1 3'!$A:$I,9,FALSE)</f>
        <v>0.49189264124714599</v>
      </c>
      <c r="X22" s="2">
        <f t="shared" si="8"/>
        <v>1</v>
      </c>
      <c r="Y22" t="b">
        <f t="shared" si="9"/>
        <v>1</v>
      </c>
      <c r="Z22">
        <f t="shared" si="16"/>
        <v>2</v>
      </c>
      <c r="AA22">
        <f t="shared" si="17"/>
        <v>2</v>
      </c>
      <c r="AC22" s="1">
        <f>VLOOKUP(A22,'Cal27 CTB'!A:E,2,FALSE)</f>
        <v>0.88115936155410102</v>
      </c>
      <c r="AD22" s="1">
        <f>VLOOKUP(A22,'Cal27 CTB'!A:E,3,FALSE)</f>
        <v>0.38199159936958799</v>
      </c>
      <c r="AE22" s="1">
        <f>VLOOKUP(A22,'Cal27 CTB'!A:E,4,FALSE)</f>
        <v>0.92838213628304</v>
      </c>
      <c r="AF22" s="1">
        <f>VLOOKUP(A22,'Cal27 CTB'!A:E,5,FALSE)</f>
        <v>0.47536907187100202</v>
      </c>
      <c r="AG22" s="2">
        <f t="shared" si="10"/>
        <v>0</v>
      </c>
      <c r="AH22" t="b">
        <f t="shared" si="11"/>
        <v>0</v>
      </c>
      <c r="AI22" s="1">
        <f>VLOOKUP(A22,'Cal27 CTB'!H:L,2,FALSE)</f>
        <v>0.78526856872041695</v>
      </c>
      <c r="AJ22" s="1">
        <f>VLOOKUP(A22,'Cal27 CTB'!H:L,3,FALSE)</f>
        <v>0.355837614428824</v>
      </c>
      <c r="AK22" s="1">
        <f>VLOOKUP(A22,'Cal27 CTB'!H:L,4,FALSE)</f>
        <v>0.74393082437152303</v>
      </c>
      <c r="AL22" s="1">
        <f>VLOOKUP(A22,'Cal27 CTB'!H:L,5,FALSE)</f>
        <v>0.36245145280805102</v>
      </c>
      <c r="AM22" s="2">
        <f t="shared" si="12"/>
        <v>2</v>
      </c>
      <c r="AN22" t="b">
        <f t="shared" si="13"/>
        <v>1</v>
      </c>
      <c r="AO22">
        <f t="shared" si="14"/>
        <v>2</v>
      </c>
      <c r="AP22">
        <f t="shared" si="15"/>
        <v>1</v>
      </c>
    </row>
    <row r="23" spans="1:42" x14ac:dyDescent="0.2">
      <c r="A23" t="s">
        <v>31</v>
      </c>
      <c r="B23" t="s">
        <v>31</v>
      </c>
      <c r="C23" s="1">
        <v>0.71045223124027501</v>
      </c>
      <c r="D23" s="1">
        <v>0.881587119516822</v>
      </c>
      <c r="E23" s="1">
        <v>0.87459759714295404</v>
      </c>
      <c r="F23" s="1">
        <v>0.91575093433618204</v>
      </c>
      <c r="G23" s="2">
        <f t="shared" si="0"/>
        <v>1</v>
      </c>
      <c r="H23" t="b">
        <f t="shared" si="1"/>
        <v>0</v>
      </c>
      <c r="I23" s="1">
        <v>0.74897952333864304</v>
      </c>
      <c r="J23" s="1">
        <v>0.98181832165069804</v>
      </c>
      <c r="K23" s="1">
        <v>0.72658260689082599</v>
      </c>
      <c r="L23" s="1">
        <v>0.85569782705495601</v>
      </c>
      <c r="M23" s="2">
        <f t="shared" si="2"/>
        <v>2</v>
      </c>
      <c r="N23" t="b">
        <f t="shared" si="3"/>
        <v>1</v>
      </c>
      <c r="O23">
        <f t="shared" si="4"/>
        <v>3</v>
      </c>
      <c r="P23">
        <f t="shared" si="5"/>
        <v>1</v>
      </c>
      <c r="R23" s="1">
        <f>VLOOKUP($B23,'FADU compounds alone runs 1 3'!$A:$I,5,FALSE)</f>
        <v>1.0711128236554099</v>
      </c>
      <c r="S23" s="1">
        <f>VLOOKUP($B23,'FADU compounds alone runs 1 3'!$A:$I,3,FALSE)</f>
        <v>0.724718528843321</v>
      </c>
      <c r="T23" s="2">
        <f t="shared" si="6"/>
        <v>1</v>
      </c>
      <c r="U23" t="b">
        <f t="shared" si="7"/>
        <v>1</v>
      </c>
      <c r="V23" s="15">
        <f>VLOOKUP($B23,'FADU compounds alone runs 1 3'!$A:$I,7,FALSE)</f>
        <v>0.97631120646818104</v>
      </c>
      <c r="W23" s="1">
        <f>VLOOKUP($B23,'FADU compounds alone runs 1 3'!$A:$I,9,FALSE)</f>
        <v>0.75361622448934695</v>
      </c>
      <c r="X23" s="2">
        <f t="shared" si="8"/>
        <v>1</v>
      </c>
      <c r="Y23" t="b">
        <f t="shared" si="9"/>
        <v>0</v>
      </c>
      <c r="Z23">
        <f t="shared" si="16"/>
        <v>2</v>
      </c>
      <c r="AA23">
        <f t="shared" si="17"/>
        <v>1</v>
      </c>
      <c r="AC23" s="1">
        <f>VLOOKUP(A23,'Cal27 CTB'!A:E,2,FALSE)</f>
        <v>1.1038816668754701</v>
      </c>
      <c r="AD23" s="1">
        <f>VLOOKUP(A23,'Cal27 CTB'!A:E,3,FALSE)</f>
        <v>0.93483228557398201</v>
      </c>
      <c r="AE23" s="1">
        <f>VLOOKUP(A23,'Cal27 CTB'!A:E,4,FALSE)</f>
        <v>1.02521449180848</v>
      </c>
      <c r="AF23" s="1">
        <f>VLOOKUP(A23,'Cal27 CTB'!A:E,5,FALSE)</f>
        <v>0.98731645891130104</v>
      </c>
      <c r="AG23" s="2">
        <f t="shared" si="10"/>
        <v>0</v>
      </c>
      <c r="AH23" t="b">
        <f t="shared" si="11"/>
        <v>0</v>
      </c>
      <c r="AI23" s="1">
        <f>VLOOKUP(A23,'Cal27 CTB'!H:L,2,FALSE)</f>
        <v>0.97025058012032495</v>
      </c>
      <c r="AJ23" s="1">
        <f>VLOOKUP(A23,'Cal27 CTB'!H:L,3,FALSE)</f>
        <v>0.94867806996922899</v>
      </c>
      <c r="AK23" s="1">
        <f>VLOOKUP(A23,'Cal27 CTB'!H:L,4,FALSE)</f>
        <v>0.96024705764306695</v>
      </c>
      <c r="AL23" s="1">
        <f>VLOOKUP(A23,'Cal27 CTB'!H:L,5,FALSE)</f>
        <v>0.92982705259220599</v>
      </c>
      <c r="AM23" s="2">
        <f t="shared" si="12"/>
        <v>0</v>
      </c>
      <c r="AN23" t="b">
        <f t="shared" si="13"/>
        <v>0</v>
      </c>
      <c r="AO23">
        <f t="shared" si="14"/>
        <v>0</v>
      </c>
      <c r="AP23">
        <f t="shared" si="15"/>
        <v>0</v>
      </c>
    </row>
    <row r="24" spans="1:42" x14ac:dyDescent="0.2">
      <c r="A24" t="s">
        <v>35</v>
      </c>
      <c r="B24" t="s">
        <v>35</v>
      </c>
      <c r="C24" s="1">
        <v>0.91839700466991703</v>
      </c>
      <c r="D24" s="1">
        <v>0.96822416123466604</v>
      </c>
      <c r="E24" s="1">
        <v>0.78337264726980704</v>
      </c>
      <c r="F24" s="1">
        <v>0.74278418665574297</v>
      </c>
      <c r="G24" s="2">
        <f t="shared" si="0"/>
        <v>1</v>
      </c>
      <c r="H24" t="b">
        <f t="shared" si="1"/>
        <v>0</v>
      </c>
      <c r="I24" s="1">
        <v>0.69471097594595699</v>
      </c>
      <c r="J24" s="1">
        <v>0.88072611516550303</v>
      </c>
      <c r="K24" s="1">
        <v>0.79126061789277102</v>
      </c>
      <c r="L24" s="1">
        <v>0.79245460715828298</v>
      </c>
      <c r="M24" s="2">
        <f t="shared" si="2"/>
        <v>2</v>
      </c>
      <c r="N24" t="b">
        <f t="shared" si="3"/>
        <v>0</v>
      </c>
      <c r="O24">
        <f t="shared" si="4"/>
        <v>3</v>
      </c>
      <c r="P24">
        <f t="shared" si="5"/>
        <v>0</v>
      </c>
      <c r="R24" s="1">
        <f>VLOOKUP($B24,'FADU compounds alone runs 1 3'!$A:$I,5,FALSE)</f>
        <v>1.0685819286852001</v>
      </c>
      <c r="S24" s="1">
        <f>VLOOKUP($B24,'FADU compounds alone runs 1 3'!$A:$I,3,FALSE)</f>
        <v>0.72808571516009801</v>
      </c>
      <c r="T24" s="2">
        <f t="shared" si="6"/>
        <v>1</v>
      </c>
      <c r="U24" t="b">
        <f t="shared" si="7"/>
        <v>1</v>
      </c>
      <c r="V24" s="15">
        <f>VLOOKUP($B24,'FADU compounds alone runs 1 3'!$A:$I,7,FALSE)</f>
        <v>0.906855802101035</v>
      </c>
      <c r="W24" s="1">
        <f>VLOOKUP($B24,'FADU compounds alone runs 1 3'!$A:$I,9,FALSE)</f>
        <v>0.62097300003769695</v>
      </c>
      <c r="X24" s="2">
        <f t="shared" si="8"/>
        <v>1</v>
      </c>
      <c r="Y24" t="b">
        <f t="shared" si="9"/>
        <v>1</v>
      </c>
      <c r="Z24">
        <f t="shared" si="16"/>
        <v>2</v>
      </c>
      <c r="AA24">
        <f t="shared" si="17"/>
        <v>2</v>
      </c>
      <c r="AC24" s="1">
        <f>VLOOKUP(A24,'Cal27 CTB'!A:E,2,FALSE)</f>
        <v>1.0528749682527301</v>
      </c>
      <c r="AD24" s="1">
        <f>VLOOKUP(A24,'Cal27 CTB'!A:E,3,FALSE)</f>
        <v>0.807067147922921</v>
      </c>
      <c r="AE24" s="1">
        <f>VLOOKUP(A24,'Cal27 CTB'!A:E,4,FALSE)</f>
        <v>1.0244351577578199</v>
      </c>
      <c r="AF24" s="1">
        <f>VLOOKUP(A24,'Cal27 CTB'!A:E,5,FALSE)</f>
        <v>0.89078374694398699</v>
      </c>
      <c r="AG24" s="2">
        <f t="shared" si="10"/>
        <v>0</v>
      </c>
      <c r="AH24" t="b">
        <f t="shared" si="11"/>
        <v>0</v>
      </c>
      <c r="AI24" s="1">
        <f>VLOOKUP(A24,'Cal27 CTB'!H:L,2,FALSE)</f>
        <v>0.94854912360256705</v>
      </c>
      <c r="AJ24" s="1">
        <f>VLOOKUP(A24,'Cal27 CTB'!H:L,3,FALSE)</f>
        <v>0.82486588635984204</v>
      </c>
      <c r="AK24" s="1">
        <f>VLOOKUP(A24,'Cal27 CTB'!H:L,4,FALSE)</f>
        <v>0.88965517900436397</v>
      </c>
      <c r="AL24" s="1">
        <f>VLOOKUP(A24,'Cal27 CTB'!H:L,5,FALSE)</f>
        <v>0.80804831980991698</v>
      </c>
      <c r="AM24" s="2">
        <f t="shared" si="12"/>
        <v>0</v>
      </c>
      <c r="AN24" t="b">
        <f t="shared" si="13"/>
        <v>0</v>
      </c>
      <c r="AO24">
        <f t="shared" si="14"/>
        <v>0</v>
      </c>
      <c r="AP24">
        <f t="shared" si="15"/>
        <v>0</v>
      </c>
    </row>
    <row r="25" spans="1:42" x14ac:dyDescent="0.2">
      <c r="A25" t="s">
        <v>12</v>
      </c>
      <c r="B25" t="s">
        <v>12</v>
      </c>
      <c r="C25" s="1">
        <v>0.83891233758982997</v>
      </c>
      <c r="D25" s="1">
        <v>0.75179176665265501</v>
      </c>
      <c r="E25" s="1">
        <v>0.79415556963182798</v>
      </c>
      <c r="F25" s="1">
        <v>0.73078079410906005</v>
      </c>
      <c r="G25" s="2">
        <f t="shared" si="0"/>
        <v>2</v>
      </c>
      <c r="H25" t="b">
        <f t="shared" si="1"/>
        <v>0</v>
      </c>
      <c r="I25" s="1">
        <v>0.88419812724578495</v>
      </c>
      <c r="J25" s="1">
        <v>0.90385599431054298</v>
      </c>
      <c r="K25" s="1">
        <v>0.79851902948463904</v>
      </c>
      <c r="L25" s="1">
        <v>0.91255418102889496</v>
      </c>
      <c r="M25" s="2">
        <f t="shared" si="2"/>
        <v>1</v>
      </c>
      <c r="N25" t="b">
        <f t="shared" si="3"/>
        <v>0</v>
      </c>
      <c r="O25">
        <f t="shared" si="4"/>
        <v>3</v>
      </c>
      <c r="P25">
        <f t="shared" si="5"/>
        <v>0</v>
      </c>
      <c r="R25" s="1">
        <f>VLOOKUP($B25,'FADU compounds alone runs 1 3'!$A:$I,5,FALSE)</f>
        <v>0.88098857763971905</v>
      </c>
      <c r="S25" s="1">
        <f>VLOOKUP($B25,'FADU compounds alone runs 1 3'!$A:$I,3,FALSE)</f>
        <v>0.64021284582367799</v>
      </c>
      <c r="T25" s="2">
        <f t="shared" si="6"/>
        <v>1</v>
      </c>
      <c r="U25" t="b">
        <f t="shared" si="7"/>
        <v>1</v>
      </c>
      <c r="V25" s="15">
        <f>VLOOKUP($B25,'FADU compounds alone runs 1 3'!$A:$I,7,FALSE)</f>
        <v>0.91528252436270596</v>
      </c>
      <c r="W25" s="1">
        <f>VLOOKUP($B25,'FADU compounds alone runs 1 3'!$A:$I,9,FALSE)</f>
        <v>0.77058846563210004</v>
      </c>
      <c r="X25" s="2">
        <f t="shared" si="8"/>
        <v>1</v>
      </c>
      <c r="Y25" t="b">
        <f t="shared" si="9"/>
        <v>0</v>
      </c>
      <c r="Z25">
        <f t="shared" si="16"/>
        <v>2</v>
      </c>
      <c r="AA25">
        <f t="shared" si="17"/>
        <v>1</v>
      </c>
      <c r="AC25" s="1">
        <f>VLOOKUP(A25,'Cal27 CTB'!A:E,2,FALSE)</f>
        <v>1.0239461616273999</v>
      </c>
      <c r="AD25" s="1">
        <f>VLOOKUP(A25,'Cal27 CTB'!A:E,3,FALSE)</f>
        <v>0.83873002400253205</v>
      </c>
      <c r="AE25" s="1">
        <f>VLOOKUP(A25,'Cal27 CTB'!A:E,4,FALSE)</f>
        <v>0.92346109661690101</v>
      </c>
      <c r="AF25" s="1">
        <f>VLOOKUP(A25,'Cal27 CTB'!A:E,5,FALSE)</f>
        <v>0.79675840809940202</v>
      </c>
      <c r="AG25" s="2">
        <f t="shared" si="10"/>
        <v>0</v>
      </c>
      <c r="AH25" t="b">
        <f t="shared" si="11"/>
        <v>0</v>
      </c>
      <c r="AI25" s="1">
        <f>VLOOKUP(A25,'Cal27 CTB'!H:L,2,FALSE)</f>
        <v>0.86405151356291598</v>
      </c>
      <c r="AJ25" s="1">
        <f>VLOOKUP(A25,'Cal27 CTB'!H:L,3,FALSE)</f>
        <v>0.84804776650851799</v>
      </c>
      <c r="AK25" s="1">
        <f>VLOOKUP(A25,'Cal27 CTB'!H:L,4,FALSE)</f>
        <v>0.86679930243411196</v>
      </c>
      <c r="AL25" s="1">
        <f>VLOOKUP(A25,'Cal27 CTB'!H:L,5,FALSE)</f>
        <v>0.79266853818300098</v>
      </c>
      <c r="AM25" s="2">
        <f t="shared" si="12"/>
        <v>0</v>
      </c>
      <c r="AN25" t="b">
        <f t="shared" si="13"/>
        <v>0</v>
      </c>
      <c r="AO25">
        <f t="shared" si="14"/>
        <v>0</v>
      </c>
      <c r="AP25">
        <f t="shared" si="15"/>
        <v>0</v>
      </c>
    </row>
    <row r="26" spans="1:42" x14ac:dyDescent="0.2">
      <c r="A26" t="s">
        <v>29</v>
      </c>
      <c r="B26" t="s">
        <v>29</v>
      </c>
      <c r="C26" s="1">
        <v>0.77811320133913497</v>
      </c>
      <c r="D26" s="1">
        <v>0.73637982891591203</v>
      </c>
      <c r="E26" s="1">
        <v>0.85373564735200003</v>
      </c>
      <c r="F26" s="1">
        <v>0.84437494849900896</v>
      </c>
      <c r="G26" s="2">
        <f t="shared" si="0"/>
        <v>1</v>
      </c>
      <c r="H26" t="b">
        <f t="shared" si="1"/>
        <v>0</v>
      </c>
      <c r="I26" s="1">
        <v>0.68636717173208805</v>
      </c>
      <c r="J26" s="1">
        <v>0.782185249723092</v>
      </c>
      <c r="K26" s="1">
        <v>0.82771559743767897</v>
      </c>
      <c r="L26" s="1">
        <v>0.88073325992398999</v>
      </c>
      <c r="M26" s="2">
        <f t="shared" si="2"/>
        <v>2</v>
      </c>
      <c r="N26" t="b">
        <f t="shared" si="3"/>
        <v>0</v>
      </c>
      <c r="O26">
        <f t="shared" si="4"/>
        <v>3</v>
      </c>
      <c r="P26">
        <f t="shared" si="5"/>
        <v>0</v>
      </c>
      <c r="R26" s="1">
        <f>VLOOKUP($B26,'FADU compounds alone runs 1 3'!$A:$I,5,FALSE)</f>
        <v>0.75693126270615296</v>
      </c>
      <c r="S26" s="1">
        <f>VLOOKUP($B26,'FADU compounds alone runs 1 3'!$A:$I,3,FALSE)</f>
        <v>0.72055883291132505</v>
      </c>
      <c r="T26" s="2">
        <f t="shared" si="6"/>
        <v>2</v>
      </c>
      <c r="U26" t="b">
        <f t="shared" si="7"/>
        <v>1</v>
      </c>
      <c r="V26" s="15">
        <f>VLOOKUP($B26,'FADU compounds alone runs 1 3'!$A:$I,7,FALSE)</f>
        <v>0.90185498564538003</v>
      </c>
      <c r="W26" s="1">
        <f>VLOOKUP($B26,'FADU compounds alone runs 1 3'!$A:$I,9,FALSE)</f>
        <v>0.84329184631710497</v>
      </c>
      <c r="X26" s="2">
        <f t="shared" si="8"/>
        <v>1</v>
      </c>
      <c r="Y26" t="b">
        <f t="shared" si="9"/>
        <v>0</v>
      </c>
      <c r="Z26">
        <f t="shared" si="16"/>
        <v>3</v>
      </c>
      <c r="AA26">
        <f t="shared" si="17"/>
        <v>1</v>
      </c>
      <c r="AC26" s="1">
        <f>VLOOKUP(A26,'Cal27 CTB'!A:E,2,FALSE)</f>
        <v>0.90978421342920901</v>
      </c>
      <c r="AD26" s="1">
        <f>VLOOKUP(A26,'Cal27 CTB'!A:E,3,FALSE)</f>
        <v>0.87591140515589505</v>
      </c>
      <c r="AE26" s="1">
        <f>VLOOKUP(A26,'Cal27 CTB'!A:E,4,FALSE)</f>
        <v>0.93999486689122103</v>
      </c>
      <c r="AF26" s="1">
        <f>VLOOKUP(A26,'Cal27 CTB'!A:E,5,FALSE)</f>
        <v>0.96367803298380195</v>
      </c>
      <c r="AG26" s="2">
        <f t="shared" si="10"/>
        <v>0</v>
      </c>
      <c r="AH26" t="b">
        <f t="shared" si="11"/>
        <v>0</v>
      </c>
      <c r="AI26" s="1">
        <f>VLOOKUP(A26,'Cal27 CTB'!H:L,2,FALSE)</f>
        <v>0.89211980200089602</v>
      </c>
      <c r="AJ26" s="1">
        <f>VLOOKUP(A26,'Cal27 CTB'!H:L,3,FALSE)</f>
        <v>0.93519960706623295</v>
      </c>
      <c r="AK26" s="1">
        <f>VLOOKUP(A26,'Cal27 CTB'!H:L,4,FALSE)</f>
        <v>0.89585589814298705</v>
      </c>
      <c r="AL26" s="1">
        <f>VLOOKUP(A26,'Cal27 CTB'!H:L,5,FALSE)</f>
        <v>0.91602242038846304</v>
      </c>
      <c r="AM26" s="2">
        <f t="shared" si="12"/>
        <v>0</v>
      </c>
      <c r="AN26" t="b">
        <f t="shared" si="13"/>
        <v>0</v>
      </c>
      <c r="AO26">
        <f t="shared" si="14"/>
        <v>0</v>
      </c>
      <c r="AP26">
        <f t="shared" si="15"/>
        <v>0</v>
      </c>
    </row>
    <row r="27" spans="1:42" x14ac:dyDescent="0.2">
      <c r="A27" t="s">
        <v>9</v>
      </c>
      <c r="B27" t="s">
        <v>9</v>
      </c>
      <c r="C27" s="1">
        <v>0.69375646729496099</v>
      </c>
      <c r="D27" s="1">
        <v>0.61490267719560099</v>
      </c>
      <c r="E27" s="1">
        <v>0.53256602823327204</v>
      </c>
      <c r="F27" s="1">
        <v>0.51481093772872599</v>
      </c>
      <c r="G27" s="2">
        <f t="shared" si="0"/>
        <v>2</v>
      </c>
      <c r="H27" t="b">
        <f t="shared" si="1"/>
        <v>1</v>
      </c>
      <c r="I27" s="1">
        <v>0.85057565857150996</v>
      </c>
      <c r="J27" s="1">
        <v>1.05964773242329</v>
      </c>
      <c r="K27" s="1">
        <v>1.04688243915645</v>
      </c>
      <c r="L27" s="1">
        <v>1.01751107074514</v>
      </c>
      <c r="M27" s="2">
        <f t="shared" si="2"/>
        <v>0</v>
      </c>
      <c r="N27" t="b">
        <f t="shared" si="3"/>
        <v>0</v>
      </c>
      <c r="O27">
        <f t="shared" si="4"/>
        <v>2</v>
      </c>
      <c r="P27">
        <f t="shared" si="5"/>
        <v>1</v>
      </c>
      <c r="R27" s="1">
        <f>VLOOKUP($B27,'FADU compounds alone runs 1 3'!$A:$I,5,FALSE)</f>
        <v>1.1221115677247799</v>
      </c>
      <c r="S27" s="1">
        <f>VLOOKUP($B27,'FADU compounds alone runs 1 3'!$A:$I,3,FALSE)</f>
        <v>1.30068898135945</v>
      </c>
      <c r="T27" s="2">
        <f t="shared" si="6"/>
        <v>0</v>
      </c>
      <c r="U27" t="b">
        <f t="shared" si="7"/>
        <v>0</v>
      </c>
      <c r="V27" s="15">
        <f>VLOOKUP($B27,'FADU compounds alone runs 1 3'!$A:$I,7,FALSE)</f>
        <v>0.76554961688203105</v>
      </c>
      <c r="W27" s="1">
        <f>VLOOKUP($B27,'FADU compounds alone runs 1 3'!$A:$I,9,FALSE)</f>
        <v>1.29943840895442</v>
      </c>
      <c r="X27" s="2">
        <f t="shared" si="8"/>
        <v>1</v>
      </c>
      <c r="Y27" t="b">
        <f t="shared" si="9"/>
        <v>0</v>
      </c>
      <c r="Z27">
        <f t="shared" si="16"/>
        <v>1</v>
      </c>
      <c r="AA27">
        <f t="shared" si="17"/>
        <v>0</v>
      </c>
      <c r="AC27" s="1">
        <f>VLOOKUP(A27,'Cal27 CTB'!A:E,2,FALSE)</f>
        <v>1.1561911892796</v>
      </c>
      <c r="AD27" s="1">
        <f>VLOOKUP(A27,'Cal27 CTB'!A:E,3,FALSE)</f>
        <v>1.19602678426979</v>
      </c>
      <c r="AE27" s="1">
        <f>VLOOKUP(A27,'Cal27 CTB'!A:E,4,FALSE)</f>
        <v>1.2843048878205101</v>
      </c>
      <c r="AF27" s="1">
        <f>VLOOKUP(A27,'Cal27 CTB'!A:E,5,FALSE)</f>
        <v>1.1706235139166501</v>
      </c>
      <c r="AG27" s="2">
        <f t="shared" si="10"/>
        <v>0</v>
      </c>
      <c r="AH27" t="b">
        <f t="shared" si="11"/>
        <v>0</v>
      </c>
      <c r="AI27" s="1">
        <f>VLOOKUP(A27,'Cal27 CTB'!H:L,2,FALSE)</f>
        <v>1.17965917581734</v>
      </c>
      <c r="AJ27" s="1">
        <f>VLOOKUP(A27,'Cal27 CTB'!H:L,3,FALSE)</f>
        <v>1.0672271945718399</v>
      </c>
      <c r="AK27" s="1">
        <f>VLOOKUP(A27,'Cal27 CTB'!H:L,4,FALSE)</f>
        <v>1.20809842788115</v>
      </c>
      <c r="AL27" s="1">
        <f>VLOOKUP(A27,'Cal27 CTB'!H:L,5,FALSE)</f>
        <v>1.0487554870975</v>
      </c>
      <c r="AM27" s="2">
        <f t="shared" si="12"/>
        <v>0</v>
      </c>
      <c r="AN27" t="b">
        <f t="shared" si="13"/>
        <v>0</v>
      </c>
      <c r="AO27">
        <f t="shared" si="14"/>
        <v>0</v>
      </c>
      <c r="AP27">
        <f t="shared" si="15"/>
        <v>0</v>
      </c>
    </row>
    <row r="28" spans="1:42" x14ac:dyDescent="0.2">
      <c r="A28" t="s">
        <v>38</v>
      </c>
      <c r="B28" t="s">
        <v>38</v>
      </c>
      <c r="C28" s="1">
        <v>0.89535104704288404</v>
      </c>
      <c r="D28" s="1">
        <v>0.86579950418414597</v>
      </c>
      <c r="E28" s="1">
        <v>0.72492075345602802</v>
      </c>
      <c r="F28" s="1">
        <v>0.72714889672985905</v>
      </c>
      <c r="G28" s="2">
        <f t="shared" si="0"/>
        <v>1</v>
      </c>
      <c r="H28" t="b">
        <f t="shared" si="1"/>
        <v>1</v>
      </c>
      <c r="I28" s="1">
        <v>0.92689206172496297</v>
      </c>
      <c r="J28" s="1">
        <v>0.83651244366975497</v>
      </c>
      <c r="K28" s="1">
        <v>0.81373912624618205</v>
      </c>
      <c r="L28" s="1">
        <v>0.79460761083192799</v>
      </c>
      <c r="M28" s="2">
        <f t="shared" si="2"/>
        <v>1</v>
      </c>
      <c r="N28" t="b">
        <f t="shared" si="3"/>
        <v>0</v>
      </c>
      <c r="O28">
        <f t="shared" si="4"/>
        <v>2</v>
      </c>
      <c r="P28">
        <f t="shared" si="5"/>
        <v>1</v>
      </c>
      <c r="R28" s="1">
        <f>VLOOKUP($B28,'FADU compounds alone runs 1 3'!$A:$I,5,FALSE)</f>
        <v>0.87313475147474295</v>
      </c>
      <c r="S28" s="1">
        <f>VLOOKUP($B28,'FADU compounds alone runs 1 3'!$A:$I,3,FALSE)</f>
        <v>0.65525041137625695</v>
      </c>
      <c r="T28" s="2">
        <f t="shared" si="6"/>
        <v>1</v>
      </c>
      <c r="U28" t="b">
        <f t="shared" si="7"/>
        <v>1</v>
      </c>
      <c r="V28" s="15">
        <f>VLOOKUP($B28,'FADU compounds alone runs 1 3'!$A:$I,7,FALSE)</f>
        <v>0.81761318650822601</v>
      </c>
      <c r="W28" s="1">
        <f>VLOOKUP($B28,'FADU compounds alone runs 1 3'!$A:$I,9,FALSE)</f>
        <v>0.73944689614421999</v>
      </c>
      <c r="X28" s="2">
        <f t="shared" si="8"/>
        <v>2</v>
      </c>
      <c r="Y28" t="b">
        <f t="shared" si="9"/>
        <v>1</v>
      </c>
      <c r="Z28">
        <f t="shared" si="16"/>
        <v>3</v>
      </c>
      <c r="AA28">
        <f t="shared" si="17"/>
        <v>2</v>
      </c>
      <c r="AC28" s="1">
        <f>VLOOKUP(A28,'Cal27 CTB'!A:E,2,FALSE)</f>
        <v>1.00144641426439</v>
      </c>
      <c r="AD28" s="1">
        <f>VLOOKUP(A28,'Cal27 CTB'!A:E,3,FALSE)</f>
        <v>0.90435151276750902</v>
      </c>
      <c r="AE28" s="1">
        <f>VLOOKUP(A28,'Cal27 CTB'!A:E,4,FALSE)</f>
        <v>0.89846958140216904</v>
      </c>
      <c r="AF28" s="1">
        <f>VLOOKUP(A28,'Cal27 CTB'!A:E,5,FALSE)</f>
        <v>0.91945779534403704</v>
      </c>
      <c r="AG28" s="2">
        <f t="shared" si="10"/>
        <v>0</v>
      </c>
      <c r="AH28" t="b">
        <f t="shared" si="11"/>
        <v>0</v>
      </c>
      <c r="AI28" s="1">
        <f>VLOOKUP(A28,'Cal27 CTB'!H:L,2,FALSE)</f>
        <v>0.92964934558548995</v>
      </c>
      <c r="AJ28" s="1">
        <f>VLOOKUP(A28,'Cal27 CTB'!H:L,3,FALSE)</f>
        <v>0.882845033497489</v>
      </c>
      <c r="AK28" s="1">
        <f>VLOOKUP(A28,'Cal27 CTB'!H:L,4,FALSE)</f>
        <v>0.844708325644838</v>
      </c>
      <c r="AL28" s="1">
        <f>VLOOKUP(A28,'Cal27 CTB'!H:L,5,FALSE)</f>
        <v>0.80381041610830894</v>
      </c>
      <c r="AM28" s="2">
        <f t="shared" si="12"/>
        <v>1</v>
      </c>
      <c r="AN28" t="b">
        <f t="shared" si="13"/>
        <v>0</v>
      </c>
      <c r="AO28">
        <f t="shared" si="14"/>
        <v>1</v>
      </c>
      <c r="AP28">
        <f t="shared" si="15"/>
        <v>0</v>
      </c>
    </row>
    <row r="29" spans="1:42" x14ac:dyDescent="0.2">
      <c r="A29" t="s">
        <v>61</v>
      </c>
      <c r="B29" t="s">
        <v>61</v>
      </c>
      <c r="C29" s="1">
        <v>1.22934416293717</v>
      </c>
      <c r="D29" s="1">
        <v>1.0246010393990701</v>
      </c>
      <c r="E29" s="1">
        <v>0.95606230229913303</v>
      </c>
      <c r="F29" s="1">
        <v>0.98151694287473501</v>
      </c>
      <c r="G29" s="2">
        <f t="shared" si="0"/>
        <v>0</v>
      </c>
      <c r="H29" t="b">
        <f t="shared" si="1"/>
        <v>0</v>
      </c>
      <c r="I29" s="1">
        <v>0.77774117562737799</v>
      </c>
      <c r="J29" s="1">
        <v>0.90908502855103501</v>
      </c>
      <c r="K29" s="1">
        <v>0.830042579804255</v>
      </c>
      <c r="L29" s="1">
        <v>0.894158204299633</v>
      </c>
      <c r="M29" s="2">
        <f t="shared" si="2"/>
        <v>2</v>
      </c>
      <c r="N29" t="b">
        <f t="shared" si="3"/>
        <v>0</v>
      </c>
      <c r="O29">
        <f t="shared" si="4"/>
        <v>2</v>
      </c>
      <c r="P29">
        <f t="shared" si="5"/>
        <v>0</v>
      </c>
      <c r="R29" s="1">
        <f>VLOOKUP($B29,'FADU compounds alone runs 1 3'!$A:$I,5,FALSE)</f>
        <v>1.01676621891083</v>
      </c>
      <c r="S29" s="1">
        <f>VLOOKUP($B29,'FADU compounds alone runs 1 3'!$A:$I,3,FALSE)</f>
        <v>0.77260985745084099</v>
      </c>
      <c r="T29" s="2">
        <f t="shared" si="6"/>
        <v>1</v>
      </c>
      <c r="U29" t="b">
        <f t="shared" si="7"/>
        <v>0</v>
      </c>
      <c r="V29" s="15">
        <f>VLOOKUP($B29,'FADU compounds alone runs 1 3'!$A:$I,7,FALSE)</f>
        <v>0.92570829187095904</v>
      </c>
      <c r="W29" s="1">
        <f>VLOOKUP($B29,'FADU compounds alone runs 1 3'!$A:$I,9,FALSE)</f>
        <v>0.75149154053511902</v>
      </c>
      <c r="X29" s="2">
        <f t="shared" si="8"/>
        <v>1</v>
      </c>
      <c r="Y29" t="b">
        <f t="shared" si="9"/>
        <v>0</v>
      </c>
      <c r="Z29">
        <f t="shared" si="16"/>
        <v>2</v>
      </c>
      <c r="AA29">
        <f t="shared" si="17"/>
        <v>0</v>
      </c>
      <c r="AC29" s="1">
        <f>VLOOKUP(A29,'Cal27 CTB'!A:E,2,FALSE)</f>
        <v>1.0423277682890899</v>
      </c>
      <c r="AD29" s="1">
        <f>VLOOKUP(A29,'Cal27 CTB'!A:E,3,FALSE)</f>
        <v>0.88225485998449105</v>
      </c>
      <c r="AE29" s="1">
        <f>VLOOKUP(A29,'Cal27 CTB'!A:E,4,FALSE)</f>
        <v>1.0474423214965001</v>
      </c>
      <c r="AF29" s="1">
        <f>VLOOKUP(A29,'Cal27 CTB'!A:E,5,FALSE)</f>
        <v>0.927609149772891</v>
      </c>
      <c r="AG29" s="2">
        <f t="shared" si="10"/>
        <v>0</v>
      </c>
      <c r="AH29" t="b">
        <f t="shared" si="11"/>
        <v>0</v>
      </c>
      <c r="AI29" s="1">
        <f>VLOOKUP(A29,'Cal27 CTB'!H:L,2,FALSE)</f>
        <v>0.97819532647041096</v>
      </c>
      <c r="AJ29" s="1">
        <f>VLOOKUP(A29,'Cal27 CTB'!H:L,3,FALSE)</f>
        <v>0.84520188817633002</v>
      </c>
      <c r="AK29" s="1">
        <f>VLOOKUP(A29,'Cal27 CTB'!H:L,4,FALSE)</f>
        <v>0.99954513625657504</v>
      </c>
      <c r="AL29" s="1">
        <f>VLOOKUP(A29,'Cal27 CTB'!H:L,5,FALSE)</f>
        <v>0.86155671297300596</v>
      </c>
      <c r="AM29" s="2">
        <f t="shared" si="12"/>
        <v>0</v>
      </c>
      <c r="AN29" t="b">
        <f t="shared" si="13"/>
        <v>0</v>
      </c>
      <c r="AO29">
        <f t="shared" si="14"/>
        <v>0</v>
      </c>
      <c r="AP29">
        <f t="shared" si="15"/>
        <v>0</v>
      </c>
    </row>
    <row r="30" spans="1:42" x14ac:dyDescent="0.2">
      <c r="A30" t="s">
        <v>34</v>
      </c>
      <c r="B30" t="s">
        <v>34</v>
      </c>
      <c r="C30" s="1">
        <v>1.00725045097918</v>
      </c>
      <c r="D30" s="1">
        <v>0.95253350187295205</v>
      </c>
      <c r="E30" s="1">
        <v>0.78883698048441198</v>
      </c>
      <c r="F30" s="1">
        <v>0.83040555726059095</v>
      </c>
      <c r="G30" s="2">
        <f t="shared" si="0"/>
        <v>1</v>
      </c>
      <c r="H30" t="b">
        <f t="shared" si="1"/>
        <v>0</v>
      </c>
      <c r="I30" s="1">
        <v>0.92300546062326805</v>
      </c>
      <c r="J30" s="1">
        <v>0.85076015855470599</v>
      </c>
      <c r="K30" s="1">
        <v>0.75856409347258602</v>
      </c>
      <c r="L30" s="1">
        <v>0.75201707484111802</v>
      </c>
      <c r="M30" s="2">
        <f t="shared" si="2"/>
        <v>1</v>
      </c>
      <c r="N30" t="b">
        <f t="shared" si="3"/>
        <v>0</v>
      </c>
      <c r="O30">
        <f t="shared" si="4"/>
        <v>2</v>
      </c>
      <c r="P30">
        <f t="shared" si="5"/>
        <v>0</v>
      </c>
      <c r="R30" s="1">
        <f>VLOOKUP($B30,'FADU compounds alone runs 1 3'!$A:$I,5,FALSE)</f>
        <v>0.94636548645000895</v>
      </c>
      <c r="S30" s="1">
        <f>VLOOKUP($B30,'FADU compounds alone runs 1 3'!$A:$I,3,FALSE)</f>
        <v>0.725267873925035</v>
      </c>
      <c r="T30" s="2">
        <f t="shared" si="6"/>
        <v>1</v>
      </c>
      <c r="U30" t="b">
        <f t="shared" si="7"/>
        <v>1</v>
      </c>
      <c r="V30" s="15">
        <f>VLOOKUP($B30,'FADU compounds alone runs 1 3'!$A:$I,7,FALSE)</f>
        <v>0.88511369844993304</v>
      </c>
      <c r="W30" s="1">
        <f>VLOOKUP($B30,'FADU compounds alone runs 1 3'!$A:$I,9,FALSE)</f>
        <v>0.747645355689742</v>
      </c>
      <c r="X30" s="2">
        <f t="shared" si="8"/>
        <v>1</v>
      </c>
      <c r="Y30" t="b">
        <f t="shared" si="9"/>
        <v>1</v>
      </c>
      <c r="Z30">
        <f t="shared" si="16"/>
        <v>2</v>
      </c>
      <c r="AA30">
        <f t="shared" si="17"/>
        <v>2</v>
      </c>
      <c r="AC30" s="1">
        <f>VLOOKUP(A30,'Cal27 CTB'!A:E,2,FALSE)</f>
        <v>0.97114718453641102</v>
      </c>
      <c r="AD30" s="1">
        <f>VLOOKUP(A30,'Cal27 CTB'!A:E,3,FALSE)</f>
        <v>0.78655335420249395</v>
      </c>
      <c r="AE30" s="1">
        <f>VLOOKUP(A30,'Cal27 CTB'!A:E,4,FALSE)</f>
        <v>0.92762500162109096</v>
      </c>
      <c r="AF30" s="1">
        <f>VLOOKUP(A30,'Cal27 CTB'!A:E,5,FALSE)</f>
        <v>0.80924674564333898</v>
      </c>
      <c r="AG30" s="2">
        <f t="shared" si="10"/>
        <v>0</v>
      </c>
      <c r="AH30" t="b">
        <f t="shared" si="11"/>
        <v>0</v>
      </c>
      <c r="AI30" s="1">
        <f>VLOOKUP(A30,'Cal27 CTB'!H:L,2,FALSE)</f>
        <v>0.91923220790503501</v>
      </c>
      <c r="AJ30" s="1">
        <f>VLOOKUP(A30,'Cal27 CTB'!H:L,3,FALSE)</f>
        <v>0.81837663460493504</v>
      </c>
      <c r="AK30" s="1">
        <f>VLOOKUP(A30,'Cal27 CTB'!H:L,4,FALSE)</f>
        <v>0.90247555957137204</v>
      </c>
      <c r="AL30" s="1">
        <f>VLOOKUP(A30,'Cal27 CTB'!H:L,5,FALSE)</f>
        <v>0.75190113993849395</v>
      </c>
      <c r="AM30" s="2">
        <f t="shared" si="12"/>
        <v>0</v>
      </c>
      <c r="AN30" t="b">
        <f t="shared" si="13"/>
        <v>0</v>
      </c>
      <c r="AO30">
        <f t="shared" si="14"/>
        <v>0</v>
      </c>
      <c r="AP30">
        <f t="shared" si="15"/>
        <v>0</v>
      </c>
    </row>
    <row r="31" spans="1:42" x14ac:dyDescent="0.2">
      <c r="A31" t="s">
        <v>33</v>
      </c>
      <c r="B31" t="s">
        <v>33</v>
      </c>
      <c r="C31" s="1">
        <v>0.81254348801686405</v>
      </c>
      <c r="D31" s="1">
        <v>0.74693460566846404</v>
      </c>
      <c r="E31" s="1">
        <v>0.91072881732463196</v>
      </c>
      <c r="F31" s="1">
        <v>0.94323169808949403</v>
      </c>
      <c r="G31" s="2">
        <f t="shared" si="0"/>
        <v>1</v>
      </c>
      <c r="H31" t="b">
        <f t="shared" si="1"/>
        <v>0</v>
      </c>
      <c r="I31" s="1">
        <v>0.77883185815706302</v>
      </c>
      <c r="J31" s="1">
        <v>0.92683803187334701</v>
      </c>
      <c r="K31" s="1">
        <v>0.92536136057419205</v>
      </c>
      <c r="L31" s="1">
        <v>0.92578761262361497</v>
      </c>
      <c r="M31" s="2">
        <f t="shared" si="2"/>
        <v>1</v>
      </c>
      <c r="N31" t="b">
        <f t="shared" si="3"/>
        <v>0</v>
      </c>
      <c r="O31">
        <f t="shared" si="4"/>
        <v>2</v>
      </c>
      <c r="P31">
        <f t="shared" si="5"/>
        <v>0</v>
      </c>
      <c r="R31" s="1">
        <f>VLOOKUP($B31,'FADU compounds alone runs 1 3'!$A:$I,5,FALSE)</f>
        <v>1.14382223656294</v>
      </c>
      <c r="S31" s="1">
        <f>VLOOKUP($B31,'FADU compounds alone runs 1 3'!$A:$I,3,FALSE)</f>
        <v>1.1412593845014301</v>
      </c>
      <c r="T31" s="2">
        <f t="shared" si="6"/>
        <v>0</v>
      </c>
      <c r="U31" t="b">
        <f t="shared" si="7"/>
        <v>0</v>
      </c>
      <c r="V31" s="15">
        <f>VLOOKUP($B31,'FADU compounds alone runs 1 3'!$A:$I,7,FALSE)</f>
        <v>1.0748021102821299</v>
      </c>
      <c r="W31" s="1">
        <f>VLOOKUP($B31,'FADU compounds alone runs 1 3'!$A:$I,9,FALSE)</f>
        <v>1.0948079935258299</v>
      </c>
      <c r="X31" s="2">
        <f t="shared" si="8"/>
        <v>0</v>
      </c>
      <c r="Y31" t="b">
        <f t="shared" si="9"/>
        <v>0</v>
      </c>
      <c r="Z31">
        <f t="shared" si="16"/>
        <v>0</v>
      </c>
      <c r="AA31">
        <f t="shared" si="17"/>
        <v>0</v>
      </c>
      <c r="AC31" s="1">
        <f>VLOOKUP(A31,'Cal27 CTB'!A:E,2,FALSE)</f>
        <v>1.0603006820027301</v>
      </c>
      <c r="AD31" s="1">
        <f>VLOOKUP(A31,'Cal27 CTB'!A:E,3,FALSE)</f>
        <v>0.87688487698921203</v>
      </c>
      <c r="AE31" s="1">
        <f>VLOOKUP(A31,'Cal27 CTB'!A:E,4,FALSE)</f>
        <v>0.99203964628102703</v>
      </c>
      <c r="AF31" s="1">
        <f>VLOOKUP(A31,'Cal27 CTB'!A:E,5,FALSE)</f>
        <v>0.98500083554573004</v>
      </c>
      <c r="AG31" s="2">
        <f t="shared" si="10"/>
        <v>0</v>
      </c>
      <c r="AH31" t="b">
        <f t="shared" si="11"/>
        <v>0</v>
      </c>
      <c r="AI31" s="1">
        <f>VLOOKUP(A31,'Cal27 CTB'!H:L,2,FALSE)</f>
        <v>0.93920423002573195</v>
      </c>
      <c r="AJ31" s="1">
        <f>VLOOKUP(A31,'Cal27 CTB'!H:L,3,FALSE)</f>
        <v>0.94084026465511095</v>
      </c>
      <c r="AK31" s="1">
        <f>VLOOKUP(A31,'Cal27 CTB'!H:L,4,FALSE)</f>
        <v>1.0063105839918201</v>
      </c>
      <c r="AL31" s="1">
        <f>VLOOKUP(A31,'Cal27 CTB'!H:L,5,FALSE)</f>
        <v>1.03540883342581</v>
      </c>
      <c r="AM31" s="2">
        <f t="shared" si="12"/>
        <v>0</v>
      </c>
      <c r="AN31" t="b">
        <f t="shared" si="13"/>
        <v>0</v>
      </c>
      <c r="AO31">
        <f t="shared" si="14"/>
        <v>0</v>
      </c>
      <c r="AP31">
        <f t="shared" si="15"/>
        <v>0</v>
      </c>
    </row>
    <row r="32" spans="1:42" x14ac:dyDescent="0.2">
      <c r="A32" t="s">
        <v>26</v>
      </c>
      <c r="B32" t="s">
        <v>26</v>
      </c>
      <c r="C32" s="1">
        <v>0.83248289249884</v>
      </c>
      <c r="D32" s="1">
        <v>0.866004782450712</v>
      </c>
      <c r="E32" s="1">
        <v>0.97264850068433495</v>
      </c>
      <c r="F32" s="1">
        <v>0.88773858065733802</v>
      </c>
      <c r="G32" s="2">
        <f t="shared" si="0"/>
        <v>1</v>
      </c>
      <c r="H32" t="b">
        <f t="shared" si="1"/>
        <v>0</v>
      </c>
      <c r="I32" s="1">
        <v>0.847152793289634</v>
      </c>
      <c r="J32" s="1">
        <v>0.96324225372990802</v>
      </c>
      <c r="K32" s="1">
        <v>0.85902517495813602</v>
      </c>
      <c r="L32" s="1">
        <v>0.97927313070286204</v>
      </c>
      <c r="M32" s="2">
        <f t="shared" si="2"/>
        <v>1</v>
      </c>
      <c r="N32" t="b">
        <f t="shared" si="3"/>
        <v>0</v>
      </c>
      <c r="O32">
        <f t="shared" si="4"/>
        <v>2</v>
      </c>
      <c r="P32">
        <f t="shared" si="5"/>
        <v>0</v>
      </c>
      <c r="R32" s="1">
        <f>VLOOKUP($B32,'FADU compounds alone runs 1 3'!$A:$I,5,FALSE)</f>
        <v>0.97162487028761102</v>
      </c>
      <c r="S32" s="1">
        <f>VLOOKUP($B32,'FADU compounds alone runs 1 3'!$A:$I,3,FALSE)</f>
        <v>0.941074261513551</v>
      </c>
      <c r="T32" s="2">
        <f t="shared" si="6"/>
        <v>0</v>
      </c>
      <c r="U32" t="b">
        <f t="shared" si="7"/>
        <v>0</v>
      </c>
      <c r="V32" s="15">
        <f>VLOOKUP($B32,'FADU compounds alone runs 1 3'!$A:$I,7,FALSE)</f>
        <v>0.91958009781182704</v>
      </c>
      <c r="W32" s="1">
        <f>VLOOKUP($B32,'FADU compounds alone runs 1 3'!$A:$I,9,FALSE)</f>
        <v>0.99251433073125905</v>
      </c>
      <c r="X32" s="2">
        <f t="shared" si="8"/>
        <v>0</v>
      </c>
      <c r="Y32" t="b">
        <f t="shared" si="9"/>
        <v>0</v>
      </c>
      <c r="Z32">
        <f t="shared" si="16"/>
        <v>0</v>
      </c>
      <c r="AA32">
        <f t="shared" si="17"/>
        <v>0</v>
      </c>
      <c r="AC32" s="1">
        <f>VLOOKUP(A32,'Cal27 CTB'!A:E,2,FALSE)</f>
        <v>1.0229282319967099</v>
      </c>
      <c r="AD32" s="1">
        <f>VLOOKUP(A32,'Cal27 CTB'!A:E,3,FALSE)</f>
        <v>0.849593902856009</v>
      </c>
      <c r="AE32" s="1">
        <f>VLOOKUP(A32,'Cal27 CTB'!A:E,4,FALSE)</f>
        <v>0.91468895606364897</v>
      </c>
      <c r="AF32" s="1">
        <f>VLOOKUP(A32,'Cal27 CTB'!A:E,5,FALSE)</f>
        <v>0.93153035432629105</v>
      </c>
      <c r="AG32" s="2">
        <f t="shared" si="10"/>
        <v>0</v>
      </c>
      <c r="AH32" t="b">
        <f t="shared" si="11"/>
        <v>0</v>
      </c>
      <c r="AI32" s="1">
        <f>VLOOKUP(A32,'Cal27 CTB'!H:L,2,FALSE)</f>
        <v>0.949423304518902</v>
      </c>
      <c r="AJ32" s="1">
        <f>VLOOKUP(A32,'Cal27 CTB'!H:L,3,FALSE)</f>
        <v>0.98031882572319895</v>
      </c>
      <c r="AK32" s="1">
        <f>VLOOKUP(A32,'Cal27 CTB'!H:L,4,FALSE)</f>
        <v>0.86094064446934904</v>
      </c>
      <c r="AL32" s="1">
        <f>VLOOKUP(A32,'Cal27 CTB'!H:L,5,FALSE)</f>
        <v>0.94362770264806295</v>
      </c>
      <c r="AM32" s="2">
        <f t="shared" si="12"/>
        <v>0</v>
      </c>
      <c r="AN32" t="b">
        <f t="shared" si="13"/>
        <v>0</v>
      </c>
      <c r="AO32">
        <f t="shared" si="14"/>
        <v>0</v>
      </c>
      <c r="AP32">
        <f t="shared" si="15"/>
        <v>0</v>
      </c>
    </row>
    <row r="33" spans="1:42" x14ac:dyDescent="0.2">
      <c r="A33" t="s">
        <v>81</v>
      </c>
      <c r="B33" t="s">
        <v>208</v>
      </c>
      <c r="C33" s="1">
        <v>1.02084691186626</v>
      </c>
      <c r="D33" s="1">
        <v>1.00579125395472</v>
      </c>
      <c r="E33" s="1">
        <v>0.94034660535784198</v>
      </c>
      <c r="F33" s="1">
        <v>0.90846240505021203</v>
      </c>
      <c r="G33" s="2">
        <f t="shared" si="0"/>
        <v>0</v>
      </c>
      <c r="H33" t="b">
        <f t="shared" si="1"/>
        <v>0</v>
      </c>
      <c r="I33" s="1">
        <v>0.84831306824405694</v>
      </c>
      <c r="J33" s="1">
        <v>0.82608544664498296</v>
      </c>
      <c r="K33" s="1">
        <v>0.96745034228119398</v>
      </c>
      <c r="L33" s="1">
        <v>0.94353807497181896</v>
      </c>
      <c r="M33" s="2">
        <f t="shared" si="2"/>
        <v>1</v>
      </c>
      <c r="N33" t="b">
        <f t="shared" si="3"/>
        <v>0</v>
      </c>
      <c r="O33">
        <f t="shared" si="4"/>
        <v>1</v>
      </c>
      <c r="P33">
        <f t="shared" si="5"/>
        <v>0</v>
      </c>
      <c r="R33" s="1">
        <f>VLOOKUP($B33,'FADU compounds alone runs 1 3'!$A:$I,5,FALSE)</f>
        <v>0.90592686291935898</v>
      </c>
      <c r="S33" s="1">
        <f>VLOOKUP($B33,'FADU compounds alone runs 1 3'!$A:$I,3,FALSE)</f>
        <v>0.872176888489404</v>
      </c>
      <c r="T33" s="2">
        <f t="shared" si="6"/>
        <v>0</v>
      </c>
      <c r="U33" t="b">
        <f t="shared" si="7"/>
        <v>0</v>
      </c>
      <c r="V33" s="15">
        <f>VLOOKUP($B33,'FADU compounds alone runs 1 3'!$A:$I,7,FALSE)</f>
        <v>0.84879476976206503</v>
      </c>
      <c r="W33" s="1">
        <f>VLOOKUP($B33,'FADU compounds alone runs 1 3'!$A:$I,9,FALSE)</f>
        <v>0.76582452610130602</v>
      </c>
      <c r="X33" s="2">
        <f t="shared" si="8"/>
        <v>2</v>
      </c>
      <c r="Y33" t="b">
        <f t="shared" si="9"/>
        <v>0</v>
      </c>
      <c r="Z33">
        <f t="shared" si="16"/>
        <v>2</v>
      </c>
      <c r="AA33">
        <f t="shared" si="17"/>
        <v>0</v>
      </c>
      <c r="AC33" s="1">
        <f>VLOOKUP(A33,'Cal27 CTB'!A:E,2,FALSE)</f>
        <v>0.91477212146926501</v>
      </c>
      <c r="AD33" s="1">
        <f>VLOOKUP(A33,'Cal27 CTB'!A:E,3,FALSE)</f>
        <v>0.67721250955155998</v>
      </c>
      <c r="AE33" s="1">
        <f>VLOOKUP(A33,'Cal27 CTB'!A:E,4,FALSE)</f>
        <v>0.85509288345538104</v>
      </c>
      <c r="AF33" s="1">
        <f>VLOOKUP(A33,'Cal27 CTB'!A:E,5,FALSE)</f>
        <v>0.68884665856011695</v>
      </c>
      <c r="AG33" s="2">
        <f t="shared" si="10"/>
        <v>0</v>
      </c>
      <c r="AH33" t="b">
        <f t="shared" si="11"/>
        <v>0</v>
      </c>
      <c r="AI33" s="1">
        <f>VLOOKUP(A33,'Cal27 CTB'!H:L,2,FALSE)</f>
        <v>0.86168467117802905</v>
      </c>
      <c r="AJ33" s="1">
        <f>VLOOKUP(A33,'Cal27 CTB'!H:L,3,FALSE)</f>
        <v>0.68800531820135402</v>
      </c>
      <c r="AK33" s="1">
        <f>VLOOKUP(A33,'Cal27 CTB'!H:L,4,FALSE)</f>
        <v>0.74724243523948597</v>
      </c>
      <c r="AL33" s="1">
        <f>VLOOKUP(A33,'Cal27 CTB'!H:L,5,FALSE)</f>
        <v>0.69850310531467497</v>
      </c>
      <c r="AM33" s="2">
        <f t="shared" si="12"/>
        <v>1</v>
      </c>
      <c r="AN33" t="b">
        <f t="shared" si="13"/>
        <v>1</v>
      </c>
      <c r="AO33">
        <f t="shared" si="14"/>
        <v>1</v>
      </c>
      <c r="AP33">
        <f t="shared" si="15"/>
        <v>1</v>
      </c>
    </row>
    <row r="34" spans="1:42" x14ac:dyDescent="0.2">
      <c r="A34" t="s">
        <v>36</v>
      </c>
      <c r="B34" t="s">
        <v>36</v>
      </c>
      <c r="C34" s="1">
        <v>1.0421085060155</v>
      </c>
      <c r="D34" s="1">
        <v>0.98755378812934302</v>
      </c>
      <c r="E34" s="1">
        <v>0.83713298140036796</v>
      </c>
      <c r="F34" s="1">
        <v>0.85190873885985097</v>
      </c>
      <c r="G34" s="2">
        <f t="shared" si="0"/>
        <v>1</v>
      </c>
      <c r="H34" t="b">
        <f t="shared" si="1"/>
        <v>0</v>
      </c>
      <c r="I34" s="1">
        <v>0.98180850882529203</v>
      </c>
      <c r="J34" s="1">
        <v>0.94672290625786804</v>
      </c>
      <c r="K34" s="1">
        <v>0.85537812347850495</v>
      </c>
      <c r="L34" s="1">
        <v>0.93933219209601104</v>
      </c>
      <c r="M34" s="2">
        <f t="shared" si="2"/>
        <v>0</v>
      </c>
      <c r="N34" t="b">
        <f t="shared" si="3"/>
        <v>0</v>
      </c>
      <c r="O34">
        <f t="shared" si="4"/>
        <v>1</v>
      </c>
      <c r="P34">
        <f t="shared" si="5"/>
        <v>0</v>
      </c>
      <c r="R34" s="1">
        <f>VLOOKUP($B34,'FADU compounds alone runs 1 3'!$A:$I,5,FALSE)</f>
        <v>1.0088407973268401</v>
      </c>
      <c r="S34" s="1">
        <f>VLOOKUP($B34,'FADU compounds alone runs 1 3'!$A:$I,3,FALSE)</f>
        <v>0.77749929324325895</v>
      </c>
      <c r="T34" s="2">
        <f t="shared" si="6"/>
        <v>1</v>
      </c>
      <c r="U34" t="b">
        <f t="shared" si="7"/>
        <v>0</v>
      </c>
      <c r="V34" s="15">
        <f>VLOOKUP($B34,'FADU compounds alone runs 1 3'!$A:$I,7,FALSE)</f>
        <v>0.91751604772917295</v>
      </c>
      <c r="W34" s="1">
        <f>VLOOKUP($B34,'FADU compounds alone runs 1 3'!$A:$I,9,FALSE)</f>
        <v>0.84707713989122202</v>
      </c>
      <c r="X34" s="2">
        <f t="shared" si="8"/>
        <v>1</v>
      </c>
      <c r="Y34" t="b">
        <f t="shared" si="9"/>
        <v>0</v>
      </c>
      <c r="Z34">
        <f t="shared" si="16"/>
        <v>2</v>
      </c>
      <c r="AA34">
        <f t="shared" si="17"/>
        <v>0</v>
      </c>
      <c r="AC34" s="1">
        <f>VLOOKUP(A34,'Cal27 CTB'!A:E,2,FALSE)</f>
        <v>1.08801226954758</v>
      </c>
      <c r="AD34" s="1">
        <f>VLOOKUP(A34,'Cal27 CTB'!A:E,3,FALSE)</f>
        <v>0.88745446252680804</v>
      </c>
      <c r="AE34" s="1">
        <f>VLOOKUP(A34,'Cal27 CTB'!A:E,4,FALSE)</f>
        <v>0.99051040913026001</v>
      </c>
      <c r="AF34" s="1">
        <f>VLOOKUP(A34,'Cal27 CTB'!A:E,5,FALSE)</f>
        <v>0.86972517403389604</v>
      </c>
      <c r="AG34" s="2">
        <f t="shared" si="10"/>
        <v>0</v>
      </c>
      <c r="AH34" t="b">
        <f t="shared" si="11"/>
        <v>0</v>
      </c>
      <c r="AI34" s="1">
        <f>VLOOKUP(A34,'Cal27 CTB'!H:L,2,FALSE)</f>
        <v>0.95400648857034198</v>
      </c>
      <c r="AJ34" s="1">
        <f>VLOOKUP(A34,'Cal27 CTB'!H:L,3,FALSE)</f>
        <v>0.81672224724581799</v>
      </c>
      <c r="AK34" s="1">
        <f>VLOOKUP(A34,'Cal27 CTB'!H:L,4,FALSE)</f>
        <v>0.93940899682622003</v>
      </c>
      <c r="AL34" s="1">
        <f>VLOOKUP(A34,'Cal27 CTB'!H:L,5,FALSE)</f>
        <v>0.84371661795444397</v>
      </c>
      <c r="AM34" s="2">
        <f t="shared" si="12"/>
        <v>0</v>
      </c>
      <c r="AN34" t="b">
        <f t="shared" si="13"/>
        <v>0</v>
      </c>
      <c r="AO34">
        <f t="shared" si="14"/>
        <v>0</v>
      </c>
      <c r="AP34">
        <f t="shared" si="15"/>
        <v>0</v>
      </c>
    </row>
    <row r="35" spans="1:42" x14ac:dyDescent="0.2">
      <c r="A35" t="s">
        <v>74</v>
      </c>
      <c r="B35" t="s">
        <v>74</v>
      </c>
      <c r="C35" s="1">
        <v>1.0153253045486199</v>
      </c>
      <c r="D35" s="1">
        <v>0.98203388171293005</v>
      </c>
      <c r="E35" s="1">
        <v>1.0428845447456601</v>
      </c>
      <c r="F35" s="1">
        <v>0.96296512604121798</v>
      </c>
      <c r="G35" s="2">
        <f t="shared" si="0"/>
        <v>0</v>
      </c>
      <c r="H35" t="b">
        <f t="shared" si="1"/>
        <v>0</v>
      </c>
      <c r="I35" s="1">
        <v>0.77265207254957902</v>
      </c>
      <c r="J35" s="1">
        <v>0.85983512791657701</v>
      </c>
      <c r="K35" s="1">
        <v>0.95744786237380497</v>
      </c>
      <c r="L35" s="1">
        <v>0.94345575391585701</v>
      </c>
      <c r="M35" s="2">
        <f t="shared" si="2"/>
        <v>1</v>
      </c>
      <c r="N35" t="b">
        <f t="shared" si="3"/>
        <v>0</v>
      </c>
      <c r="O35">
        <f t="shared" si="4"/>
        <v>1</v>
      </c>
      <c r="P35">
        <f t="shared" si="5"/>
        <v>0</v>
      </c>
      <c r="R35" s="1">
        <f>VLOOKUP($B35,'FADU compounds alone runs 1 3'!$A:$I,5,FALSE)</f>
        <v>0.97413565894691001</v>
      </c>
      <c r="S35" s="1">
        <f>VLOOKUP($B35,'FADU compounds alone runs 1 3'!$A:$I,3,FALSE)</f>
        <v>0.95341679972706805</v>
      </c>
      <c r="T35" s="2">
        <f t="shared" si="6"/>
        <v>0</v>
      </c>
      <c r="U35" t="b">
        <f t="shared" si="7"/>
        <v>0</v>
      </c>
      <c r="V35" s="15">
        <f>VLOOKUP($B35,'FADU compounds alone runs 1 3'!$A:$I,7,FALSE)</f>
        <v>0.87664108681247599</v>
      </c>
      <c r="W35" s="1">
        <f>VLOOKUP($B35,'FADU compounds alone runs 1 3'!$A:$I,9,FALSE)</f>
        <v>0.93242627100019304</v>
      </c>
      <c r="X35" s="2">
        <f t="shared" si="8"/>
        <v>0</v>
      </c>
      <c r="Y35" t="b">
        <f t="shared" si="9"/>
        <v>0</v>
      </c>
      <c r="Z35">
        <f t="shared" si="16"/>
        <v>0</v>
      </c>
      <c r="AA35">
        <f t="shared" si="17"/>
        <v>0</v>
      </c>
      <c r="AC35" s="1">
        <f>VLOOKUP(A35,'Cal27 CTB'!A:E,2,FALSE)</f>
        <v>1.02900713417338</v>
      </c>
      <c r="AD35" s="1">
        <f>VLOOKUP(A35,'Cal27 CTB'!A:E,3,FALSE)</f>
        <v>0.94461424458557897</v>
      </c>
      <c r="AE35" s="1">
        <f>VLOOKUP(A35,'Cal27 CTB'!A:E,4,FALSE)</f>
        <v>0.99058552831778202</v>
      </c>
      <c r="AF35" s="1">
        <f>VLOOKUP(A35,'Cal27 CTB'!A:E,5,FALSE)</f>
        <v>1.0030100813182901</v>
      </c>
      <c r="AG35" s="2">
        <f t="shared" si="10"/>
        <v>0</v>
      </c>
      <c r="AH35" t="b">
        <f t="shared" si="11"/>
        <v>0</v>
      </c>
      <c r="AI35" s="1">
        <f>VLOOKUP(A35,'Cal27 CTB'!H:L,2,FALSE)</f>
        <v>0.94008731814458402</v>
      </c>
      <c r="AJ35" s="1">
        <f>VLOOKUP(A35,'Cal27 CTB'!H:L,3,FALSE)</f>
        <v>0.99696983648205895</v>
      </c>
      <c r="AK35" s="1">
        <f>VLOOKUP(A35,'Cal27 CTB'!H:L,4,FALSE)</f>
        <v>0.91692914469405595</v>
      </c>
      <c r="AL35" s="1">
        <f>VLOOKUP(A35,'Cal27 CTB'!H:L,5,FALSE)</f>
        <v>0.99290664855351096</v>
      </c>
      <c r="AM35" s="2">
        <f t="shared" si="12"/>
        <v>0</v>
      </c>
      <c r="AN35" t="b">
        <f t="shared" si="13"/>
        <v>0</v>
      </c>
      <c r="AO35">
        <f t="shared" si="14"/>
        <v>0</v>
      </c>
      <c r="AP35">
        <f t="shared" si="15"/>
        <v>0</v>
      </c>
    </row>
    <row r="36" spans="1:42" x14ac:dyDescent="0.2">
      <c r="A36" t="s">
        <v>79</v>
      </c>
      <c r="B36" t="s">
        <v>79</v>
      </c>
      <c r="C36" s="1">
        <v>0.94521646312434504</v>
      </c>
      <c r="D36" s="1">
        <v>0.913773257556173</v>
      </c>
      <c r="E36" s="1">
        <v>1.03284548736631</v>
      </c>
      <c r="F36" s="1">
        <v>0.92902776452392</v>
      </c>
      <c r="G36" s="2">
        <f t="shared" si="0"/>
        <v>0</v>
      </c>
      <c r="H36" t="b">
        <f t="shared" si="1"/>
        <v>0</v>
      </c>
      <c r="I36" s="1">
        <v>0.82944984384860299</v>
      </c>
      <c r="J36" s="1">
        <v>0.858533238339942</v>
      </c>
      <c r="K36" s="1">
        <v>0.91877394636015297</v>
      </c>
      <c r="L36" s="1">
        <v>1.0758054190413999</v>
      </c>
      <c r="M36" s="2">
        <f t="shared" si="2"/>
        <v>1</v>
      </c>
      <c r="N36" t="b">
        <f t="shared" si="3"/>
        <v>0</v>
      </c>
      <c r="O36">
        <f t="shared" si="4"/>
        <v>1</v>
      </c>
      <c r="P36">
        <f t="shared" si="5"/>
        <v>0</v>
      </c>
      <c r="R36" s="1">
        <f>VLOOKUP($B36,'FADU compounds alone runs 1 3'!$A:$I,5,FALSE)</f>
        <v>0.97670203473722805</v>
      </c>
      <c r="S36" s="1">
        <f>VLOOKUP($B36,'FADU compounds alone runs 1 3'!$A:$I,3,FALSE)</f>
        <v>0.89802726980296399</v>
      </c>
      <c r="T36" s="2">
        <f t="shared" si="6"/>
        <v>0</v>
      </c>
      <c r="U36" t="b">
        <f t="shared" si="7"/>
        <v>0</v>
      </c>
      <c r="V36" s="15">
        <f>VLOOKUP($B36,'FADU compounds alone runs 1 3'!$A:$I,7,FALSE)</f>
        <v>0.87949723670923197</v>
      </c>
      <c r="W36" s="1">
        <f>VLOOKUP($B36,'FADU compounds alone runs 1 3'!$A:$I,9,FALSE)</f>
        <v>0.94233070297743105</v>
      </c>
      <c r="X36" s="2">
        <f t="shared" si="8"/>
        <v>0</v>
      </c>
      <c r="Y36" t="b">
        <f t="shared" si="9"/>
        <v>0</v>
      </c>
      <c r="Z36">
        <f t="shared" si="16"/>
        <v>0</v>
      </c>
      <c r="AA36">
        <f t="shared" si="17"/>
        <v>0</v>
      </c>
      <c r="AC36" s="1">
        <f>VLOOKUP(A36,'Cal27 CTB'!A:E,2,FALSE)</f>
        <v>1.09695294278253</v>
      </c>
      <c r="AD36" s="1">
        <f>VLOOKUP(A36,'Cal27 CTB'!A:E,3,FALSE)</f>
        <v>0.90769323181159201</v>
      </c>
      <c r="AE36" s="1">
        <f>VLOOKUP(A36,'Cal27 CTB'!A:E,4,FALSE)</f>
        <v>0.95586660082804698</v>
      </c>
      <c r="AF36" s="1">
        <f>VLOOKUP(A36,'Cal27 CTB'!A:E,5,FALSE)</f>
        <v>1.0574931776215</v>
      </c>
      <c r="AG36" s="2">
        <f t="shared" si="10"/>
        <v>0</v>
      </c>
      <c r="AH36" t="b">
        <f t="shared" si="11"/>
        <v>0</v>
      </c>
      <c r="AI36" s="1">
        <f>VLOOKUP(A36,'Cal27 CTB'!H:L,2,FALSE)</f>
        <v>0.90799878938007605</v>
      </c>
      <c r="AJ36" s="1">
        <f>VLOOKUP(A36,'Cal27 CTB'!H:L,3,FALSE)</f>
        <v>0.96731924228819</v>
      </c>
      <c r="AK36" s="1">
        <f>VLOOKUP(A36,'Cal27 CTB'!H:L,4,FALSE)</f>
        <v>0.97552052505672204</v>
      </c>
      <c r="AL36" s="1">
        <f>VLOOKUP(A36,'Cal27 CTB'!H:L,5,FALSE)</f>
        <v>1.0090962042913001</v>
      </c>
      <c r="AM36" s="2">
        <f t="shared" si="12"/>
        <v>0</v>
      </c>
      <c r="AN36" t="b">
        <f t="shared" si="13"/>
        <v>0</v>
      </c>
      <c r="AO36">
        <f t="shared" si="14"/>
        <v>0</v>
      </c>
      <c r="AP36">
        <f t="shared" si="15"/>
        <v>0</v>
      </c>
    </row>
    <row r="37" spans="1:42" x14ac:dyDescent="0.2">
      <c r="A37" t="s">
        <v>80</v>
      </c>
      <c r="B37" t="s">
        <v>80</v>
      </c>
      <c r="C37" s="1">
        <v>0.95195281617263405</v>
      </c>
      <c r="D37" s="1">
        <v>0.97222174320798305</v>
      </c>
      <c r="E37" s="1">
        <v>0.86919101229152296</v>
      </c>
      <c r="F37" s="1">
        <v>0.84254703447482104</v>
      </c>
      <c r="G37" s="2">
        <f t="shared" si="0"/>
        <v>0</v>
      </c>
      <c r="H37" t="b">
        <f t="shared" si="1"/>
        <v>0</v>
      </c>
      <c r="I37" s="1">
        <v>1.0504517339171999</v>
      </c>
      <c r="J37" s="1">
        <v>0.92086291781097196</v>
      </c>
      <c r="K37" s="1">
        <v>0.82331816341958297</v>
      </c>
      <c r="L37" s="1">
        <v>0.85485022266603405</v>
      </c>
      <c r="M37" s="2">
        <f t="shared" si="2"/>
        <v>1</v>
      </c>
      <c r="N37" t="b">
        <f t="shared" si="3"/>
        <v>0</v>
      </c>
      <c r="O37">
        <f t="shared" si="4"/>
        <v>1</v>
      </c>
      <c r="P37">
        <f t="shared" si="5"/>
        <v>0</v>
      </c>
      <c r="R37" s="1">
        <f>VLOOKUP($B37,'FADU compounds alone runs 1 3'!$A:$I,5,FALSE)</f>
        <v>1.01294873402063</v>
      </c>
      <c r="S37" s="1">
        <f>VLOOKUP($B37,'FADU compounds alone runs 1 3'!$A:$I,3,FALSE)</f>
        <v>0.77773391360108701</v>
      </c>
      <c r="T37" s="2">
        <f t="shared" si="6"/>
        <v>1</v>
      </c>
      <c r="U37" t="b">
        <f t="shared" si="7"/>
        <v>0</v>
      </c>
      <c r="V37" s="15">
        <f>VLOOKUP($B37,'FADU compounds alone runs 1 3'!$A:$I,7,FALSE)</f>
        <v>0.92111945690441499</v>
      </c>
      <c r="W37" s="1">
        <f>VLOOKUP($B37,'FADU compounds alone runs 1 3'!$A:$I,9,FALSE)</f>
        <v>0.70057963772926701</v>
      </c>
      <c r="X37" s="2">
        <f t="shared" si="8"/>
        <v>1</v>
      </c>
      <c r="Y37" t="b">
        <f t="shared" si="9"/>
        <v>1</v>
      </c>
      <c r="Z37">
        <f t="shared" si="16"/>
        <v>2</v>
      </c>
      <c r="AA37">
        <f t="shared" si="17"/>
        <v>1</v>
      </c>
      <c r="AC37" s="1">
        <f>VLOOKUP(A37,'Cal27 CTB'!A:E,2,FALSE)</f>
        <v>1.0300024839787001</v>
      </c>
      <c r="AD37" s="1">
        <f>VLOOKUP(A37,'Cal27 CTB'!A:E,3,FALSE)</f>
        <v>0.91179872456050304</v>
      </c>
      <c r="AE37" s="1">
        <f>VLOOKUP(A37,'Cal27 CTB'!A:E,4,FALSE)</f>
        <v>0.91101745558710001</v>
      </c>
      <c r="AF37" s="1">
        <f>VLOOKUP(A37,'Cal27 CTB'!A:E,5,FALSE)</f>
        <v>0.92867296377433095</v>
      </c>
      <c r="AG37" s="2">
        <f t="shared" si="10"/>
        <v>0</v>
      </c>
      <c r="AH37" t="b">
        <f t="shared" si="11"/>
        <v>0</v>
      </c>
      <c r="AI37" s="1">
        <f>VLOOKUP(A37,'Cal27 CTB'!H:L,2,FALSE)</f>
        <v>0.98327718577156797</v>
      </c>
      <c r="AJ37" s="1">
        <f>VLOOKUP(A37,'Cal27 CTB'!H:L,3,FALSE)</f>
        <v>0.825089593613066</v>
      </c>
      <c r="AK37" s="1">
        <f>VLOOKUP(A37,'Cal27 CTB'!H:L,4,FALSE)</f>
        <v>0.93115000502391099</v>
      </c>
      <c r="AL37" s="1">
        <f>VLOOKUP(A37,'Cal27 CTB'!H:L,5,FALSE)</f>
        <v>0.84189403193422496</v>
      </c>
      <c r="AM37" s="2">
        <f t="shared" si="12"/>
        <v>0</v>
      </c>
      <c r="AN37" t="b">
        <f t="shared" si="13"/>
        <v>0</v>
      </c>
      <c r="AO37">
        <f t="shared" si="14"/>
        <v>0</v>
      </c>
      <c r="AP37">
        <f t="shared" si="15"/>
        <v>0</v>
      </c>
    </row>
    <row r="38" spans="1:42" x14ac:dyDescent="0.2">
      <c r="A38" t="s">
        <v>69</v>
      </c>
      <c r="B38" t="s">
        <v>69</v>
      </c>
      <c r="C38" s="1">
        <v>0.97706638342271301</v>
      </c>
      <c r="D38" s="1">
        <v>0.99647642439196105</v>
      </c>
      <c r="E38" s="1">
        <v>0.94557942925586103</v>
      </c>
      <c r="F38" s="1">
        <v>0.98809115547977899</v>
      </c>
      <c r="G38" s="2">
        <f t="shared" si="0"/>
        <v>0</v>
      </c>
      <c r="H38" t="b">
        <f t="shared" si="1"/>
        <v>0</v>
      </c>
      <c r="I38" s="1">
        <v>0.76546034749627501</v>
      </c>
      <c r="J38" s="1">
        <v>0.922884094166321</v>
      </c>
      <c r="K38" s="1">
        <v>0.94952915627165002</v>
      </c>
      <c r="L38" s="1">
        <v>0.93617681152744803</v>
      </c>
      <c r="M38" s="2">
        <f t="shared" si="2"/>
        <v>1</v>
      </c>
      <c r="N38" t="b">
        <f t="shared" si="3"/>
        <v>0</v>
      </c>
      <c r="O38">
        <f t="shared" si="4"/>
        <v>1</v>
      </c>
      <c r="P38">
        <f t="shared" si="5"/>
        <v>0</v>
      </c>
      <c r="R38" s="1">
        <f>VLOOKUP($B38,'FADU compounds alone runs 1 3'!$A:$I,5,FALSE)</f>
        <v>1.07175469276658</v>
      </c>
      <c r="S38" s="1">
        <f>VLOOKUP($B38,'FADU compounds alone runs 1 3'!$A:$I,3,FALSE)</f>
        <v>1.0336075149207</v>
      </c>
      <c r="T38" s="2">
        <f t="shared" si="6"/>
        <v>0</v>
      </c>
      <c r="U38" t="b">
        <f t="shared" si="7"/>
        <v>0</v>
      </c>
      <c r="V38" s="15">
        <f>VLOOKUP($B38,'FADU compounds alone runs 1 3'!$A:$I,7,FALSE)</f>
        <v>0.96253640808511898</v>
      </c>
      <c r="W38" s="1">
        <f>VLOOKUP($B38,'FADU compounds alone runs 1 3'!$A:$I,9,FALSE)</f>
        <v>1.0083714569093301</v>
      </c>
      <c r="X38" s="2">
        <f t="shared" si="8"/>
        <v>0</v>
      </c>
      <c r="Y38" t="b">
        <f t="shared" si="9"/>
        <v>0</v>
      </c>
      <c r="Z38">
        <f t="shared" si="16"/>
        <v>0</v>
      </c>
      <c r="AA38">
        <f t="shared" si="17"/>
        <v>0</v>
      </c>
      <c r="AC38" s="1">
        <f>VLOOKUP(A38,'Cal27 CTB'!A:E,2,FALSE)</f>
        <v>1.0448276169283599</v>
      </c>
      <c r="AD38" s="1">
        <f>VLOOKUP(A38,'Cal27 CTB'!A:E,3,FALSE)</f>
        <v>0.93357849519025504</v>
      </c>
      <c r="AE38" s="1">
        <f>VLOOKUP(A38,'Cal27 CTB'!A:E,4,FALSE)</f>
        <v>1.0081126022473399</v>
      </c>
      <c r="AF38" s="1">
        <f>VLOOKUP(A38,'Cal27 CTB'!A:E,5,FALSE)</f>
        <v>0.99879482111948203</v>
      </c>
      <c r="AG38" s="2">
        <f t="shared" si="10"/>
        <v>0</v>
      </c>
      <c r="AH38" t="b">
        <f t="shared" si="11"/>
        <v>0</v>
      </c>
      <c r="AI38" s="1">
        <f>VLOOKUP(A38,'Cal27 CTB'!H:L,2,FALSE)</f>
        <v>0.93822477506641999</v>
      </c>
      <c r="AJ38" s="1">
        <f>VLOOKUP(A38,'Cal27 CTB'!H:L,3,FALSE)</f>
        <v>0.97323568406456196</v>
      </c>
      <c r="AK38" s="1">
        <f>VLOOKUP(A38,'Cal27 CTB'!H:L,4,FALSE)</f>
        <v>0.917536481959078</v>
      </c>
      <c r="AL38" s="1">
        <f>VLOOKUP(A38,'Cal27 CTB'!H:L,5,FALSE)</f>
        <v>0.98742890265550798</v>
      </c>
      <c r="AM38" s="2">
        <f t="shared" si="12"/>
        <v>0</v>
      </c>
      <c r="AN38" t="b">
        <f t="shared" si="13"/>
        <v>0</v>
      </c>
      <c r="AO38">
        <f t="shared" si="14"/>
        <v>0</v>
      </c>
      <c r="AP38">
        <f t="shared" si="15"/>
        <v>0</v>
      </c>
    </row>
    <row r="39" spans="1:42" x14ac:dyDescent="0.2">
      <c r="A39" t="s">
        <v>30</v>
      </c>
      <c r="B39" t="s">
        <v>30</v>
      </c>
      <c r="C39" s="1">
        <v>0.95636594715372103</v>
      </c>
      <c r="D39" s="1">
        <v>1.0018335637417299</v>
      </c>
      <c r="E39" s="1">
        <v>0.81773557242371098</v>
      </c>
      <c r="F39" s="1">
        <v>0.86230406455728303</v>
      </c>
      <c r="G39" s="2">
        <f t="shared" si="0"/>
        <v>1</v>
      </c>
      <c r="H39" t="b">
        <f t="shared" si="1"/>
        <v>0</v>
      </c>
      <c r="I39" s="1">
        <v>1.0299490906961899</v>
      </c>
      <c r="J39" s="1">
        <v>0.97900115243087804</v>
      </c>
      <c r="K39" s="1">
        <v>0.87475002653797296</v>
      </c>
      <c r="L39" s="1">
        <v>0.89225543427591503</v>
      </c>
      <c r="M39" s="2">
        <f t="shared" si="2"/>
        <v>0</v>
      </c>
      <c r="N39" t="b">
        <f t="shared" si="3"/>
        <v>0</v>
      </c>
      <c r="O39">
        <f t="shared" si="4"/>
        <v>1</v>
      </c>
      <c r="P39">
        <f t="shared" si="5"/>
        <v>0</v>
      </c>
      <c r="R39" s="1">
        <f>VLOOKUP($B39,'FADU compounds alone runs 1 3'!$A:$I,5,FALSE)</f>
        <v>1.1695168594485199</v>
      </c>
      <c r="S39" s="1">
        <f>VLOOKUP($B39,'FADU compounds alone runs 1 3'!$A:$I,3,FALSE)</f>
        <v>0.90019674082450696</v>
      </c>
      <c r="T39" s="2">
        <f t="shared" si="6"/>
        <v>0</v>
      </c>
      <c r="U39" t="b">
        <f t="shared" si="7"/>
        <v>0</v>
      </c>
      <c r="V39" s="15">
        <f>VLOOKUP($B39,'FADU compounds alone runs 1 3'!$A:$I,7,FALSE)</f>
        <v>1.01186175533443</v>
      </c>
      <c r="W39" s="1">
        <f>VLOOKUP($B39,'FADU compounds alone runs 1 3'!$A:$I,9,FALSE)</f>
        <v>0.93544367518891602</v>
      </c>
      <c r="X39" s="2">
        <f t="shared" si="8"/>
        <v>0</v>
      </c>
      <c r="Y39" t="b">
        <f t="shared" si="9"/>
        <v>0</v>
      </c>
      <c r="Z39">
        <f t="shared" si="16"/>
        <v>0</v>
      </c>
      <c r="AA39">
        <f t="shared" si="17"/>
        <v>0</v>
      </c>
      <c r="AC39" s="1">
        <f>VLOOKUP(A39,'Cal27 CTB'!A:E,2,FALSE)</f>
        <v>0.96124466219925897</v>
      </c>
      <c r="AD39" s="1">
        <f>VLOOKUP(A39,'Cal27 CTB'!A:E,3,FALSE)</f>
        <v>0.93170380741259196</v>
      </c>
      <c r="AE39" s="1">
        <f>VLOOKUP(A39,'Cal27 CTB'!A:E,4,FALSE)</f>
        <v>0.99529445992472998</v>
      </c>
      <c r="AF39" s="1">
        <f>VLOOKUP(A39,'Cal27 CTB'!A:E,5,FALSE)</f>
        <v>1.0265682516972301</v>
      </c>
      <c r="AG39" s="2">
        <f t="shared" si="10"/>
        <v>0</v>
      </c>
      <c r="AH39" t="b">
        <f t="shared" si="11"/>
        <v>0</v>
      </c>
      <c r="AI39" s="1">
        <f>VLOOKUP(A39,'Cal27 CTB'!H:L,2,FALSE)</f>
        <v>0.97530256939237703</v>
      </c>
      <c r="AJ39" s="1">
        <f>VLOOKUP(A39,'Cal27 CTB'!H:L,3,FALSE)</f>
        <v>0.90104118285173496</v>
      </c>
      <c r="AK39" s="1">
        <f>VLOOKUP(A39,'Cal27 CTB'!H:L,4,FALSE)</f>
        <v>0.93421300116037798</v>
      </c>
      <c r="AL39" s="1">
        <f>VLOOKUP(A39,'Cal27 CTB'!H:L,5,FALSE)</f>
        <v>1.01649089538869</v>
      </c>
      <c r="AM39" s="2">
        <f t="shared" si="12"/>
        <v>0</v>
      </c>
      <c r="AN39" t="b">
        <f t="shared" si="13"/>
        <v>0</v>
      </c>
      <c r="AO39">
        <f t="shared" si="14"/>
        <v>0</v>
      </c>
      <c r="AP39">
        <f t="shared" si="15"/>
        <v>0</v>
      </c>
    </row>
    <row r="40" spans="1:42" x14ac:dyDescent="0.2">
      <c r="A40" t="s">
        <v>72</v>
      </c>
      <c r="B40" t="s">
        <v>72</v>
      </c>
      <c r="C40" s="1">
        <v>0.87267403721875403</v>
      </c>
      <c r="D40" s="1">
        <v>0.92832751693304405</v>
      </c>
      <c r="E40" s="1">
        <v>0.90520198484476899</v>
      </c>
      <c r="F40" s="1">
        <v>0.84920202015282598</v>
      </c>
      <c r="G40" s="2">
        <f t="shared" ref="G40:G71" si="18">(C40&lt;0.85)+(E40&lt;0.85)</f>
        <v>0</v>
      </c>
      <c r="H40" t="b">
        <f t="shared" ref="H40:H71" si="19">(E40&lt;0.75)</f>
        <v>0</v>
      </c>
      <c r="I40" s="1">
        <v>0.76293619430540305</v>
      </c>
      <c r="J40" s="1">
        <v>0.902284247701446</v>
      </c>
      <c r="K40" s="1">
        <v>0.87034053777068998</v>
      </c>
      <c r="L40" s="1">
        <v>0.77700450896047502</v>
      </c>
      <c r="M40" s="2">
        <f t="shared" ref="M40:M71" si="20">(I40&lt;0.85)+(K40&lt;0.85)</f>
        <v>1</v>
      </c>
      <c r="N40" t="b">
        <f t="shared" ref="N40:N71" si="21">(K40&lt;0.75)</f>
        <v>0</v>
      </c>
      <c r="O40">
        <f t="shared" ref="O40:O71" si="22">G40+M40</f>
        <v>1</v>
      </c>
      <c r="P40">
        <f t="shared" ref="P40:P71" si="23">H40+N40</f>
        <v>0</v>
      </c>
      <c r="R40" s="1">
        <f>VLOOKUP($B40,'FADU compounds alone runs 1 3'!$A:$I,5,FALSE)</f>
        <v>0.93095784356842104</v>
      </c>
      <c r="S40" s="1">
        <f>VLOOKUP($B40,'FADU compounds alone runs 1 3'!$A:$I,3,FALSE)</f>
        <v>0.82801173160855002</v>
      </c>
      <c r="T40" s="2">
        <f t="shared" ref="T40:T71" si="24">(R40&lt;0.85)+(S40&lt;0.85)</f>
        <v>1</v>
      </c>
      <c r="U40" t="b">
        <f t="shared" ref="U40:U71" si="25">(S40&lt;0.75)</f>
        <v>0</v>
      </c>
      <c r="V40" s="15">
        <f>VLOOKUP($B40,'FADU compounds alone runs 1 3'!$A:$I,7,FALSE)</f>
        <v>0.89651613233093896</v>
      </c>
      <c r="W40" s="1">
        <f>VLOOKUP($B40,'FADU compounds alone runs 1 3'!$A:$I,9,FALSE)</f>
        <v>0.87408265294804999</v>
      </c>
      <c r="X40" s="2">
        <f t="shared" ref="X40:X71" si="26">(V40&lt;0.85)+(W40&lt;0.85)</f>
        <v>0</v>
      </c>
      <c r="Y40" t="b">
        <f t="shared" ref="Y40:Y71" si="27">(W40&lt;0.75)</f>
        <v>0</v>
      </c>
      <c r="Z40">
        <f t="shared" si="16"/>
        <v>1</v>
      </c>
      <c r="AA40">
        <f t="shared" si="17"/>
        <v>0</v>
      </c>
      <c r="AC40" s="1">
        <f>VLOOKUP(A40,'Cal27 CTB'!A:E,2,FALSE)</f>
        <v>0.948280076247069</v>
      </c>
      <c r="AD40" s="1">
        <f>VLOOKUP(A40,'Cal27 CTB'!A:E,3,FALSE)</f>
        <v>0.80521415224775394</v>
      </c>
      <c r="AE40" s="1">
        <f>VLOOKUP(A40,'Cal27 CTB'!A:E,4,FALSE)</f>
        <v>0.97251165718739496</v>
      </c>
      <c r="AF40" s="1">
        <f>VLOOKUP(A40,'Cal27 CTB'!A:E,5,FALSE)</f>
        <v>0.854407749341482</v>
      </c>
      <c r="AG40" s="2">
        <f t="shared" si="10"/>
        <v>0</v>
      </c>
      <c r="AH40" t="b">
        <f t="shared" si="11"/>
        <v>0</v>
      </c>
      <c r="AI40" s="1">
        <f>VLOOKUP(A40,'Cal27 CTB'!H:L,2,FALSE)</f>
        <v>0.90754621580999695</v>
      </c>
      <c r="AJ40" s="1">
        <f>VLOOKUP(A40,'Cal27 CTB'!H:L,3,FALSE)</f>
        <v>0.73350577643427795</v>
      </c>
      <c r="AK40" s="1">
        <f>VLOOKUP(A40,'Cal27 CTB'!H:L,4,FALSE)</f>
        <v>1.0048934747221001</v>
      </c>
      <c r="AL40" s="1">
        <f>VLOOKUP(A40,'Cal27 CTB'!H:L,5,FALSE)</f>
        <v>0.78349292452830099</v>
      </c>
      <c r="AM40" s="2">
        <f t="shared" si="12"/>
        <v>0</v>
      </c>
      <c r="AN40" t="b">
        <f t="shared" si="13"/>
        <v>0</v>
      </c>
      <c r="AO40">
        <f t="shared" si="14"/>
        <v>0</v>
      </c>
      <c r="AP40">
        <f t="shared" si="15"/>
        <v>0</v>
      </c>
    </row>
    <row r="41" spans="1:42" x14ac:dyDescent="0.2">
      <c r="A41" t="s">
        <v>46</v>
      </c>
      <c r="B41" t="s">
        <v>46</v>
      </c>
      <c r="C41" s="1">
        <v>1.08198612433439</v>
      </c>
      <c r="D41" s="1">
        <v>1.0292343677882101</v>
      </c>
      <c r="E41" s="1">
        <v>0.89140719734571805</v>
      </c>
      <c r="F41" s="1">
        <v>0.92610009635606205</v>
      </c>
      <c r="G41" s="2">
        <f t="shared" si="18"/>
        <v>0</v>
      </c>
      <c r="H41" t="b">
        <f t="shared" si="19"/>
        <v>0</v>
      </c>
      <c r="I41" s="1">
        <v>0.80700012052119496</v>
      </c>
      <c r="J41" s="1">
        <v>0.96338298367588404</v>
      </c>
      <c r="K41" s="1">
        <v>0.93017067934020603</v>
      </c>
      <c r="L41" s="1">
        <v>0.91836953281517097</v>
      </c>
      <c r="M41" s="2">
        <f t="shared" si="20"/>
        <v>1</v>
      </c>
      <c r="N41" t="b">
        <f t="shared" si="21"/>
        <v>0</v>
      </c>
      <c r="O41">
        <f t="shared" si="22"/>
        <v>1</v>
      </c>
      <c r="P41">
        <f t="shared" si="23"/>
        <v>0</v>
      </c>
      <c r="R41" s="1">
        <f>VLOOKUP($B41,'FADU compounds alone runs 1 3'!$A:$I,5,FALSE)</f>
        <v>0.86836580113612805</v>
      </c>
      <c r="S41" s="1">
        <f>VLOOKUP($B41,'FADU compounds alone runs 1 3'!$A:$I,3,FALSE)</f>
        <v>0.68306037615693205</v>
      </c>
      <c r="T41" s="2">
        <f t="shared" si="24"/>
        <v>1</v>
      </c>
      <c r="U41" t="b">
        <f t="shared" si="25"/>
        <v>1</v>
      </c>
      <c r="V41" s="15">
        <f>VLOOKUP($B41,'FADU compounds alone runs 1 3'!$A:$I,7,FALSE)</f>
        <v>0.80356557153637498</v>
      </c>
      <c r="W41" s="1">
        <f>VLOOKUP($B41,'FADU compounds alone runs 1 3'!$A:$I,9,FALSE)</f>
        <v>0.74061961900646101</v>
      </c>
      <c r="X41" s="2">
        <f t="shared" si="26"/>
        <v>2</v>
      </c>
      <c r="Y41" t="b">
        <f t="shared" si="27"/>
        <v>1</v>
      </c>
      <c r="Z41">
        <f t="shared" si="16"/>
        <v>3</v>
      </c>
      <c r="AA41">
        <f t="shared" si="17"/>
        <v>2</v>
      </c>
      <c r="AC41" s="1">
        <f>VLOOKUP(A41,'Cal27 CTB'!A:E,2,FALSE)</f>
        <v>0.99922547534943096</v>
      </c>
      <c r="AD41" s="1">
        <f>VLOOKUP(A41,'Cal27 CTB'!A:E,3,FALSE)</f>
        <v>0.83922908691721698</v>
      </c>
      <c r="AE41" s="1">
        <f>VLOOKUP(A41,'Cal27 CTB'!A:E,4,FALSE)</f>
        <v>0.87783102082388198</v>
      </c>
      <c r="AF41" s="1">
        <f>VLOOKUP(A41,'Cal27 CTB'!A:E,5,FALSE)</f>
        <v>0.84681382392242399</v>
      </c>
      <c r="AG41" s="2">
        <f t="shared" si="10"/>
        <v>0</v>
      </c>
      <c r="AH41" t="b">
        <f t="shared" si="11"/>
        <v>0</v>
      </c>
      <c r="AI41" s="1">
        <f>VLOOKUP(A41,'Cal27 CTB'!H:L,2,FALSE)</f>
        <v>0.92860731443034294</v>
      </c>
      <c r="AJ41" s="1">
        <f>VLOOKUP(A41,'Cal27 CTB'!H:L,3,FALSE)</f>
        <v>0.85832143083791601</v>
      </c>
      <c r="AK41" s="1">
        <f>VLOOKUP(A41,'Cal27 CTB'!H:L,4,FALSE)</f>
        <v>0.80765748742269405</v>
      </c>
      <c r="AL41" s="1">
        <f>VLOOKUP(A41,'Cal27 CTB'!H:L,5,FALSE)</f>
        <v>0.89092737079239404</v>
      </c>
      <c r="AM41" s="2">
        <f t="shared" si="12"/>
        <v>1</v>
      </c>
      <c r="AN41" t="b">
        <f t="shared" si="13"/>
        <v>0</v>
      </c>
      <c r="AO41">
        <f t="shared" si="14"/>
        <v>1</v>
      </c>
      <c r="AP41">
        <f t="shared" si="15"/>
        <v>0</v>
      </c>
    </row>
    <row r="42" spans="1:42" x14ac:dyDescent="0.2">
      <c r="A42" t="s">
        <v>65</v>
      </c>
      <c r="B42" t="s">
        <v>65</v>
      </c>
      <c r="C42" s="1">
        <v>1.14510122790796</v>
      </c>
      <c r="D42" s="1">
        <v>1.09788134295481</v>
      </c>
      <c r="E42" s="1">
        <v>1.04673416547908</v>
      </c>
      <c r="F42" s="1">
        <v>1.0301619821400501</v>
      </c>
      <c r="G42" s="2">
        <f t="shared" si="18"/>
        <v>0</v>
      </c>
      <c r="H42" t="b">
        <f t="shared" si="19"/>
        <v>0</v>
      </c>
      <c r="I42" s="1">
        <v>0.68285297921935195</v>
      </c>
      <c r="J42" s="1">
        <v>0.86828919443837005</v>
      </c>
      <c r="K42" s="1">
        <v>0.99035691779513302</v>
      </c>
      <c r="L42" s="1">
        <v>0.96030371380854695</v>
      </c>
      <c r="M42" s="2">
        <f t="shared" si="20"/>
        <v>1</v>
      </c>
      <c r="N42" t="b">
        <f t="shared" si="21"/>
        <v>0</v>
      </c>
      <c r="O42">
        <f t="shared" si="22"/>
        <v>1</v>
      </c>
      <c r="P42">
        <f t="shared" si="23"/>
        <v>0</v>
      </c>
      <c r="R42" s="1">
        <f>VLOOKUP($B42,'FADU compounds alone runs 1 3'!$A:$I,5,FALSE)</f>
        <v>0.99828670160830202</v>
      </c>
      <c r="S42" s="1">
        <f>VLOOKUP($B42,'FADU compounds alone runs 1 3'!$A:$I,3,FALSE)</f>
        <v>0.96906150414928405</v>
      </c>
      <c r="T42" s="2">
        <f t="shared" si="24"/>
        <v>0</v>
      </c>
      <c r="U42" t="b">
        <f t="shared" si="25"/>
        <v>0</v>
      </c>
      <c r="V42" s="15">
        <f>VLOOKUP($B42,'FADU compounds alone runs 1 3'!$A:$I,7,FALSE)</f>
        <v>0.91370747337937996</v>
      </c>
      <c r="W42" s="1">
        <f>VLOOKUP($B42,'FADU compounds alone runs 1 3'!$A:$I,9,FALSE)</f>
        <v>0.90936976253458002</v>
      </c>
      <c r="X42" s="2">
        <f t="shared" si="26"/>
        <v>0</v>
      </c>
      <c r="Y42" t="b">
        <f t="shared" si="27"/>
        <v>0</v>
      </c>
      <c r="Z42">
        <f t="shared" si="16"/>
        <v>0</v>
      </c>
      <c r="AA42">
        <f t="shared" si="17"/>
        <v>0</v>
      </c>
      <c r="AC42" s="1">
        <f>VLOOKUP(A42,'Cal27 CTB'!A:E,2,FALSE)</f>
        <v>1.0669113346819099</v>
      </c>
      <c r="AD42" s="1">
        <f>VLOOKUP(A42,'Cal27 CTB'!A:E,3,FALSE)</f>
        <v>0.96748586315776797</v>
      </c>
      <c r="AE42" s="1">
        <f>VLOOKUP(A42,'Cal27 CTB'!A:E,4,FALSE)</f>
        <v>0.99846753736294103</v>
      </c>
      <c r="AF42" s="1">
        <f>VLOOKUP(A42,'Cal27 CTB'!A:E,5,FALSE)</f>
        <v>0.99832257779061695</v>
      </c>
      <c r="AG42" s="2">
        <f t="shared" si="10"/>
        <v>0</v>
      </c>
      <c r="AH42" t="b">
        <f t="shared" si="11"/>
        <v>0</v>
      </c>
      <c r="AI42" s="1">
        <f>VLOOKUP(A42,'Cal27 CTB'!H:L,2,FALSE)</f>
        <v>0.98707348860580002</v>
      </c>
      <c r="AJ42" s="1">
        <f>VLOOKUP(A42,'Cal27 CTB'!H:L,3,FALSE)</f>
        <v>0.95185306943561099</v>
      </c>
      <c r="AK42" s="1">
        <f>VLOOKUP(A42,'Cal27 CTB'!H:L,4,FALSE)</f>
        <v>0.95502943586444999</v>
      </c>
      <c r="AL42" s="1">
        <f>VLOOKUP(A42,'Cal27 CTB'!H:L,5,FALSE)</f>
        <v>1.01106127713584</v>
      </c>
      <c r="AM42" s="2">
        <f t="shared" si="12"/>
        <v>0</v>
      </c>
      <c r="AN42" t="b">
        <f t="shared" si="13"/>
        <v>0</v>
      </c>
      <c r="AO42">
        <f t="shared" si="14"/>
        <v>0</v>
      </c>
      <c r="AP42">
        <f t="shared" si="15"/>
        <v>0</v>
      </c>
    </row>
    <row r="43" spans="1:42" x14ac:dyDescent="0.2">
      <c r="A43" t="s">
        <v>39</v>
      </c>
      <c r="B43" t="s">
        <v>39</v>
      </c>
      <c r="C43" s="1">
        <v>1.01413157262386</v>
      </c>
      <c r="D43" s="1">
        <v>1.0831558922283699</v>
      </c>
      <c r="E43" s="1">
        <v>1.04193430606906</v>
      </c>
      <c r="F43" s="1">
        <v>1.0132352591973599</v>
      </c>
      <c r="G43" s="2">
        <f t="shared" si="18"/>
        <v>0</v>
      </c>
      <c r="H43" t="b">
        <f t="shared" si="19"/>
        <v>0</v>
      </c>
      <c r="I43" s="1">
        <v>0.82152318584386197</v>
      </c>
      <c r="J43" s="1">
        <v>0.98836661959518501</v>
      </c>
      <c r="K43" s="1">
        <v>1.0622729901557699</v>
      </c>
      <c r="L43" s="1">
        <v>0.99854954942892904</v>
      </c>
      <c r="M43" s="2">
        <f t="shared" si="20"/>
        <v>1</v>
      </c>
      <c r="N43" t="b">
        <f t="shared" si="21"/>
        <v>0</v>
      </c>
      <c r="O43">
        <f t="shared" si="22"/>
        <v>1</v>
      </c>
      <c r="P43">
        <f t="shared" si="23"/>
        <v>0</v>
      </c>
      <c r="R43" s="1">
        <f>VLOOKUP($B43,'FADU compounds alone runs 1 3'!$A:$I,5,FALSE)</f>
        <v>1.0102135677322699</v>
      </c>
      <c r="S43" s="1">
        <f>VLOOKUP($B43,'FADU compounds alone runs 1 3'!$A:$I,3,FALSE)</f>
        <v>1.06299600983446</v>
      </c>
      <c r="T43" s="2">
        <f t="shared" si="24"/>
        <v>0</v>
      </c>
      <c r="U43" t="b">
        <f t="shared" si="25"/>
        <v>0</v>
      </c>
      <c r="V43" s="15">
        <f>VLOOKUP($B43,'FADU compounds alone runs 1 3'!$A:$I,7,FALSE)</f>
        <v>0.91066339638767002</v>
      </c>
      <c r="W43" s="1">
        <f>VLOOKUP($B43,'FADU compounds alone runs 1 3'!$A:$I,9,FALSE)</f>
        <v>0.95285026043620302</v>
      </c>
      <c r="X43" s="2">
        <f t="shared" si="26"/>
        <v>0</v>
      </c>
      <c r="Y43" t="b">
        <f t="shared" si="27"/>
        <v>0</v>
      </c>
      <c r="Z43">
        <f t="shared" si="16"/>
        <v>0</v>
      </c>
      <c r="AA43">
        <f t="shared" si="17"/>
        <v>0</v>
      </c>
      <c r="AC43" s="1">
        <f>VLOOKUP(A43,'Cal27 CTB'!A:E,2,FALSE)</f>
        <v>1.03841215433914</v>
      </c>
      <c r="AD43" s="1">
        <f>VLOOKUP(A43,'Cal27 CTB'!A:E,3,FALSE)</f>
        <v>1.02098972995516</v>
      </c>
      <c r="AE43" s="1">
        <f>VLOOKUP(A43,'Cal27 CTB'!A:E,4,FALSE)</f>
        <v>1.0662917179711899</v>
      </c>
      <c r="AF43" s="1">
        <f>VLOOKUP(A43,'Cal27 CTB'!A:E,5,FALSE)</f>
        <v>1.0447284148190601</v>
      </c>
      <c r="AG43" s="2">
        <f t="shared" si="10"/>
        <v>0</v>
      </c>
      <c r="AH43" t="b">
        <f t="shared" si="11"/>
        <v>0</v>
      </c>
      <c r="AI43" s="1">
        <f>VLOOKUP(A43,'Cal27 CTB'!H:L,2,FALSE)</f>
        <v>1.0174988820471</v>
      </c>
      <c r="AJ43" s="1">
        <f>VLOOKUP(A43,'Cal27 CTB'!H:L,3,FALSE)</f>
        <v>1.00629660001774</v>
      </c>
      <c r="AK43" s="1">
        <f>VLOOKUP(A43,'Cal27 CTB'!H:L,4,FALSE)</f>
        <v>1.0082664208979799</v>
      </c>
      <c r="AL43" s="1">
        <f>VLOOKUP(A43,'Cal27 CTB'!H:L,5,FALSE)</f>
        <v>0.99630607520444403</v>
      </c>
      <c r="AM43" s="2">
        <f t="shared" si="12"/>
        <v>0</v>
      </c>
      <c r="AN43" t="b">
        <f t="shared" si="13"/>
        <v>0</v>
      </c>
      <c r="AO43">
        <f t="shared" si="14"/>
        <v>0</v>
      </c>
      <c r="AP43">
        <f t="shared" si="15"/>
        <v>0</v>
      </c>
    </row>
    <row r="44" spans="1:42" x14ac:dyDescent="0.2">
      <c r="A44" t="s">
        <v>78</v>
      </c>
      <c r="B44" t="s">
        <v>78</v>
      </c>
      <c r="C44" s="1">
        <v>0.96171452686477499</v>
      </c>
      <c r="D44" s="1">
        <v>0.94320802428118</v>
      </c>
      <c r="E44" s="1">
        <v>0.93249889835952704</v>
      </c>
      <c r="F44" s="1">
        <v>0.95978977893357897</v>
      </c>
      <c r="G44" s="2">
        <f t="shared" si="18"/>
        <v>0</v>
      </c>
      <c r="H44" t="b">
        <f t="shared" si="19"/>
        <v>0</v>
      </c>
      <c r="I44" s="1">
        <v>0.75315335675093997</v>
      </c>
      <c r="J44" s="1">
        <v>0.83781362007168403</v>
      </c>
      <c r="K44" s="1">
        <v>0.94356976968371897</v>
      </c>
      <c r="L44" s="1">
        <v>0.90289654766688898</v>
      </c>
      <c r="M44" s="2">
        <f t="shared" si="20"/>
        <v>1</v>
      </c>
      <c r="N44" t="b">
        <f t="shared" si="21"/>
        <v>0</v>
      </c>
      <c r="O44">
        <f t="shared" si="22"/>
        <v>1</v>
      </c>
      <c r="P44">
        <f t="shared" si="23"/>
        <v>0</v>
      </c>
      <c r="R44" s="1">
        <f>VLOOKUP($B44,'FADU compounds alone runs 1 3'!$A:$I,5,FALSE)</f>
        <v>0.93003107129903295</v>
      </c>
      <c r="S44" s="1">
        <f>VLOOKUP($B44,'FADU compounds alone runs 1 3'!$A:$I,3,FALSE)</f>
        <v>1.0312548484292201</v>
      </c>
      <c r="T44" s="2">
        <f t="shared" si="24"/>
        <v>0</v>
      </c>
      <c r="U44" t="b">
        <f t="shared" si="25"/>
        <v>0</v>
      </c>
      <c r="V44" s="15">
        <f>VLOOKUP($B44,'FADU compounds alone runs 1 3'!$A:$I,7,FALSE)</f>
        <v>0.95806771354529596</v>
      </c>
      <c r="W44" s="1">
        <f>VLOOKUP($B44,'FADU compounds alone runs 1 3'!$A:$I,9,FALSE)</f>
        <v>0.99780901207175798</v>
      </c>
      <c r="X44" s="2">
        <f t="shared" si="26"/>
        <v>0</v>
      </c>
      <c r="Y44" t="b">
        <f t="shared" si="27"/>
        <v>0</v>
      </c>
      <c r="Z44">
        <f t="shared" si="16"/>
        <v>0</v>
      </c>
      <c r="AA44">
        <f t="shared" si="17"/>
        <v>0</v>
      </c>
      <c r="AC44" s="1">
        <f>VLOOKUP(A44,'Cal27 CTB'!A:E,2,FALSE)</f>
        <v>1.0592737093951601</v>
      </c>
      <c r="AD44" s="1">
        <f>VLOOKUP(A44,'Cal27 CTB'!A:E,3,FALSE)</f>
        <v>0.98092389245413703</v>
      </c>
      <c r="AE44" s="1">
        <f>VLOOKUP(A44,'Cal27 CTB'!A:E,4,FALSE)</f>
        <v>1.0060896303856699</v>
      </c>
      <c r="AF44" s="1">
        <f>VLOOKUP(A44,'Cal27 CTB'!A:E,5,FALSE)</f>
        <v>1.0447713419479101</v>
      </c>
      <c r="AG44" s="2">
        <f t="shared" si="10"/>
        <v>0</v>
      </c>
      <c r="AH44" t="b">
        <f t="shared" si="11"/>
        <v>0</v>
      </c>
      <c r="AI44" s="1">
        <f>VLOOKUP(A44,'Cal27 CTB'!H:L,2,FALSE)</f>
        <v>0.95965843542040896</v>
      </c>
      <c r="AJ44" s="1">
        <f>VLOOKUP(A44,'Cal27 CTB'!H:L,3,FALSE)</f>
        <v>0.88352621260987796</v>
      </c>
      <c r="AK44" s="1">
        <f>VLOOKUP(A44,'Cal27 CTB'!H:L,4,FALSE)</f>
        <v>1.09801140059574</v>
      </c>
      <c r="AL44" s="1">
        <f>VLOOKUP(A44,'Cal27 CTB'!H:L,5,FALSE)</f>
        <v>0.98860617056586797</v>
      </c>
      <c r="AM44" s="2">
        <f t="shared" si="12"/>
        <v>0</v>
      </c>
      <c r="AN44" t="b">
        <f t="shared" si="13"/>
        <v>0</v>
      </c>
      <c r="AO44">
        <f t="shared" si="14"/>
        <v>0</v>
      </c>
      <c r="AP44">
        <f t="shared" si="15"/>
        <v>0</v>
      </c>
    </row>
    <row r="45" spans="1:42" x14ac:dyDescent="0.2">
      <c r="A45" t="s">
        <v>53</v>
      </c>
      <c r="B45" t="s">
        <v>53</v>
      </c>
      <c r="C45" s="1">
        <v>0.99852992063603296</v>
      </c>
      <c r="D45" s="1">
        <v>1.03626292500516</v>
      </c>
      <c r="E45" s="1">
        <v>0.94489965947295895</v>
      </c>
      <c r="F45" s="1">
        <v>0.913740959190391</v>
      </c>
      <c r="G45" s="2">
        <f t="shared" si="18"/>
        <v>0</v>
      </c>
      <c r="H45" t="b">
        <f t="shared" si="19"/>
        <v>0</v>
      </c>
      <c r="I45" s="1">
        <v>0.570933920323764</v>
      </c>
      <c r="J45" s="1">
        <v>0.90267349621380299</v>
      </c>
      <c r="K45" s="1">
        <v>0.89027809757583898</v>
      </c>
      <c r="L45" s="1">
        <v>0.89871617151663397</v>
      </c>
      <c r="M45" s="2">
        <f t="shared" si="20"/>
        <v>1</v>
      </c>
      <c r="N45" t="b">
        <f t="shared" si="21"/>
        <v>0</v>
      </c>
      <c r="O45">
        <f t="shared" si="22"/>
        <v>1</v>
      </c>
      <c r="P45">
        <f t="shared" si="23"/>
        <v>0</v>
      </c>
      <c r="R45" s="1">
        <f>VLOOKUP($B45,'FADU compounds alone runs 1 3'!$A:$I,5,FALSE)</f>
        <v>1.1153448912669499</v>
      </c>
      <c r="S45" s="1">
        <f>VLOOKUP($B45,'FADU compounds alone runs 1 3'!$A:$I,3,FALSE)</f>
        <v>1.0731370515126699</v>
      </c>
      <c r="T45" s="2">
        <f t="shared" si="24"/>
        <v>0</v>
      </c>
      <c r="U45" t="b">
        <f t="shared" si="25"/>
        <v>0</v>
      </c>
      <c r="V45" s="15">
        <f>VLOOKUP($B45,'FADU compounds alone runs 1 3'!$A:$I,7,FALSE)</f>
        <v>1.08261315144012</v>
      </c>
      <c r="W45" s="1">
        <f>VLOOKUP($B45,'FADU compounds alone runs 1 3'!$A:$I,9,FALSE)</f>
        <v>1.0910855790318399</v>
      </c>
      <c r="X45" s="2">
        <f t="shared" si="26"/>
        <v>0</v>
      </c>
      <c r="Y45" t="b">
        <f t="shared" si="27"/>
        <v>0</v>
      </c>
      <c r="Z45">
        <f t="shared" si="16"/>
        <v>0</v>
      </c>
      <c r="AA45">
        <f t="shared" si="17"/>
        <v>0</v>
      </c>
      <c r="AC45" s="1">
        <f>VLOOKUP(A45,'Cal27 CTB'!A:E,2,FALSE)</f>
        <v>1.0638124625268399</v>
      </c>
      <c r="AD45" s="1">
        <f>VLOOKUP(A45,'Cal27 CTB'!A:E,3,FALSE)</f>
        <v>0.932446982267082</v>
      </c>
      <c r="AE45" s="1">
        <f>VLOOKUP(A45,'Cal27 CTB'!A:E,4,FALSE)</f>
        <v>1.0300023397472799</v>
      </c>
      <c r="AF45" s="1">
        <f>VLOOKUP(A45,'Cal27 CTB'!A:E,5,FALSE)</f>
        <v>1.0763499697346499</v>
      </c>
      <c r="AG45" s="2">
        <f t="shared" si="10"/>
        <v>0</v>
      </c>
      <c r="AH45" t="b">
        <f t="shared" si="11"/>
        <v>0</v>
      </c>
      <c r="AI45" s="1">
        <f>VLOOKUP(A45,'Cal27 CTB'!H:L,2,FALSE)</f>
        <v>0.96124485433991103</v>
      </c>
      <c r="AJ45" s="1">
        <f>VLOOKUP(A45,'Cal27 CTB'!H:L,3,FALSE)</f>
        <v>0.98163927068783496</v>
      </c>
      <c r="AK45" s="1">
        <f>VLOOKUP(A45,'Cal27 CTB'!H:L,4,FALSE)</f>
        <v>0.99860492566384795</v>
      </c>
      <c r="AL45" s="1">
        <f>VLOOKUP(A45,'Cal27 CTB'!H:L,5,FALSE)</f>
        <v>0.94959870303081695</v>
      </c>
      <c r="AM45" s="2">
        <f t="shared" si="12"/>
        <v>0</v>
      </c>
      <c r="AN45" t="b">
        <f t="shared" si="13"/>
        <v>0</v>
      </c>
      <c r="AO45">
        <f t="shared" si="14"/>
        <v>0</v>
      </c>
      <c r="AP45">
        <f t="shared" si="15"/>
        <v>0</v>
      </c>
    </row>
    <row r="46" spans="1:42" x14ac:dyDescent="0.2">
      <c r="A46" t="s">
        <v>37</v>
      </c>
      <c r="B46" t="s">
        <v>37</v>
      </c>
      <c r="C46" s="1">
        <v>0.96549684984468698</v>
      </c>
      <c r="D46" s="1">
        <v>0.95834393193623602</v>
      </c>
      <c r="E46" s="1">
        <v>0.76972366876883302</v>
      </c>
      <c r="F46" s="1">
        <v>0.84720175139349296</v>
      </c>
      <c r="G46" s="2">
        <f t="shared" si="18"/>
        <v>1</v>
      </c>
      <c r="H46" t="b">
        <f t="shared" si="19"/>
        <v>0</v>
      </c>
      <c r="I46" s="1">
        <v>1.0551892593982199</v>
      </c>
      <c r="J46" s="1">
        <v>0.96091622808680399</v>
      </c>
      <c r="K46" s="1">
        <v>0.95429475206661296</v>
      </c>
      <c r="L46" s="1">
        <v>0.71419576240381</v>
      </c>
      <c r="M46" s="2">
        <f t="shared" si="20"/>
        <v>0</v>
      </c>
      <c r="N46" t="b">
        <f t="shared" si="21"/>
        <v>0</v>
      </c>
      <c r="O46">
        <f t="shared" si="22"/>
        <v>1</v>
      </c>
      <c r="P46">
        <f t="shared" si="23"/>
        <v>0</v>
      </c>
      <c r="R46" s="1">
        <f>VLOOKUP($B46,'FADU compounds alone runs 1 3'!$A:$I,5,FALSE)</f>
        <v>0.95898479286850702</v>
      </c>
      <c r="S46" s="1">
        <f>VLOOKUP($B46,'FADU compounds alone runs 1 3'!$A:$I,3,FALSE)</f>
        <v>1.08463846449086</v>
      </c>
      <c r="T46" s="2">
        <f t="shared" si="24"/>
        <v>0</v>
      </c>
      <c r="U46" t="b">
        <f t="shared" si="25"/>
        <v>0</v>
      </c>
      <c r="V46" s="15">
        <f>VLOOKUP($B46,'FADU compounds alone runs 1 3'!$A:$I,7,FALSE)</f>
        <v>0.95790439906776403</v>
      </c>
      <c r="W46" s="1">
        <f>VLOOKUP($B46,'FADU compounds alone runs 1 3'!$A:$I,9,FALSE)</f>
        <v>1.0797911585270601</v>
      </c>
      <c r="X46" s="2">
        <f t="shared" si="26"/>
        <v>0</v>
      </c>
      <c r="Y46" t="b">
        <f t="shared" si="27"/>
        <v>0</v>
      </c>
      <c r="Z46">
        <f t="shared" si="16"/>
        <v>0</v>
      </c>
      <c r="AA46">
        <f t="shared" si="17"/>
        <v>0</v>
      </c>
      <c r="AC46" s="1">
        <f>VLOOKUP(A46,'Cal27 CTB'!A:E,2,FALSE)</f>
        <v>1.0494258125864999</v>
      </c>
      <c r="AD46" s="1">
        <f>VLOOKUP(A46,'Cal27 CTB'!A:E,3,FALSE)</f>
        <v>0.96526933529908898</v>
      </c>
      <c r="AE46" s="1">
        <f>VLOOKUP(A46,'Cal27 CTB'!A:E,4,FALSE)</f>
        <v>0.99309137823687799</v>
      </c>
      <c r="AF46" s="1">
        <f>VLOOKUP(A46,'Cal27 CTB'!A:E,5,FALSE)</f>
        <v>0.93983960496820096</v>
      </c>
      <c r="AG46" s="2">
        <f t="shared" si="10"/>
        <v>0</v>
      </c>
      <c r="AH46" t="b">
        <f t="shared" si="11"/>
        <v>0</v>
      </c>
      <c r="AI46" s="1">
        <f>VLOOKUP(A46,'Cal27 CTB'!H:L,2,FALSE)</f>
        <v>1.0272737241216301</v>
      </c>
      <c r="AJ46" s="1">
        <f>VLOOKUP(A46,'Cal27 CTB'!H:L,3,FALSE)</f>
        <v>1.0430992928140299</v>
      </c>
      <c r="AK46" s="1">
        <f>VLOOKUP(A46,'Cal27 CTB'!H:L,4,FALSE)</f>
        <v>1.0067256991345199</v>
      </c>
      <c r="AL46" s="1">
        <f>VLOOKUP(A46,'Cal27 CTB'!H:L,5,FALSE)</f>
        <v>0.93915555989016497</v>
      </c>
      <c r="AM46" s="2">
        <f t="shared" si="12"/>
        <v>0</v>
      </c>
      <c r="AN46" t="b">
        <f t="shared" si="13"/>
        <v>0</v>
      </c>
      <c r="AO46">
        <f t="shared" si="14"/>
        <v>0</v>
      </c>
      <c r="AP46">
        <f t="shared" si="15"/>
        <v>0</v>
      </c>
    </row>
    <row r="47" spans="1:42" x14ac:dyDescent="0.2">
      <c r="A47" t="s">
        <v>57</v>
      </c>
      <c r="B47" t="s">
        <v>57</v>
      </c>
      <c r="C47" s="1">
        <v>1.0171302590173401</v>
      </c>
      <c r="D47" s="1">
        <v>0.93889138052750398</v>
      </c>
      <c r="E47" s="1">
        <v>0.92049082985088004</v>
      </c>
      <c r="F47" s="1">
        <v>0.95046620557288997</v>
      </c>
      <c r="G47" s="2">
        <f t="shared" si="18"/>
        <v>0</v>
      </c>
      <c r="H47" t="b">
        <f t="shared" si="19"/>
        <v>0</v>
      </c>
      <c r="I47" s="1">
        <v>0.80601181879383799</v>
      </c>
      <c r="J47" s="1">
        <v>0.93883377466506801</v>
      </c>
      <c r="K47" s="1">
        <v>0.88764582443693996</v>
      </c>
      <c r="L47" s="1">
        <v>0.975001547248737</v>
      </c>
      <c r="M47" s="2">
        <f t="shared" si="20"/>
        <v>1</v>
      </c>
      <c r="N47" t="b">
        <f t="shared" si="21"/>
        <v>0</v>
      </c>
      <c r="O47">
        <f t="shared" si="22"/>
        <v>1</v>
      </c>
      <c r="P47">
        <f t="shared" si="23"/>
        <v>0</v>
      </c>
      <c r="R47" s="1">
        <f>VLOOKUP($B47,'FADU compounds alone runs 1 3'!$A:$I,5,FALSE)</f>
        <v>0.98211884794462101</v>
      </c>
      <c r="S47" s="1">
        <f>VLOOKUP($B47,'FADU compounds alone runs 1 3'!$A:$I,3,FALSE)</f>
        <v>0.91310489985038801</v>
      </c>
      <c r="T47" s="2">
        <f t="shared" si="24"/>
        <v>0</v>
      </c>
      <c r="U47" t="b">
        <f t="shared" si="25"/>
        <v>0</v>
      </c>
      <c r="V47" s="15">
        <f>VLOOKUP($B47,'FADU compounds alone runs 1 3'!$A:$I,7,FALSE)</f>
        <v>0.942267483694047</v>
      </c>
      <c r="W47" s="1">
        <f>VLOOKUP($B47,'FADU compounds alone runs 1 3'!$A:$I,9,FALSE)</f>
        <v>0.93545985073362703</v>
      </c>
      <c r="X47" s="2">
        <f t="shared" si="26"/>
        <v>0</v>
      </c>
      <c r="Y47" t="b">
        <f t="shared" si="27"/>
        <v>0</v>
      </c>
      <c r="Z47">
        <f t="shared" si="16"/>
        <v>0</v>
      </c>
      <c r="AA47">
        <f t="shared" si="17"/>
        <v>0</v>
      </c>
      <c r="AC47" s="1">
        <f>VLOOKUP(A47,'Cal27 CTB'!A:E,2,FALSE)</f>
        <v>0.97990217578808203</v>
      </c>
      <c r="AD47" s="1">
        <f>VLOOKUP(A47,'Cal27 CTB'!A:E,3,FALSE)</f>
        <v>0.87846901447526105</v>
      </c>
      <c r="AE47" s="1">
        <f>VLOOKUP(A47,'Cal27 CTB'!A:E,4,FALSE)</f>
        <v>1.0590982802143301</v>
      </c>
      <c r="AF47" s="1">
        <f>VLOOKUP(A47,'Cal27 CTB'!A:E,5,FALSE)</f>
        <v>0.94568927191665397</v>
      </c>
      <c r="AG47" s="2">
        <f t="shared" si="10"/>
        <v>0</v>
      </c>
      <c r="AH47" t="b">
        <f t="shared" si="11"/>
        <v>0</v>
      </c>
      <c r="AI47" s="1">
        <f>VLOOKUP(A47,'Cal27 CTB'!H:L,2,FALSE)</f>
        <v>1.02420297205233</v>
      </c>
      <c r="AJ47" s="1">
        <f>VLOOKUP(A47,'Cal27 CTB'!H:L,3,FALSE)</f>
        <v>0.88287906763548096</v>
      </c>
      <c r="AK47" s="1">
        <f>VLOOKUP(A47,'Cal27 CTB'!H:L,4,FALSE)</f>
        <v>0.95327761408314304</v>
      </c>
      <c r="AL47" s="1">
        <f>VLOOKUP(A47,'Cal27 CTB'!H:L,5,FALSE)</f>
        <v>1.0323589289463799</v>
      </c>
      <c r="AM47" s="2">
        <f t="shared" si="12"/>
        <v>0</v>
      </c>
      <c r="AN47" t="b">
        <f t="shared" si="13"/>
        <v>0</v>
      </c>
      <c r="AO47">
        <f t="shared" si="14"/>
        <v>0</v>
      </c>
      <c r="AP47">
        <f t="shared" si="15"/>
        <v>0</v>
      </c>
    </row>
    <row r="48" spans="1:42" x14ac:dyDescent="0.2">
      <c r="A48" t="s">
        <v>62</v>
      </c>
      <c r="B48" t="s">
        <v>62</v>
      </c>
      <c r="C48" s="1">
        <v>0.97412613099213796</v>
      </c>
      <c r="D48" s="1">
        <v>0.93653056773132903</v>
      </c>
      <c r="E48" s="1">
        <v>0.991464020268224</v>
      </c>
      <c r="F48" s="1">
        <v>0.96369681719034705</v>
      </c>
      <c r="G48" s="2">
        <f t="shared" si="18"/>
        <v>0</v>
      </c>
      <c r="H48" t="b">
        <f t="shared" si="19"/>
        <v>0</v>
      </c>
      <c r="I48" s="1">
        <v>0.80725450309001501</v>
      </c>
      <c r="J48" s="1">
        <v>0.92437601023321303</v>
      </c>
      <c r="K48" s="1">
        <v>0.95698557211508695</v>
      </c>
      <c r="L48" s="1">
        <v>0.941040217996721</v>
      </c>
      <c r="M48" s="2">
        <f t="shared" si="20"/>
        <v>1</v>
      </c>
      <c r="N48" t="b">
        <f t="shared" si="21"/>
        <v>0</v>
      </c>
      <c r="O48">
        <f t="shared" si="22"/>
        <v>1</v>
      </c>
      <c r="P48">
        <f t="shared" si="23"/>
        <v>0</v>
      </c>
      <c r="R48" s="1">
        <f>VLOOKUP($B48,'FADU compounds alone runs 1 3'!$A:$I,5,FALSE)</f>
        <v>1.0884160529509901</v>
      </c>
      <c r="S48" s="1">
        <f>VLOOKUP($B48,'FADU compounds alone runs 1 3'!$A:$I,3,FALSE)</f>
        <v>1.23019869160754</v>
      </c>
      <c r="T48" s="2">
        <f t="shared" si="24"/>
        <v>0</v>
      </c>
      <c r="U48" t="b">
        <f t="shared" si="25"/>
        <v>0</v>
      </c>
      <c r="V48" s="15">
        <f>VLOOKUP($B48,'FADU compounds alone runs 1 3'!$A:$I,7,FALSE)</f>
        <v>1.0568997514068399</v>
      </c>
      <c r="W48" s="1">
        <f>VLOOKUP($B48,'FADU compounds alone runs 1 3'!$A:$I,9,FALSE)</f>
        <v>1.1171483077893001</v>
      </c>
      <c r="X48" s="2">
        <f t="shared" si="26"/>
        <v>0</v>
      </c>
      <c r="Y48" t="b">
        <f t="shared" si="27"/>
        <v>0</v>
      </c>
      <c r="Z48">
        <f t="shared" si="16"/>
        <v>0</v>
      </c>
      <c r="AA48">
        <f t="shared" si="17"/>
        <v>0</v>
      </c>
      <c r="AC48" s="1">
        <f>VLOOKUP(A48,'Cal27 CTB'!A:E,2,FALSE)</f>
        <v>0.96369635431776401</v>
      </c>
      <c r="AD48" s="1">
        <f>VLOOKUP(A48,'Cal27 CTB'!A:E,3,FALSE)</f>
        <v>0.91242436713571395</v>
      </c>
      <c r="AE48" s="1">
        <f>VLOOKUP(A48,'Cal27 CTB'!A:E,4,FALSE)</f>
        <v>1.04121715143019</v>
      </c>
      <c r="AF48" s="1">
        <f>VLOOKUP(A48,'Cal27 CTB'!A:E,5,FALSE)</f>
        <v>0.96742391326252197</v>
      </c>
      <c r="AG48" s="2">
        <f t="shared" si="10"/>
        <v>0</v>
      </c>
      <c r="AH48" t="b">
        <f t="shared" si="11"/>
        <v>0</v>
      </c>
      <c r="AI48" s="1">
        <f>VLOOKUP(A48,'Cal27 CTB'!H:L,2,FALSE)</f>
        <v>0.93399226535360502</v>
      </c>
      <c r="AJ48" s="1">
        <f>VLOOKUP(A48,'Cal27 CTB'!H:L,3,FALSE)</f>
        <v>1.04330733118571</v>
      </c>
      <c r="AK48" s="1">
        <f>VLOOKUP(A48,'Cal27 CTB'!H:L,4,FALSE)</f>
        <v>1.0134606275279101</v>
      </c>
      <c r="AL48" s="1">
        <f>VLOOKUP(A48,'Cal27 CTB'!H:L,5,FALSE)</f>
        <v>1.03631026957713</v>
      </c>
      <c r="AM48" s="2">
        <f t="shared" si="12"/>
        <v>0</v>
      </c>
      <c r="AN48" t="b">
        <f t="shared" si="13"/>
        <v>0</v>
      </c>
      <c r="AO48">
        <f t="shared" si="14"/>
        <v>0</v>
      </c>
      <c r="AP48">
        <f t="shared" si="15"/>
        <v>0</v>
      </c>
    </row>
    <row r="49" spans="1:42" x14ac:dyDescent="0.2">
      <c r="A49" t="s">
        <v>32</v>
      </c>
      <c r="B49" t="s">
        <v>32</v>
      </c>
      <c r="C49" s="1">
        <v>1.03094293890476</v>
      </c>
      <c r="D49" s="1">
        <v>0.95135134670685295</v>
      </c>
      <c r="E49" s="1">
        <v>0.80971830198176697</v>
      </c>
      <c r="F49" s="1">
        <v>0.89253714509528803</v>
      </c>
      <c r="G49" s="2">
        <f t="shared" si="18"/>
        <v>1</v>
      </c>
      <c r="H49" t="b">
        <f t="shared" si="19"/>
        <v>0</v>
      </c>
      <c r="I49" s="1">
        <v>1.04831730477005</v>
      </c>
      <c r="J49" s="1">
        <v>0.95657101778650799</v>
      </c>
      <c r="K49" s="1">
        <v>0.99187950938152203</v>
      </c>
      <c r="L49" s="1">
        <v>1.0297071429122799</v>
      </c>
      <c r="M49" s="2">
        <f t="shared" si="20"/>
        <v>0</v>
      </c>
      <c r="N49" t="b">
        <f t="shared" si="21"/>
        <v>0</v>
      </c>
      <c r="O49">
        <f t="shared" si="22"/>
        <v>1</v>
      </c>
      <c r="P49">
        <f t="shared" si="23"/>
        <v>0</v>
      </c>
      <c r="R49" s="1">
        <f>VLOOKUP($B49,'FADU compounds alone runs 1 3'!$A:$I,5,FALSE)</f>
        <v>1.04161236039171</v>
      </c>
      <c r="S49" s="1">
        <f>VLOOKUP($B49,'FADU compounds alone runs 1 3'!$A:$I,3,FALSE)</f>
        <v>0.27553484967444303</v>
      </c>
      <c r="T49" s="2">
        <f t="shared" si="24"/>
        <v>1</v>
      </c>
      <c r="U49" t="b">
        <f t="shared" si="25"/>
        <v>1</v>
      </c>
      <c r="V49" s="15">
        <f>VLOOKUP($B49,'FADU compounds alone runs 1 3'!$A:$I,7,FALSE)</f>
        <v>0.99053018508062296</v>
      </c>
      <c r="W49" s="1">
        <f>VLOOKUP($B49,'FADU compounds alone runs 1 3'!$A:$I,9,FALSE)</f>
        <v>0.20149191996563101</v>
      </c>
      <c r="X49" s="2">
        <f t="shared" si="26"/>
        <v>1</v>
      </c>
      <c r="Y49" t="b">
        <f t="shared" si="27"/>
        <v>1</v>
      </c>
      <c r="Z49">
        <f t="shared" si="16"/>
        <v>2</v>
      </c>
      <c r="AA49">
        <f t="shared" si="17"/>
        <v>2</v>
      </c>
      <c r="AC49" s="1">
        <f>VLOOKUP(A49,'Cal27 CTB'!A:E,2,FALSE)</f>
        <v>1.0523279479540899</v>
      </c>
      <c r="AD49" s="1">
        <f>VLOOKUP(A49,'Cal27 CTB'!A:E,3,FALSE)</f>
        <v>0.91797983195771404</v>
      </c>
      <c r="AE49" s="1">
        <f>VLOOKUP(A49,'Cal27 CTB'!A:E,4,FALSE)</f>
        <v>1.01833665209847</v>
      </c>
      <c r="AF49" s="1">
        <f>VLOOKUP(A49,'Cal27 CTB'!A:E,5,FALSE)</f>
        <v>0.95428161364979802</v>
      </c>
      <c r="AG49" s="2">
        <f t="shared" si="10"/>
        <v>0</v>
      </c>
      <c r="AH49" t="b">
        <f t="shared" si="11"/>
        <v>0</v>
      </c>
      <c r="AI49" s="1">
        <f>VLOOKUP(A49,'Cal27 CTB'!H:L,2,FALSE)</f>
        <v>0.94683478862974402</v>
      </c>
      <c r="AJ49" s="1">
        <f>VLOOKUP(A49,'Cal27 CTB'!H:L,3,FALSE)</f>
        <v>0.92227427441183596</v>
      </c>
      <c r="AK49" s="1">
        <f>VLOOKUP(A49,'Cal27 CTB'!H:L,4,FALSE)</f>
        <v>0.99965519978861705</v>
      </c>
      <c r="AL49" s="1">
        <f>VLOOKUP(A49,'Cal27 CTB'!H:L,5,FALSE)</f>
        <v>0.98809545273630095</v>
      </c>
      <c r="AM49" s="2">
        <f t="shared" si="12"/>
        <v>0</v>
      </c>
      <c r="AN49" t="b">
        <f t="shared" si="13"/>
        <v>0</v>
      </c>
      <c r="AO49">
        <f t="shared" si="14"/>
        <v>0</v>
      </c>
      <c r="AP49">
        <f t="shared" si="15"/>
        <v>0</v>
      </c>
    </row>
    <row r="50" spans="1:42" x14ac:dyDescent="0.2">
      <c r="A50" t="s">
        <v>73</v>
      </c>
      <c r="B50" t="s">
        <v>73</v>
      </c>
      <c r="C50" s="1">
        <v>1.0233846231958501</v>
      </c>
      <c r="D50" s="1">
        <v>0.96031240559369202</v>
      </c>
      <c r="E50" s="1">
        <v>0.94770808840903398</v>
      </c>
      <c r="F50" s="1">
        <v>0.94862600927444796</v>
      </c>
      <c r="G50" s="2">
        <f t="shared" si="18"/>
        <v>0</v>
      </c>
      <c r="H50" t="b">
        <f t="shared" si="19"/>
        <v>0</v>
      </c>
      <c r="I50" s="1">
        <v>0.73243704116918695</v>
      </c>
      <c r="J50" s="1">
        <v>0.81044055159819495</v>
      </c>
      <c r="K50" s="1">
        <v>1.0338222100884999</v>
      </c>
      <c r="L50" s="1">
        <v>1.06520141414986</v>
      </c>
      <c r="M50" s="2">
        <f t="shared" si="20"/>
        <v>1</v>
      </c>
      <c r="N50" t="b">
        <f t="shared" si="21"/>
        <v>0</v>
      </c>
      <c r="O50">
        <f t="shared" si="22"/>
        <v>1</v>
      </c>
      <c r="P50">
        <f t="shared" si="23"/>
        <v>0</v>
      </c>
      <c r="R50" s="1">
        <f>VLOOKUP($B50,'FADU compounds alone runs 1 3'!$A:$I,5,FALSE)</f>
        <v>0.92563514713987205</v>
      </c>
      <c r="S50" s="1">
        <f>VLOOKUP($B50,'FADU compounds alone runs 1 3'!$A:$I,3,FALSE)</f>
        <v>0.94135342989675197</v>
      </c>
      <c r="T50" s="2">
        <f t="shared" si="24"/>
        <v>0</v>
      </c>
      <c r="U50" t="b">
        <f t="shared" si="25"/>
        <v>0</v>
      </c>
      <c r="V50" s="15">
        <f>VLOOKUP($B50,'FADU compounds alone runs 1 3'!$A:$I,7,FALSE)</f>
        <v>0.93821866240924001</v>
      </c>
      <c r="W50" s="1">
        <f>VLOOKUP($B50,'FADU compounds alone runs 1 3'!$A:$I,9,FALSE)</f>
        <v>0.96991912979855999</v>
      </c>
      <c r="X50" s="2">
        <f t="shared" si="26"/>
        <v>0</v>
      </c>
      <c r="Y50" t="b">
        <f t="shared" si="27"/>
        <v>0</v>
      </c>
      <c r="Z50">
        <f t="shared" si="16"/>
        <v>0</v>
      </c>
      <c r="AA50">
        <f t="shared" si="17"/>
        <v>0</v>
      </c>
      <c r="AC50" s="1">
        <f>VLOOKUP(A50,'Cal27 CTB'!A:E,2,FALSE)</f>
        <v>1.10742781654328</v>
      </c>
      <c r="AD50" s="1">
        <f>VLOOKUP(A50,'Cal27 CTB'!A:E,3,FALSE)</f>
        <v>0.926832660697821</v>
      </c>
      <c r="AE50" s="1">
        <f>VLOOKUP(A50,'Cal27 CTB'!A:E,4,FALSE)</f>
        <v>1.04241176489087</v>
      </c>
      <c r="AF50" s="1">
        <f>VLOOKUP(A50,'Cal27 CTB'!A:E,5,FALSE)</f>
        <v>1.0264736818142099</v>
      </c>
      <c r="AG50" s="2">
        <f t="shared" si="10"/>
        <v>0</v>
      </c>
      <c r="AH50" t="b">
        <f t="shared" si="11"/>
        <v>0</v>
      </c>
      <c r="AI50" s="1">
        <f>VLOOKUP(A50,'Cal27 CTB'!H:L,2,FALSE)</f>
        <v>0.92943719272665204</v>
      </c>
      <c r="AJ50" s="1">
        <f>VLOOKUP(A50,'Cal27 CTB'!H:L,3,FALSE)</f>
        <v>0.93487019885344502</v>
      </c>
      <c r="AK50" s="1">
        <f>VLOOKUP(A50,'Cal27 CTB'!H:L,4,FALSE)</f>
        <v>0.94640277104972503</v>
      </c>
      <c r="AL50" s="1">
        <f>VLOOKUP(A50,'Cal27 CTB'!H:L,5,FALSE)</f>
        <v>1.01940277861964</v>
      </c>
      <c r="AM50" s="2">
        <f t="shared" si="12"/>
        <v>0</v>
      </c>
      <c r="AN50" t="b">
        <f t="shared" si="13"/>
        <v>0</v>
      </c>
      <c r="AO50">
        <f t="shared" si="14"/>
        <v>0</v>
      </c>
      <c r="AP50">
        <f t="shared" si="15"/>
        <v>0</v>
      </c>
    </row>
    <row r="51" spans="1:42" x14ac:dyDescent="0.2">
      <c r="A51" t="s">
        <v>63</v>
      </c>
      <c r="B51" t="s">
        <v>63</v>
      </c>
      <c r="C51" s="1">
        <v>1.0997083168392701</v>
      </c>
      <c r="D51" s="1">
        <v>1.1025302280004901</v>
      </c>
      <c r="E51" s="1">
        <v>1.0387847717344501</v>
      </c>
      <c r="F51" s="1">
        <v>1.04864718927779</v>
      </c>
      <c r="G51" s="2">
        <f t="shared" si="18"/>
        <v>0</v>
      </c>
      <c r="H51" t="b">
        <f t="shared" si="19"/>
        <v>0</v>
      </c>
      <c r="I51" s="1">
        <v>0.76513538161850303</v>
      </c>
      <c r="J51" s="1">
        <v>0.90836906139562301</v>
      </c>
      <c r="K51" s="1">
        <v>0.89580796088338299</v>
      </c>
      <c r="L51" s="1">
        <v>0.84259036241308904</v>
      </c>
      <c r="M51" s="2">
        <f t="shared" si="20"/>
        <v>1</v>
      </c>
      <c r="N51" t="b">
        <f t="shared" si="21"/>
        <v>0</v>
      </c>
      <c r="O51">
        <f t="shared" si="22"/>
        <v>1</v>
      </c>
      <c r="P51">
        <f t="shared" si="23"/>
        <v>0</v>
      </c>
      <c r="R51" s="1">
        <f>VLOOKUP($B51,'FADU compounds alone runs 1 3'!$A:$I,5,FALSE)</f>
        <v>1.05275488077225</v>
      </c>
      <c r="S51" s="1">
        <f>VLOOKUP($B51,'FADU compounds alone runs 1 3'!$A:$I,3,FALSE)</f>
        <v>1.15482825732831</v>
      </c>
      <c r="T51" s="2">
        <f t="shared" si="24"/>
        <v>0</v>
      </c>
      <c r="U51" t="b">
        <f t="shared" si="25"/>
        <v>0</v>
      </c>
      <c r="V51" s="15">
        <f>VLOOKUP($B51,'FADU compounds alone runs 1 3'!$A:$I,7,FALSE)</f>
        <v>0.78395554009667701</v>
      </c>
      <c r="W51" s="1">
        <f>VLOOKUP($B51,'FADU compounds alone runs 1 3'!$A:$I,9,FALSE)</f>
        <v>1.0400243552414901</v>
      </c>
      <c r="X51" s="2">
        <f t="shared" si="26"/>
        <v>1</v>
      </c>
      <c r="Y51" t="b">
        <f t="shared" si="27"/>
        <v>0</v>
      </c>
      <c r="Z51">
        <f t="shared" si="16"/>
        <v>1</v>
      </c>
      <c r="AA51">
        <f t="shared" si="17"/>
        <v>0</v>
      </c>
      <c r="AC51" s="1">
        <f>VLOOKUP(A51,'Cal27 CTB'!A:E,2,FALSE)</f>
        <v>1.0750180470726001</v>
      </c>
      <c r="AD51" s="1">
        <f>VLOOKUP(A51,'Cal27 CTB'!A:E,3,FALSE)</f>
        <v>1.01092531757135</v>
      </c>
      <c r="AE51" s="1">
        <f>VLOOKUP(A51,'Cal27 CTB'!A:E,4,FALSE)</f>
        <v>0.99311320302795203</v>
      </c>
      <c r="AF51" s="1">
        <f>VLOOKUP(A51,'Cal27 CTB'!A:E,5,FALSE)</f>
        <v>1.0220942485929101</v>
      </c>
      <c r="AG51" s="2">
        <f t="shared" si="10"/>
        <v>0</v>
      </c>
      <c r="AH51" t="b">
        <f t="shared" si="11"/>
        <v>0</v>
      </c>
      <c r="AI51" s="1">
        <f>VLOOKUP(A51,'Cal27 CTB'!H:L,2,FALSE)</f>
        <v>1.00969891550808</v>
      </c>
      <c r="AJ51" s="1">
        <f>VLOOKUP(A51,'Cal27 CTB'!H:L,3,FALSE)</f>
        <v>0.91214860218733895</v>
      </c>
      <c r="AK51" s="1">
        <f>VLOOKUP(A51,'Cal27 CTB'!H:L,4,FALSE)</f>
        <v>1.0107676423879199</v>
      </c>
      <c r="AL51" s="1">
        <f>VLOOKUP(A51,'Cal27 CTB'!H:L,5,FALSE)</f>
        <v>0.97958761051548304</v>
      </c>
      <c r="AM51" s="2">
        <f t="shared" si="12"/>
        <v>0</v>
      </c>
      <c r="AN51" t="b">
        <f t="shared" si="13"/>
        <v>0</v>
      </c>
      <c r="AO51">
        <f t="shared" si="14"/>
        <v>0</v>
      </c>
      <c r="AP51">
        <f t="shared" si="15"/>
        <v>0</v>
      </c>
    </row>
    <row r="52" spans="1:42" x14ac:dyDescent="0.2">
      <c r="A52" t="s">
        <v>66</v>
      </c>
      <c r="B52" t="s">
        <v>66</v>
      </c>
      <c r="C52" s="1">
        <v>1.08270366559975</v>
      </c>
      <c r="D52" s="1">
        <v>1.03494029031254</v>
      </c>
      <c r="E52" s="1">
        <v>0.93893670062840195</v>
      </c>
      <c r="F52" s="1">
        <v>1.0179986486716801</v>
      </c>
      <c r="G52" s="2">
        <f t="shared" si="18"/>
        <v>0</v>
      </c>
      <c r="H52" t="b">
        <f t="shared" si="19"/>
        <v>0</v>
      </c>
      <c r="I52" s="1">
        <v>0.67583890555452697</v>
      </c>
      <c r="J52" s="1">
        <v>0.79802711130910697</v>
      </c>
      <c r="K52" s="1">
        <v>0.89055956973405304</v>
      </c>
      <c r="L52" s="1">
        <v>0.98550770140474997</v>
      </c>
      <c r="M52" s="2">
        <f t="shared" si="20"/>
        <v>1</v>
      </c>
      <c r="N52" t="b">
        <f t="shared" si="21"/>
        <v>0</v>
      </c>
      <c r="O52">
        <f t="shared" si="22"/>
        <v>1</v>
      </c>
      <c r="P52">
        <f t="shared" si="23"/>
        <v>0</v>
      </c>
      <c r="R52" s="1">
        <f>VLOOKUP($B52,'FADU compounds alone runs 1 3'!$A:$I,5,FALSE)</f>
        <v>0.96258335198324296</v>
      </c>
      <c r="S52" s="1">
        <f>VLOOKUP($B52,'FADU compounds alone runs 1 3'!$A:$I,3,FALSE)</f>
        <v>0.98448775701606495</v>
      </c>
      <c r="T52" s="2">
        <f t="shared" si="24"/>
        <v>0</v>
      </c>
      <c r="U52" t="b">
        <f t="shared" si="25"/>
        <v>0</v>
      </c>
      <c r="V52" s="15">
        <f>VLOOKUP($B52,'FADU compounds alone runs 1 3'!$A:$I,7,FALSE)</f>
        <v>0.93723774792186898</v>
      </c>
      <c r="W52" s="1">
        <f>VLOOKUP($B52,'FADU compounds alone runs 1 3'!$A:$I,9,FALSE)</f>
        <v>0.94253621591527104</v>
      </c>
      <c r="X52" s="2">
        <f t="shared" si="26"/>
        <v>0</v>
      </c>
      <c r="Y52" t="b">
        <f t="shared" si="27"/>
        <v>0</v>
      </c>
      <c r="Z52">
        <f t="shared" si="16"/>
        <v>0</v>
      </c>
      <c r="AA52">
        <f t="shared" si="17"/>
        <v>0</v>
      </c>
      <c r="AC52" s="1">
        <f>VLOOKUP(A52,'Cal27 CTB'!A:E,2,FALSE)</f>
        <v>1.0167796132621001</v>
      </c>
      <c r="AD52" s="1">
        <f>VLOOKUP(A52,'Cal27 CTB'!A:E,3,FALSE)</f>
        <v>0.89486289699978805</v>
      </c>
      <c r="AE52" s="1">
        <f>VLOOKUP(A52,'Cal27 CTB'!A:E,4,FALSE)</f>
        <v>0.994679264765154</v>
      </c>
      <c r="AF52" s="1">
        <f>VLOOKUP(A52,'Cal27 CTB'!A:E,5,FALSE)</f>
        <v>0.98727783600561902</v>
      </c>
      <c r="AG52" s="2">
        <f t="shared" si="10"/>
        <v>0</v>
      </c>
      <c r="AH52" t="b">
        <f t="shared" si="11"/>
        <v>0</v>
      </c>
      <c r="AI52" s="1">
        <f>VLOOKUP(A52,'Cal27 CTB'!H:L,2,FALSE)</f>
        <v>0.87833067331211401</v>
      </c>
      <c r="AJ52" s="1">
        <f>VLOOKUP(A52,'Cal27 CTB'!H:L,3,FALSE)</f>
        <v>0.81637687956033</v>
      </c>
      <c r="AK52" s="1">
        <f>VLOOKUP(A52,'Cal27 CTB'!H:L,4,FALSE)</f>
        <v>0.91083733787699195</v>
      </c>
      <c r="AL52" s="1">
        <f>VLOOKUP(A52,'Cal27 CTB'!H:L,5,FALSE)</f>
        <v>0.91665427084362305</v>
      </c>
      <c r="AM52" s="2">
        <f t="shared" si="12"/>
        <v>0</v>
      </c>
      <c r="AN52" t="b">
        <f t="shared" si="13"/>
        <v>0</v>
      </c>
      <c r="AO52">
        <f t="shared" si="14"/>
        <v>0</v>
      </c>
      <c r="AP52">
        <f t="shared" si="15"/>
        <v>0</v>
      </c>
    </row>
    <row r="53" spans="1:42" x14ac:dyDescent="0.2">
      <c r="A53" t="s">
        <v>77</v>
      </c>
      <c r="B53" t="s">
        <v>77</v>
      </c>
      <c r="C53" s="1">
        <v>1.0827589575690399</v>
      </c>
      <c r="D53" s="1">
        <v>1.12314835625114</v>
      </c>
      <c r="E53" s="1">
        <v>0.99860198712648396</v>
      </c>
      <c r="F53" s="1">
        <v>1.0213898857669099</v>
      </c>
      <c r="G53" s="2">
        <f t="shared" si="18"/>
        <v>0</v>
      </c>
      <c r="H53" t="b">
        <f t="shared" si="19"/>
        <v>0</v>
      </c>
      <c r="I53" s="1">
        <v>0.76298621151743795</v>
      </c>
      <c r="J53" s="1">
        <v>0.96591475586169795</v>
      </c>
      <c r="K53" s="1">
        <v>1.0021672265759001</v>
      </c>
      <c r="L53" s="1">
        <v>0.94976657396224795</v>
      </c>
      <c r="M53" s="2">
        <f t="shared" si="20"/>
        <v>1</v>
      </c>
      <c r="N53" t="b">
        <f t="shared" si="21"/>
        <v>0</v>
      </c>
      <c r="O53">
        <f t="shared" si="22"/>
        <v>1</v>
      </c>
      <c r="P53">
        <f t="shared" si="23"/>
        <v>0</v>
      </c>
      <c r="R53" s="1">
        <f>VLOOKUP($B53,'FADU compounds alone runs 1 3'!$A:$I,5,FALSE)</f>
        <v>0.85931933261179405</v>
      </c>
      <c r="S53" s="1">
        <f>VLOOKUP($B53,'FADU compounds alone runs 1 3'!$A:$I,3,FALSE)</f>
        <v>0.84901151305702904</v>
      </c>
      <c r="T53" s="2">
        <f t="shared" si="24"/>
        <v>1</v>
      </c>
      <c r="U53" t="b">
        <f t="shared" si="25"/>
        <v>0</v>
      </c>
      <c r="V53" s="15">
        <f>VLOOKUP($B53,'FADU compounds alone runs 1 3'!$A:$I,7,FALSE)</f>
        <v>0.83276307442742503</v>
      </c>
      <c r="W53" s="1">
        <f>VLOOKUP($B53,'FADU compounds alone runs 1 3'!$A:$I,9,FALSE)</f>
        <v>0.85501768658450406</v>
      </c>
      <c r="X53" s="2">
        <f t="shared" si="26"/>
        <v>1</v>
      </c>
      <c r="Y53" t="b">
        <f t="shared" si="27"/>
        <v>0</v>
      </c>
      <c r="Z53">
        <f t="shared" si="16"/>
        <v>2</v>
      </c>
      <c r="AA53">
        <f t="shared" si="17"/>
        <v>0</v>
      </c>
      <c r="AC53" s="1">
        <f>VLOOKUP(A53,'Cal27 CTB'!A:E,2,FALSE)</f>
        <v>0.87994563326924802</v>
      </c>
      <c r="AD53" s="1">
        <f>VLOOKUP(A53,'Cal27 CTB'!A:E,3,FALSE)</f>
        <v>0.89270984520307395</v>
      </c>
      <c r="AE53" s="1">
        <f>VLOOKUP(A53,'Cal27 CTB'!A:E,4,FALSE)</f>
        <v>0.91348668422067802</v>
      </c>
      <c r="AF53" s="1">
        <f>VLOOKUP(A53,'Cal27 CTB'!A:E,5,FALSE)</f>
        <v>0.89275157997357701</v>
      </c>
      <c r="AG53" s="2">
        <f t="shared" si="10"/>
        <v>0</v>
      </c>
      <c r="AH53" t="b">
        <f t="shared" si="11"/>
        <v>0</v>
      </c>
      <c r="AI53" s="1">
        <f>VLOOKUP(A53,'Cal27 CTB'!H:L,2,FALSE)</f>
        <v>0.91561217838768905</v>
      </c>
      <c r="AJ53" s="1">
        <f>VLOOKUP(A53,'Cal27 CTB'!H:L,3,FALSE)</f>
        <v>0.81793448368707</v>
      </c>
      <c r="AK53" s="1">
        <f>VLOOKUP(A53,'Cal27 CTB'!H:L,4,FALSE)</f>
        <v>0.86250546762477998</v>
      </c>
      <c r="AL53" s="1">
        <f>VLOOKUP(A53,'Cal27 CTB'!H:L,5,FALSE)</f>
        <v>0.810198777994663</v>
      </c>
      <c r="AM53" s="2">
        <f t="shared" si="12"/>
        <v>0</v>
      </c>
      <c r="AN53" t="b">
        <f t="shared" si="13"/>
        <v>0</v>
      </c>
      <c r="AO53">
        <f t="shared" si="14"/>
        <v>0</v>
      </c>
      <c r="AP53">
        <f t="shared" si="15"/>
        <v>0</v>
      </c>
    </row>
    <row r="54" spans="1:42" x14ac:dyDescent="0.2">
      <c r="A54" t="s">
        <v>82</v>
      </c>
      <c r="B54" t="s">
        <v>82</v>
      </c>
      <c r="C54" s="1">
        <v>0.97167293848043701</v>
      </c>
      <c r="D54" s="1">
        <v>0.99285549285549202</v>
      </c>
      <c r="E54" s="1">
        <v>1.02272320629808</v>
      </c>
      <c r="F54" s="1">
        <v>1.0050314179920901</v>
      </c>
      <c r="G54" s="2">
        <f t="shared" si="18"/>
        <v>0</v>
      </c>
      <c r="H54" t="b">
        <f t="shared" si="19"/>
        <v>0</v>
      </c>
      <c r="I54" s="1">
        <v>0.91880585617105803</v>
      </c>
      <c r="J54" s="1">
        <v>0.88639174746288996</v>
      </c>
      <c r="K54" s="1">
        <v>0.96026247367998696</v>
      </c>
      <c r="L54" s="1">
        <v>1.0032669860999499</v>
      </c>
      <c r="M54" s="2">
        <f t="shared" si="20"/>
        <v>0</v>
      </c>
      <c r="N54" t="b">
        <f t="shared" si="21"/>
        <v>0</v>
      </c>
      <c r="O54">
        <f t="shared" si="22"/>
        <v>0</v>
      </c>
      <c r="P54">
        <f t="shared" si="23"/>
        <v>0</v>
      </c>
      <c r="R54" s="1">
        <f>VLOOKUP($B54,'FADU compounds alone runs 1 3'!$A:$I,5,FALSE)</f>
        <v>1.0044293431100899</v>
      </c>
      <c r="S54" s="1">
        <f>VLOOKUP($B54,'FADU compounds alone runs 1 3'!$A:$I,3,FALSE)</f>
        <v>1.0092319854084999</v>
      </c>
      <c r="T54" s="2">
        <f t="shared" si="24"/>
        <v>0</v>
      </c>
      <c r="U54" t="b">
        <f t="shared" si="25"/>
        <v>0</v>
      </c>
      <c r="V54" s="15">
        <f>VLOOKUP($B54,'FADU compounds alone runs 1 3'!$A:$I,7,FALSE)</f>
        <v>0.89742998298264198</v>
      </c>
      <c r="W54" s="1">
        <f>VLOOKUP($B54,'FADU compounds alone runs 1 3'!$A:$I,9,FALSE)</f>
        <v>0.94213302831586199</v>
      </c>
      <c r="X54" s="2">
        <f t="shared" si="26"/>
        <v>0</v>
      </c>
      <c r="Y54" t="b">
        <f t="shared" si="27"/>
        <v>0</v>
      </c>
      <c r="Z54">
        <f t="shared" si="16"/>
        <v>0</v>
      </c>
      <c r="AA54">
        <f t="shared" si="17"/>
        <v>0</v>
      </c>
      <c r="AC54" s="1">
        <f>VLOOKUP(A54,'Cal27 CTB'!A:E,2,FALSE)</f>
        <v>0.93777876912548697</v>
      </c>
      <c r="AD54" s="1">
        <f>VLOOKUP(A54,'Cal27 CTB'!A:E,3,FALSE)</f>
        <v>0.94402669732818201</v>
      </c>
      <c r="AE54" s="1">
        <f>VLOOKUP(A54,'Cal27 CTB'!A:E,4,FALSE)</f>
        <v>0.90462669907864901</v>
      </c>
      <c r="AF54" s="1">
        <f>VLOOKUP(A54,'Cal27 CTB'!A:E,5,FALSE)</f>
        <v>0.92162684851483501</v>
      </c>
      <c r="AG54" s="2">
        <f t="shared" si="10"/>
        <v>0</v>
      </c>
      <c r="AH54" t="b">
        <f t="shared" si="11"/>
        <v>0</v>
      </c>
      <c r="AI54" s="1">
        <f>VLOOKUP(A54,'Cal27 CTB'!H:L,2,FALSE)</f>
        <v>1.0305591233236799</v>
      </c>
      <c r="AJ54" s="1">
        <f>VLOOKUP(A54,'Cal27 CTB'!H:L,3,FALSE)</f>
        <v>0.96258327373095398</v>
      </c>
      <c r="AK54" s="1">
        <f>VLOOKUP(A54,'Cal27 CTB'!H:L,4,FALSE)</f>
        <v>0.88246114195224101</v>
      </c>
      <c r="AL54" s="1">
        <f>VLOOKUP(A54,'Cal27 CTB'!H:L,5,FALSE)</f>
        <v>0.87423172434325802</v>
      </c>
      <c r="AM54" s="2">
        <f t="shared" si="12"/>
        <v>0</v>
      </c>
      <c r="AN54" t="b">
        <f t="shared" si="13"/>
        <v>0</v>
      </c>
      <c r="AO54">
        <f t="shared" si="14"/>
        <v>0</v>
      </c>
      <c r="AP54">
        <f t="shared" si="15"/>
        <v>0</v>
      </c>
    </row>
    <row r="55" spans="1:42" x14ac:dyDescent="0.2">
      <c r="A55" t="s">
        <v>52</v>
      </c>
      <c r="B55" t="s">
        <v>52</v>
      </c>
      <c r="C55" s="1">
        <v>0.96855030052507296</v>
      </c>
      <c r="D55" s="1">
        <v>1.0427780606305499</v>
      </c>
      <c r="E55" s="1">
        <v>1.03862435554211</v>
      </c>
      <c r="F55" s="1">
        <v>1.0032562967819401</v>
      </c>
      <c r="G55" s="2">
        <f t="shared" si="18"/>
        <v>0</v>
      </c>
      <c r="H55" t="b">
        <f t="shared" si="19"/>
        <v>0</v>
      </c>
      <c r="I55" s="1">
        <v>1.06400576566682</v>
      </c>
      <c r="J55" s="1">
        <v>0.95766545573535899</v>
      </c>
      <c r="K55" s="1">
        <v>1.00131832609891</v>
      </c>
      <c r="L55" s="1">
        <v>0.949235436900283</v>
      </c>
      <c r="M55" s="2">
        <f t="shared" si="20"/>
        <v>0</v>
      </c>
      <c r="N55" t="b">
        <f t="shared" si="21"/>
        <v>0</v>
      </c>
      <c r="O55">
        <f t="shared" si="22"/>
        <v>0</v>
      </c>
      <c r="P55">
        <f t="shared" si="23"/>
        <v>0</v>
      </c>
      <c r="R55" s="1">
        <f>VLOOKUP($B55,'FADU compounds alone runs 1 3'!$A:$I,5,FALSE)</f>
        <v>1.1670736113962299</v>
      </c>
      <c r="S55" s="1">
        <f>VLOOKUP($B55,'FADU compounds alone runs 1 3'!$A:$I,3,FALSE)</f>
        <v>1.1109713380844699</v>
      </c>
      <c r="T55" s="2">
        <f t="shared" si="24"/>
        <v>0</v>
      </c>
      <c r="U55" t="b">
        <f t="shared" si="25"/>
        <v>0</v>
      </c>
      <c r="V55" s="15">
        <f>VLOOKUP($B55,'FADU compounds alone runs 1 3'!$A:$I,7,FALSE)</f>
        <v>1.0412080721163199</v>
      </c>
      <c r="W55" s="1">
        <f>VLOOKUP($B55,'FADU compounds alone runs 1 3'!$A:$I,9,FALSE)</f>
        <v>1.1165896192537199</v>
      </c>
      <c r="X55" s="2">
        <f t="shared" si="26"/>
        <v>0</v>
      </c>
      <c r="Y55" t="b">
        <f t="shared" si="27"/>
        <v>0</v>
      </c>
      <c r="Z55">
        <f t="shared" si="16"/>
        <v>0</v>
      </c>
      <c r="AA55">
        <f t="shared" si="17"/>
        <v>0</v>
      </c>
      <c r="AC55" s="1">
        <f>VLOOKUP(A55,'Cal27 CTB'!A:E,2,FALSE)</f>
        <v>0.97779011841442498</v>
      </c>
      <c r="AD55" s="1">
        <f>VLOOKUP(A55,'Cal27 CTB'!A:E,3,FALSE)</f>
        <v>0.95374007419714302</v>
      </c>
      <c r="AE55" s="1">
        <f>VLOOKUP(A55,'Cal27 CTB'!A:E,4,FALSE)</f>
        <v>0.98837502592137405</v>
      </c>
      <c r="AF55" s="1">
        <f>VLOOKUP(A55,'Cal27 CTB'!A:E,5,FALSE)</f>
        <v>1.0006389611420301</v>
      </c>
      <c r="AG55" s="2">
        <f t="shared" si="10"/>
        <v>0</v>
      </c>
      <c r="AH55" t="b">
        <f t="shared" si="11"/>
        <v>0</v>
      </c>
      <c r="AI55" s="1">
        <f>VLOOKUP(A55,'Cal27 CTB'!H:L,2,FALSE)</f>
        <v>0.96373823055691499</v>
      </c>
      <c r="AJ55" s="1">
        <f>VLOOKUP(A55,'Cal27 CTB'!H:L,3,FALSE)</f>
        <v>1.0100802456073099</v>
      </c>
      <c r="AK55" s="1">
        <f>VLOOKUP(A55,'Cal27 CTB'!H:L,4,FALSE)</f>
        <v>0.93628834109607195</v>
      </c>
      <c r="AL55" s="1">
        <f>VLOOKUP(A55,'Cal27 CTB'!H:L,5,FALSE)</f>
        <v>0.95893026179881102</v>
      </c>
      <c r="AM55" s="2">
        <f t="shared" si="12"/>
        <v>0</v>
      </c>
      <c r="AN55" t="b">
        <f t="shared" si="13"/>
        <v>0</v>
      </c>
      <c r="AO55">
        <f t="shared" si="14"/>
        <v>0</v>
      </c>
      <c r="AP55">
        <f t="shared" si="15"/>
        <v>0</v>
      </c>
    </row>
    <row r="56" spans="1:42" x14ac:dyDescent="0.2">
      <c r="A56" t="s">
        <v>67</v>
      </c>
      <c r="B56" t="s">
        <v>67</v>
      </c>
      <c r="C56" s="1">
        <v>1.02197044269002</v>
      </c>
      <c r="D56" s="1">
        <v>0.94192201293668798</v>
      </c>
      <c r="E56" s="1">
        <v>0.92040385576283401</v>
      </c>
      <c r="F56" s="1">
        <v>0.98296670912218298</v>
      </c>
      <c r="G56" s="2">
        <f t="shared" si="18"/>
        <v>0</v>
      </c>
      <c r="H56" t="b">
        <f t="shared" si="19"/>
        <v>0</v>
      </c>
      <c r="I56" s="1">
        <v>1.0288612308026299</v>
      </c>
      <c r="J56" s="1">
        <v>0.96665470138385501</v>
      </c>
      <c r="K56" s="1">
        <v>0.931886550629345</v>
      </c>
      <c r="L56" s="1">
        <v>0.99699141900376698</v>
      </c>
      <c r="M56" s="2">
        <f t="shared" si="20"/>
        <v>0</v>
      </c>
      <c r="N56" t="b">
        <f t="shared" si="21"/>
        <v>0</v>
      </c>
      <c r="O56">
        <f t="shared" si="22"/>
        <v>0</v>
      </c>
      <c r="P56">
        <f t="shared" si="23"/>
        <v>0</v>
      </c>
      <c r="R56" s="1">
        <f>VLOOKUP($B56,'FADU compounds alone runs 1 3'!$A:$I,5,FALSE)</f>
        <v>1.0048620931380501</v>
      </c>
      <c r="S56" s="1">
        <f>VLOOKUP($B56,'FADU compounds alone runs 1 3'!$A:$I,3,FALSE)</f>
        <v>0.85747260233594502</v>
      </c>
      <c r="T56" s="2">
        <f t="shared" si="24"/>
        <v>0</v>
      </c>
      <c r="U56" t="b">
        <f t="shared" si="25"/>
        <v>0</v>
      </c>
      <c r="V56" s="15">
        <f>VLOOKUP($B56,'FADU compounds alone runs 1 3'!$A:$I,7,FALSE)</f>
        <v>0.931706494898912</v>
      </c>
      <c r="W56" s="1">
        <f>VLOOKUP($B56,'FADU compounds alone runs 1 3'!$A:$I,9,FALSE)</f>
        <v>0.85649651910698898</v>
      </c>
      <c r="X56" s="2">
        <f t="shared" si="26"/>
        <v>0</v>
      </c>
      <c r="Y56" t="b">
        <f t="shared" si="27"/>
        <v>0</v>
      </c>
      <c r="Z56">
        <f t="shared" si="16"/>
        <v>0</v>
      </c>
      <c r="AA56">
        <f t="shared" si="17"/>
        <v>0</v>
      </c>
      <c r="AC56" s="1">
        <f>VLOOKUP(A56,'Cal27 CTB'!A:E,2,FALSE)</f>
        <v>1.0742792947841999</v>
      </c>
      <c r="AD56" s="1">
        <f>VLOOKUP(A56,'Cal27 CTB'!A:E,3,FALSE)</f>
        <v>0.94312369022391496</v>
      </c>
      <c r="AE56" s="1">
        <f>VLOOKUP(A56,'Cal27 CTB'!A:E,4,FALSE)</f>
        <v>0.99142349215080305</v>
      </c>
      <c r="AF56" s="1">
        <f>VLOOKUP(A56,'Cal27 CTB'!A:E,5,FALSE)</f>
        <v>0.90269763328189701</v>
      </c>
      <c r="AG56" s="2">
        <f t="shared" si="10"/>
        <v>0</v>
      </c>
      <c r="AH56" t="b">
        <f t="shared" si="11"/>
        <v>0</v>
      </c>
      <c r="AI56" s="1">
        <f>VLOOKUP(A56,'Cal27 CTB'!H:L,2,FALSE)</f>
        <v>0.91876774986870302</v>
      </c>
      <c r="AJ56" s="1">
        <f>VLOOKUP(A56,'Cal27 CTB'!H:L,3,FALSE)</f>
        <v>0.95097816423271797</v>
      </c>
      <c r="AK56" s="1">
        <f>VLOOKUP(A56,'Cal27 CTB'!H:L,4,FALSE)</f>
        <v>0.86121241457293096</v>
      </c>
      <c r="AL56" s="1">
        <f>VLOOKUP(A56,'Cal27 CTB'!H:L,5,FALSE)</f>
        <v>0.95957590126037995</v>
      </c>
      <c r="AM56" s="2">
        <f t="shared" si="12"/>
        <v>0</v>
      </c>
      <c r="AN56" t="b">
        <f t="shared" si="13"/>
        <v>0</v>
      </c>
      <c r="AO56">
        <f t="shared" si="14"/>
        <v>0</v>
      </c>
      <c r="AP56">
        <f t="shared" si="15"/>
        <v>0</v>
      </c>
    </row>
    <row r="57" spans="1:42" x14ac:dyDescent="0.2">
      <c r="A57" t="s">
        <v>54</v>
      </c>
      <c r="B57" t="s">
        <v>54</v>
      </c>
      <c r="C57" s="1">
        <v>1.24701451532764</v>
      </c>
      <c r="D57" s="1">
        <v>1.25486304929769</v>
      </c>
      <c r="E57" s="1">
        <v>1.4298626179031699</v>
      </c>
      <c r="F57" s="1">
        <v>1.25320509439825</v>
      </c>
      <c r="G57" s="2">
        <f t="shared" si="18"/>
        <v>0</v>
      </c>
      <c r="H57" t="b">
        <f t="shared" si="19"/>
        <v>0</v>
      </c>
      <c r="I57" s="1">
        <v>1.01258910417933</v>
      </c>
      <c r="J57" s="1">
        <v>1.0310338707569999</v>
      </c>
      <c r="K57" s="1">
        <v>1.07985263445409</v>
      </c>
      <c r="L57" s="1">
        <v>0.961526074634244</v>
      </c>
      <c r="M57" s="2">
        <f t="shared" si="20"/>
        <v>0</v>
      </c>
      <c r="N57" t="b">
        <f t="shared" si="21"/>
        <v>0</v>
      </c>
      <c r="O57">
        <f t="shared" si="22"/>
        <v>0</v>
      </c>
      <c r="P57">
        <f t="shared" si="23"/>
        <v>0</v>
      </c>
      <c r="R57" s="1">
        <f>VLOOKUP($B57,'FADU compounds alone runs 1 3'!$A:$I,5,FALSE)</f>
        <v>0.82586913000089701</v>
      </c>
      <c r="S57" s="1">
        <f>VLOOKUP($B57,'FADU compounds alone runs 1 3'!$A:$I,3,FALSE)</f>
        <v>0.82548392859174702</v>
      </c>
      <c r="T57" s="2">
        <f t="shared" si="24"/>
        <v>2</v>
      </c>
      <c r="U57" t="b">
        <f t="shared" si="25"/>
        <v>0</v>
      </c>
      <c r="V57" s="15">
        <f>VLOOKUP($B57,'FADU compounds alone runs 1 3'!$A:$I,7,FALSE)</f>
        <v>0.94033489320044705</v>
      </c>
      <c r="W57" s="1">
        <f>VLOOKUP($B57,'FADU compounds alone runs 1 3'!$A:$I,9,FALSE)</f>
        <v>0.97741436293972805</v>
      </c>
      <c r="X57" s="2">
        <f t="shared" si="26"/>
        <v>0</v>
      </c>
      <c r="Y57" t="b">
        <f t="shared" si="27"/>
        <v>0</v>
      </c>
      <c r="Z57">
        <f t="shared" si="16"/>
        <v>2</v>
      </c>
      <c r="AA57">
        <f t="shared" si="17"/>
        <v>0</v>
      </c>
      <c r="AC57" s="1">
        <f>VLOOKUP(A57,'Cal27 CTB'!A:E,2,FALSE)</f>
        <v>1.02984293290338</v>
      </c>
      <c r="AD57" s="1">
        <f>VLOOKUP(A57,'Cal27 CTB'!A:E,3,FALSE)</f>
        <v>1.02319091747202</v>
      </c>
      <c r="AE57" s="1">
        <f>VLOOKUP(A57,'Cal27 CTB'!A:E,4,FALSE)</f>
        <v>1.15186045699605</v>
      </c>
      <c r="AF57" s="1">
        <f>VLOOKUP(A57,'Cal27 CTB'!A:E,5,FALSE)</f>
        <v>1.1361626164313501</v>
      </c>
      <c r="AG57" s="2">
        <f t="shared" si="10"/>
        <v>0</v>
      </c>
      <c r="AH57" t="b">
        <f t="shared" si="11"/>
        <v>0</v>
      </c>
      <c r="AI57" s="1">
        <f>VLOOKUP(A57,'Cal27 CTB'!H:L,2,FALSE)</f>
        <v>1.0655941641461</v>
      </c>
      <c r="AJ57" s="1">
        <f>VLOOKUP(A57,'Cal27 CTB'!H:L,3,FALSE)</f>
        <v>0.96883341762041997</v>
      </c>
      <c r="AK57" s="1">
        <f>VLOOKUP(A57,'Cal27 CTB'!H:L,4,FALSE)</f>
        <v>1.2105646271231001</v>
      </c>
      <c r="AL57" s="1">
        <f>VLOOKUP(A57,'Cal27 CTB'!H:L,5,FALSE)</f>
        <v>1.00216864828594</v>
      </c>
      <c r="AM57" s="2">
        <f t="shared" si="12"/>
        <v>0</v>
      </c>
      <c r="AN57" t="b">
        <f t="shared" si="13"/>
        <v>0</v>
      </c>
      <c r="AO57">
        <f t="shared" si="14"/>
        <v>0</v>
      </c>
      <c r="AP57">
        <f t="shared" si="15"/>
        <v>0</v>
      </c>
    </row>
    <row r="58" spans="1:42" x14ac:dyDescent="0.2">
      <c r="A58" t="s">
        <v>44</v>
      </c>
      <c r="B58" t="s">
        <v>44</v>
      </c>
      <c r="C58" s="1">
        <v>0.98146129345092603</v>
      </c>
      <c r="D58" s="1">
        <v>1.0029956518466601</v>
      </c>
      <c r="E58" s="1">
        <v>1.01648668575512</v>
      </c>
      <c r="F58" s="1">
        <v>1.0098022345239499</v>
      </c>
      <c r="G58" s="2">
        <f t="shared" si="18"/>
        <v>0</v>
      </c>
      <c r="H58" t="b">
        <f t="shared" si="19"/>
        <v>0</v>
      </c>
      <c r="I58" s="1">
        <v>1.03499281682333</v>
      </c>
      <c r="J58" s="1">
        <v>0.98014796691717698</v>
      </c>
      <c r="K58" s="1">
        <v>1.0234818766562599</v>
      </c>
      <c r="L58" s="1">
        <v>0.95876953232383499</v>
      </c>
      <c r="M58" s="2">
        <f t="shared" si="20"/>
        <v>0</v>
      </c>
      <c r="N58" t="b">
        <f t="shared" si="21"/>
        <v>0</v>
      </c>
      <c r="O58">
        <f t="shared" si="22"/>
        <v>0</v>
      </c>
      <c r="P58">
        <f t="shared" si="23"/>
        <v>0</v>
      </c>
      <c r="R58" s="1">
        <f>VLOOKUP($B58,'FADU compounds alone runs 1 3'!$A:$I,5,FALSE)</f>
        <v>1.0459579092725699</v>
      </c>
      <c r="S58" s="1">
        <f>VLOOKUP($B58,'FADU compounds alone runs 1 3'!$A:$I,3,FALSE)</f>
        <v>1.1367046229611599</v>
      </c>
      <c r="T58" s="2">
        <f t="shared" si="24"/>
        <v>0</v>
      </c>
      <c r="U58" t="b">
        <f t="shared" si="25"/>
        <v>0</v>
      </c>
      <c r="V58" s="15">
        <f>VLOOKUP($B58,'FADU compounds alone runs 1 3'!$A:$I,7,FALSE)</f>
        <v>0.95230065171122202</v>
      </c>
      <c r="W58" s="1">
        <f>VLOOKUP($B58,'FADU compounds alone runs 1 3'!$A:$I,9,FALSE)</f>
        <v>1.0402084505881299</v>
      </c>
      <c r="X58" s="2">
        <f t="shared" si="26"/>
        <v>0</v>
      </c>
      <c r="Y58" t="b">
        <f t="shared" si="27"/>
        <v>0</v>
      </c>
      <c r="Z58">
        <f t="shared" si="16"/>
        <v>0</v>
      </c>
      <c r="AA58">
        <f t="shared" si="17"/>
        <v>0</v>
      </c>
      <c r="AC58" s="1">
        <f>VLOOKUP(A58,'Cal27 CTB'!A:E,2,FALSE)</f>
        <v>1.00742556555267</v>
      </c>
      <c r="AD58" s="1">
        <f>VLOOKUP(A58,'Cal27 CTB'!A:E,3,FALSE)</f>
        <v>0.93182057256822604</v>
      </c>
      <c r="AE58" s="1">
        <f>VLOOKUP(A58,'Cal27 CTB'!A:E,4,FALSE)</f>
        <v>0.94961651763714905</v>
      </c>
      <c r="AF58" s="1">
        <f>VLOOKUP(A58,'Cal27 CTB'!A:E,5,FALSE)</f>
        <v>1.04687702801219</v>
      </c>
      <c r="AG58" s="2">
        <f t="shared" si="10"/>
        <v>0</v>
      </c>
      <c r="AH58" t="b">
        <f t="shared" si="11"/>
        <v>0</v>
      </c>
      <c r="AI58" s="1">
        <f>VLOOKUP(A58,'Cal27 CTB'!H:L,2,FALSE)</f>
        <v>0.967141006948121</v>
      </c>
      <c r="AJ58" s="1">
        <f>VLOOKUP(A58,'Cal27 CTB'!H:L,3,FALSE)</f>
        <v>0.95842843245687304</v>
      </c>
      <c r="AK58" s="1">
        <f>VLOOKUP(A58,'Cal27 CTB'!H:L,4,FALSE)</f>
        <v>0.93860993076397303</v>
      </c>
      <c r="AL58" s="1">
        <f>VLOOKUP(A58,'Cal27 CTB'!H:L,5,FALSE)</f>
        <v>1.00727511859137</v>
      </c>
      <c r="AM58" s="2">
        <f t="shared" si="12"/>
        <v>0</v>
      </c>
      <c r="AN58" t="b">
        <f t="shared" si="13"/>
        <v>0</v>
      </c>
      <c r="AO58">
        <f t="shared" si="14"/>
        <v>0</v>
      </c>
      <c r="AP58">
        <f t="shared" si="15"/>
        <v>0</v>
      </c>
    </row>
    <row r="59" spans="1:42" x14ac:dyDescent="0.2">
      <c r="A59" t="s">
        <v>49</v>
      </c>
      <c r="B59" t="s">
        <v>49</v>
      </c>
      <c r="C59" s="1">
        <v>0.967041166123628</v>
      </c>
      <c r="D59" s="1">
        <v>0.98866681734525796</v>
      </c>
      <c r="E59" s="1">
        <v>0.93192785873228801</v>
      </c>
      <c r="F59" s="1">
        <v>0.99418681471788695</v>
      </c>
      <c r="G59" s="2">
        <f t="shared" si="18"/>
        <v>0</v>
      </c>
      <c r="H59" t="b">
        <f t="shared" si="19"/>
        <v>0</v>
      </c>
      <c r="I59" s="1">
        <v>0.92173087341055504</v>
      </c>
      <c r="J59" s="1">
        <v>1.01130978439015</v>
      </c>
      <c r="K59" s="1">
        <v>0.97748989020931498</v>
      </c>
      <c r="L59" s="1">
        <v>0.90183228324605302</v>
      </c>
      <c r="M59" s="2">
        <f t="shared" si="20"/>
        <v>0</v>
      </c>
      <c r="N59" t="b">
        <f t="shared" si="21"/>
        <v>0</v>
      </c>
      <c r="O59">
        <f t="shared" si="22"/>
        <v>0</v>
      </c>
      <c r="P59">
        <f t="shared" si="23"/>
        <v>0</v>
      </c>
      <c r="R59" s="1">
        <f>VLOOKUP($B59,'FADU compounds alone runs 1 3'!$A:$I,5,FALSE)</f>
        <v>0.96257666545502196</v>
      </c>
      <c r="S59" s="1">
        <f>VLOOKUP($B59,'FADU compounds alone runs 1 3'!$A:$I,3,FALSE)</f>
        <v>1.0139853948041</v>
      </c>
      <c r="T59" s="2">
        <f t="shared" si="24"/>
        <v>0</v>
      </c>
      <c r="U59" t="b">
        <f t="shared" si="25"/>
        <v>0</v>
      </c>
      <c r="V59" s="15">
        <f>VLOOKUP($B59,'FADU compounds alone runs 1 3'!$A:$I,7,FALSE)</f>
        <v>0.898285406583894</v>
      </c>
      <c r="W59" s="1">
        <f>VLOOKUP($B59,'FADU compounds alone runs 1 3'!$A:$I,9,FALSE)</f>
        <v>0.97829759300961405</v>
      </c>
      <c r="X59" s="2">
        <f t="shared" si="26"/>
        <v>0</v>
      </c>
      <c r="Y59" t="b">
        <f t="shared" si="27"/>
        <v>0</v>
      </c>
      <c r="Z59">
        <f t="shared" si="16"/>
        <v>0</v>
      </c>
      <c r="AA59">
        <f t="shared" si="17"/>
        <v>0</v>
      </c>
      <c r="AC59" s="1">
        <f>VLOOKUP(A59,'Cal27 CTB'!A:E,2,FALSE)</f>
        <v>1.0215056365889199</v>
      </c>
      <c r="AD59" s="1">
        <f>VLOOKUP(A59,'Cal27 CTB'!A:E,3,FALSE)</f>
        <v>0.94546975930031896</v>
      </c>
      <c r="AE59" s="1">
        <f>VLOOKUP(A59,'Cal27 CTB'!A:E,4,FALSE)</f>
        <v>0.99279633414568902</v>
      </c>
      <c r="AF59" s="1">
        <f>VLOOKUP(A59,'Cal27 CTB'!A:E,5,FALSE)</f>
        <v>1.0292409831126501</v>
      </c>
      <c r="AG59" s="2">
        <f t="shared" si="10"/>
        <v>0</v>
      </c>
      <c r="AH59" t="b">
        <f t="shared" si="11"/>
        <v>0</v>
      </c>
      <c r="AI59" s="1">
        <f>VLOOKUP(A59,'Cal27 CTB'!H:L,2,FALSE)</f>
        <v>0.89866298981788395</v>
      </c>
      <c r="AJ59" s="1">
        <f>VLOOKUP(A59,'Cal27 CTB'!H:L,3,FALSE)</f>
        <v>0.94566975051630897</v>
      </c>
      <c r="AK59" s="1">
        <f>VLOOKUP(A59,'Cal27 CTB'!H:L,4,FALSE)</f>
        <v>0.87879980076159103</v>
      </c>
      <c r="AL59" s="1">
        <f>VLOOKUP(A59,'Cal27 CTB'!H:L,5,FALSE)</f>
        <v>0.94634007944013598</v>
      </c>
      <c r="AM59" s="2">
        <f t="shared" si="12"/>
        <v>0</v>
      </c>
      <c r="AN59" t="b">
        <f t="shared" si="13"/>
        <v>0</v>
      </c>
      <c r="AO59">
        <f t="shared" si="14"/>
        <v>0</v>
      </c>
      <c r="AP59">
        <f t="shared" si="15"/>
        <v>0</v>
      </c>
    </row>
    <row r="60" spans="1:42" x14ac:dyDescent="0.2">
      <c r="A60" t="s">
        <v>76</v>
      </c>
      <c r="B60" t="s">
        <v>76</v>
      </c>
      <c r="C60" s="1">
        <v>1.0115615589935101</v>
      </c>
      <c r="D60" s="1">
        <v>1.02292786669461</v>
      </c>
      <c r="E60" s="1">
        <v>0.98479904918679195</v>
      </c>
      <c r="F60" s="1">
        <v>0.99366933173792704</v>
      </c>
      <c r="G60" s="2">
        <f t="shared" si="18"/>
        <v>0</v>
      </c>
      <c r="H60" t="b">
        <f t="shared" si="19"/>
        <v>0</v>
      </c>
      <c r="I60" s="1">
        <v>0.94438831144567603</v>
      </c>
      <c r="J60" s="1">
        <v>0.97904226036972397</v>
      </c>
      <c r="K60" s="1">
        <v>0.99391296410018004</v>
      </c>
      <c r="L60" s="1">
        <v>1.0316693531218599</v>
      </c>
      <c r="M60" s="2">
        <f t="shared" si="20"/>
        <v>0</v>
      </c>
      <c r="N60" t="b">
        <f t="shared" si="21"/>
        <v>0</v>
      </c>
      <c r="O60">
        <f t="shared" si="22"/>
        <v>0</v>
      </c>
      <c r="P60">
        <f t="shared" si="23"/>
        <v>0</v>
      </c>
      <c r="R60" s="1">
        <f>VLOOKUP($B60,'FADU compounds alone runs 1 3'!$A:$I,5,FALSE)</f>
        <v>1.05304601265116</v>
      </c>
      <c r="S60" s="1">
        <f>VLOOKUP($B60,'FADU compounds alone runs 1 3'!$A:$I,3,FALSE)</f>
        <v>1.1916951038336601</v>
      </c>
      <c r="T60" s="2">
        <f t="shared" si="24"/>
        <v>0</v>
      </c>
      <c r="U60" t="b">
        <f t="shared" si="25"/>
        <v>0</v>
      </c>
      <c r="V60" s="15">
        <f>VLOOKUP($B60,'FADU compounds alone runs 1 3'!$A:$I,7,FALSE)</f>
        <v>1.03887723904227</v>
      </c>
      <c r="W60" s="1">
        <f>VLOOKUP($B60,'FADU compounds alone runs 1 3'!$A:$I,9,FALSE)</f>
        <v>1.1864881148639801</v>
      </c>
      <c r="X60" s="2">
        <f t="shared" si="26"/>
        <v>0</v>
      </c>
      <c r="Y60" t="b">
        <f t="shared" si="27"/>
        <v>0</v>
      </c>
      <c r="Z60">
        <f t="shared" si="16"/>
        <v>0</v>
      </c>
      <c r="AA60">
        <f t="shared" si="17"/>
        <v>0</v>
      </c>
      <c r="AC60" s="1">
        <f>VLOOKUP(A60,'Cal27 CTB'!A:E,2,FALSE)</f>
        <v>1.0551086139214201</v>
      </c>
      <c r="AD60" s="1">
        <f>VLOOKUP(A60,'Cal27 CTB'!A:E,3,FALSE)</f>
        <v>0.96449675095058596</v>
      </c>
      <c r="AE60" s="1">
        <f>VLOOKUP(A60,'Cal27 CTB'!A:E,4,FALSE)</f>
        <v>0.98974723902111805</v>
      </c>
      <c r="AF60" s="1">
        <f>VLOOKUP(A60,'Cal27 CTB'!A:E,5,FALSE)</f>
        <v>0.82687997192128204</v>
      </c>
      <c r="AG60" s="2">
        <f t="shared" si="10"/>
        <v>0</v>
      </c>
      <c r="AH60" t="b">
        <f t="shared" si="11"/>
        <v>0</v>
      </c>
      <c r="AI60" s="1">
        <f>VLOOKUP(A60,'Cal27 CTB'!H:L,2,FALSE)</f>
        <v>1.0565012498711199</v>
      </c>
      <c r="AJ60" s="1">
        <f>VLOOKUP(A60,'Cal27 CTB'!H:L,3,FALSE)</f>
        <v>0.91505972586581696</v>
      </c>
      <c r="AK60" s="1">
        <f>VLOOKUP(A60,'Cal27 CTB'!H:L,4,FALSE)</f>
        <v>0.96850334557941997</v>
      </c>
      <c r="AL60" s="1">
        <f>VLOOKUP(A60,'Cal27 CTB'!H:L,5,FALSE)</f>
        <v>0.87181521034114096</v>
      </c>
      <c r="AM60" s="2">
        <f t="shared" si="12"/>
        <v>0</v>
      </c>
      <c r="AN60" t="b">
        <f t="shared" si="13"/>
        <v>0</v>
      </c>
      <c r="AO60">
        <f t="shared" si="14"/>
        <v>0</v>
      </c>
      <c r="AP60">
        <f t="shared" si="15"/>
        <v>0</v>
      </c>
    </row>
    <row r="61" spans="1:42" x14ac:dyDescent="0.2">
      <c r="A61" t="s">
        <v>50</v>
      </c>
      <c r="B61" t="s">
        <v>50</v>
      </c>
      <c r="C61" s="1">
        <v>1.00066183722924</v>
      </c>
      <c r="D61" s="1">
        <v>1.06667885642171</v>
      </c>
      <c r="E61" s="1">
        <v>1.00656943916723</v>
      </c>
      <c r="F61" s="1">
        <v>1.0528686587165501</v>
      </c>
      <c r="G61" s="2">
        <f t="shared" si="18"/>
        <v>0</v>
      </c>
      <c r="H61" t="b">
        <f t="shared" si="19"/>
        <v>0</v>
      </c>
      <c r="I61" s="1">
        <v>1.0525312545485399</v>
      </c>
      <c r="J61" s="1">
        <v>0.93673983855792098</v>
      </c>
      <c r="K61" s="1">
        <v>0.99733601723324405</v>
      </c>
      <c r="L61" s="1">
        <v>1.0134993581879399</v>
      </c>
      <c r="M61" s="2">
        <f t="shared" si="20"/>
        <v>0</v>
      </c>
      <c r="N61" t="b">
        <f t="shared" si="21"/>
        <v>0</v>
      </c>
      <c r="O61">
        <f t="shared" si="22"/>
        <v>0</v>
      </c>
      <c r="P61">
        <f t="shared" si="23"/>
        <v>0</v>
      </c>
      <c r="R61" s="1">
        <f>VLOOKUP($B61,'FADU compounds alone runs 1 3'!$A:$I,5,FALSE)</f>
        <v>1.09013027903367</v>
      </c>
      <c r="S61" s="1">
        <f>VLOOKUP($B61,'FADU compounds alone runs 1 3'!$A:$I,3,FALSE)</f>
        <v>1.0213755175419601</v>
      </c>
      <c r="T61" s="2">
        <f t="shared" si="24"/>
        <v>0</v>
      </c>
      <c r="U61" t="b">
        <f t="shared" si="25"/>
        <v>0</v>
      </c>
      <c r="V61" s="15">
        <f>VLOOKUP($B61,'FADU compounds alone runs 1 3'!$A:$I,7,FALSE)</f>
        <v>1.039332794191</v>
      </c>
      <c r="W61" s="1">
        <f>VLOOKUP($B61,'FADU compounds alone runs 1 3'!$A:$I,9,FALSE)</f>
        <v>1.0970293507653199</v>
      </c>
      <c r="X61" s="2">
        <f t="shared" si="26"/>
        <v>0</v>
      </c>
      <c r="Y61" t="b">
        <f t="shared" si="27"/>
        <v>0</v>
      </c>
      <c r="Z61">
        <f t="shared" si="16"/>
        <v>0</v>
      </c>
      <c r="AA61">
        <f t="shared" si="17"/>
        <v>0</v>
      </c>
      <c r="AC61" s="1">
        <f>VLOOKUP(A61,'Cal27 CTB'!A:E,2,FALSE)</f>
        <v>0.98018259816939002</v>
      </c>
      <c r="AD61" s="1">
        <f>VLOOKUP(A61,'Cal27 CTB'!A:E,3,FALSE)</f>
        <v>1.0064382482936101</v>
      </c>
      <c r="AE61" s="1">
        <f>VLOOKUP(A61,'Cal27 CTB'!A:E,4,FALSE)</f>
        <v>0.98229934844788003</v>
      </c>
      <c r="AF61" s="1">
        <f>VLOOKUP(A61,'Cal27 CTB'!A:E,5,FALSE)</f>
        <v>0.96402853129403898</v>
      </c>
      <c r="AG61" s="2">
        <f t="shared" si="10"/>
        <v>0</v>
      </c>
      <c r="AH61" t="b">
        <f t="shared" si="11"/>
        <v>0</v>
      </c>
      <c r="AI61" s="1">
        <f>VLOOKUP(A61,'Cal27 CTB'!H:L,2,FALSE)</f>
        <v>0.98133067199537405</v>
      </c>
      <c r="AJ61" s="1">
        <f>VLOOKUP(A61,'Cal27 CTB'!H:L,3,FALSE)</f>
        <v>1.0552824612022</v>
      </c>
      <c r="AK61" s="1">
        <f>VLOOKUP(A61,'Cal27 CTB'!H:L,4,FALSE)</f>
        <v>0.90763750589553904</v>
      </c>
      <c r="AL61" s="1">
        <f>VLOOKUP(A61,'Cal27 CTB'!H:L,5,FALSE)</f>
        <v>0.94220297449355905</v>
      </c>
      <c r="AM61" s="2">
        <f t="shared" si="12"/>
        <v>0</v>
      </c>
      <c r="AN61" t="b">
        <f t="shared" si="13"/>
        <v>0</v>
      </c>
      <c r="AO61">
        <f t="shared" si="14"/>
        <v>0</v>
      </c>
      <c r="AP61">
        <f t="shared" si="15"/>
        <v>0</v>
      </c>
    </row>
    <row r="62" spans="1:42" x14ac:dyDescent="0.2">
      <c r="A62" t="s">
        <v>43</v>
      </c>
      <c r="B62" t="s">
        <v>43</v>
      </c>
      <c r="C62" s="1">
        <v>0.96207161336814295</v>
      </c>
      <c r="D62" s="1">
        <v>1.0460847541098901</v>
      </c>
      <c r="E62" s="1">
        <v>1.0428765494990599</v>
      </c>
      <c r="F62" s="1">
        <v>0.98006946844556597</v>
      </c>
      <c r="G62" s="2">
        <f t="shared" si="18"/>
        <v>0</v>
      </c>
      <c r="H62" t="b">
        <f t="shared" si="19"/>
        <v>0</v>
      </c>
      <c r="I62" s="1">
        <v>0.99155404871952701</v>
      </c>
      <c r="J62" s="1">
        <v>0.93519177840062595</v>
      </c>
      <c r="K62" s="1">
        <v>1.0604768757266601</v>
      </c>
      <c r="L62" s="1">
        <v>1.0205991071781599</v>
      </c>
      <c r="M62" s="2">
        <f t="shared" si="20"/>
        <v>0</v>
      </c>
      <c r="N62" t="b">
        <f t="shared" si="21"/>
        <v>0</v>
      </c>
      <c r="O62">
        <f t="shared" si="22"/>
        <v>0</v>
      </c>
      <c r="P62">
        <f t="shared" si="23"/>
        <v>0</v>
      </c>
      <c r="R62" s="1">
        <f>VLOOKUP($B62,'FADU compounds alone runs 1 3'!$A:$I,5,FALSE)</f>
        <v>1.0577182712895301</v>
      </c>
      <c r="S62" s="1">
        <f>VLOOKUP($B62,'FADU compounds alone runs 1 3'!$A:$I,3,FALSE)</f>
        <v>1.2096698856735499</v>
      </c>
      <c r="T62" s="2">
        <f t="shared" si="24"/>
        <v>0</v>
      </c>
      <c r="U62" t="b">
        <f t="shared" si="25"/>
        <v>0</v>
      </c>
      <c r="V62" s="15">
        <f>VLOOKUP($B62,'FADU compounds alone runs 1 3'!$A:$I,7,FALSE)</f>
        <v>0.94944204235990504</v>
      </c>
      <c r="W62" s="1">
        <f>VLOOKUP($B62,'FADU compounds alone runs 1 3'!$A:$I,9,FALSE)</f>
        <v>1.12942926669819</v>
      </c>
      <c r="X62" s="2">
        <f t="shared" si="26"/>
        <v>0</v>
      </c>
      <c r="Y62" t="b">
        <f t="shared" si="27"/>
        <v>0</v>
      </c>
      <c r="Z62">
        <f t="shared" si="16"/>
        <v>0</v>
      </c>
      <c r="AA62">
        <f t="shared" si="17"/>
        <v>0</v>
      </c>
      <c r="AC62" s="1">
        <f>VLOOKUP(A62,'Cal27 CTB'!A:E,2,FALSE)</f>
        <v>0.957118782180434</v>
      </c>
      <c r="AD62" s="1">
        <f>VLOOKUP(A62,'Cal27 CTB'!A:E,3,FALSE)</f>
        <v>0.95018097876482499</v>
      </c>
      <c r="AE62" s="1">
        <f>VLOOKUP(A62,'Cal27 CTB'!A:E,4,FALSE)</f>
        <v>0.93261156132285195</v>
      </c>
      <c r="AF62" s="1">
        <f>VLOOKUP(A62,'Cal27 CTB'!A:E,5,FALSE)</f>
        <v>0.99127153995717698</v>
      </c>
      <c r="AG62" s="2">
        <f t="shared" si="10"/>
        <v>0</v>
      </c>
      <c r="AH62" t="b">
        <f t="shared" si="11"/>
        <v>0</v>
      </c>
      <c r="AI62" s="1">
        <f>VLOOKUP(A62,'Cal27 CTB'!H:L,2,FALSE)</f>
        <v>0.99085683576283701</v>
      </c>
      <c r="AJ62" s="1">
        <f>VLOOKUP(A62,'Cal27 CTB'!H:L,3,FALSE)</f>
        <v>0.98436710741167099</v>
      </c>
      <c r="AK62" s="1">
        <f>VLOOKUP(A62,'Cal27 CTB'!H:L,4,FALSE)</f>
        <v>0.92730280871075699</v>
      </c>
      <c r="AL62" s="1">
        <f>VLOOKUP(A62,'Cal27 CTB'!H:L,5,FALSE)</f>
        <v>0.97208158013065304</v>
      </c>
      <c r="AM62" s="2">
        <f t="shared" si="12"/>
        <v>0</v>
      </c>
      <c r="AN62" t="b">
        <f t="shared" si="13"/>
        <v>0</v>
      </c>
      <c r="AO62">
        <f t="shared" si="14"/>
        <v>0</v>
      </c>
      <c r="AP62">
        <f t="shared" si="15"/>
        <v>0</v>
      </c>
    </row>
    <row r="63" spans="1:42" x14ac:dyDescent="0.2">
      <c r="A63" t="s">
        <v>55</v>
      </c>
      <c r="B63" t="s">
        <v>55</v>
      </c>
      <c r="C63" s="1">
        <v>0.97929065068175503</v>
      </c>
      <c r="D63" s="1">
        <v>1.0373717436340799</v>
      </c>
      <c r="E63" s="1">
        <v>0.98420432921258205</v>
      </c>
      <c r="F63" s="1">
        <v>1.0079720295227499</v>
      </c>
      <c r="G63" s="2">
        <f t="shared" si="18"/>
        <v>0</v>
      </c>
      <c r="H63" t="b">
        <f t="shared" si="19"/>
        <v>0</v>
      </c>
      <c r="I63" s="1">
        <v>1.0067640119597701</v>
      </c>
      <c r="J63" s="1">
        <v>1.1262372790226101</v>
      </c>
      <c r="K63" s="1">
        <v>1.08148198746096</v>
      </c>
      <c r="L63" s="1">
        <v>1.03406173017514</v>
      </c>
      <c r="M63" s="2">
        <f t="shared" si="20"/>
        <v>0</v>
      </c>
      <c r="N63" t="b">
        <f t="shared" si="21"/>
        <v>0</v>
      </c>
      <c r="O63">
        <f t="shared" si="22"/>
        <v>0</v>
      </c>
      <c r="P63">
        <f t="shared" si="23"/>
        <v>0</v>
      </c>
      <c r="R63" s="1">
        <f>VLOOKUP($B63,'FADU compounds alone runs 1 3'!$A:$I,5,FALSE)</f>
        <v>1.0582942689816499</v>
      </c>
      <c r="S63" s="1">
        <f>VLOOKUP($B63,'FADU compounds alone runs 1 3'!$A:$I,3,FALSE)</f>
        <v>1.0829983981411899</v>
      </c>
      <c r="T63" s="2">
        <f t="shared" si="24"/>
        <v>0</v>
      </c>
      <c r="U63" t="b">
        <f t="shared" si="25"/>
        <v>0</v>
      </c>
      <c r="V63" s="15">
        <f>VLOOKUP($B63,'FADU compounds alone runs 1 3'!$A:$I,7,FALSE)</f>
        <v>1.04083744020136</v>
      </c>
      <c r="W63" s="1">
        <f>VLOOKUP($B63,'FADU compounds alone runs 1 3'!$A:$I,9,FALSE)</f>
        <v>1.1400437438579401</v>
      </c>
      <c r="X63" s="2">
        <f t="shared" si="26"/>
        <v>0</v>
      </c>
      <c r="Y63" t="b">
        <f t="shared" si="27"/>
        <v>0</v>
      </c>
      <c r="Z63">
        <f t="shared" si="16"/>
        <v>0</v>
      </c>
      <c r="AA63">
        <f t="shared" si="17"/>
        <v>0</v>
      </c>
      <c r="AC63" s="1">
        <f>VLOOKUP(A63,'Cal27 CTB'!A:E,2,FALSE)</f>
        <v>1.04860219718852</v>
      </c>
      <c r="AD63" s="1">
        <f>VLOOKUP(A63,'Cal27 CTB'!A:E,3,FALSE)</f>
        <v>1.00056925897937</v>
      </c>
      <c r="AE63" s="1">
        <f>VLOOKUP(A63,'Cal27 CTB'!A:E,4,FALSE)</f>
        <v>0.99049694966266699</v>
      </c>
      <c r="AF63" s="1">
        <f>VLOOKUP(A63,'Cal27 CTB'!A:E,5,FALSE)</f>
        <v>0.99517506458209204</v>
      </c>
      <c r="AG63" s="2">
        <f t="shared" si="10"/>
        <v>0</v>
      </c>
      <c r="AH63" t="b">
        <f t="shared" si="11"/>
        <v>0</v>
      </c>
      <c r="AI63" s="1">
        <f>VLOOKUP(A63,'Cal27 CTB'!H:L,2,FALSE)</f>
        <v>0.98528546256294602</v>
      </c>
      <c r="AJ63" s="1">
        <f>VLOOKUP(A63,'Cal27 CTB'!H:L,3,FALSE)</f>
        <v>0.95747307125459702</v>
      </c>
      <c r="AK63" s="1">
        <f>VLOOKUP(A63,'Cal27 CTB'!H:L,4,FALSE)</f>
        <v>1.00534539164961</v>
      </c>
      <c r="AL63" s="1">
        <f>VLOOKUP(A63,'Cal27 CTB'!H:L,5,FALSE)</f>
        <v>0.96756024964495402</v>
      </c>
      <c r="AM63" s="2">
        <f t="shared" si="12"/>
        <v>0</v>
      </c>
      <c r="AN63" t="b">
        <f t="shared" si="13"/>
        <v>0</v>
      </c>
      <c r="AO63">
        <f t="shared" si="14"/>
        <v>0</v>
      </c>
      <c r="AP63">
        <f t="shared" si="15"/>
        <v>0</v>
      </c>
    </row>
    <row r="64" spans="1:42" x14ac:dyDescent="0.2">
      <c r="A64" t="s">
        <v>48</v>
      </c>
      <c r="B64" t="s">
        <v>48</v>
      </c>
      <c r="C64" s="1">
        <v>0.98941668446614695</v>
      </c>
      <c r="D64" s="1">
        <v>0.99088684173014696</v>
      </c>
      <c r="E64" s="1">
        <v>0.88967134968494199</v>
      </c>
      <c r="F64" s="1">
        <v>0.85352032510361697</v>
      </c>
      <c r="G64" s="2">
        <f t="shared" si="18"/>
        <v>0</v>
      </c>
      <c r="H64" t="b">
        <f t="shared" si="19"/>
        <v>0</v>
      </c>
      <c r="I64" s="1">
        <v>0.99005572177626999</v>
      </c>
      <c r="J64" s="1">
        <v>0.89849132795225195</v>
      </c>
      <c r="K64" s="1">
        <v>0.91196364967000898</v>
      </c>
      <c r="L64" s="1">
        <v>0.88671114893247904</v>
      </c>
      <c r="M64" s="2">
        <f t="shared" si="20"/>
        <v>0</v>
      </c>
      <c r="N64" t="b">
        <f t="shared" si="21"/>
        <v>0</v>
      </c>
      <c r="O64">
        <f t="shared" si="22"/>
        <v>0</v>
      </c>
      <c r="P64">
        <f t="shared" si="23"/>
        <v>0</v>
      </c>
      <c r="R64" s="1">
        <f>VLOOKUP($B64,'FADU compounds alone runs 1 3'!$A:$I,5,FALSE)</f>
        <v>0.86098692415757805</v>
      </c>
      <c r="S64" s="1">
        <f>VLOOKUP($B64,'FADU compounds alone runs 1 3'!$A:$I,3,FALSE)</f>
        <v>0.76401808904412905</v>
      </c>
      <c r="T64" s="2">
        <f t="shared" si="24"/>
        <v>1</v>
      </c>
      <c r="U64" t="b">
        <f t="shared" si="25"/>
        <v>0</v>
      </c>
      <c r="V64" s="15">
        <f>VLOOKUP($B64,'FADU compounds alone runs 1 3'!$A:$I,7,FALSE)</f>
        <v>0.78016719129581102</v>
      </c>
      <c r="W64" s="1">
        <f>VLOOKUP($B64,'FADU compounds alone runs 1 3'!$A:$I,9,FALSE)</f>
        <v>0.69677779597998202</v>
      </c>
      <c r="X64" s="2">
        <f t="shared" si="26"/>
        <v>2</v>
      </c>
      <c r="Y64" t="b">
        <f t="shared" si="27"/>
        <v>1</v>
      </c>
      <c r="Z64">
        <f t="shared" si="16"/>
        <v>3</v>
      </c>
      <c r="AA64">
        <f t="shared" si="17"/>
        <v>1</v>
      </c>
      <c r="AC64" s="1">
        <f>VLOOKUP(A64,'Cal27 CTB'!A:E,2,FALSE)</f>
        <v>0.93737233023688804</v>
      </c>
      <c r="AD64" s="1">
        <f>VLOOKUP(A64,'Cal27 CTB'!A:E,3,FALSE)</f>
        <v>0.78000393491099895</v>
      </c>
      <c r="AE64" s="1">
        <f>VLOOKUP(A64,'Cal27 CTB'!A:E,4,FALSE)</f>
        <v>0.86619129393940197</v>
      </c>
      <c r="AF64" s="1">
        <f>VLOOKUP(A64,'Cal27 CTB'!A:E,5,FALSE)</f>
        <v>0.75330364187766596</v>
      </c>
      <c r="AG64" s="2">
        <f t="shared" si="10"/>
        <v>0</v>
      </c>
      <c r="AH64" t="b">
        <f t="shared" si="11"/>
        <v>0</v>
      </c>
      <c r="AI64" s="1">
        <f>VLOOKUP(A64,'Cal27 CTB'!H:L,2,FALSE)</f>
        <v>0.76644893915745504</v>
      </c>
      <c r="AJ64" s="1">
        <f>VLOOKUP(A64,'Cal27 CTB'!H:L,3,FALSE)</f>
        <v>0.78921940664785795</v>
      </c>
      <c r="AK64" s="1">
        <f>VLOOKUP(A64,'Cal27 CTB'!H:L,4,FALSE)</f>
        <v>0.80079987115538098</v>
      </c>
      <c r="AL64" s="1">
        <f>VLOOKUP(A64,'Cal27 CTB'!H:L,5,FALSE)</f>
        <v>0.81561211130001299</v>
      </c>
      <c r="AM64" s="2">
        <f t="shared" si="12"/>
        <v>2</v>
      </c>
      <c r="AN64" t="b">
        <f t="shared" si="13"/>
        <v>0</v>
      </c>
      <c r="AO64">
        <f t="shared" si="14"/>
        <v>2</v>
      </c>
      <c r="AP64">
        <f t="shared" si="15"/>
        <v>0</v>
      </c>
    </row>
    <row r="65" spans="1:42" x14ac:dyDescent="0.2">
      <c r="A65" t="s">
        <v>60</v>
      </c>
      <c r="B65" t="s">
        <v>60</v>
      </c>
      <c r="C65" s="1">
        <v>1.3054689646703601</v>
      </c>
      <c r="D65" s="1">
        <v>1.2365203369442499</v>
      </c>
      <c r="E65" s="1">
        <v>1.37023961812646</v>
      </c>
      <c r="F65" s="1">
        <v>1.38112971577993</v>
      </c>
      <c r="G65" s="2">
        <f t="shared" si="18"/>
        <v>0</v>
      </c>
      <c r="H65" t="b">
        <f t="shared" si="19"/>
        <v>0</v>
      </c>
      <c r="I65" s="1">
        <v>1.0607774331801301</v>
      </c>
      <c r="J65" s="1">
        <v>1.2152914678333999</v>
      </c>
      <c r="K65" s="1">
        <v>1.0671495673526299</v>
      </c>
      <c r="L65" s="1">
        <v>1.00427004396477</v>
      </c>
      <c r="M65" s="2">
        <f t="shared" si="20"/>
        <v>0</v>
      </c>
      <c r="N65" t="b">
        <f t="shared" si="21"/>
        <v>0</v>
      </c>
      <c r="O65">
        <f t="shared" si="22"/>
        <v>0</v>
      </c>
      <c r="P65">
        <f t="shared" si="23"/>
        <v>0</v>
      </c>
      <c r="R65" s="1">
        <f>VLOOKUP($B65,'FADU compounds alone runs 1 3'!$A:$I,5,FALSE)</f>
        <v>0.97221846302383996</v>
      </c>
      <c r="S65" s="1">
        <f>VLOOKUP($B65,'FADU compounds alone runs 1 3'!$A:$I,3,FALSE)</f>
        <v>0.93408086576561999</v>
      </c>
      <c r="T65" s="2">
        <f t="shared" si="24"/>
        <v>0</v>
      </c>
      <c r="U65" t="b">
        <f t="shared" si="25"/>
        <v>0</v>
      </c>
      <c r="V65" s="15">
        <f>VLOOKUP($B65,'FADU compounds alone runs 1 3'!$A:$I,7,FALSE)</f>
        <v>0.916228982944989</v>
      </c>
      <c r="W65" s="1">
        <f>VLOOKUP($B65,'FADU compounds alone runs 1 3'!$A:$I,9,FALSE)</f>
        <v>0.91940286767156998</v>
      </c>
      <c r="X65" s="2">
        <f t="shared" si="26"/>
        <v>0</v>
      </c>
      <c r="Y65" t="b">
        <f t="shared" si="27"/>
        <v>0</v>
      </c>
      <c r="Z65">
        <f t="shared" si="16"/>
        <v>0</v>
      </c>
      <c r="AA65">
        <f t="shared" si="17"/>
        <v>0</v>
      </c>
      <c r="AC65" s="1">
        <f>VLOOKUP(A65,'Cal27 CTB'!A:E,2,FALSE)</f>
        <v>1.1191611657404901</v>
      </c>
      <c r="AD65" s="1">
        <f>VLOOKUP(A65,'Cal27 CTB'!A:E,3,FALSE)</f>
        <v>1.1762221532153401</v>
      </c>
      <c r="AE65" s="1">
        <f>VLOOKUP(A65,'Cal27 CTB'!A:E,4,FALSE)</f>
        <v>1.08401568147577</v>
      </c>
      <c r="AF65" s="1">
        <f>VLOOKUP(A65,'Cal27 CTB'!A:E,5,FALSE)</f>
        <v>1.09905716672633</v>
      </c>
      <c r="AG65" s="2">
        <f t="shared" si="10"/>
        <v>0</v>
      </c>
      <c r="AH65" t="b">
        <f t="shared" si="11"/>
        <v>0</v>
      </c>
      <c r="AI65" s="1">
        <f>VLOOKUP(A65,'Cal27 CTB'!H:L,2,FALSE)</f>
        <v>1.1708888068702801</v>
      </c>
      <c r="AJ65" s="1">
        <f>VLOOKUP(A65,'Cal27 CTB'!H:L,3,FALSE)</f>
        <v>1.02183882261904</v>
      </c>
      <c r="AK65" s="1">
        <f>VLOOKUP(A65,'Cal27 CTB'!H:L,4,FALSE)</f>
        <v>1.15708121181139</v>
      </c>
      <c r="AL65" s="1">
        <f>VLOOKUP(A65,'Cal27 CTB'!H:L,5,FALSE)</f>
        <v>0.99768924591988495</v>
      </c>
      <c r="AM65" s="2">
        <f t="shared" si="12"/>
        <v>0</v>
      </c>
      <c r="AN65" t="b">
        <f t="shared" si="13"/>
        <v>0</v>
      </c>
      <c r="AO65">
        <f t="shared" si="14"/>
        <v>0</v>
      </c>
      <c r="AP65">
        <f t="shared" si="15"/>
        <v>0</v>
      </c>
    </row>
    <row r="66" spans="1:42" x14ac:dyDescent="0.2">
      <c r="A66" t="s">
        <v>64</v>
      </c>
      <c r="B66" t="s">
        <v>64</v>
      </c>
      <c r="C66" s="1">
        <v>0.88043962822504596</v>
      </c>
      <c r="D66" s="1">
        <v>0.95789776891355305</v>
      </c>
      <c r="E66" s="1">
        <v>1.0367807088029</v>
      </c>
      <c r="F66" s="1">
        <v>1.0049243431808901</v>
      </c>
      <c r="G66" s="2">
        <f t="shared" si="18"/>
        <v>0</v>
      </c>
      <c r="H66" t="b">
        <f t="shared" si="19"/>
        <v>0</v>
      </c>
      <c r="I66" s="1">
        <v>0.88767508568022602</v>
      </c>
      <c r="J66" s="1">
        <v>0.93850537358304797</v>
      </c>
      <c r="K66" s="1">
        <v>1.0108212417081299</v>
      </c>
      <c r="L66" s="1">
        <v>1.0279921202658</v>
      </c>
      <c r="M66" s="2">
        <f t="shared" si="20"/>
        <v>0</v>
      </c>
      <c r="N66" t="b">
        <f t="shared" si="21"/>
        <v>0</v>
      </c>
      <c r="O66">
        <f t="shared" si="22"/>
        <v>0</v>
      </c>
      <c r="P66">
        <f t="shared" si="23"/>
        <v>0</v>
      </c>
      <c r="R66" s="1">
        <f>VLOOKUP($B66,'FADU compounds alone runs 1 3'!$A:$I,5,FALSE)</f>
        <v>1.00519906654021</v>
      </c>
      <c r="S66" s="1">
        <f>VLOOKUP($B66,'FADU compounds alone runs 1 3'!$A:$I,3,FALSE)</f>
        <v>1.0523227880873001</v>
      </c>
      <c r="T66" s="2">
        <f t="shared" si="24"/>
        <v>0</v>
      </c>
      <c r="U66" t="b">
        <f t="shared" si="25"/>
        <v>0</v>
      </c>
      <c r="V66" s="15">
        <f>VLOOKUP($B66,'FADU compounds alone runs 1 3'!$A:$I,7,FALSE)</f>
        <v>0.97256571659144397</v>
      </c>
      <c r="W66" s="1">
        <f>VLOOKUP($B66,'FADU compounds alone runs 1 3'!$A:$I,9,FALSE)</f>
        <v>0.97752114191990003</v>
      </c>
      <c r="X66" s="2">
        <f t="shared" si="26"/>
        <v>0</v>
      </c>
      <c r="Y66" t="b">
        <f t="shared" si="27"/>
        <v>0</v>
      </c>
      <c r="Z66">
        <f t="shared" si="16"/>
        <v>0</v>
      </c>
      <c r="AA66">
        <f t="shared" si="17"/>
        <v>0</v>
      </c>
      <c r="AC66" s="1">
        <f>VLOOKUP(A66,'Cal27 CTB'!A:E,2,FALSE)</f>
        <v>1.06216296339673</v>
      </c>
      <c r="AD66" s="1">
        <f>VLOOKUP(A66,'Cal27 CTB'!A:E,3,FALSE)</f>
        <v>0.97155272431051398</v>
      </c>
      <c r="AE66" s="1">
        <f>VLOOKUP(A66,'Cal27 CTB'!A:E,4,FALSE)</f>
        <v>0.99277313026583902</v>
      </c>
      <c r="AF66" s="1">
        <f>VLOOKUP(A66,'Cal27 CTB'!A:E,5,FALSE)</f>
        <v>0.93897702036590702</v>
      </c>
      <c r="AG66" s="2">
        <f t="shared" si="10"/>
        <v>0</v>
      </c>
      <c r="AH66" t="b">
        <f t="shared" si="11"/>
        <v>0</v>
      </c>
      <c r="AI66" s="1">
        <f>VLOOKUP(A66,'Cal27 CTB'!H:L,2,FALSE)</f>
        <v>0.96582563601124405</v>
      </c>
      <c r="AJ66" s="1">
        <f>VLOOKUP(A66,'Cal27 CTB'!H:L,3,FALSE)</f>
        <v>1.01966169463233</v>
      </c>
      <c r="AK66" s="1">
        <f>VLOOKUP(A66,'Cal27 CTB'!H:L,4,FALSE)</f>
        <v>0.90362858403374902</v>
      </c>
      <c r="AL66" s="1">
        <f>VLOOKUP(A66,'Cal27 CTB'!H:L,5,FALSE)</f>
        <v>0.99276271051383602</v>
      </c>
      <c r="AM66" s="2">
        <f t="shared" si="12"/>
        <v>0</v>
      </c>
      <c r="AN66" t="b">
        <f t="shared" si="13"/>
        <v>0</v>
      </c>
      <c r="AO66">
        <f t="shared" si="14"/>
        <v>0</v>
      </c>
      <c r="AP66">
        <f t="shared" si="15"/>
        <v>0</v>
      </c>
    </row>
    <row r="67" spans="1:42" x14ac:dyDescent="0.2">
      <c r="A67" t="s">
        <v>68</v>
      </c>
      <c r="B67" t="s">
        <v>68</v>
      </c>
      <c r="C67" s="1">
        <v>0.99640876068166695</v>
      </c>
      <c r="D67" s="1">
        <v>0.98441603839235003</v>
      </c>
      <c r="E67" s="1">
        <v>1.02659532992244</v>
      </c>
      <c r="F67" s="1">
        <v>1.0524704349504099</v>
      </c>
      <c r="G67" s="2">
        <f t="shared" si="18"/>
        <v>0</v>
      </c>
      <c r="H67" t="b">
        <f t="shared" si="19"/>
        <v>0</v>
      </c>
      <c r="I67" s="1">
        <v>0.98310248489612695</v>
      </c>
      <c r="J67" s="1">
        <v>0.95904785357997702</v>
      </c>
      <c r="K67" s="1">
        <v>1.05718988412837</v>
      </c>
      <c r="L67" s="1">
        <v>1.0559125172458801</v>
      </c>
      <c r="M67" s="2">
        <f t="shared" si="20"/>
        <v>0</v>
      </c>
      <c r="N67" t="b">
        <f t="shared" si="21"/>
        <v>0</v>
      </c>
      <c r="O67">
        <f t="shared" si="22"/>
        <v>0</v>
      </c>
      <c r="P67">
        <f t="shared" si="23"/>
        <v>0</v>
      </c>
      <c r="R67" s="1">
        <f>VLOOKUP($B67,'FADU compounds alone runs 1 3'!$A:$I,5,FALSE)</f>
        <v>0.94970450363368397</v>
      </c>
      <c r="S67" s="1">
        <f>VLOOKUP($B67,'FADU compounds alone runs 1 3'!$A:$I,3,FALSE)</f>
        <v>0.97572612413896798</v>
      </c>
      <c r="T67" s="2">
        <f t="shared" si="24"/>
        <v>0</v>
      </c>
      <c r="U67" t="b">
        <f t="shared" si="25"/>
        <v>0</v>
      </c>
      <c r="V67" s="15">
        <f>VLOOKUP($B67,'FADU compounds alone runs 1 3'!$A:$I,7,FALSE)</f>
        <v>0.948649335399668</v>
      </c>
      <c r="W67" s="1">
        <f>VLOOKUP($B67,'FADU compounds alone runs 1 3'!$A:$I,9,FALSE)</f>
        <v>0.95198131110599804</v>
      </c>
      <c r="X67" s="2">
        <f t="shared" si="26"/>
        <v>0</v>
      </c>
      <c r="Y67" t="b">
        <f t="shared" si="27"/>
        <v>0</v>
      </c>
      <c r="Z67">
        <f t="shared" si="16"/>
        <v>0</v>
      </c>
      <c r="AA67">
        <f t="shared" si="17"/>
        <v>0</v>
      </c>
      <c r="AC67" s="1">
        <f>VLOOKUP(A67,'Cal27 CTB'!A:E,2,FALSE)</f>
        <v>1.0959444840863399</v>
      </c>
      <c r="AD67" s="1">
        <f>VLOOKUP(A67,'Cal27 CTB'!A:E,3,FALSE)</f>
        <v>0.99747329577673804</v>
      </c>
      <c r="AE67" s="1">
        <f>VLOOKUP(A67,'Cal27 CTB'!A:E,4,FALSE)</f>
        <v>1.03863239533844</v>
      </c>
      <c r="AF67" s="1">
        <f>VLOOKUP(A67,'Cal27 CTB'!A:E,5,FALSE)</f>
        <v>1.0200022078573301</v>
      </c>
      <c r="AG67" s="2">
        <f t="shared" si="10"/>
        <v>0</v>
      </c>
      <c r="AH67" t="b">
        <f t="shared" si="11"/>
        <v>0</v>
      </c>
      <c r="AI67" s="1">
        <f>VLOOKUP(A67,'Cal27 CTB'!H:L,2,FALSE)</f>
        <v>0.94107311956275097</v>
      </c>
      <c r="AJ67" s="1">
        <f>VLOOKUP(A67,'Cal27 CTB'!H:L,3,FALSE)</f>
        <v>0.97377057001740397</v>
      </c>
      <c r="AK67" s="1">
        <f>VLOOKUP(A67,'Cal27 CTB'!H:L,4,FALSE)</f>
        <v>0.88501746834778305</v>
      </c>
      <c r="AL67" s="1">
        <f>VLOOKUP(A67,'Cal27 CTB'!H:L,5,FALSE)</f>
        <v>1.00813872275393</v>
      </c>
      <c r="AM67" s="2">
        <f t="shared" si="12"/>
        <v>0</v>
      </c>
      <c r="AN67" t="b">
        <f t="shared" si="13"/>
        <v>0</v>
      </c>
      <c r="AO67">
        <f t="shared" si="14"/>
        <v>0</v>
      </c>
      <c r="AP67">
        <f t="shared" si="15"/>
        <v>0</v>
      </c>
    </row>
    <row r="68" spans="1:42" x14ac:dyDescent="0.2">
      <c r="A68" t="s">
        <v>83</v>
      </c>
      <c r="B68" t="s">
        <v>83</v>
      </c>
      <c r="C68" s="1">
        <v>1.0058583879119101</v>
      </c>
      <c r="D68" s="1">
        <v>0.97672347039131702</v>
      </c>
      <c r="E68" s="1">
        <v>0.93309869823733704</v>
      </c>
      <c r="F68" s="1">
        <v>0.99330985751283996</v>
      </c>
      <c r="G68" s="2">
        <f t="shared" si="18"/>
        <v>0</v>
      </c>
      <c r="H68" t="b">
        <f t="shared" si="19"/>
        <v>0</v>
      </c>
      <c r="I68" s="1">
        <v>0.93295971213104301</v>
      </c>
      <c r="J68" s="1">
        <v>0.99190656767215202</v>
      </c>
      <c r="K68" s="1">
        <v>0.97607469051578799</v>
      </c>
      <c r="L68" s="1">
        <v>0.97859403193021199</v>
      </c>
      <c r="M68" s="2">
        <f t="shared" si="20"/>
        <v>0</v>
      </c>
      <c r="N68" t="b">
        <f t="shared" si="21"/>
        <v>0</v>
      </c>
      <c r="O68">
        <f t="shared" si="22"/>
        <v>0</v>
      </c>
      <c r="P68">
        <f t="shared" si="23"/>
        <v>0</v>
      </c>
      <c r="R68" s="1">
        <f>VLOOKUP($B68,'FADU compounds alone runs 1 3'!$A:$I,5,FALSE)</f>
        <v>1.00484246633356</v>
      </c>
      <c r="S68" s="1">
        <f>VLOOKUP($B68,'FADU compounds alone runs 1 3'!$A:$I,3,FALSE)</f>
        <v>0.99359562009600999</v>
      </c>
      <c r="T68" s="2">
        <f t="shared" si="24"/>
        <v>0</v>
      </c>
      <c r="U68" t="b">
        <f t="shared" si="25"/>
        <v>0</v>
      </c>
      <c r="V68" s="15">
        <f>VLOOKUP($B68,'FADU compounds alone runs 1 3'!$A:$I,7,FALSE)</f>
        <v>0.96293579261751105</v>
      </c>
      <c r="W68" s="1">
        <f>VLOOKUP($B68,'FADU compounds alone runs 1 3'!$A:$I,9,FALSE)</f>
        <v>0.94324030546734305</v>
      </c>
      <c r="X68" s="2">
        <f t="shared" si="26"/>
        <v>0</v>
      </c>
      <c r="Y68" t="b">
        <f t="shared" si="27"/>
        <v>0</v>
      </c>
      <c r="Z68">
        <f t="shared" si="16"/>
        <v>0</v>
      </c>
      <c r="AA68">
        <f t="shared" si="17"/>
        <v>0</v>
      </c>
      <c r="AC68" s="1">
        <f>VLOOKUP(A68,'Cal27 CTB'!A:E,2,FALSE)</f>
        <v>0.96417153151852497</v>
      </c>
      <c r="AD68" s="1">
        <f>VLOOKUP(A68,'Cal27 CTB'!A:E,3,FALSE)</f>
        <v>0.96583507187308903</v>
      </c>
      <c r="AE68" s="1">
        <f>VLOOKUP(A68,'Cal27 CTB'!A:E,4,FALSE)</f>
        <v>0.96641640587890998</v>
      </c>
      <c r="AF68" s="1">
        <f>VLOOKUP(A68,'Cal27 CTB'!A:E,5,FALSE)</f>
        <v>0.93734602944135104</v>
      </c>
      <c r="AG68" s="2">
        <f t="shared" si="10"/>
        <v>0</v>
      </c>
      <c r="AH68" t="b">
        <f t="shared" si="11"/>
        <v>0</v>
      </c>
      <c r="AI68" s="1">
        <f>VLOOKUP(A68,'Cal27 CTB'!H:L,2,FALSE)</f>
        <v>0.96133895214417997</v>
      </c>
      <c r="AJ68" s="1">
        <f>VLOOKUP(A68,'Cal27 CTB'!H:L,3,FALSE)</f>
        <v>0.85876463832565197</v>
      </c>
      <c r="AK68" s="1">
        <f>VLOOKUP(A68,'Cal27 CTB'!H:L,4,FALSE)</f>
        <v>0.97492023801392402</v>
      </c>
      <c r="AL68" s="1">
        <f>VLOOKUP(A68,'Cal27 CTB'!H:L,5,FALSE)</f>
        <v>0.93742987331204297</v>
      </c>
      <c r="AM68" s="2">
        <f t="shared" si="12"/>
        <v>0</v>
      </c>
      <c r="AN68" t="b">
        <f t="shared" si="13"/>
        <v>0</v>
      </c>
      <c r="AO68">
        <f t="shared" si="14"/>
        <v>0</v>
      </c>
      <c r="AP68">
        <f t="shared" si="15"/>
        <v>0</v>
      </c>
    </row>
    <row r="69" spans="1:42" x14ac:dyDescent="0.2">
      <c r="A69" t="s">
        <v>42</v>
      </c>
      <c r="B69" t="s">
        <v>42</v>
      </c>
      <c r="C69" s="1">
        <v>0.94113730033018905</v>
      </c>
      <c r="D69" s="1">
        <v>0.93364097012620395</v>
      </c>
      <c r="E69" s="1">
        <v>1.1041889788765999</v>
      </c>
      <c r="F69" s="1">
        <v>0.960160806797417</v>
      </c>
      <c r="G69" s="2">
        <f t="shared" si="18"/>
        <v>0</v>
      </c>
      <c r="H69" t="b">
        <f t="shared" si="19"/>
        <v>0</v>
      </c>
      <c r="I69" s="1">
        <v>0.87059863302765095</v>
      </c>
      <c r="J69" s="1">
        <v>0.96070296042508396</v>
      </c>
      <c r="K69" s="1">
        <v>1.03821960074446</v>
      </c>
      <c r="L69" s="1">
        <v>1.0053203212519299</v>
      </c>
      <c r="M69" s="2">
        <f t="shared" si="20"/>
        <v>0</v>
      </c>
      <c r="N69" t="b">
        <f t="shared" si="21"/>
        <v>0</v>
      </c>
      <c r="O69">
        <f t="shared" si="22"/>
        <v>0</v>
      </c>
      <c r="P69">
        <f t="shared" si="23"/>
        <v>0</v>
      </c>
      <c r="R69" s="1">
        <f>VLOOKUP($B69,'FADU compounds alone runs 1 3'!$A:$I,5,FALSE)</f>
        <v>1.0119639217940899</v>
      </c>
      <c r="S69" s="1">
        <f>VLOOKUP($B69,'FADU compounds alone runs 1 3'!$A:$I,3,FALSE)</f>
        <v>1.1376386324925201</v>
      </c>
      <c r="T69" s="2">
        <f t="shared" si="24"/>
        <v>0</v>
      </c>
      <c r="U69" t="b">
        <f t="shared" si="25"/>
        <v>0</v>
      </c>
      <c r="V69" s="15">
        <f>VLOOKUP($B69,'FADU compounds alone runs 1 3'!$A:$I,7,FALSE)</f>
        <v>0.931277998859113</v>
      </c>
      <c r="W69" s="1">
        <f>VLOOKUP($B69,'FADU compounds alone runs 1 3'!$A:$I,9,FALSE)</f>
        <v>1.0754987788988899</v>
      </c>
      <c r="X69" s="2">
        <f t="shared" si="26"/>
        <v>0</v>
      </c>
      <c r="Y69" t="b">
        <f t="shared" si="27"/>
        <v>0</v>
      </c>
      <c r="Z69">
        <f t="shared" si="16"/>
        <v>0</v>
      </c>
      <c r="AA69">
        <f t="shared" si="17"/>
        <v>0</v>
      </c>
      <c r="AC69" s="1">
        <f>VLOOKUP(A69,'Cal27 CTB'!A:E,2,FALSE)</f>
        <v>1.04169353454893</v>
      </c>
      <c r="AD69" s="1">
        <f>VLOOKUP(A69,'Cal27 CTB'!A:E,3,FALSE)</f>
        <v>0.90512816188554102</v>
      </c>
      <c r="AE69" s="1">
        <f>VLOOKUP(A69,'Cal27 CTB'!A:E,4,FALSE)</f>
        <v>0.98399973647220995</v>
      </c>
      <c r="AF69" s="1">
        <f>VLOOKUP(A69,'Cal27 CTB'!A:E,5,FALSE)</f>
        <v>1.00226760395285</v>
      </c>
      <c r="AG69" s="2">
        <f t="shared" si="10"/>
        <v>0</v>
      </c>
      <c r="AH69" t="b">
        <f t="shared" si="11"/>
        <v>0</v>
      </c>
      <c r="AI69" s="1">
        <f>VLOOKUP(A69,'Cal27 CTB'!H:L,2,FALSE)</f>
        <v>0.94327738204709399</v>
      </c>
      <c r="AJ69" s="1">
        <f>VLOOKUP(A69,'Cal27 CTB'!H:L,3,FALSE)</f>
        <v>0.98649398475497296</v>
      </c>
      <c r="AK69" s="1">
        <f>VLOOKUP(A69,'Cal27 CTB'!H:L,4,FALSE)</f>
        <v>0.91452323545039005</v>
      </c>
      <c r="AL69" s="1">
        <f>VLOOKUP(A69,'Cal27 CTB'!H:L,5,FALSE)</f>
        <v>1.0409667094484301</v>
      </c>
      <c r="AM69" s="2">
        <f t="shared" si="12"/>
        <v>0</v>
      </c>
      <c r="AN69" t="b">
        <f t="shared" si="13"/>
        <v>0</v>
      </c>
      <c r="AO69">
        <f t="shared" si="14"/>
        <v>0</v>
      </c>
      <c r="AP69">
        <f t="shared" si="15"/>
        <v>0</v>
      </c>
    </row>
    <row r="70" spans="1:42" x14ac:dyDescent="0.2">
      <c r="A70" t="s">
        <v>70</v>
      </c>
      <c r="B70" t="s">
        <v>70</v>
      </c>
      <c r="C70" s="1">
        <v>1.0165373874686401</v>
      </c>
      <c r="D70" s="1">
        <v>1.0053565795017401</v>
      </c>
      <c r="E70" s="1">
        <v>1.07245153354662</v>
      </c>
      <c r="F70" s="1">
        <v>1.05976568778792</v>
      </c>
      <c r="G70" s="2">
        <f t="shared" si="18"/>
        <v>0</v>
      </c>
      <c r="H70" t="b">
        <f t="shared" si="19"/>
        <v>0</v>
      </c>
      <c r="I70" s="1">
        <v>1.03299126535085</v>
      </c>
      <c r="J70" s="1">
        <v>0.99864863088295797</v>
      </c>
      <c r="K70" s="1">
        <v>1.03011165347207</v>
      </c>
      <c r="L70" s="1">
        <v>1.00223140867433</v>
      </c>
      <c r="M70" s="2">
        <f t="shared" si="20"/>
        <v>0</v>
      </c>
      <c r="N70" t="b">
        <f t="shared" si="21"/>
        <v>0</v>
      </c>
      <c r="O70">
        <f t="shared" si="22"/>
        <v>0</v>
      </c>
      <c r="P70">
        <f t="shared" si="23"/>
        <v>0</v>
      </c>
      <c r="R70" s="1">
        <f>VLOOKUP($B70,'FADU compounds alone runs 1 3'!$A:$I,5,FALSE)</f>
        <v>1.03903231672239</v>
      </c>
      <c r="S70" s="1">
        <f>VLOOKUP($B70,'FADU compounds alone runs 1 3'!$A:$I,3,FALSE)</f>
        <v>1.1323657234143001</v>
      </c>
      <c r="T70" s="2">
        <f t="shared" si="24"/>
        <v>0</v>
      </c>
      <c r="U70" t="b">
        <f t="shared" si="25"/>
        <v>0</v>
      </c>
      <c r="V70" s="15">
        <f>VLOOKUP($B70,'FADU compounds alone runs 1 3'!$A:$I,7,FALSE)</f>
        <v>1.0418328659334299</v>
      </c>
      <c r="W70" s="1">
        <f>VLOOKUP($B70,'FADU compounds alone runs 1 3'!$A:$I,9,FALSE)</f>
        <v>1.07742387960218</v>
      </c>
      <c r="X70" s="2">
        <f t="shared" si="26"/>
        <v>0</v>
      </c>
      <c r="Y70" t="b">
        <f t="shared" si="27"/>
        <v>0</v>
      </c>
      <c r="Z70">
        <f t="shared" si="16"/>
        <v>0</v>
      </c>
      <c r="AA70">
        <f t="shared" si="17"/>
        <v>0</v>
      </c>
      <c r="AC70" s="1">
        <f>VLOOKUP(A70,'Cal27 CTB'!A:E,2,FALSE)</f>
        <v>1.03082643951308</v>
      </c>
      <c r="AD70" s="1">
        <f>VLOOKUP(A70,'Cal27 CTB'!A:E,3,FALSE)</f>
        <v>0.95516810553448195</v>
      </c>
      <c r="AE70" s="1">
        <f>VLOOKUP(A70,'Cal27 CTB'!A:E,4,FALSE)</f>
        <v>1.0069197146273099</v>
      </c>
      <c r="AF70" s="1">
        <f>VLOOKUP(A70,'Cal27 CTB'!A:E,5,FALSE)</f>
        <v>0.97168569130937099</v>
      </c>
      <c r="AG70" s="2">
        <f t="shared" si="10"/>
        <v>0</v>
      </c>
      <c r="AH70" t="b">
        <f t="shared" si="11"/>
        <v>0</v>
      </c>
      <c r="AI70" s="1">
        <f>VLOOKUP(A70,'Cal27 CTB'!H:L,2,FALSE)</f>
        <v>0.938871855263816</v>
      </c>
      <c r="AJ70" s="1">
        <f>VLOOKUP(A70,'Cal27 CTB'!H:L,3,FALSE)</f>
        <v>0.95182276933056098</v>
      </c>
      <c r="AK70" s="1">
        <f>VLOOKUP(A70,'Cal27 CTB'!H:L,4,FALSE)</f>
        <v>0.89844579592624696</v>
      </c>
      <c r="AL70" s="1">
        <f>VLOOKUP(A70,'Cal27 CTB'!H:L,5,FALSE)</f>
        <v>0.91177224954143499</v>
      </c>
      <c r="AM70" s="2">
        <f t="shared" si="12"/>
        <v>0</v>
      </c>
      <c r="AN70" t="b">
        <f t="shared" si="13"/>
        <v>0</v>
      </c>
      <c r="AO70">
        <f t="shared" si="14"/>
        <v>0</v>
      </c>
      <c r="AP70">
        <f t="shared" si="15"/>
        <v>0</v>
      </c>
    </row>
    <row r="71" spans="1:42" x14ac:dyDescent="0.2">
      <c r="A71" t="s">
        <v>85</v>
      </c>
      <c r="B71" t="s">
        <v>85</v>
      </c>
      <c r="C71" s="1">
        <v>0.98860629623629703</v>
      </c>
      <c r="D71" s="1">
        <v>0.98033994408483804</v>
      </c>
      <c r="E71" s="1">
        <v>0.93079709076481298</v>
      </c>
      <c r="F71" s="1">
        <v>0.97165428590157499</v>
      </c>
      <c r="G71" s="2">
        <f t="shared" si="18"/>
        <v>0</v>
      </c>
      <c r="H71" t="b">
        <f t="shared" si="19"/>
        <v>0</v>
      </c>
      <c r="I71" s="1">
        <v>1.08022657112789</v>
      </c>
      <c r="J71" s="1">
        <v>0.96732766205660903</v>
      </c>
      <c r="K71" s="1">
        <v>1.0015894403013199</v>
      </c>
      <c r="L71" s="1">
        <v>1.0080956522926201</v>
      </c>
      <c r="M71" s="2">
        <f t="shared" si="20"/>
        <v>0</v>
      </c>
      <c r="N71" t="b">
        <f t="shared" si="21"/>
        <v>0</v>
      </c>
      <c r="O71">
        <f t="shared" si="22"/>
        <v>0</v>
      </c>
      <c r="P71">
        <f t="shared" si="23"/>
        <v>0</v>
      </c>
      <c r="R71" s="1">
        <f>VLOOKUP($B71,'FADU compounds alone runs 1 3'!$A:$I,5,FALSE)</f>
        <v>0.94919032760238498</v>
      </c>
      <c r="S71" s="1">
        <f>VLOOKUP($B71,'FADU compounds alone runs 1 3'!$A:$I,3,FALSE)</f>
        <v>0.86412113896537202</v>
      </c>
      <c r="T71" s="2">
        <f t="shared" si="24"/>
        <v>0</v>
      </c>
      <c r="U71" t="b">
        <f t="shared" si="25"/>
        <v>0</v>
      </c>
      <c r="V71" s="15">
        <f>VLOOKUP($B71,'FADU compounds alone runs 1 3'!$A:$I,7,FALSE)</f>
        <v>0.913134703535463</v>
      </c>
      <c r="W71" s="1">
        <f>VLOOKUP($B71,'FADU compounds alone runs 1 3'!$A:$I,9,FALSE)</f>
        <v>0.81828130875192695</v>
      </c>
      <c r="X71" s="2">
        <f t="shared" si="26"/>
        <v>1</v>
      </c>
      <c r="Y71" t="b">
        <f t="shared" si="27"/>
        <v>0</v>
      </c>
      <c r="Z71">
        <f t="shared" si="16"/>
        <v>1</v>
      </c>
      <c r="AA71">
        <f t="shared" si="17"/>
        <v>0</v>
      </c>
      <c r="AC71" s="1">
        <f>VLOOKUP(A71,'Cal27 CTB'!A:E,2,FALSE)</f>
        <v>1.0471316996511899</v>
      </c>
      <c r="AD71" s="1">
        <f>VLOOKUP(A71,'Cal27 CTB'!A:E,3,FALSE)</f>
        <v>1.0623591537919099</v>
      </c>
      <c r="AE71" s="1">
        <f>VLOOKUP(A71,'Cal27 CTB'!A:E,4,FALSE)</f>
        <v>1.08840240535622</v>
      </c>
      <c r="AF71" s="1">
        <f>VLOOKUP(A71,'Cal27 CTB'!A:E,5,FALSE)</f>
        <v>1.07356972428518</v>
      </c>
      <c r="AG71" s="2">
        <f t="shared" si="10"/>
        <v>0</v>
      </c>
      <c r="AH71" t="b">
        <f t="shared" si="11"/>
        <v>0</v>
      </c>
      <c r="AI71" s="1">
        <f>VLOOKUP(A71,'Cal27 CTB'!H:L,2,FALSE)</f>
        <v>1.04779959922776</v>
      </c>
      <c r="AJ71" s="1">
        <f>VLOOKUP(A71,'Cal27 CTB'!H:L,3,FALSE)</f>
        <v>0.94024350701623405</v>
      </c>
      <c r="AK71" s="1">
        <f>VLOOKUP(A71,'Cal27 CTB'!H:L,4,FALSE)</f>
        <v>0.97887709616716101</v>
      </c>
      <c r="AL71" s="1">
        <f>VLOOKUP(A71,'Cal27 CTB'!H:L,5,FALSE)</f>
        <v>1.03748308445309</v>
      </c>
      <c r="AM71" s="2">
        <f t="shared" si="12"/>
        <v>0</v>
      </c>
      <c r="AN71" t="b">
        <f t="shared" si="13"/>
        <v>0</v>
      </c>
      <c r="AO71">
        <f t="shared" si="14"/>
        <v>0</v>
      </c>
      <c r="AP71">
        <f t="shared" si="15"/>
        <v>0</v>
      </c>
    </row>
    <row r="72" spans="1:42" x14ac:dyDescent="0.2">
      <c r="A72" t="s">
        <v>84</v>
      </c>
      <c r="B72" t="s">
        <v>213</v>
      </c>
      <c r="C72" s="1">
        <v>1.0226200196674</v>
      </c>
      <c r="D72" s="1">
        <v>1.08101662170653</v>
      </c>
      <c r="E72" s="1">
        <v>0.99068760939963496</v>
      </c>
      <c r="F72" s="1">
        <v>0.99784729500456903</v>
      </c>
      <c r="G72" s="2">
        <f t="shared" ref="G72:G82" si="28">(C72&lt;0.85)+(E72&lt;0.85)</f>
        <v>0</v>
      </c>
      <c r="H72" t="b">
        <f t="shared" ref="H72:H82" si="29">(E72&lt;0.75)</f>
        <v>0</v>
      </c>
      <c r="I72" s="1">
        <v>0.878152812664177</v>
      </c>
      <c r="J72" s="1">
        <v>0.91891234331266303</v>
      </c>
      <c r="K72" s="1">
        <v>0.98210847921526501</v>
      </c>
      <c r="L72" s="1">
        <v>1.0103252427231499</v>
      </c>
      <c r="M72" s="2">
        <f t="shared" ref="M72:M82" si="30">(I72&lt;0.85)+(K72&lt;0.85)</f>
        <v>0</v>
      </c>
      <c r="N72" t="b">
        <f t="shared" ref="N72:N82" si="31">(K72&lt;0.75)</f>
        <v>0</v>
      </c>
      <c r="O72">
        <f t="shared" ref="O72:O82" si="32">G72+M72</f>
        <v>0</v>
      </c>
      <c r="P72">
        <f t="shared" ref="P72:P82" si="33">H72+N72</f>
        <v>0</v>
      </c>
      <c r="R72" s="1">
        <f>VLOOKUP($B72,'FADU compounds alone runs 1 3'!$A:$I,5,FALSE)</f>
        <v>0.99877910470655296</v>
      </c>
      <c r="S72" s="1">
        <f>VLOOKUP($B72,'FADU compounds alone runs 1 3'!$A:$I,3,FALSE)</f>
        <v>1.0487060928054699</v>
      </c>
      <c r="T72" s="2">
        <f t="shared" ref="T72:T82" si="34">(R72&lt;0.85)+(S72&lt;0.85)</f>
        <v>0</v>
      </c>
      <c r="U72" t="b">
        <f t="shared" ref="U72:U82" si="35">(S72&lt;0.75)</f>
        <v>0</v>
      </c>
      <c r="V72" s="15">
        <f>VLOOKUP($B72,'FADU compounds alone runs 1 3'!$A:$I,7,FALSE)</f>
        <v>1.04798289416196</v>
      </c>
      <c r="W72" s="1">
        <f>VLOOKUP($B72,'FADU compounds alone runs 1 3'!$A:$I,9,FALSE)</f>
        <v>1.13884664858689</v>
      </c>
      <c r="X72" s="2">
        <f t="shared" ref="X72:X82" si="36">(V72&lt;0.85)+(W72&lt;0.85)</f>
        <v>0</v>
      </c>
      <c r="Y72" t="b">
        <f t="shared" ref="Y72:Y82" si="37">(W72&lt;0.75)</f>
        <v>0</v>
      </c>
      <c r="Z72">
        <f t="shared" si="16"/>
        <v>0</v>
      </c>
      <c r="AA72">
        <f t="shared" si="17"/>
        <v>0</v>
      </c>
      <c r="AC72" s="1">
        <f>VLOOKUP(A72,'Cal27 CTB'!A:E,2,FALSE)</f>
        <v>1.01709125580754</v>
      </c>
      <c r="AD72" s="1">
        <f>VLOOKUP(A72,'Cal27 CTB'!A:E,3,FALSE)</f>
        <v>1.0175529302170601</v>
      </c>
      <c r="AE72" s="1">
        <f>VLOOKUP(A72,'Cal27 CTB'!A:E,4,FALSE)</f>
        <v>0.96795053780463103</v>
      </c>
      <c r="AF72" s="1">
        <f>VLOOKUP(A72,'Cal27 CTB'!A:E,5,FALSE)</f>
        <v>1.01509512837611</v>
      </c>
      <c r="AG72" s="2">
        <f t="shared" ref="AG72:AG82" si="38">(AC72&lt;0.85)+(AE72&lt;0.85)</f>
        <v>0</v>
      </c>
      <c r="AH72" t="b">
        <f t="shared" ref="AH72:AH82" si="39">(AE72&lt;0.75)</f>
        <v>0</v>
      </c>
      <c r="AI72" s="1">
        <f>VLOOKUP(A72,'Cal27 CTB'!H:L,2,FALSE)</f>
        <v>0.98918484846342802</v>
      </c>
      <c r="AJ72" s="1">
        <f>VLOOKUP(A72,'Cal27 CTB'!H:L,3,FALSE)</f>
        <v>0.93100795564553995</v>
      </c>
      <c r="AK72" s="1">
        <f>VLOOKUP(A72,'Cal27 CTB'!H:L,4,FALSE)</f>
        <v>1.03760986288906</v>
      </c>
      <c r="AL72" s="1">
        <f>VLOOKUP(A72,'Cal27 CTB'!H:L,5,FALSE)</f>
        <v>1.05724908433743</v>
      </c>
      <c r="AM72" s="2">
        <f t="shared" ref="AM72:AM82" si="40">(AI72&lt;0.85)+(AK72&lt;0.85)</f>
        <v>0</v>
      </c>
      <c r="AN72" t="b">
        <f t="shared" ref="AN72:AN82" si="41">(AK72&lt;0.75)</f>
        <v>0</v>
      </c>
      <c r="AO72">
        <f t="shared" ref="AO72:AO82" si="42">AG72+AM72</f>
        <v>0</v>
      </c>
      <c r="AP72">
        <f t="shared" ref="AP72:AP82" si="43">AH72+AN72</f>
        <v>0</v>
      </c>
    </row>
    <row r="73" spans="1:42" x14ac:dyDescent="0.2">
      <c r="A73" t="s">
        <v>51</v>
      </c>
      <c r="B73" t="s">
        <v>51</v>
      </c>
      <c r="C73" s="1">
        <v>1.0440346632580699</v>
      </c>
      <c r="D73" s="1">
        <v>1.0093988187216101</v>
      </c>
      <c r="E73" s="1">
        <v>0.99978766851307799</v>
      </c>
      <c r="F73" s="1">
        <v>1.04520520362069</v>
      </c>
      <c r="G73" s="2">
        <f t="shared" si="28"/>
        <v>0</v>
      </c>
      <c r="H73" t="b">
        <f t="shared" si="29"/>
        <v>0</v>
      </c>
      <c r="I73" s="1">
        <v>1.02240327618331</v>
      </c>
      <c r="J73" s="1">
        <v>0.995875623355853</v>
      </c>
      <c r="K73" s="1">
        <v>0.96898918614360496</v>
      </c>
      <c r="L73" s="1">
        <v>0.97688906569203904</v>
      </c>
      <c r="M73" s="2">
        <f t="shared" si="30"/>
        <v>0</v>
      </c>
      <c r="N73" t="b">
        <f t="shared" si="31"/>
        <v>0</v>
      </c>
      <c r="O73">
        <f t="shared" si="32"/>
        <v>0</v>
      </c>
      <c r="P73">
        <f t="shared" si="33"/>
        <v>0</v>
      </c>
      <c r="R73" s="1">
        <f>VLOOKUP($B73,'FADU compounds alone runs 1 3'!$A:$I,5,FALSE)</f>
        <v>1.08342718751511</v>
      </c>
      <c r="S73" s="1">
        <f>VLOOKUP($B73,'FADU compounds alone runs 1 3'!$A:$I,3,FALSE)</f>
        <v>1.0735676775477601</v>
      </c>
      <c r="T73" s="2">
        <f t="shared" si="34"/>
        <v>0</v>
      </c>
      <c r="U73" t="b">
        <f t="shared" si="35"/>
        <v>0</v>
      </c>
      <c r="V73" s="15">
        <f>VLOOKUP($B73,'FADU compounds alone runs 1 3'!$A:$I,7,FALSE)</f>
        <v>1.0295821782079999</v>
      </c>
      <c r="W73" s="1">
        <f>VLOOKUP($B73,'FADU compounds alone runs 1 3'!$A:$I,9,FALSE)</f>
        <v>1.1132314203692</v>
      </c>
      <c r="X73" s="2">
        <f t="shared" si="36"/>
        <v>0</v>
      </c>
      <c r="Y73" t="b">
        <f t="shared" si="37"/>
        <v>0</v>
      </c>
      <c r="Z73">
        <f t="shared" ref="Z73:Z82" si="44">T73+X73</f>
        <v>0</v>
      </c>
      <c r="AA73">
        <f t="shared" ref="AA73:AA82" si="45">U73+Y73</f>
        <v>0</v>
      </c>
      <c r="AC73" s="1">
        <f>VLOOKUP(A73,'Cal27 CTB'!A:E,2,FALSE)</f>
        <v>1.0113243695534799</v>
      </c>
      <c r="AD73" s="1">
        <f>VLOOKUP(A73,'Cal27 CTB'!A:E,3,FALSE)</f>
        <v>0.93196500952600103</v>
      </c>
      <c r="AE73" s="1">
        <f>VLOOKUP(A73,'Cal27 CTB'!A:E,4,FALSE)</f>
        <v>0.96668795257092099</v>
      </c>
      <c r="AF73" s="1">
        <f>VLOOKUP(A73,'Cal27 CTB'!A:E,5,FALSE)</f>
        <v>0.97191493538636797</v>
      </c>
      <c r="AG73" s="2">
        <f t="shared" si="38"/>
        <v>0</v>
      </c>
      <c r="AH73" t="b">
        <f t="shared" si="39"/>
        <v>0</v>
      </c>
      <c r="AI73" s="1">
        <f>VLOOKUP(A73,'Cal27 CTB'!H:L,2,FALSE)</f>
        <v>0.88051591971574905</v>
      </c>
      <c r="AJ73" s="1">
        <f>VLOOKUP(A73,'Cal27 CTB'!H:L,3,FALSE)</f>
        <v>0.95585522836106096</v>
      </c>
      <c r="AK73" s="1">
        <f>VLOOKUP(A73,'Cal27 CTB'!H:L,4,FALSE)</f>
        <v>0.89962147501797396</v>
      </c>
      <c r="AL73" s="1">
        <f>VLOOKUP(A73,'Cal27 CTB'!H:L,5,FALSE)</f>
        <v>0.97015126246432803</v>
      </c>
      <c r="AM73" s="2">
        <f t="shared" si="40"/>
        <v>0</v>
      </c>
      <c r="AN73" t="b">
        <f t="shared" si="41"/>
        <v>0</v>
      </c>
      <c r="AO73">
        <f t="shared" si="42"/>
        <v>0</v>
      </c>
      <c r="AP73">
        <f t="shared" si="43"/>
        <v>0</v>
      </c>
    </row>
    <row r="74" spans="1:42" x14ac:dyDescent="0.2">
      <c r="A74" t="s">
        <v>41</v>
      </c>
      <c r="B74" t="s">
        <v>123</v>
      </c>
      <c r="C74" s="1">
        <v>1.00968725188326</v>
      </c>
      <c r="D74" s="1">
        <v>1.01138243011764</v>
      </c>
      <c r="E74" s="1">
        <v>1.2722978113040999</v>
      </c>
      <c r="F74" s="1">
        <v>1.0236118311731399</v>
      </c>
      <c r="G74" s="2">
        <f t="shared" si="28"/>
        <v>0</v>
      </c>
      <c r="H74" t="b">
        <f t="shared" si="29"/>
        <v>0</v>
      </c>
      <c r="I74" s="1">
        <v>0.99667959646072202</v>
      </c>
      <c r="J74" s="1">
        <v>1.06890144308494</v>
      </c>
      <c r="K74" s="1">
        <v>1.0867965512848401</v>
      </c>
      <c r="L74" s="1">
        <v>1.01410203989926</v>
      </c>
      <c r="M74" s="2">
        <f t="shared" si="30"/>
        <v>0</v>
      </c>
      <c r="N74" t="b">
        <f t="shared" si="31"/>
        <v>0</v>
      </c>
      <c r="O74">
        <f t="shared" si="32"/>
        <v>0</v>
      </c>
      <c r="P74">
        <f t="shared" si="33"/>
        <v>0</v>
      </c>
      <c r="R74" s="1">
        <f>VLOOKUP($B74,'FADU compounds alone runs 1 3'!$A:$I,5,FALSE)</f>
        <v>1.01808640229</v>
      </c>
      <c r="S74" s="1">
        <f>VLOOKUP($B74,'FADU compounds alone runs 1 3'!$A:$I,3,FALSE)</f>
        <v>1.08899143096853</v>
      </c>
      <c r="T74" s="2">
        <f t="shared" si="34"/>
        <v>0</v>
      </c>
      <c r="U74" t="b">
        <f t="shared" si="35"/>
        <v>0</v>
      </c>
      <c r="V74" s="15">
        <f>VLOOKUP($B74,'FADU compounds alone runs 1 3'!$A:$I,7,FALSE)</f>
        <v>0.87588132559930398</v>
      </c>
      <c r="W74" s="1">
        <f>VLOOKUP($B74,'FADU compounds alone runs 1 3'!$A:$I,9,FALSE)</f>
        <v>0.99628152780192103</v>
      </c>
      <c r="X74" s="2">
        <f t="shared" si="36"/>
        <v>0</v>
      </c>
      <c r="Y74" t="b">
        <f t="shared" si="37"/>
        <v>0</v>
      </c>
      <c r="Z74">
        <f t="shared" si="44"/>
        <v>0</v>
      </c>
      <c r="AA74">
        <f t="shared" si="45"/>
        <v>0</v>
      </c>
      <c r="AC74" s="1">
        <f>VLOOKUP(A74,'Cal27 CTB'!A:E,2,FALSE)</f>
        <v>0.93309982407509096</v>
      </c>
      <c r="AD74" s="1">
        <f>VLOOKUP(A74,'Cal27 CTB'!A:E,3,FALSE)</f>
        <v>0.89238453030593801</v>
      </c>
      <c r="AE74" s="1">
        <f>VLOOKUP(A74,'Cal27 CTB'!A:E,4,FALSE)</f>
        <v>0.91099762045841404</v>
      </c>
      <c r="AF74" s="1">
        <f>VLOOKUP(A74,'Cal27 CTB'!A:E,5,FALSE)</f>
        <v>0.92490228797162599</v>
      </c>
      <c r="AG74" s="2">
        <f t="shared" si="38"/>
        <v>0</v>
      </c>
      <c r="AH74" t="b">
        <f t="shared" si="39"/>
        <v>0</v>
      </c>
      <c r="AI74" s="1">
        <f>VLOOKUP(A74,'Cal27 CTB'!H:L,2,FALSE)</f>
        <v>0.87557988418588395</v>
      </c>
      <c r="AJ74" s="1">
        <f>VLOOKUP(A74,'Cal27 CTB'!H:L,3,FALSE)</f>
        <v>0.99853266949568797</v>
      </c>
      <c r="AK74" s="1">
        <f>VLOOKUP(A74,'Cal27 CTB'!H:L,4,FALSE)</f>
        <v>0.87139733606340697</v>
      </c>
      <c r="AL74" s="1">
        <f>VLOOKUP(A74,'Cal27 CTB'!H:L,5,FALSE)</f>
        <v>1.00232335914232</v>
      </c>
      <c r="AM74" s="2">
        <f t="shared" si="40"/>
        <v>0</v>
      </c>
      <c r="AN74" t="b">
        <f t="shared" si="41"/>
        <v>0</v>
      </c>
      <c r="AO74">
        <f t="shared" si="42"/>
        <v>0</v>
      </c>
      <c r="AP74">
        <f t="shared" si="43"/>
        <v>0</v>
      </c>
    </row>
    <row r="75" spans="1:42" x14ac:dyDescent="0.2">
      <c r="A75" t="s">
        <v>71</v>
      </c>
      <c r="B75" t="s">
        <v>71</v>
      </c>
      <c r="C75" s="1">
        <v>0.98497847155811902</v>
      </c>
      <c r="D75" s="1">
        <v>1.00822341738743</v>
      </c>
      <c r="E75" s="1">
        <v>1.0089456077999299</v>
      </c>
      <c r="F75" s="1">
        <v>0.92094264984167096</v>
      </c>
      <c r="G75" s="2">
        <f t="shared" si="28"/>
        <v>0</v>
      </c>
      <c r="H75" t="b">
        <f t="shared" si="29"/>
        <v>0</v>
      </c>
      <c r="I75" s="1">
        <v>0.93996884486503196</v>
      </c>
      <c r="J75" s="1">
        <v>1.0196934312469501</v>
      </c>
      <c r="K75" s="1">
        <v>0.94271840465426704</v>
      </c>
      <c r="L75" s="1">
        <v>1.0124609883903399</v>
      </c>
      <c r="M75" s="2">
        <f t="shared" si="30"/>
        <v>0</v>
      </c>
      <c r="N75" t="b">
        <f t="shared" si="31"/>
        <v>0</v>
      </c>
      <c r="O75">
        <f t="shared" si="32"/>
        <v>0</v>
      </c>
      <c r="P75">
        <f t="shared" si="33"/>
        <v>0</v>
      </c>
      <c r="R75" s="1">
        <f>VLOOKUP($B75,'FADU compounds alone runs 1 3'!$A:$I,5,FALSE)</f>
        <v>0.98875156676040798</v>
      </c>
      <c r="S75" s="1">
        <f>VLOOKUP($B75,'FADU compounds alone runs 1 3'!$A:$I,3,FALSE)</f>
        <v>0.95770979435360704</v>
      </c>
      <c r="T75" s="2">
        <f t="shared" si="34"/>
        <v>0</v>
      </c>
      <c r="U75" t="b">
        <f t="shared" si="35"/>
        <v>0</v>
      </c>
      <c r="V75" s="15">
        <f>VLOOKUP($B75,'FADU compounds alone runs 1 3'!$A:$I,7,FALSE)</f>
        <v>1.00674624548978</v>
      </c>
      <c r="W75" s="1">
        <f>VLOOKUP($B75,'FADU compounds alone runs 1 3'!$A:$I,9,FALSE)</f>
        <v>0.91881159382786803</v>
      </c>
      <c r="X75" s="2">
        <f t="shared" si="36"/>
        <v>0</v>
      </c>
      <c r="Y75" t="b">
        <f t="shared" si="37"/>
        <v>0</v>
      </c>
      <c r="Z75">
        <f t="shared" si="44"/>
        <v>0</v>
      </c>
      <c r="AA75">
        <f t="shared" si="45"/>
        <v>0</v>
      </c>
      <c r="AC75" s="1">
        <f>VLOOKUP(A75,'Cal27 CTB'!A:E,2,FALSE)</f>
        <v>1.0569940691166499</v>
      </c>
      <c r="AD75" s="1">
        <f>VLOOKUP(A75,'Cal27 CTB'!A:E,3,FALSE)</f>
        <v>0.94250899796054399</v>
      </c>
      <c r="AE75" s="1">
        <f>VLOOKUP(A75,'Cal27 CTB'!A:E,4,FALSE)</f>
        <v>0.98039779845106401</v>
      </c>
      <c r="AF75" s="1">
        <f>VLOOKUP(A75,'Cal27 CTB'!A:E,5,FALSE)</f>
        <v>0.90953036249242503</v>
      </c>
      <c r="AG75" s="2">
        <f t="shared" si="38"/>
        <v>0</v>
      </c>
      <c r="AH75" t="b">
        <f t="shared" si="39"/>
        <v>0</v>
      </c>
      <c r="AI75" s="1">
        <f>VLOOKUP(A75,'Cal27 CTB'!H:L,2,FALSE)</f>
        <v>0.96238762403164901</v>
      </c>
      <c r="AJ75" s="1">
        <f>VLOOKUP(A75,'Cal27 CTB'!H:L,3,FALSE)</f>
        <v>0.973123927816269</v>
      </c>
      <c r="AK75" s="1">
        <f>VLOOKUP(A75,'Cal27 CTB'!H:L,4,FALSE)</f>
        <v>0.96586050042165805</v>
      </c>
      <c r="AL75" s="1">
        <f>VLOOKUP(A75,'Cal27 CTB'!H:L,5,FALSE)</f>
        <v>0.89854230642244104</v>
      </c>
      <c r="AM75" s="2">
        <f t="shared" si="40"/>
        <v>0</v>
      </c>
      <c r="AN75" t="b">
        <f t="shared" si="41"/>
        <v>0</v>
      </c>
      <c r="AO75">
        <f t="shared" si="42"/>
        <v>0</v>
      </c>
      <c r="AP75">
        <f t="shared" si="43"/>
        <v>0</v>
      </c>
    </row>
    <row r="76" spans="1:42" x14ac:dyDescent="0.2">
      <c r="A76" t="s">
        <v>45</v>
      </c>
      <c r="B76" t="s">
        <v>45</v>
      </c>
      <c r="C76" s="1">
        <v>0.951243410624666</v>
      </c>
      <c r="D76" s="1">
        <v>0.91055957237638596</v>
      </c>
      <c r="E76" s="1">
        <v>0.87534197593487195</v>
      </c>
      <c r="F76" s="1">
        <v>0.87983082726709105</v>
      </c>
      <c r="G76" s="2">
        <f t="shared" si="28"/>
        <v>0</v>
      </c>
      <c r="H76" t="b">
        <f t="shared" si="29"/>
        <v>0</v>
      </c>
      <c r="I76" s="1">
        <v>1.06637483796554</v>
      </c>
      <c r="J76" s="1">
        <v>1.01711551684818</v>
      </c>
      <c r="K76" s="1">
        <v>0.90964095863366401</v>
      </c>
      <c r="L76" s="1">
        <v>0.881533802633096</v>
      </c>
      <c r="M76" s="2">
        <f t="shared" si="30"/>
        <v>0</v>
      </c>
      <c r="N76" t="b">
        <f t="shared" si="31"/>
        <v>0</v>
      </c>
      <c r="O76">
        <f t="shared" si="32"/>
        <v>0</v>
      </c>
      <c r="P76">
        <f t="shared" si="33"/>
        <v>0</v>
      </c>
      <c r="R76" s="1">
        <f>VLOOKUP($B76,'FADU compounds alone runs 1 3'!$A:$I,5,FALSE)</f>
        <v>0.99328070309299799</v>
      </c>
      <c r="S76" s="1">
        <f>VLOOKUP($B76,'FADU compounds alone runs 1 3'!$A:$I,3,FALSE)</f>
        <v>1.02609094268117</v>
      </c>
      <c r="T76" s="2">
        <f t="shared" si="34"/>
        <v>0</v>
      </c>
      <c r="U76" t="b">
        <f t="shared" si="35"/>
        <v>0</v>
      </c>
      <c r="V76" s="15">
        <f>VLOOKUP($B76,'FADU compounds alone runs 1 3'!$A:$I,7,FALSE)</f>
        <v>0.66289727322863101</v>
      </c>
      <c r="W76" s="1">
        <f>VLOOKUP($B76,'FADU compounds alone runs 1 3'!$A:$I,9,FALSE)</f>
        <v>0.86896151390490295</v>
      </c>
      <c r="X76" s="2">
        <f t="shared" si="36"/>
        <v>1</v>
      </c>
      <c r="Y76" t="b">
        <f t="shared" si="37"/>
        <v>0</v>
      </c>
      <c r="Z76">
        <f t="shared" si="44"/>
        <v>1</v>
      </c>
      <c r="AA76">
        <f t="shared" si="45"/>
        <v>0</v>
      </c>
      <c r="AC76" s="1">
        <f>VLOOKUP(A76,'Cal27 CTB'!A:E,2,FALSE)</f>
        <v>1.01208491482522</v>
      </c>
      <c r="AD76" s="1">
        <f>VLOOKUP(A76,'Cal27 CTB'!A:E,3,FALSE)</f>
        <v>1.0046914891468399</v>
      </c>
      <c r="AE76" s="1">
        <f>VLOOKUP(A76,'Cal27 CTB'!A:E,4,FALSE)</f>
        <v>0.95356409171598899</v>
      </c>
      <c r="AF76" s="1">
        <f>VLOOKUP(A76,'Cal27 CTB'!A:E,5,FALSE)</f>
        <v>1.09366499286636</v>
      </c>
      <c r="AG76" s="2">
        <f t="shared" si="38"/>
        <v>0</v>
      </c>
      <c r="AH76" t="b">
        <f t="shared" si="39"/>
        <v>0</v>
      </c>
      <c r="AI76" s="1">
        <f>VLOOKUP(A76,'Cal27 CTB'!H:L,2,FALSE)</f>
        <v>0.99029537431636505</v>
      </c>
      <c r="AJ76" s="1">
        <f>VLOOKUP(A76,'Cal27 CTB'!H:L,3,FALSE)</f>
        <v>0.94651248550173706</v>
      </c>
      <c r="AK76" s="1">
        <f>VLOOKUP(A76,'Cal27 CTB'!H:L,4,FALSE)</f>
        <v>0.99325505970046402</v>
      </c>
      <c r="AL76" s="1">
        <f>VLOOKUP(A76,'Cal27 CTB'!H:L,5,FALSE)</f>
        <v>1.03732378917361</v>
      </c>
      <c r="AM76" s="2">
        <f t="shared" si="40"/>
        <v>0</v>
      </c>
      <c r="AN76" t="b">
        <f t="shared" si="41"/>
        <v>0</v>
      </c>
      <c r="AO76">
        <f t="shared" si="42"/>
        <v>0</v>
      </c>
      <c r="AP76">
        <f t="shared" si="43"/>
        <v>0</v>
      </c>
    </row>
    <row r="77" spans="1:42" x14ac:dyDescent="0.2">
      <c r="A77" t="s">
        <v>47</v>
      </c>
      <c r="B77" t="s">
        <v>47</v>
      </c>
      <c r="C77" s="1">
        <v>1.01738439150761</v>
      </c>
      <c r="D77" s="1">
        <v>0.98854874167404905</v>
      </c>
      <c r="E77" s="1">
        <v>0.96460285331650597</v>
      </c>
      <c r="F77" s="1">
        <v>0.94168859561404805</v>
      </c>
      <c r="G77" s="2">
        <f t="shared" si="28"/>
        <v>0</v>
      </c>
      <c r="H77" t="b">
        <f t="shared" si="29"/>
        <v>0</v>
      </c>
      <c r="I77" s="1">
        <v>0.97255888364285903</v>
      </c>
      <c r="J77" s="1">
        <v>1.0001459808292601</v>
      </c>
      <c r="K77" s="1">
        <v>0.965615430973225</v>
      </c>
      <c r="L77" s="1">
        <v>0.96351145071088695</v>
      </c>
      <c r="M77" s="2">
        <f t="shared" si="30"/>
        <v>0</v>
      </c>
      <c r="N77" t="b">
        <f t="shared" si="31"/>
        <v>0</v>
      </c>
      <c r="O77">
        <f t="shared" si="32"/>
        <v>0</v>
      </c>
      <c r="P77">
        <f t="shared" si="33"/>
        <v>0</v>
      </c>
      <c r="R77" s="1">
        <f>VLOOKUP($B77,'FADU compounds alone runs 1 3'!$A:$I,5,FALSE)</f>
        <v>0.92738168552564804</v>
      </c>
      <c r="S77" s="1">
        <f>VLOOKUP($B77,'FADU compounds alone runs 1 3'!$A:$I,3,FALSE)</f>
        <v>0.665924503113004</v>
      </c>
      <c r="T77" s="2">
        <f t="shared" si="34"/>
        <v>1</v>
      </c>
      <c r="U77" t="b">
        <f t="shared" si="35"/>
        <v>1</v>
      </c>
      <c r="V77" s="15">
        <f>VLOOKUP($B77,'FADU compounds alone runs 1 3'!$A:$I,7,FALSE)</f>
        <v>0.86788999081500096</v>
      </c>
      <c r="W77" s="1">
        <f>VLOOKUP($B77,'FADU compounds alone runs 1 3'!$A:$I,9,FALSE)</f>
        <v>0.71513006300286597</v>
      </c>
      <c r="X77" s="2">
        <f t="shared" si="36"/>
        <v>1</v>
      </c>
      <c r="Y77" t="b">
        <f t="shared" si="37"/>
        <v>1</v>
      </c>
      <c r="Z77">
        <f t="shared" si="44"/>
        <v>2</v>
      </c>
      <c r="AA77">
        <f t="shared" si="45"/>
        <v>2</v>
      </c>
      <c r="AC77" s="1">
        <f>VLOOKUP(A77,'Cal27 CTB'!A:E,2,FALSE)</f>
        <v>1.0066936968337701</v>
      </c>
      <c r="AD77" s="1">
        <f>VLOOKUP(A77,'Cal27 CTB'!A:E,3,FALSE)</f>
        <v>0.84114574595398595</v>
      </c>
      <c r="AE77" s="1">
        <f>VLOOKUP(A77,'Cal27 CTB'!A:E,4,FALSE)</f>
        <v>0.95089271797344399</v>
      </c>
      <c r="AF77" s="1">
        <f>VLOOKUP(A77,'Cal27 CTB'!A:E,5,FALSE)</f>
        <v>0.85871626904138898</v>
      </c>
      <c r="AG77" s="2">
        <f t="shared" si="38"/>
        <v>0</v>
      </c>
      <c r="AH77" t="b">
        <f t="shared" si="39"/>
        <v>0</v>
      </c>
      <c r="AI77" s="1">
        <f>VLOOKUP(A77,'Cal27 CTB'!H:L,2,FALSE)</f>
        <v>0.88787755566613202</v>
      </c>
      <c r="AJ77" s="1">
        <f>VLOOKUP(A77,'Cal27 CTB'!H:L,3,FALSE)</f>
        <v>0.89408545880007895</v>
      </c>
      <c r="AK77" s="1">
        <f>VLOOKUP(A77,'Cal27 CTB'!H:L,4,FALSE)</f>
        <v>0.89353809201993095</v>
      </c>
      <c r="AL77" s="1">
        <f>VLOOKUP(A77,'Cal27 CTB'!H:L,5,FALSE)</f>
        <v>0.85896333491556698</v>
      </c>
      <c r="AM77" s="2">
        <f t="shared" si="40"/>
        <v>0</v>
      </c>
      <c r="AN77" t="b">
        <f t="shared" si="41"/>
        <v>0</v>
      </c>
      <c r="AO77">
        <f t="shared" si="42"/>
        <v>0</v>
      </c>
      <c r="AP77">
        <f t="shared" si="43"/>
        <v>0</v>
      </c>
    </row>
    <row r="78" spans="1:42" x14ac:dyDescent="0.2">
      <c r="A78" t="s">
        <v>59</v>
      </c>
      <c r="B78" t="s">
        <v>59</v>
      </c>
      <c r="C78" s="1">
        <v>1.04566151032141</v>
      </c>
      <c r="D78" s="1">
        <v>1.0697109455610001</v>
      </c>
      <c r="E78" s="1">
        <v>1.02468170188624</v>
      </c>
      <c r="F78" s="1">
        <v>1.01633290758761</v>
      </c>
      <c r="G78" s="2">
        <f t="shared" si="28"/>
        <v>0</v>
      </c>
      <c r="H78" t="b">
        <f t="shared" si="29"/>
        <v>0</v>
      </c>
      <c r="I78" s="1">
        <v>0.92719053915802596</v>
      </c>
      <c r="J78" s="1">
        <v>1.02145411805588</v>
      </c>
      <c r="K78" s="1">
        <v>1.0096951787019399</v>
      </c>
      <c r="L78" s="1">
        <v>1.01544343209705</v>
      </c>
      <c r="M78" s="2">
        <f t="shared" si="30"/>
        <v>0</v>
      </c>
      <c r="N78" t="b">
        <f t="shared" si="31"/>
        <v>0</v>
      </c>
      <c r="O78">
        <f t="shared" si="32"/>
        <v>0</v>
      </c>
      <c r="P78">
        <f t="shared" si="33"/>
        <v>0</v>
      </c>
      <c r="R78" s="1">
        <f>VLOOKUP($B78,'FADU compounds alone runs 1 3'!$A:$I,5,FALSE)</f>
        <v>0.97786860364197303</v>
      </c>
      <c r="S78" s="1">
        <f>VLOOKUP($B78,'FADU compounds alone runs 1 3'!$A:$I,3,FALSE)</f>
        <v>0.92679553381552005</v>
      </c>
      <c r="T78" s="2">
        <f t="shared" si="34"/>
        <v>0</v>
      </c>
      <c r="U78" t="b">
        <f t="shared" si="35"/>
        <v>0</v>
      </c>
      <c r="V78" s="15">
        <f>VLOOKUP($B78,'FADU compounds alone runs 1 3'!$A:$I,7,FALSE)</f>
        <v>0.91768009088232705</v>
      </c>
      <c r="W78" s="1">
        <f>VLOOKUP($B78,'FADU compounds alone runs 1 3'!$A:$I,9,FALSE)</f>
        <v>0.89055594852147602</v>
      </c>
      <c r="X78" s="2">
        <f t="shared" si="36"/>
        <v>0</v>
      </c>
      <c r="Y78" t="b">
        <f t="shared" si="37"/>
        <v>0</v>
      </c>
      <c r="Z78">
        <f t="shared" si="44"/>
        <v>0</v>
      </c>
      <c r="AA78">
        <f t="shared" si="45"/>
        <v>0</v>
      </c>
      <c r="AC78" s="1">
        <f>VLOOKUP(A78,'Cal27 CTB'!A:E,2,FALSE)</f>
        <v>0.85523046834489402</v>
      </c>
      <c r="AD78" s="1">
        <f>VLOOKUP(A78,'Cal27 CTB'!A:E,3,FALSE)</f>
        <v>0.83003450532102596</v>
      </c>
      <c r="AE78" s="1">
        <f>VLOOKUP(A78,'Cal27 CTB'!A:E,4,FALSE)</f>
        <v>0.93864569492823802</v>
      </c>
      <c r="AF78" s="1">
        <f>VLOOKUP(A78,'Cal27 CTB'!A:E,5,FALSE)</f>
        <v>0.96677783781663396</v>
      </c>
      <c r="AG78" s="2">
        <f t="shared" si="38"/>
        <v>0</v>
      </c>
      <c r="AH78" t="b">
        <f t="shared" si="39"/>
        <v>0</v>
      </c>
      <c r="AI78" s="1">
        <f>VLOOKUP(A78,'Cal27 CTB'!H:L,2,FALSE)</f>
        <v>0.99373716446887095</v>
      </c>
      <c r="AJ78" s="1">
        <f>VLOOKUP(A78,'Cal27 CTB'!H:L,3,FALSE)</f>
        <v>0.83900617754565399</v>
      </c>
      <c r="AK78" s="1">
        <f>VLOOKUP(A78,'Cal27 CTB'!H:L,4,FALSE)</f>
        <v>0.90315381484205104</v>
      </c>
      <c r="AL78" s="1">
        <f>VLOOKUP(A78,'Cal27 CTB'!H:L,5,FALSE)</f>
        <v>0.90805053375683598</v>
      </c>
      <c r="AM78" s="2">
        <f t="shared" si="40"/>
        <v>0</v>
      </c>
      <c r="AN78" t="b">
        <f t="shared" si="41"/>
        <v>0</v>
      </c>
      <c r="AO78">
        <f t="shared" si="42"/>
        <v>0</v>
      </c>
      <c r="AP78">
        <f t="shared" si="43"/>
        <v>0</v>
      </c>
    </row>
    <row r="79" spans="1:42" x14ac:dyDescent="0.2">
      <c r="A79" t="s">
        <v>56</v>
      </c>
      <c r="B79" t="s">
        <v>56</v>
      </c>
      <c r="C79" s="1">
        <v>1.15178325151158</v>
      </c>
      <c r="D79" s="1">
        <v>1.07929479796281</v>
      </c>
      <c r="E79" s="1">
        <v>1.0189045591954999</v>
      </c>
      <c r="F79" s="1">
        <v>1.0251796623495</v>
      </c>
      <c r="G79" s="2">
        <f t="shared" si="28"/>
        <v>0</v>
      </c>
      <c r="H79" t="b">
        <f t="shared" si="29"/>
        <v>0</v>
      </c>
      <c r="I79" s="1">
        <v>0.91597239417994603</v>
      </c>
      <c r="J79" s="1">
        <v>0.96913358331664701</v>
      </c>
      <c r="K79" s="1">
        <v>0.93039595972743105</v>
      </c>
      <c r="L79" s="1">
        <v>0.98488388006568195</v>
      </c>
      <c r="M79" s="2">
        <f t="shared" si="30"/>
        <v>0</v>
      </c>
      <c r="N79" t="b">
        <f t="shared" si="31"/>
        <v>0</v>
      </c>
      <c r="O79">
        <f t="shared" si="32"/>
        <v>0</v>
      </c>
      <c r="P79">
        <f t="shared" si="33"/>
        <v>0</v>
      </c>
      <c r="R79" s="1">
        <f>VLOOKUP($B79,'FADU compounds alone runs 1 3'!$A:$I,5,FALSE)</f>
        <v>0.98223423046519098</v>
      </c>
      <c r="S79" s="1">
        <f>VLOOKUP($B79,'FADU compounds alone runs 1 3'!$A:$I,3,FALSE)</f>
        <v>0.92644156644909004</v>
      </c>
      <c r="T79" s="2">
        <f t="shared" si="34"/>
        <v>0</v>
      </c>
      <c r="U79" t="b">
        <f t="shared" si="35"/>
        <v>0</v>
      </c>
      <c r="V79" s="15">
        <f>VLOOKUP($B79,'FADU compounds alone runs 1 3'!$A:$I,7,FALSE)</f>
        <v>0.95569640818923796</v>
      </c>
      <c r="W79" s="1">
        <f>VLOOKUP($B79,'FADU compounds alone runs 1 3'!$A:$I,9,FALSE)</f>
        <v>0.97971871505199304</v>
      </c>
      <c r="X79" s="2">
        <f t="shared" si="36"/>
        <v>0</v>
      </c>
      <c r="Y79" t="b">
        <f t="shared" si="37"/>
        <v>0</v>
      </c>
      <c r="Z79">
        <f t="shared" si="44"/>
        <v>0</v>
      </c>
      <c r="AA79">
        <f t="shared" si="45"/>
        <v>0</v>
      </c>
      <c r="AC79" s="1">
        <f>VLOOKUP(A79,'Cal27 CTB'!A:E,2,FALSE)</f>
        <v>1.2264557990708</v>
      </c>
      <c r="AD79" s="1">
        <f>VLOOKUP(A79,'Cal27 CTB'!A:E,3,FALSE)</f>
        <v>0.97389012319419499</v>
      </c>
      <c r="AE79" s="1">
        <f>VLOOKUP(A79,'Cal27 CTB'!A:E,4,FALSE)</f>
        <v>1.01591281268098</v>
      </c>
      <c r="AF79" s="1">
        <f>VLOOKUP(A79,'Cal27 CTB'!A:E,5,FALSE)</f>
        <v>0.91211467199664098</v>
      </c>
      <c r="AG79" s="2">
        <f t="shared" si="38"/>
        <v>0</v>
      </c>
      <c r="AH79" t="b">
        <f t="shared" si="39"/>
        <v>0</v>
      </c>
      <c r="AI79" s="1">
        <f>VLOOKUP(A79,'Cal27 CTB'!H:L,2,FALSE)</f>
        <v>1.00172644634772</v>
      </c>
      <c r="AJ79" s="1">
        <f>VLOOKUP(A79,'Cal27 CTB'!H:L,3,FALSE)</f>
        <v>0.92331010801615698</v>
      </c>
      <c r="AK79" s="1">
        <f>VLOOKUP(A79,'Cal27 CTB'!H:L,4,FALSE)</f>
        <v>0.86562065061084703</v>
      </c>
      <c r="AL79" s="1">
        <f>VLOOKUP(A79,'Cal27 CTB'!H:L,5,FALSE)</f>
        <v>0.99192607754414697</v>
      </c>
      <c r="AM79" s="2">
        <f t="shared" si="40"/>
        <v>0</v>
      </c>
      <c r="AN79" t="b">
        <f t="shared" si="41"/>
        <v>0</v>
      </c>
      <c r="AO79">
        <f t="shared" si="42"/>
        <v>0</v>
      </c>
      <c r="AP79">
        <f t="shared" si="43"/>
        <v>0</v>
      </c>
    </row>
    <row r="80" spans="1:42" x14ac:dyDescent="0.2">
      <c r="A80" t="s">
        <v>58</v>
      </c>
      <c r="B80" t="s">
        <v>58</v>
      </c>
      <c r="C80" s="1">
        <v>1.0227365711815499</v>
      </c>
      <c r="D80" s="1">
        <v>0.97124774770736699</v>
      </c>
      <c r="E80" s="1">
        <v>0.98654293789765701</v>
      </c>
      <c r="F80" s="1">
        <v>1.0266650711904199</v>
      </c>
      <c r="G80" s="2">
        <f t="shared" si="28"/>
        <v>0</v>
      </c>
      <c r="H80" t="b">
        <f t="shared" si="29"/>
        <v>0</v>
      </c>
      <c r="I80" s="1">
        <v>1.02407447951366</v>
      </c>
      <c r="J80" s="1">
        <v>0.99900027394628499</v>
      </c>
      <c r="K80" s="1">
        <v>1.0236823117112299</v>
      </c>
      <c r="L80" s="1">
        <v>1.01188997791708</v>
      </c>
      <c r="M80" s="2">
        <f t="shared" si="30"/>
        <v>0</v>
      </c>
      <c r="N80" t="b">
        <f t="shared" si="31"/>
        <v>0</v>
      </c>
      <c r="O80">
        <f t="shared" si="32"/>
        <v>0</v>
      </c>
      <c r="P80">
        <f t="shared" si="33"/>
        <v>0</v>
      </c>
      <c r="R80" s="1">
        <f>VLOOKUP($B80,'FADU compounds alone runs 1 3'!$A:$I,5,FALSE)</f>
        <v>1.05686627188158</v>
      </c>
      <c r="S80" s="1">
        <f>VLOOKUP($B80,'FADU compounds alone runs 1 3'!$A:$I,3,FALSE)</f>
        <v>1.16754875971814</v>
      </c>
      <c r="T80" s="2">
        <f t="shared" si="34"/>
        <v>0</v>
      </c>
      <c r="U80" t="b">
        <f t="shared" si="35"/>
        <v>0</v>
      </c>
      <c r="V80" s="15">
        <f>VLOOKUP($B80,'FADU compounds alone runs 1 3'!$A:$I,7,FALSE)</f>
        <v>1.0530228101921999</v>
      </c>
      <c r="W80" s="1">
        <f>VLOOKUP($B80,'FADU compounds alone runs 1 3'!$A:$I,9,FALSE)</f>
        <v>1.20489593376038</v>
      </c>
      <c r="X80" s="2">
        <f t="shared" si="36"/>
        <v>0</v>
      </c>
      <c r="Y80" t="b">
        <f t="shared" si="37"/>
        <v>0</v>
      </c>
      <c r="Z80">
        <f t="shared" si="44"/>
        <v>0</v>
      </c>
      <c r="AA80">
        <f t="shared" si="45"/>
        <v>0</v>
      </c>
      <c r="AC80" s="1">
        <f>VLOOKUP(A80,'Cal27 CTB'!A:E,2,FALSE)</f>
        <v>0.95013060602960298</v>
      </c>
      <c r="AD80" s="1">
        <f>VLOOKUP(A80,'Cal27 CTB'!A:E,3,FALSE)</f>
        <v>0.97658243580242698</v>
      </c>
      <c r="AE80" s="1">
        <f>VLOOKUP(A80,'Cal27 CTB'!A:E,4,FALSE)</f>
        <v>0.98050240966803803</v>
      </c>
      <c r="AF80" s="1">
        <f>VLOOKUP(A80,'Cal27 CTB'!A:E,5,FALSE)</f>
        <v>0.92666584460626999</v>
      </c>
      <c r="AG80" s="2">
        <f t="shared" si="38"/>
        <v>0</v>
      </c>
      <c r="AH80" t="b">
        <f t="shared" si="39"/>
        <v>0</v>
      </c>
      <c r="AI80" s="1">
        <f>VLOOKUP(A80,'Cal27 CTB'!H:L,2,FALSE)</f>
        <v>0.903585944161303</v>
      </c>
      <c r="AJ80" s="1">
        <f>VLOOKUP(A80,'Cal27 CTB'!H:L,3,FALSE)</f>
        <v>0.96055300587319903</v>
      </c>
      <c r="AK80" s="1">
        <f>VLOOKUP(A80,'Cal27 CTB'!H:L,4,FALSE)</f>
        <v>0.88930591357007205</v>
      </c>
      <c r="AL80" s="1">
        <f>VLOOKUP(A80,'Cal27 CTB'!H:L,5,FALSE)</f>
        <v>1.00144574914489</v>
      </c>
      <c r="AM80" s="2">
        <f t="shared" si="40"/>
        <v>0</v>
      </c>
      <c r="AN80" t="b">
        <f t="shared" si="41"/>
        <v>0</v>
      </c>
      <c r="AO80">
        <f t="shared" si="42"/>
        <v>0</v>
      </c>
      <c r="AP80">
        <f t="shared" si="43"/>
        <v>0</v>
      </c>
    </row>
    <row r="81" spans="1:42" x14ac:dyDescent="0.2">
      <c r="A81" t="s">
        <v>40</v>
      </c>
      <c r="B81" t="s">
        <v>40</v>
      </c>
      <c r="C81" s="1">
        <v>0.87657829914044005</v>
      </c>
      <c r="D81" s="1">
        <v>0.99684807732716896</v>
      </c>
      <c r="E81" s="1">
        <v>1.1435572714280999</v>
      </c>
      <c r="F81" s="1">
        <v>1.0162907569684001</v>
      </c>
      <c r="G81" s="2">
        <f t="shared" si="28"/>
        <v>0</v>
      </c>
      <c r="H81" t="b">
        <f t="shared" si="29"/>
        <v>0</v>
      </c>
      <c r="I81" s="1">
        <v>0.86826018930748605</v>
      </c>
      <c r="J81" s="1">
        <v>0.95634338541311303</v>
      </c>
      <c r="K81" s="1">
        <v>1.0725109800781301</v>
      </c>
      <c r="L81" s="1">
        <v>1.10975338711783</v>
      </c>
      <c r="M81" s="2">
        <f t="shared" si="30"/>
        <v>0</v>
      </c>
      <c r="N81" t="b">
        <f t="shared" si="31"/>
        <v>0</v>
      </c>
      <c r="O81">
        <f t="shared" si="32"/>
        <v>0</v>
      </c>
      <c r="P81">
        <f t="shared" si="33"/>
        <v>0</v>
      </c>
      <c r="R81" s="1">
        <f>VLOOKUP($B81,'FADU compounds alone runs 1 3'!$A:$I,5,FALSE)</f>
        <v>1.0165817055314501</v>
      </c>
      <c r="S81" s="1">
        <f>VLOOKUP($B81,'FADU compounds alone runs 1 3'!$A:$I,3,FALSE)</f>
        <v>1.13127244280984</v>
      </c>
      <c r="T81" s="2">
        <f t="shared" si="34"/>
        <v>0</v>
      </c>
      <c r="U81" t="b">
        <f t="shared" si="35"/>
        <v>0</v>
      </c>
      <c r="V81" s="15">
        <f>VLOOKUP($B81,'FADU compounds alone runs 1 3'!$A:$I,7,FALSE)</f>
        <v>0.91058960064065697</v>
      </c>
      <c r="W81" s="1">
        <f>VLOOKUP($B81,'FADU compounds alone runs 1 3'!$A:$I,9,FALSE)</f>
        <v>0.98674808421573101</v>
      </c>
      <c r="X81" s="2">
        <f t="shared" si="36"/>
        <v>0</v>
      </c>
      <c r="Y81" t="b">
        <f t="shared" si="37"/>
        <v>0</v>
      </c>
      <c r="Z81">
        <f t="shared" si="44"/>
        <v>0</v>
      </c>
      <c r="AA81">
        <f t="shared" si="45"/>
        <v>0</v>
      </c>
      <c r="AC81" s="1">
        <f>VLOOKUP(A81,'Cal27 CTB'!A:E,2,FALSE)</f>
        <v>1.0271911265697</v>
      </c>
      <c r="AD81" s="1">
        <f>VLOOKUP(A81,'Cal27 CTB'!A:E,3,FALSE)</f>
        <v>0.90916407412901801</v>
      </c>
      <c r="AE81" s="1">
        <f>VLOOKUP(A81,'Cal27 CTB'!A:E,4,FALSE)</f>
        <v>0.96559703478515602</v>
      </c>
      <c r="AF81" s="1">
        <f>VLOOKUP(A81,'Cal27 CTB'!A:E,5,FALSE)</f>
        <v>1.0250793009372501</v>
      </c>
      <c r="AG81" s="2">
        <f t="shared" si="38"/>
        <v>0</v>
      </c>
      <c r="AH81" t="b">
        <f t="shared" si="39"/>
        <v>0</v>
      </c>
      <c r="AI81" s="1">
        <f>VLOOKUP(A81,'Cal27 CTB'!H:L,2,FALSE)</f>
        <v>1.0083193021366199</v>
      </c>
      <c r="AJ81" s="1">
        <f>VLOOKUP(A81,'Cal27 CTB'!H:L,3,FALSE)</f>
        <v>1.05100242024627</v>
      </c>
      <c r="AK81" s="1">
        <f>VLOOKUP(A81,'Cal27 CTB'!H:L,4,FALSE)</f>
        <v>0.98395259586748895</v>
      </c>
      <c r="AL81" s="1">
        <f>VLOOKUP(A81,'Cal27 CTB'!H:L,5,FALSE)</f>
        <v>0.959857506607113</v>
      </c>
      <c r="AM81" s="2">
        <f t="shared" si="40"/>
        <v>0</v>
      </c>
      <c r="AN81" t="b">
        <f t="shared" si="41"/>
        <v>0</v>
      </c>
      <c r="AO81">
        <f t="shared" si="42"/>
        <v>0</v>
      </c>
      <c r="AP81">
        <f t="shared" si="43"/>
        <v>0</v>
      </c>
    </row>
    <row r="82" spans="1:42" x14ac:dyDescent="0.2">
      <c r="A82" t="s">
        <v>75</v>
      </c>
      <c r="B82" t="s">
        <v>75</v>
      </c>
      <c r="C82" s="1">
        <v>1.0317558701599201</v>
      </c>
      <c r="D82" s="1">
        <v>0.98229978277214303</v>
      </c>
      <c r="E82" s="1">
        <v>1.0250956149625201</v>
      </c>
      <c r="F82" s="1">
        <v>1.0270309792183401</v>
      </c>
      <c r="G82" s="2">
        <f t="shared" si="28"/>
        <v>0</v>
      </c>
      <c r="H82" t="b">
        <f t="shared" si="29"/>
        <v>0</v>
      </c>
      <c r="I82" s="1">
        <v>0.89665593146476996</v>
      </c>
      <c r="J82" s="1">
        <v>0.98463611038362897</v>
      </c>
      <c r="K82" s="1">
        <v>0.98468670640557499</v>
      </c>
      <c r="L82" s="1">
        <v>1.09843855469081</v>
      </c>
      <c r="M82" s="2">
        <f t="shared" si="30"/>
        <v>0</v>
      </c>
      <c r="N82" t="b">
        <f t="shared" si="31"/>
        <v>0</v>
      </c>
      <c r="O82">
        <f t="shared" si="32"/>
        <v>0</v>
      </c>
      <c r="P82">
        <f t="shared" si="33"/>
        <v>0</v>
      </c>
      <c r="R82" s="1">
        <f>VLOOKUP($B82,'FADU compounds alone runs 1 3'!$A:$I,5,FALSE)</f>
        <v>1.1077744551840001</v>
      </c>
      <c r="S82" s="1">
        <f>VLOOKUP($B82,'FADU compounds alone runs 1 3'!$A:$I,3,FALSE)</f>
        <v>1.1189740899387599</v>
      </c>
      <c r="T82" s="2">
        <f t="shared" si="34"/>
        <v>0</v>
      </c>
      <c r="U82" t="b">
        <f t="shared" si="35"/>
        <v>0</v>
      </c>
      <c r="V82" s="15">
        <f>VLOOKUP($B82,'FADU compounds alone runs 1 3'!$A:$I,7,FALSE)</f>
        <v>0.97348724620619198</v>
      </c>
      <c r="W82" s="1">
        <f>VLOOKUP($B82,'FADU compounds alone runs 1 3'!$A:$I,9,FALSE)</f>
        <v>1.05837038419475</v>
      </c>
      <c r="X82" s="2">
        <f t="shared" si="36"/>
        <v>0</v>
      </c>
      <c r="Y82" t="b">
        <f t="shared" si="37"/>
        <v>0</v>
      </c>
      <c r="Z82">
        <f t="shared" si="44"/>
        <v>0</v>
      </c>
      <c r="AA82">
        <f t="shared" si="45"/>
        <v>0</v>
      </c>
      <c r="AC82" s="1">
        <f>VLOOKUP(A82,'Cal27 CTB'!A:E,2,FALSE)</f>
        <v>1.0590413407682999</v>
      </c>
      <c r="AD82" s="1">
        <f>VLOOKUP(A82,'Cal27 CTB'!A:E,3,FALSE)</f>
        <v>1.0412438172365299</v>
      </c>
      <c r="AE82" s="1">
        <f>VLOOKUP(A82,'Cal27 CTB'!A:E,4,FALSE)</f>
        <v>1.0222592760965199</v>
      </c>
      <c r="AF82" s="1">
        <f>VLOOKUP(A82,'Cal27 CTB'!A:E,5,FALSE)</f>
        <v>1.0123346193913101</v>
      </c>
      <c r="AG82" s="2">
        <f t="shared" si="38"/>
        <v>0</v>
      </c>
      <c r="AH82" t="b">
        <f t="shared" si="39"/>
        <v>0</v>
      </c>
      <c r="AI82" s="1">
        <f>VLOOKUP(A82,'Cal27 CTB'!H:L,2,FALSE)</f>
        <v>0.99041294678994096</v>
      </c>
      <c r="AJ82" s="1">
        <f>VLOOKUP(A82,'Cal27 CTB'!H:L,3,FALSE)</f>
        <v>0.99530751751215796</v>
      </c>
      <c r="AK82" s="1">
        <f>VLOOKUP(A82,'Cal27 CTB'!H:L,4,FALSE)</f>
        <v>0.96165881866210601</v>
      </c>
      <c r="AL82" s="1">
        <f>VLOOKUP(A82,'Cal27 CTB'!H:L,5,FALSE)</f>
        <v>1.0031575268712001</v>
      </c>
      <c r="AM82" s="2">
        <f t="shared" si="40"/>
        <v>0</v>
      </c>
      <c r="AN82" t="b">
        <f t="shared" si="41"/>
        <v>0</v>
      </c>
      <c r="AO82">
        <f t="shared" si="42"/>
        <v>0</v>
      </c>
      <c r="AP82">
        <f t="shared" si="43"/>
        <v>0</v>
      </c>
    </row>
  </sheetData>
  <sortState xmlns:xlrd2="http://schemas.microsoft.com/office/spreadsheetml/2017/richdata2" ref="A8:P82">
    <sortCondition descending="1" ref="O8:O82"/>
    <sortCondition descending="1" ref="P8:P82"/>
  </sortState>
  <phoneticPr fontId="5" type="noConversion"/>
  <conditionalFormatting sqref="C8:F82 I8:L82">
    <cfRule type="cellIs" dxfId="16" priority="24" operator="greaterThanOrEqual">
      <formula>1.15</formula>
    </cfRule>
    <cfRule type="cellIs" dxfId="15" priority="25" operator="lessThanOrEqual">
      <formula>0.85</formula>
    </cfRule>
  </conditionalFormatting>
  <conditionalFormatting sqref="H7">
    <cfRule type="cellIs" dxfId="14" priority="23" operator="lessThanOrEqual">
      <formula>0.05</formula>
    </cfRule>
  </conditionalFormatting>
  <conditionalFormatting sqref="H8:H82 N8:N82">
    <cfRule type="containsText" dxfId="13" priority="22" operator="containsText" text="TRUE">
      <formula>NOT(ISERROR(SEARCH("TRUE",H8)))</formula>
    </cfRule>
  </conditionalFormatting>
  <conditionalFormatting sqref="N7">
    <cfRule type="cellIs" dxfId="12" priority="12" operator="lessThanOrEqual">
      <formula>0.05</formula>
    </cfRule>
  </conditionalFormatting>
  <conditionalFormatting sqref="O8:P82">
    <cfRule type="colorScale" priority="9">
      <colorScale>
        <cfvo type="min"/>
        <cfvo type="max"/>
        <color theme="0"/>
        <color theme="9" tint="0.59999389629810485"/>
      </colorScale>
    </cfRule>
  </conditionalFormatting>
  <conditionalFormatting sqref="R7:S7">
    <cfRule type="cellIs" dxfId="11" priority="19" operator="lessThanOrEqual">
      <formula>0.05</formula>
    </cfRule>
  </conditionalFormatting>
  <conditionalFormatting sqref="R8:W82">
    <cfRule type="cellIs" dxfId="10" priority="16" operator="greaterThanOrEqual">
      <formula>1.15</formula>
    </cfRule>
    <cfRule type="cellIs" dxfId="9" priority="17" operator="lessThanOrEqual">
      <formula>0.85</formula>
    </cfRule>
  </conditionalFormatting>
  <conditionalFormatting sqref="U8:U82">
    <cfRule type="containsText" dxfId="8" priority="15" operator="containsText" text="TRUE">
      <formula>NOT(ISERROR(SEARCH("TRUE",U8)))</formula>
    </cfRule>
  </conditionalFormatting>
  <conditionalFormatting sqref="U7:W7">
    <cfRule type="cellIs" dxfId="7" priority="11" operator="lessThanOrEqual">
      <formula>0.05</formula>
    </cfRule>
  </conditionalFormatting>
  <conditionalFormatting sqref="Y7">
    <cfRule type="cellIs" dxfId="6" priority="10" operator="lessThanOrEqual">
      <formula>0.05</formula>
    </cfRule>
  </conditionalFormatting>
  <conditionalFormatting sqref="Y8:Y82">
    <cfRule type="containsText" dxfId="5" priority="13" operator="containsText" text="TRUE">
      <formula>NOT(ISERROR(SEARCH("TRUE",Y8)))</formula>
    </cfRule>
  </conditionalFormatting>
  <conditionalFormatting sqref="Z8:AA82">
    <cfRule type="colorScale" priority="7">
      <colorScale>
        <cfvo type="min"/>
        <cfvo type="max"/>
        <color theme="0"/>
        <color theme="9" tint="0.59999389629810485"/>
      </colorScale>
    </cfRule>
  </conditionalFormatting>
  <conditionalFormatting sqref="AI8:AL82 AC8:AF82">
    <cfRule type="cellIs" dxfId="4" priority="5" operator="greaterThanOrEqual">
      <formula>1.15</formula>
    </cfRule>
    <cfRule type="cellIs" dxfId="3" priority="6" operator="lessThanOrEqual">
      <formula>0.85</formula>
    </cfRule>
  </conditionalFormatting>
  <conditionalFormatting sqref="AH7">
    <cfRule type="cellIs" dxfId="2" priority="4" operator="lessThanOrEqual">
      <formula>0.05</formula>
    </cfRule>
  </conditionalFormatting>
  <conditionalFormatting sqref="AH8:AH82 AN8:AN82">
    <cfRule type="containsText" dxfId="1" priority="3" operator="containsText" text="TRUE">
      <formula>NOT(ISERROR(SEARCH("TRUE",AH8)))</formula>
    </cfRule>
  </conditionalFormatting>
  <conditionalFormatting sqref="AN7">
    <cfRule type="cellIs" dxfId="0" priority="2" operator="lessThanOrEqual">
      <formula>0.05</formula>
    </cfRule>
  </conditionalFormatting>
  <conditionalFormatting sqref="AO8:AP82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FADU compounds alone runs 1 3</vt:lpstr>
      <vt:lpstr>Cal27 CTB</vt:lpstr>
      <vt:lpstr>Sheet1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Serebriiskii, Ilya</cp:lastModifiedBy>
  <dcterms:created xsi:type="dcterms:W3CDTF">2023-08-17T16:07:02Z</dcterms:created>
  <dcterms:modified xsi:type="dcterms:W3CDTF">2023-11-08T02:16:34Z</dcterms:modified>
</cp:coreProperties>
</file>