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/Work/Flavi CBD screen/CBD_synergy_2022/"/>
    </mc:Choice>
  </mc:AlternateContent>
  <xr:revisionPtr revIDLastSave="0" documentId="13_ncr:1_{F3801413-E2A8-A249-AE32-B011756585D9}" xr6:coauthVersionLast="47" xr6:coauthVersionMax="47" xr10:uidLastSave="{00000000-0000-0000-0000-000000000000}"/>
  <bookViews>
    <workbookView xWindow="860" yWindow="720" windowWidth="46280" windowHeight="20100" xr2:uid="{00000000-000D-0000-FFFF-FFFF00000000}"/>
  </bookViews>
  <sheets>
    <sheet name="fadu_data_all_drugs_vs_ctrl_pl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8" i="1" l="1"/>
  <c r="AP8" i="1"/>
  <c r="AQ7" i="1"/>
  <c r="AP7" i="1"/>
  <c r="AP6" i="1"/>
  <c r="AP3" i="1"/>
  <c r="AP4" i="1"/>
  <c r="AP5" i="1"/>
  <c r="AK31" i="1"/>
  <c r="AL31" i="1"/>
  <c r="AK32" i="1"/>
  <c r="AL32" i="1"/>
  <c r="AK33" i="1"/>
  <c r="AL33" i="1"/>
  <c r="AK34" i="1"/>
  <c r="AL34" i="1"/>
  <c r="AK35" i="1"/>
  <c r="AL35" i="1"/>
  <c r="AK36" i="1"/>
  <c r="AL36" i="1"/>
  <c r="AK37" i="1"/>
  <c r="AL37" i="1"/>
  <c r="AK38" i="1"/>
  <c r="AL38" i="1"/>
  <c r="AK39" i="1"/>
  <c r="AL39" i="1"/>
  <c r="AK40" i="1"/>
  <c r="AL40" i="1"/>
  <c r="AK41" i="1"/>
  <c r="AL41" i="1"/>
  <c r="AK42" i="1"/>
  <c r="AL42" i="1"/>
  <c r="AK43" i="1"/>
  <c r="AL43" i="1"/>
  <c r="AK44" i="1"/>
  <c r="AL44" i="1"/>
  <c r="AK45" i="1"/>
  <c r="AL45" i="1"/>
  <c r="AK46" i="1"/>
  <c r="AL46" i="1"/>
  <c r="AK47" i="1"/>
  <c r="AL47" i="1"/>
  <c r="AK48" i="1"/>
  <c r="AL48" i="1"/>
  <c r="AK49" i="1"/>
  <c r="AL49" i="1"/>
  <c r="AK50" i="1"/>
  <c r="AL50" i="1"/>
  <c r="AK51" i="1"/>
  <c r="AL51" i="1"/>
  <c r="AK52" i="1"/>
  <c r="AL52" i="1"/>
  <c r="AK53" i="1"/>
  <c r="AL53" i="1"/>
  <c r="AK54" i="1"/>
  <c r="AL54" i="1"/>
  <c r="AK55" i="1"/>
  <c r="AL55" i="1"/>
  <c r="AK56" i="1"/>
  <c r="AL56" i="1"/>
  <c r="AK57" i="1"/>
  <c r="AL57" i="1"/>
  <c r="AK58" i="1"/>
  <c r="AL58" i="1"/>
  <c r="AK59" i="1"/>
  <c r="AL59" i="1"/>
  <c r="AK60" i="1"/>
  <c r="AL60" i="1"/>
  <c r="AK61" i="1"/>
  <c r="AL61" i="1"/>
  <c r="AK62" i="1"/>
  <c r="AL62" i="1"/>
  <c r="AK63" i="1"/>
  <c r="AL63" i="1"/>
  <c r="AK64" i="1"/>
  <c r="AL64" i="1"/>
  <c r="AK65" i="1"/>
  <c r="AL65" i="1"/>
  <c r="AK66" i="1"/>
  <c r="AL66" i="1"/>
  <c r="AK67" i="1"/>
  <c r="AL67" i="1"/>
  <c r="AK68" i="1"/>
  <c r="AL68" i="1"/>
  <c r="AK69" i="1"/>
  <c r="AL69" i="1"/>
  <c r="AK70" i="1"/>
  <c r="AL70" i="1"/>
  <c r="AK71" i="1"/>
  <c r="AL71" i="1"/>
  <c r="AK72" i="1"/>
  <c r="AL72" i="1"/>
  <c r="AK73" i="1"/>
  <c r="AL73" i="1"/>
  <c r="AK74" i="1"/>
  <c r="AL74" i="1"/>
  <c r="AK75" i="1"/>
  <c r="AL75" i="1"/>
  <c r="AK76" i="1"/>
  <c r="AL76" i="1"/>
  <c r="AK77" i="1"/>
  <c r="AL77" i="1"/>
  <c r="AK78" i="1"/>
  <c r="AL78" i="1"/>
  <c r="AK79" i="1"/>
  <c r="AL79" i="1"/>
  <c r="AK80" i="1"/>
  <c r="AL80" i="1"/>
  <c r="AK81" i="1"/>
  <c r="AL81" i="1"/>
  <c r="AK82" i="1"/>
  <c r="AL82" i="1"/>
  <c r="AK83" i="1"/>
  <c r="AL83" i="1"/>
  <c r="AK84" i="1"/>
  <c r="AL84" i="1"/>
  <c r="AK85" i="1"/>
  <c r="AL85" i="1"/>
  <c r="AK86" i="1"/>
  <c r="AL86" i="1"/>
  <c r="AK87" i="1"/>
  <c r="AL87" i="1"/>
  <c r="AK88" i="1"/>
  <c r="AL88" i="1"/>
  <c r="AK89" i="1"/>
  <c r="AL89" i="1"/>
  <c r="AK90" i="1"/>
  <c r="AL90" i="1"/>
  <c r="AK91" i="1"/>
  <c r="AL91" i="1"/>
  <c r="AK92" i="1"/>
  <c r="AL92" i="1"/>
  <c r="AK93" i="1"/>
  <c r="AL93" i="1"/>
  <c r="AK94" i="1"/>
  <c r="AL94" i="1"/>
  <c r="AK95" i="1"/>
  <c r="AL95" i="1"/>
  <c r="AK96" i="1"/>
  <c r="AL96" i="1"/>
  <c r="AM3" i="1"/>
  <c r="AN3" i="1"/>
  <c r="AM4" i="1"/>
  <c r="AN4" i="1"/>
  <c r="AM5" i="1"/>
  <c r="AN5" i="1"/>
  <c r="AM6" i="1"/>
  <c r="AN6" i="1"/>
  <c r="AM7" i="1"/>
  <c r="AN7" i="1"/>
  <c r="AM8" i="1"/>
  <c r="AN8" i="1"/>
  <c r="AM9" i="1"/>
  <c r="AN9" i="1"/>
  <c r="AM10" i="1"/>
  <c r="AN10" i="1"/>
  <c r="AM11" i="1"/>
  <c r="AN11" i="1"/>
  <c r="AM12" i="1"/>
  <c r="AN12" i="1"/>
  <c r="AM13" i="1"/>
  <c r="AN13" i="1"/>
  <c r="AM14" i="1"/>
  <c r="AN14" i="1"/>
  <c r="AM15" i="1"/>
  <c r="AN15" i="1"/>
  <c r="AM16" i="1"/>
  <c r="AN16" i="1"/>
  <c r="AM17" i="1"/>
  <c r="AN17" i="1"/>
  <c r="AM18" i="1"/>
  <c r="AN18" i="1"/>
  <c r="AM19" i="1"/>
  <c r="AN19" i="1"/>
  <c r="AM20" i="1"/>
  <c r="AN20" i="1"/>
  <c r="AM21" i="1"/>
  <c r="AN21" i="1"/>
  <c r="AM22" i="1"/>
  <c r="AN22" i="1"/>
  <c r="AM23" i="1"/>
  <c r="AN23" i="1"/>
  <c r="AM24" i="1"/>
  <c r="AN24" i="1"/>
  <c r="AM25" i="1"/>
  <c r="AN25" i="1"/>
  <c r="AM26" i="1"/>
  <c r="AN26" i="1"/>
  <c r="AM27" i="1"/>
  <c r="AN27" i="1"/>
  <c r="AM28" i="1"/>
  <c r="AN28" i="1"/>
  <c r="AM29" i="1"/>
  <c r="AN29" i="1"/>
  <c r="AM30" i="1"/>
  <c r="AN30" i="1"/>
  <c r="AM31" i="1"/>
  <c r="AN31" i="1"/>
  <c r="AM32" i="1"/>
  <c r="AN32" i="1"/>
  <c r="AM33" i="1"/>
  <c r="AN33" i="1"/>
  <c r="AM34" i="1"/>
  <c r="AN34" i="1"/>
  <c r="AM35" i="1"/>
  <c r="AN35" i="1"/>
  <c r="AM36" i="1"/>
  <c r="AN36" i="1"/>
  <c r="AM37" i="1"/>
  <c r="AN37" i="1"/>
  <c r="AM38" i="1"/>
  <c r="AN38" i="1"/>
  <c r="AM39" i="1"/>
  <c r="AN39" i="1"/>
  <c r="AM40" i="1"/>
  <c r="AN40" i="1"/>
  <c r="AM41" i="1"/>
  <c r="AN41" i="1"/>
  <c r="AM42" i="1"/>
  <c r="AN42" i="1"/>
  <c r="AM43" i="1"/>
  <c r="AN43" i="1"/>
  <c r="AM44" i="1"/>
  <c r="AN44" i="1"/>
  <c r="AM45" i="1"/>
  <c r="AN45" i="1"/>
  <c r="AM46" i="1"/>
  <c r="AN46" i="1"/>
  <c r="AM47" i="1"/>
  <c r="AN47" i="1"/>
  <c r="AM48" i="1"/>
  <c r="AN48" i="1"/>
  <c r="AM49" i="1"/>
  <c r="AN49" i="1"/>
  <c r="AM50" i="1"/>
  <c r="AN50" i="1"/>
  <c r="AM51" i="1"/>
  <c r="AN51" i="1"/>
  <c r="AM52" i="1"/>
  <c r="AN52" i="1"/>
  <c r="AM53" i="1"/>
  <c r="AN53" i="1"/>
  <c r="AM54" i="1"/>
  <c r="AN54" i="1"/>
  <c r="AM55" i="1"/>
  <c r="AN55" i="1"/>
  <c r="AM56" i="1"/>
  <c r="AN56" i="1"/>
  <c r="AM57" i="1"/>
  <c r="AN57" i="1"/>
  <c r="AM58" i="1"/>
  <c r="AN58" i="1"/>
  <c r="AM59" i="1"/>
  <c r="AN59" i="1"/>
  <c r="AM60" i="1"/>
  <c r="AN60" i="1"/>
  <c r="AM61" i="1"/>
  <c r="AN61" i="1"/>
  <c r="AM62" i="1"/>
  <c r="AN62" i="1"/>
  <c r="AM63" i="1"/>
  <c r="AN63" i="1"/>
  <c r="AM64" i="1"/>
  <c r="AN64" i="1"/>
  <c r="AM65" i="1"/>
  <c r="AN65" i="1"/>
  <c r="AM66" i="1"/>
  <c r="AN66" i="1"/>
  <c r="AM67" i="1"/>
  <c r="AN67" i="1"/>
  <c r="AM68" i="1"/>
  <c r="AN68" i="1"/>
  <c r="AM69" i="1"/>
  <c r="AN69" i="1"/>
  <c r="AM70" i="1"/>
  <c r="AN70" i="1"/>
  <c r="AM71" i="1"/>
  <c r="AN71" i="1"/>
  <c r="AM72" i="1"/>
  <c r="AN72" i="1"/>
  <c r="AM73" i="1"/>
  <c r="AN73" i="1"/>
  <c r="AM74" i="1"/>
  <c r="AN74" i="1"/>
  <c r="AM75" i="1"/>
  <c r="AN75" i="1"/>
  <c r="AM76" i="1"/>
  <c r="AN76" i="1"/>
  <c r="AM77" i="1"/>
  <c r="AN77" i="1"/>
  <c r="AM78" i="1"/>
  <c r="AN78" i="1"/>
  <c r="AM79" i="1"/>
  <c r="AN79" i="1"/>
  <c r="AM80" i="1"/>
  <c r="AN80" i="1"/>
  <c r="AM81" i="1"/>
  <c r="AN81" i="1"/>
  <c r="AM82" i="1"/>
  <c r="AN82" i="1"/>
  <c r="AM83" i="1"/>
  <c r="AN83" i="1"/>
  <c r="AM84" i="1"/>
  <c r="AN84" i="1"/>
  <c r="AM85" i="1"/>
  <c r="AN85" i="1"/>
  <c r="AM86" i="1"/>
  <c r="AN86" i="1"/>
  <c r="AM87" i="1"/>
  <c r="AN87" i="1"/>
  <c r="AM88" i="1"/>
  <c r="AN88" i="1"/>
  <c r="AM89" i="1"/>
  <c r="AN89" i="1"/>
  <c r="AM90" i="1"/>
  <c r="AN90" i="1"/>
  <c r="AM91" i="1"/>
  <c r="AN91" i="1"/>
  <c r="AM92" i="1"/>
  <c r="AN92" i="1"/>
  <c r="AM93" i="1"/>
  <c r="AN93" i="1"/>
  <c r="AM94" i="1"/>
  <c r="AN94" i="1"/>
  <c r="AM95" i="1"/>
  <c r="AN95" i="1"/>
  <c r="AM96" i="1"/>
  <c r="AN96" i="1"/>
  <c r="AM2" i="1"/>
  <c r="AN2" i="1"/>
  <c r="AK3" i="1"/>
  <c r="AL3" i="1"/>
  <c r="AK4" i="1"/>
  <c r="AL4" i="1"/>
  <c r="AK5" i="1"/>
  <c r="AL5" i="1"/>
  <c r="AK6" i="1"/>
  <c r="AL6" i="1"/>
  <c r="AK7" i="1"/>
  <c r="AL7" i="1"/>
  <c r="AK8" i="1"/>
  <c r="AL8" i="1"/>
  <c r="AK9" i="1"/>
  <c r="AL9" i="1"/>
  <c r="AK10" i="1"/>
  <c r="AL10" i="1"/>
  <c r="AK11" i="1"/>
  <c r="AL11" i="1"/>
  <c r="AK12" i="1"/>
  <c r="AL12" i="1"/>
  <c r="AK13" i="1"/>
  <c r="AL13" i="1"/>
  <c r="AK14" i="1"/>
  <c r="AL14" i="1"/>
  <c r="AK15" i="1"/>
  <c r="AL15" i="1"/>
  <c r="AK16" i="1"/>
  <c r="AL16" i="1"/>
  <c r="AK17" i="1"/>
  <c r="AL17" i="1"/>
  <c r="AK18" i="1"/>
  <c r="AL18" i="1"/>
  <c r="AK19" i="1"/>
  <c r="AL19" i="1"/>
  <c r="AK20" i="1"/>
  <c r="AL20" i="1"/>
  <c r="AK21" i="1"/>
  <c r="AL21" i="1"/>
  <c r="AK22" i="1"/>
  <c r="AL22" i="1"/>
  <c r="AK23" i="1"/>
  <c r="AL23" i="1"/>
  <c r="AK24" i="1"/>
  <c r="AL24" i="1"/>
  <c r="AK25" i="1"/>
  <c r="AL25" i="1"/>
  <c r="AK26" i="1"/>
  <c r="AL26" i="1"/>
  <c r="AK27" i="1"/>
  <c r="AL27" i="1"/>
  <c r="AK28" i="1"/>
  <c r="AL28" i="1"/>
  <c r="AK29" i="1"/>
  <c r="AL29" i="1"/>
  <c r="AK30" i="1"/>
  <c r="AL30" i="1"/>
  <c r="AL2" i="1"/>
  <c r="AK2" i="1"/>
  <c r="AJ3" i="1"/>
  <c r="AJ33" i="1"/>
  <c r="AJ59" i="1"/>
  <c r="AJ60" i="1"/>
  <c r="AJ4" i="1"/>
  <c r="AJ5" i="1"/>
  <c r="AJ61" i="1"/>
  <c r="AJ6" i="1"/>
  <c r="AJ7" i="1"/>
  <c r="AJ62" i="1"/>
  <c r="AJ8" i="1"/>
  <c r="AJ9" i="1"/>
  <c r="AJ10" i="1"/>
  <c r="AJ63" i="1"/>
  <c r="AJ64" i="1"/>
  <c r="AJ34" i="1"/>
  <c r="AJ11" i="1"/>
  <c r="AJ65" i="1"/>
  <c r="AJ66" i="1"/>
  <c r="AJ12" i="1"/>
  <c r="AJ67" i="1"/>
  <c r="AJ35" i="1"/>
  <c r="AJ68" i="1"/>
  <c r="AJ69" i="1"/>
  <c r="AJ70" i="1"/>
  <c r="AJ71" i="1"/>
  <c r="AJ72" i="1"/>
  <c r="AJ13" i="1"/>
  <c r="AJ14" i="1"/>
  <c r="AJ15" i="1"/>
  <c r="AJ73" i="1"/>
  <c r="AJ36" i="1"/>
  <c r="AJ37" i="1"/>
  <c r="AJ38" i="1"/>
  <c r="AJ16" i="1"/>
  <c r="AJ39" i="1"/>
  <c r="AJ74" i="1"/>
  <c r="AJ40" i="1"/>
  <c r="AJ41" i="1"/>
  <c r="AJ75" i="1"/>
  <c r="AJ76" i="1"/>
  <c r="AJ17" i="1"/>
  <c r="AJ42" i="1"/>
  <c r="AJ77" i="1"/>
  <c r="AJ78" i="1"/>
  <c r="AJ43" i="1"/>
  <c r="AJ44" i="1"/>
  <c r="AJ79" i="1"/>
  <c r="AJ45" i="1"/>
  <c r="AJ46" i="1"/>
  <c r="AJ18" i="1"/>
  <c r="AJ80" i="1"/>
  <c r="AJ81" i="1"/>
  <c r="AJ47" i="1"/>
  <c r="AJ48" i="1"/>
  <c r="AJ82" i="1"/>
  <c r="AJ49" i="1"/>
  <c r="AJ50" i="1"/>
  <c r="AJ51" i="1"/>
  <c r="AJ52" i="1"/>
  <c r="AJ19" i="1"/>
  <c r="AJ83" i="1"/>
  <c r="AJ84" i="1"/>
  <c r="AJ85" i="1"/>
  <c r="AJ20" i="1"/>
  <c r="AJ86" i="1"/>
  <c r="AJ87" i="1"/>
  <c r="AJ88" i="1"/>
  <c r="AJ89" i="1"/>
  <c r="AJ90" i="1"/>
  <c r="AJ91" i="1"/>
  <c r="AJ92" i="1"/>
  <c r="AJ93" i="1"/>
  <c r="AJ94" i="1"/>
  <c r="AJ95" i="1"/>
  <c r="AJ96" i="1"/>
  <c r="AJ21" i="1"/>
  <c r="AJ22" i="1"/>
  <c r="AJ23" i="1"/>
  <c r="AJ24" i="1"/>
  <c r="AJ25" i="1"/>
  <c r="AJ26" i="1"/>
  <c r="AJ27" i="1"/>
  <c r="AJ28" i="1"/>
  <c r="AJ29" i="1"/>
  <c r="AJ30" i="1"/>
  <c r="AJ53" i="1"/>
  <c r="AJ32" i="1"/>
  <c r="AJ54" i="1"/>
  <c r="AJ55" i="1"/>
  <c r="AJ56" i="1"/>
  <c r="AJ57" i="1"/>
  <c r="AJ58" i="1"/>
  <c r="AJ2" i="1"/>
  <c r="AJ31" i="1"/>
  <c r="AH53" i="1"/>
  <c r="AI53" i="1"/>
  <c r="AH32" i="1"/>
  <c r="AI32" i="1"/>
  <c r="AH54" i="1"/>
  <c r="AI54" i="1"/>
  <c r="AH55" i="1"/>
  <c r="AI55" i="1"/>
  <c r="AH56" i="1"/>
  <c r="AI56" i="1"/>
  <c r="AH57" i="1"/>
  <c r="AI57" i="1"/>
  <c r="AH58" i="1"/>
  <c r="AI58" i="1"/>
  <c r="AH2" i="1"/>
  <c r="AI2" i="1"/>
  <c r="AH3" i="1"/>
  <c r="AI3" i="1"/>
  <c r="AH33" i="1"/>
  <c r="AI33" i="1"/>
  <c r="AH59" i="1"/>
  <c r="AI59" i="1"/>
  <c r="AH60" i="1"/>
  <c r="AI60" i="1"/>
  <c r="AH4" i="1"/>
  <c r="AI4" i="1"/>
  <c r="AH5" i="1"/>
  <c r="AI5" i="1"/>
  <c r="AH61" i="1"/>
  <c r="AI61" i="1"/>
  <c r="AH6" i="1"/>
  <c r="AI6" i="1"/>
  <c r="AH7" i="1"/>
  <c r="AI7" i="1"/>
  <c r="AH62" i="1"/>
  <c r="AI62" i="1"/>
  <c r="AH8" i="1"/>
  <c r="AI8" i="1"/>
  <c r="AH9" i="1"/>
  <c r="AI9" i="1"/>
  <c r="AH10" i="1"/>
  <c r="AI10" i="1"/>
  <c r="AH63" i="1"/>
  <c r="AI63" i="1"/>
  <c r="AH64" i="1"/>
  <c r="AI64" i="1"/>
  <c r="AH34" i="1"/>
  <c r="AI34" i="1"/>
  <c r="AH11" i="1"/>
  <c r="AI11" i="1"/>
  <c r="AH65" i="1"/>
  <c r="AI65" i="1"/>
  <c r="AH66" i="1"/>
  <c r="AI66" i="1"/>
  <c r="AH12" i="1"/>
  <c r="AI12" i="1"/>
  <c r="AH67" i="1"/>
  <c r="AI67" i="1"/>
  <c r="AH35" i="1"/>
  <c r="AI35" i="1"/>
  <c r="AH68" i="1"/>
  <c r="AI68" i="1"/>
  <c r="AH69" i="1"/>
  <c r="AI69" i="1"/>
  <c r="AH70" i="1"/>
  <c r="AI70" i="1"/>
  <c r="AH71" i="1"/>
  <c r="AI71" i="1"/>
  <c r="AH72" i="1"/>
  <c r="AI72" i="1"/>
  <c r="AH13" i="1"/>
  <c r="AI13" i="1"/>
  <c r="AH14" i="1"/>
  <c r="AI14" i="1"/>
  <c r="AH15" i="1"/>
  <c r="AI15" i="1"/>
  <c r="AH73" i="1"/>
  <c r="AI73" i="1"/>
  <c r="AH36" i="1"/>
  <c r="AI36" i="1"/>
  <c r="AH37" i="1"/>
  <c r="AI37" i="1"/>
  <c r="AH38" i="1"/>
  <c r="AI38" i="1"/>
  <c r="AH16" i="1"/>
  <c r="AI16" i="1"/>
  <c r="AH39" i="1"/>
  <c r="AI39" i="1"/>
  <c r="AH74" i="1"/>
  <c r="AI74" i="1"/>
  <c r="AH40" i="1"/>
  <c r="AI40" i="1"/>
  <c r="AH41" i="1"/>
  <c r="AI41" i="1"/>
  <c r="AH75" i="1"/>
  <c r="AI75" i="1"/>
  <c r="AH76" i="1"/>
  <c r="AI76" i="1"/>
  <c r="AH17" i="1"/>
  <c r="AI17" i="1"/>
  <c r="AH42" i="1"/>
  <c r="AI42" i="1"/>
  <c r="AH77" i="1"/>
  <c r="AI77" i="1"/>
  <c r="AH78" i="1"/>
  <c r="AI78" i="1"/>
  <c r="AH43" i="1"/>
  <c r="AI43" i="1"/>
  <c r="AH44" i="1"/>
  <c r="AI44" i="1"/>
  <c r="AH79" i="1"/>
  <c r="AI79" i="1"/>
  <c r="AH45" i="1"/>
  <c r="AI45" i="1"/>
  <c r="AH46" i="1"/>
  <c r="AI46" i="1"/>
  <c r="AH18" i="1"/>
  <c r="AI18" i="1"/>
  <c r="AH80" i="1"/>
  <c r="AI80" i="1"/>
  <c r="AH81" i="1"/>
  <c r="AI81" i="1"/>
  <c r="AH47" i="1"/>
  <c r="AI47" i="1"/>
  <c r="AH48" i="1"/>
  <c r="AI48" i="1"/>
  <c r="AH82" i="1"/>
  <c r="AI82" i="1"/>
  <c r="AH49" i="1"/>
  <c r="AI49" i="1"/>
  <c r="AH50" i="1"/>
  <c r="AI50" i="1"/>
  <c r="AH51" i="1"/>
  <c r="AI51" i="1"/>
  <c r="AH52" i="1"/>
  <c r="AI52" i="1"/>
  <c r="AH19" i="1"/>
  <c r="AI19" i="1"/>
  <c r="AH83" i="1"/>
  <c r="AI83" i="1"/>
  <c r="AH84" i="1"/>
  <c r="AI84" i="1"/>
  <c r="AH85" i="1"/>
  <c r="AI85" i="1"/>
  <c r="AH20" i="1"/>
  <c r="AI20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96" i="1"/>
  <c r="AI96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I31" i="1"/>
  <c r="AH31" i="1"/>
</calcChain>
</file>

<file path=xl/sharedStrings.xml><?xml version="1.0" encoding="utf-8"?>
<sst xmlns="http://schemas.openxmlformats.org/spreadsheetml/2006/main" count="141" uniqueCount="141">
  <si>
    <t>drugs</t>
  </si>
  <si>
    <t>drug_avg_1</t>
  </si>
  <si>
    <t>drug_avg_2</t>
  </si>
  <si>
    <t>drug_avg_3</t>
  </si>
  <si>
    <t>drug_avg_4</t>
  </si>
  <si>
    <t>drug_sd_1</t>
  </si>
  <si>
    <t>drug_sd_2</t>
  </si>
  <si>
    <t>drug_sd_3</t>
  </si>
  <si>
    <t>drug_sd_4</t>
  </si>
  <si>
    <t>ctrl_avg_1</t>
  </si>
  <si>
    <t>ctrl_avg_2</t>
  </si>
  <si>
    <t>ctrl_avg_3</t>
  </si>
  <si>
    <t>ctrl_avg_4</t>
  </si>
  <si>
    <t>ctrl_sd_1</t>
  </si>
  <si>
    <t>ctrl_sd_2</t>
  </si>
  <si>
    <t>ctrl_sd_3</t>
  </si>
  <si>
    <t>ctrl_sd_4</t>
  </si>
  <si>
    <t>drug_to_ctlr_1</t>
  </si>
  <si>
    <t>drug_to_ctlr_2</t>
  </si>
  <si>
    <t>drug_to_ctlr_3</t>
  </si>
  <si>
    <t>drug_to_ctlr_4</t>
  </si>
  <si>
    <t>d_t_c_SD_1</t>
  </si>
  <si>
    <t>d_t_c_SD_2</t>
  </si>
  <si>
    <t>d_t_c_SD_3</t>
  </si>
  <si>
    <t>d_t_c_SD_4</t>
  </si>
  <si>
    <t>ttest_pval_1</t>
  </si>
  <si>
    <t>ttest_pval_2</t>
  </si>
  <si>
    <t>ttest_pval_3</t>
  </si>
  <si>
    <t>ttest_pval_4</t>
  </si>
  <si>
    <t>wilcox_pval_1</t>
  </si>
  <si>
    <t>wilcox_pval_2</t>
  </si>
  <si>
    <t>wilcox_pval_3</t>
  </si>
  <si>
    <t>wilcox_pval_4</t>
  </si>
  <si>
    <t>Hydroxyurea</t>
  </si>
  <si>
    <t>Tazemetostat</t>
  </si>
  <si>
    <t>Pemetrexed</t>
  </si>
  <si>
    <t>Raloxifene (hydrochloride)</t>
  </si>
  <si>
    <t>Mifepristone</t>
  </si>
  <si>
    <t>Fulvestrant</t>
  </si>
  <si>
    <t>Enzalutamide</t>
  </si>
  <si>
    <t>Rucaparib</t>
  </si>
  <si>
    <t>5-Fluorouracil</t>
  </si>
  <si>
    <t>Gemcitabine</t>
  </si>
  <si>
    <t>Erlotinib</t>
  </si>
  <si>
    <t>Saracatinib</t>
  </si>
  <si>
    <t>Ipatasertib</t>
  </si>
  <si>
    <t>Vorinostat</t>
  </si>
  <si>
    <t>Buparlisib</t>
  </si>
  <si>
    <t>Everolimus</t>
  </si>
  <si>
    <t>Topotecan (Hydrochloride)</t>
  </si>
  <si>
    <t>Bortezomib</t>
  </si>
  <si>
    <t>FRAX597</t>
  </si>
  <si>
    <t>Ganetespib</t>
  </si>
  <si>
    <t>Afatinib</t>
  </si>
  <si>
    <t>Volasertib</t>
  </si>
  <si>
    <t>PF-573228</t>
  </si>
  <si>
    <t>ART558</t>
  </si>
  <si>
    <t>Mirin</t>
  </si>
  <si>
    <t>Ferrostatin-1</t>
  </si>
  <si>
    <t>Barasertib</t>
  </si>
  <si>
    <t>Infigratinib</t>
  </si>
  <si>
    <t>Prexasertib</t>
  </si>
  <si>
    <t>Silmitasertib</t>
  </si>
  <si>
    <t>Olaparib</t>
  </si>
  <si>
    <t>T0070907</t>
  </si>
  <si>
    <t>Dabrafenib</t>
  </si>
  <si>
    <t>Selumetinib</t>
  </si>
  <si>
    <t>Y-27632</t>
  </si>
  <si>
    <t>IWR-1</t>
  </si>
  <si>
    <t>Gefitinib</t>
  </si>
  <si>
    <t>Paclitaxel</t>
  </si>
  <si>
    <t>SGI-1027</t>
  </si>
  <si>
    <t>PFK-015</t>
  </si>
  <si>
    <t>Nedisertib</t>
  </si>
  <si>
    <t>Lapatinib</t>
  </si>
  <si>
    <t>Dinaciclib</t>
  </si>
  <si>
    <t>TAK-580</t>
  </si>
  <si>
    <t>KU-55933</t>
  </si>
  <si>
    <t>GSK2606414</t>
  </si>
  <si>
    <t>Tipifarnib</t>
  </si>
  <si>
    <t>Axitinib</t>
  </si>
  <si>
    <t>Laduviglusib</t>
  </si>
  <si>
    <t>Berzosertib</t>
  </si>
  <si>
    <t>Ceritinib</t>
  </si>
  <si>
    <t>Navitoclax</t>
  </si>
  <si>
    <t>Ro-3306</t>
  </si>
  <si>
    <t>Empesertib</t>
  </si>
  <si>
    <t>SGX-523</t>
  </si>
  <si>
    <t>Alisertib</t>
  </si>
  <si>
    <t>Onvansertib</t>
  </si>
  <si>
    <t>AZD1390</t>
  </si>
  <si>
    <t>Camptothecin</t>
  </si>
  <si>
    <t>Tomivosertib</t>
  </si>
  <si>
    <t>FRAX1036</t>
  </si>
  <si>
    <t>Trametinib</t>
  </si>
  <si>
    <t>Lonafarnib</t>
  </si>
  <si>
    <t>Niclosamide</t>
  </si>
  <si>
    <t>BML-277</t>
  </si>
  <si>
    <t>Ceralasertib</t>
  </si>
  <si>
    <t>ZN-c3</t>
  </si>
  <si>
    <t>(+)-JQ-1</t>
  </si>
  <si>
    <t>Adavosertib</t>
  </si>
  <si>
    <t>Adapalene</t>
  </si>
  <si>
    <t>LB-100</t>
  </si>
  <si>
    <t>Palbociclib (monohydrochloride)</t>
  </si>
  <si>
    <t>Copanlisib (dihydrochloride)</t>
  </si>
  <si>
    <t>Oxaliplatin</t>
  </si>
  <si>
    <t>bckg1</t>
  </si>
  <si>
    <t>bckg2</t>
  </si>
  <si>
    <t>bckg3</t>
  </si>
  <si>
    <t>bckg4</t>
  </si>
  <si>
    <t>bckg5</t>
  </si>
  <si>
    <t>bckg6</t>
  </si>
  <si>
    <t>bckg7</t>
  </si>
  <si>
    <t>bckg8</t>
  </si>
  <si>
    <t>bckg9</t>
  </si>
  <si>
    <t>bckg10</t>
  </si>
  <si>
    <t>staur1</t>
  </si>
  <si>
    <t>staur2</t>
  </si>
  <si>
    <t>staur3</t>
  </si>
  <si>
    <t>staur4</t>
  </si>
  <si>
    <t>staur5</t>
  </si>
  <si>
    <t>staur6</t>
  </si>
  <si>
    <t>staur7</t>
  </si>
  <si>
    <t>staur8</t>
  </si>
  <si>
    <t>staur9</t>
  </si>
  <si>
    <t>staur10</t>
  </si>
  <si>
    <t>High:low</t>
  </si>
  <si>
    <t>High:low (CBD)</t>
  </si>
  <si>
    <t>both conc work</t>
  </si>
  <si>
    <t>CBD1 sens</t>
  </si>
  <si>
    <t>CBD2 sens</t>
  </si>
  <si>
    <t>CBD1 helps</t>
  </si>
  <si>
    <t>CBD2 helps</t>
  </si>
  <si>
    <t>Moderately inhibiting:</t>
  </si>
  <si>
    <t>Of these, higher conc not inhibiting stronger</t>
  </si>
  <si>
    <t xml:space="preserve"> Inhibiting below threshold:</t>
  </si>
  <si>
    <t>Of these, higher conc  inhibiting stronger</t>
  </si>
  <si>
    <t>Overall, higher conc  inhibiting less</t>
  </si>
  <si>
    <t>In background, fluctuated UP</t>
  </si>
  <si>
    <t>Apoptozole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</si>
</sst>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quotePrefix="1"/>
    <xf numFmtId="166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96"/>
  <sheetViews>
    <sheetView tabSelected="1" topLeftCell="A28" zoomScale="140" zoomScaleNormal="140" workbookViewId="0">
      <pane xSplit="1" topLeftCell="R1" activePane="topRight" state="frozen"/>
      <selection pane="topRight" activeCell="A43" sqref="A43"/>
    </sheetView>
  </sheetViews>
  <sheetFormatPr baseColWidth="10" defaultRowHeight="16" x14ac:dyDescent="0.2"/>
  <cols>
    <col min="1" max="1" width="14.1640625" customWidth="1"/>
    <col min="2" max="17" width="0" hidden="1" customWidth="1"/>
    <col min="30" max="33" width="0" hidden="1" customWidth="1"/>
    <col min="34" max="35" width="12" customWidth="1"/>
    <col min="41" max="41" width="37.6640625" customWidth="1"/>
  </cols>
  <sheetData>
    <row r="1" spans="1:4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127</v>
      </c>
      <c r="AI1" t="s">
        <v>128</v>
      </c>
      <c r="AJ1" t="s">
        <v>129</v>
      </c>
      <c r="AK1" t="s">
        <v>130</v>
      </c>
      <c r="AL1" t="s">
        <v>131</v>
      </c>
      <c r="AM1" t="s">
        <v>132</v>
      </c>
      <c r="AN1" t="s">
        <v>133</v>
      </c>
    </row>
    <row r="2" spans="1:43" x14ac:dyDescent="0.2">
      <c r="A2" t="s">
        <v>33</v>
      </c>
      <c r="B2">
        <v>406564.33333333302</v>
      </c>
      <c r="C2">
        <v>404156.33333333302</v>
      </c>
      <c r="D2">
        <v>348387.66666666599</v>
      </c>
      <c r="E2">
        <v>419589.33333333302</v>
      </c>
      <c r="F2">
        <v>22016.120147140598</v>
      </c>
      <c r="G2">
        <v>22624.971366464299</v>
      </c>
      <c r="H2">
        <v>54819.593452827903</v>
      </c>
      <c r="I2">
        <v>32154.508491552599</v>
      </c>
      <c r="J2">
        <v>400899</v>
      </c>
      <c r="K2">
        <v>373128.5</v>
      </c>
      <c r="L2">
        <v>334366.25</v>
      </c>
      <c r="M2">
        <v>414108.5</v>
      </c>
      <c r="N2">
        <v>13491.400100310801</v>
      </c>
      <c r="O2">
        <v>28929.348794376001</v>
      </c>
      <c r="P2">
        <v>48509.0396824825</v>
      </c>
      <c r="Q2">
        <v>26584.936367549701</v>
      </c>
      <c r="R2" s="1">
        <v>1.01413157262386</v>
      </c>
      <c r="S2" s="1">
        <v>1.0831558922283699</v>
      </c>
      <c r="T2" s="1">
        <v>1.04193430606906</v>
      </c>
      <c r="U2" s="1">
        <v>1.0132352591973599</v>
      </c>
      <c r="V2">
        <v>6.4657660711608306E-2</v>
      </c>
      <c r="W2">
        <v>0.103581839918666</v>
      </c>
      <c r="X2">
        <v>0.22300129844720201</v>
      </c>
      <c r="Y2">
        <v>0.10129334249230899</v>
      </c>
      <c r="Z2" s="2">
        <v>0.71917438728150096</v>
      </c>
      <c r="AA2" s="2">
        <v>0.172848256389071</v>
      </c>
      <c r="AB2" s="2">
        <v>0.74245508075506605</v>
      </c>
      <c r="AC2" s="2">
        <v>0.82240050394734499</v>
      </c>
      <c r="AD2" s="2">
        <v>0.4</v>
      </c>
      <c r="AE2" s="2">
        <v>0.22857142857142801</v>
      </c>
      <c r="AF2" s="2">
        <v>1</v>
      </c>
      <c r="AG2" s="2">
        <v>1</v>
      </c>
      <c r="AH2" s="3">
        <f t="shared" ref="AH2:AH33" si="0">T2/R2</f>
        <v>1.0274153119730471</v>
      </c>
      <c r="AI2" s="3">
        <f t="shared" ref="AI2:AI33" si="1">U2/S2</f>
        <v>0.9354473040005693</v>
      </c>
      <c r="AJ2" s="4">
        <f t="shared" ref="AJ2:AJ33" si="2">(R2&lt;0.85)+(T2&lt;0.85)</f>
        <v>0</v>
      </c>
      <c r="AK2" t="b">
        <f>(S2/R2&lt;0.85)</f>
        <v>0</v>
      </c>
      <c r="AL2" t="b">
        <f>(U2/T2&lt;0.85)</f>
        <v>0</v>
      </c>
      <c r="AM2" t="b">
        <f>(S2/R2&gt;1.15)</f>
        <v>0</v>
      </c>
      <c r="AN2" t="b">
        <f>(U2/T2&gt;1.15)</f>
        <v>0</v>
      </c>
    </row>
    <row r="3" spans="1:43" x14ac:dyDescent="0.2">
      <c r="A3" t="s">
        <v>34</v>
      </c>
      <c r="B3">
        <v>313809.33333333302</v>
      </c>
      <c r="C3">
        <v>379520</v>
      </c>
      <c r="D3">
        <v>364626.66666666599</v>
      </c>
      <c r="E3">
        <v>422384.66666666599</v>
      </c>
      <c r="F3">
        <v>19872.7514535187</v>
      </c>
      <c r="G3">
        <v>25333.982947811401</v>
      </c>
      <c r="H3">
        <v>39786.829131426501</v>
      </c>
      <c r="I3">
        <v>16472.736060938099</v>
      </c>
      <c r="J3">
        <v>357993.5</v>
      </c>
      <c r="K3">
        <v>380720</v>
      </c>
      <c r="L3">
        <v>318853</v>
      </c>
      <c r="M3">
        <v>415614</v>
      </c>
      <c r="N3">
        <v>32585.6017974196</v>
      </c>
      <c r="O3">
        <v>7247.8445071621099</v>
      </c>
      <c r="P3">
        <v>2395.6777746600201</v>
      </c>
      <c r="Q3">
        <v>5601.6999205598204</v>
      </c>
      <c r="R3" s="1">
        <v>0.87657829914044005</v>
      </c>
      <c r="S3" s="1">
        <v>0.99684807732716896</v>
      </c>
      <c r="T3" s="1">
        <v>1.1435572714280999</v>
      </c>
      <c r="U3" s="1">
        <v>1.0162907569684001</v>
      </c>
      <c r="V3">
        <v>9.7199587329339199E-2</v>
      </c>
      <c r="W3">
        <v>6.9195457290305198E-2</v>
      </c>
      <c r="X3">
        <v>0.125076563478735</v>
      </c>
      <c r="Y3">
        <v>4.1934906693933398E-2</v>
      </c>
      <c r="Z3" s="2">
        <v>0.26664900905434702</v>
      </c>
      <c r="AA3" s="2">
        <v>0.94416341425740802</v>
      </c>
      <c r="AB3" s="2">
        <v>0.18387643532226999</v>
      </c>
      <c r="AC3" s="2">
        <v>0.56456364433198103</v>
      </c>
      <c r="AD3" s="2">
        <v>0.2</v>
      </c>
      <c r="AE3" s="2">
        <v>0.79999999999999905</v>
      </c>
      <c r="AF3" s="2">
        <v>0.2</v>
      </c>
      <c r="AG3" s="2">
        <v>0.79999999999999905</v>
      </c>
      <c r="AH3" s="3">
        <f t="shared" si="0"/>
        <v>1.3045694520951017</v>
      </c>
      <c r="AI3" s="3">
        <f t="shared" si="1"/>
        <v>1.0195041552303159</v>
      </c>
      <c r="AJ3" s="4">
        <f t="shared" si="2"/>
        <v>0</v>
      </c>
      <c r="AK3" t="b">
        <f t="shared" ref="AK3:AK30" si="3">(S3/R3&lt;0.85)</f>
        <v>0</v>
      </c>
      <c r="AL3" t="b">
        <f t="shared" ref="AL3:AL30" si="4">(U3/T3&lt;0.85)</f>
        <v>0</v>
      </c>
      <c r="AM3" t="b">
        <f t="shared" ref="AM3:AM66" si="5">(S3/R3&gt;1.15)</f>
        <v>0</v>
      </c>
      <c r="AN3" t="b">
        <f t="shared" ref="AN3:AN66" si="6">(U3/T3&gt;1.15)</f>
        <v>0</v>
      </c>
      <c r="AO3" t="s">
        <v>136</v>
      </c>
      <c r="AP3">
        <f>COUNTIFS(R1:R76,"&lt;0.85")</f>
        <v>19</v>
      </c>
    </row>
    <row r="4" spans="1:43" x14ac:dyDescent="0.2">
      <c r="A4" t="s">
        <v>35</v>
      </c>
      <c r="B4">
        <v>316342.66666666599</v>
      </c>
      <c r="C4">
        <v>331677.66666666599</v>
      </c>
      <c r="D4">
        <v>325715.66666666599</v>
      </c>
      <c r="E4">
        <v>382525.66666666599</v>
      </c>
      <c r="F4">
        <v>16935.167089029001</v>
      </c>
      <c r="G4">
        <v>8666.9737701999093</v>
      </c>
      <c r="H4">
        <v>25843.495203500101</v>
      </c>
      <c r="I4">
        <v>8474.1330136677298</v>
      </c>
      <c r="J4">
        <v>379999</v>
      </c>
      <c r="K4">
        <v>382997.5</v>
      </c>
      <c r="L4">
        <v>334875</v>
      </c>
      <c r="M4">
        <v>430899</v>
      </c>
      <c r="N4">
        <v>63706.078344220798</v>
      </c>
      <c r="O4">
        <v>10468.715895466799</v>
      </c>
      <c r="P4">
        <v>20262.8519216817</v>
      </c>
      <c r="Q4">
        <v>16014.5543803129</v>
      </c>
      <c r="R4" s="1">
        <v>0.83248289249884</v>
      </c>
      <c r="S4" s="1">
        <v>0.866004782450712</v>
      </c>
      <c r="T4" s="1">
        <v>0.97264850068433495</v>
      </c>
      <c r="U4" s="1">
        <v>0.88773858065733802</v>
      </c>
      <c r="V4">
        <v>0.14650699186813701</v>
      </c>
      <c r="W4">
        <v>3.2747602197990097E-2</v>
      </c>
      <c r="X4">
        <v>9.7054190825879794E-2</v>
      </c>
      <c r="Y4">
        <v>3.8409759531162699E-2</v>
      </c>
      <c r="Z4" s="2">
        <v>0.38413913280836298</v>
      </c>
      <c r="AA4" s="2">
        <v>3.1730889428146697E-2</v>
      </c>
      <c r="AB4" s="2">
        <v>0.69056699710673797</v>
      </c>
      <c r="AC4" s="2">
        <v>0.103674713758211</v>
      </c>
      <c r="AD4" s="2">
        <v>0.2</v>
      </c>
      <c r="AE4" s="2">
        <v>0.2</v>
      </c>
      <c r="AF4" s="2">
        <v>0.8</v>
      </c>
      <c r="AG4" s="2">
        <v>0.2</v>
      </c>
      <c r="AH4" s="3">
        <f t="shared" si="0"/>
        <v>1.1683705568588489</v>
      </c>
      <c r="AI4" s="3">
        <f t="shared" si="1"/>
        <v>1.0250966260776544</v>
      </c>
      <c r="AJ4" s="4">
        <f t="shared" si="2"/>
        <v>1</v>
      </c>
      <c r="AK4" t="b">
        <f t="shared" si="3"/>
        <v>0</v>
      </c>
      <c r="AL4" t="b">
        <f t="shared" si="4"/>
        <v>0</v>
      </c>
      <c r="AM4" t="b">
        <f t="shared" si="5"/>
        <v>0</v>
      </c>
      <c r="AN4" t="b">
        <f t="shared" si="6"/>
        <v>0</v>
      </c>
      <c r="AO4" t="s">
        <v>134</v>
      </c>
      <c r="AP4">
        <f>COUNTIFS(R:R,"&lt;0.85", R:R,"&gt;0.65")</f>
        <v>11</v>
      </c>
    </row>
    <row r="5" spans="1:43" x14ac:dyDescent="0.2">
      <c r="A5" t="s">
        <v>36</v>
      </c>
      <c r="B5">
        <v>434493.66666666599</v>
      </c>
      <c r="C5">
        <v>410745.66666666599</v>
      </c>
      <c r="D5">
        <v>438187</v>
      </c>
      <c r="E5">
        <v>449173.66666666599</v>
      </c>
      <c r="F5">
        <v>6648.4848148531801</v>
      </c>
      <c r="G5">
        <v>8344.4338533739501</v>
      </c>
      <c r="H5">
        <v>69188.862449096501</v>
      </c>
      <c r="I5">
        <v>22958.2185792655</v>
      </c>
      <c r="J5">
        <v>430325</v>
      </c>
      <c r="K5">
        <v>406123</v>
      </c>
      <c r="L5">
        <v>344406</v>
      </c>
      <c r="M5">
        <v>438812.5</v>
      </c>
      <c r="N5">
        <v>7465.6333957675597</v>
      </c>
      <c r="O5">
        <v>22235.679841192101</v>
      </c>
      <c r="P5">
        <v>6783.9824587037301</v>
      </c>
      <c r="Q5">
        <v>4823.1753544734402</v>
      </c>
      <c r="R5" s="1">
        <v>1.00968725188326</v>
      </c>
      <c r="S5" s="1">
        <v>1.01138243011764</v>
      </c>
      <c r="T5" s="1">
        <v>1.2722978113040999</v>
      </c>
      <c r="U5" s="1">
        <v>1.0236118311731399</v>
      </c>
      <c r="V5">
        <v>2.3356824528687901E-2</v>
      </c>
      <c r="W5">
        <v>5.9063307614609997E-2</v>
      </c>
      <c r="X5">
        <v>0.20245046242676701</v>
      </c>
      <c r="Y5">
        <v>5.3515032708083103E-2</v>
      </c>
      <c r="Z5" s="2">
        <v>0.58700356739679005</v>
      </c>
      <c r="AA5" s="2">
        <v>0.81954584894261195</v>
      </c>
      <c r="AB5" s="2">
        <v>0.14153826610296599</v>
      </c>
      <c r="AC5" s="2">
        <v>0.52021375217715604</v>
      </c>
      <c r="AD5" s="2">
        <v>0.79999999999999905</v>
      </c>
      <c r="AE5" s="2">
        <v>1</v>
      </c>
      <c r="AF5" s="2">
        <v>0.2</v>
      </c>
      <c r="AG5" s="2">
        <v>1</v>
      </c>
      <c r="AH5" s="3">
        <f t="shared" si="0"/>
        <v>1.2600909924642714</v>
      </c>
      <c r="AI5" s="3">
        <f t="shared" si="1"/>
        <v>1.0120917673585426</v>
      </c>
      <c r="AJ5" s="4">
        <f t="shared" si="2"/>
        <v>0</v>
      </c>
      <c r="AK5" t="b">
        <f t="shared" si="3"/>
        <v>0</v>
      </c>
      <c r="AL5" t="b">
        <f t="shared" si="4"/>
        <v>1</v>
      </c>
      <c r="AM5" t="b">
        <f t="shared" si="5"/>
        <v>0</v>
      </c>
      <c r="AN5" t="b">
        <f t="shared" si="6"/>
        <v>0</v>
      </c>
      <c r="AO5" t="s">
        <v>135</v>
      </c>
      <c r="AP5">
        <f>COUNTIFS(R:R,"&lt;0.85", R:R,"&gt;0.65",AH:AH,"&gt;0.95")</f>
        <v>7</v>
      </c>
    </row>
    <row r="6" spans="1:43" x14ac:dyDescent="0.2">
      <c r="A6" t="s">
        <v>37</v>
      </c>
      <c r="B6">
        <v>398091.66666666599</v>
      </c>
      <c r="C6">
        <v>407078.66666666599</v>
      </c>
      <c r="D6">
        <v>394358.33333333302</v>
      </c>
      <c r="E6">
        <v>412310.33333333302</v>
      </c>
      <c r="F6">
        <v>8491.4861086463097</v>
      </c>
      <c r="G6">
        <v>12749.988601302</v>
      </c>
      <c r="H6">
        <v>11355.201642125599</v>
      </c>
      <c r="I6">
        <v>14937.6802192754</v>
      </c>
      <c r="J6">
        <v>422990</v>
      </c>
      <c r="K6">
        <v>436012</v>
      </c>
      <c r="L6">
        <v>357147.5</v>
      </c>
      <c r="M6">
        <v>429418</v>
      </c>
      <c r="N6">
        <v>17838.889875774199</v>
      </c>
      <c r="O6">
        <v>20033.749324577198</v>
      </c>
      <c r="P6">
        <v>24803.184563680501</v>
      </c>
      <c r="Q6">
        <v>8462.6539572406</v>
      </c>
      <c r="R6" s="1">
        <v>0.94113730033018905</v>
      </c>
      <c r="S6" s="1">
        <v>0.93364097012620395</v>
      </c>
      <c r="T6" s="1">
        <v>1.1041889788765999</v>
      </c>
      <c r="U6" s="1">
        <v>0.960160806797417</v>
      </c>
      <c r="V6">
        <v>4.4478847035345902E-2</v>
      </c>
      <c r="W6">
        <v>5.1917301362615402E-2</v>
      </c>
      <c r="X6">
        <v>8.3013629900936206E-2</v>
      </c>
      <c r="Y6">
        <v>3.9599298937288203E-2</v>
      </c>
      <c r="Z6" s="2">
        <v>0.268975284242982</v>
      </c>
      <c r="AA6" s="2">
        <v>0.24614690086976099</v>
      </c>
      <c r="AB6" s="2">
        <v>0.25092251318256498</v>
      </c>
      <c r="AC6" s="2">
        <v>0.20166952066045499</v>
      </c>
      <c r="AD6" s="2">
        <v>0.2</v>
      </c>
      <c r="AE6" s="2">
        <v>0.2</v>
      </c>
      <c r="AF6" s="2">
        <v>0.2</v>
      </c>
      <c r="AG6" s="2">
        <v>0.4</v>
      </c>
      <c r="AH6" s="3">
        <f t="shared" si="0"/>
        <v>1.1732496188273547</v>
      </c>
      <c r="AI6" s="3">
        <f t="shared" si="1"/>
        <v>1.0284047482059706</v>
      </c>
      <c r="AJ6" s="4">
        <f t="shared" si="2"/>
        <v>0</v>
      </c>
      <c r="AK6" t="b">
        <f t="shared" si="3"/>
        <v>0</v>
      </c>
      <c r="AL6" t="b">
        <f t="shared" si="4"/>
        <v>0</v>
      </c>
      <c r="AM6" t="b">
        <f t="shared" si="5"/>
        <v>0</v>
      </c>
      <c r="AN6" t="b">
        <f t="shared" si="6"/>
        <v>0</v>
      </c>
      <c r="AO6" t="s">
        <v>137</v>
      </c>
      <c r="AP6">
        <f>COUNTIFS(R:R,"&lt;0.85", R:R,"&gt;0.65",AH:AH,"&lt;0.85")</f>
        <v>1</v>
      </c>
    </row>
    <row r="7" spans="1:43" x14ac:dyDescent="0.2">
      <c r="A7" t="s">
        <v>38</v>
      </c>
      <c r="B7">
        <v>407192</v>
      </c>
      <c r="C7">
        <v>446061</v>
      </c>
      <c r="D7">
        <v>372584.33333333302</v>
      </c>
      <c r="E7">
        <v>406925.33333333302</v>
      </c>
      <c r="F7">
        <v>20787.595988954501</v>
      </c>
      <c r="G7">
        <v>19783.119698369101</v>
      </c>
      <c r="H7">
        <v>44398.390346197601</v>
      </c>
      <c r="I7">
        <v>20765.859393083902</v>
      </c>
      <c r="J7">
        <v>423245</v>
      </c>
      <c r="K7">
        <v>426410</v>
      </c>
      <c r="L7">
        <v>357266</v>
      </c>
      <c r="M7">
        <v>415200.5</v>
      </c>
      <c r="N7">
        <v>18199.514334179301</v>
      </c>
      <c r="O7">
        <v>33613.027950483702</v>
      </c>
      <c r="P7">
        <v>24635.600256539299</v>
      </c>
      <c r="Q7">
        <v>11643.9273657988</v>
      </c>
      <c r="R7" s="1">
        <v>0.96207161336814295</v>
      </c>
      <c r="S7" s="1">
        <v>1.0460847541098901</v>
      </c>
      <c r="T7" s="1">
        <v>1.0428765494990599</v>
      </c>
      <c r="U7" s="1">
        <v>0.98006946844556597</v>
      </c>
      <c r="V7">
        <v>6.4215737886788998E-2</v>
      </c>
      <c r="W7">
        <v>9.4616219878086799E-2</v>
      </c>
      <c r="X7">
        <v>0.143579584434054</v>
      </c>
      <c r="Y7">
        <v>5.70687317951456E-2</v>
      </c>
      <c r="Z7" s="2">
        <v>0.43985040200793002</v>
      </c>
      <c r="AA7" s="2">
        <v>0.556561474320033</v>
      </c>
      <c r="AB7" s="2">
        <v>0.65509179188940903</v>
      </c>
      <c r="AC7" s="2">
        <v>0.60921256383392797</v>
      </c>
      <c r="AD7" s="2">
        <v>0.4</v>
      </c>
      <c r="AE7" s="2">
        <v>0.79999999999999905</v>
      </c>
      <c r="AF7" s="2">
        <v>0.79999999999999905</v>
      </c>
      <c r="AG7" s="2">
        <v>0.8</v>
      </c>
      <c r="AH7" s="3">
        <f t="shared" si="0"/>
        <v>1.0839905626651063</v>
      </c>
      <c r="AI7" s="3">
        <f t="shared" si="1"/>
        <v>0.93689298557792644</v>
      </c>
      <c r="AJ7" s="4">
        <f t="shared" si="2"/>
        <v>0</v>
      </c>
      <c r="AK7" t="b">
        <f t="shared" si="3"/>
        <v>0</v>
      </c>
      <c r="AL7" t="b">
        <f t="shared" si="4"/>
        <v>0</v>
      </c>
      <c r="AM7" t="b">
        <f t="shared" si="5"/>
        <v>0</v>
      </c>
      <c r="AN7" t="b">
        <f t="shared" si="6"/>
        <v>0</v>
      </c>
      <c r="AO7" t="s">
        <v>138</v>
      </c>
      <c r="AP7">
        <f>COUNTIFS(AH1:AH76,"&gt;=1.15")</f>
        <v>6</v>
      </c>
      <c r="AQ7" s="5">
        <f>AP7/75</f>
        <v>0.08</v>
      </c>
    </row>
    <row r="8" spans="1:43" x14ac:dyDescent="0.2">
      <c r="A8" t="s">
        <v>39</v>
      </c>
      <c r="B8">
        <v>429441.33333333302</v>
      </c>
      <c r="C8">
        <v>433086</v>
      </c>
      <c r="D8">
        <v>358914.33333333302</v>
      </c>
      <c r="E8">
        <v>431317.33333333302</v>
      </c>
      <c r="F8">
        <v>17839.037147036001</v>
      </c>
      <c r="G8">
        <v>9281.4888891815099</v>
      </c>
      <c r="H8">
        <v>43660.843353436598</v>
      </c>
      <c r="I8">
        <v>10412.803865114</v>
      </c>
      <c r="J8">
        <v>437553</v>
      </c>
      <c r="K8">
        <v>431792.5</v>
      </c>
      <c r="L8">
        <v>353093</v>
      </c>
      <c r="M8">
        <v>427130.5</v>
      </c>
      <c r="N8">
        <v>2035.05331625488</v>
      </c>
      <c r="O8">
        <v>41225.032449956903</v>
      </c>
      <c r="P8">
        <v>18734.087060756301</v>
      </c>
      <c r="Q8">
        <v>28515.495164909898</v>
      </c>
      <c r="R8" s="1">
        <v>0.98146129345092603</v>
      </c>
      <c r="S8" s="1">
        <v>1.0029956518466601</v>
      </c>
      <c r="T8" s="1">
        <v>1.01648668575512</v>
      </c>
      <c r="U8" s="1">
        <v>1.0098022345239499</v>
      </c>
      <c r="V8">
        <v>4.1024751272652003E-2</v>
      </c>
      <c r="W8">
        <v>9.8143050204372001E-2</v>
      </c>
      <c r="X8">
        <v>0.13490215114613999</v>
      </c>
      <c r="Y8">
        <v>7.1687491074091697E-2</v>
      </c>
      <c r="Z8" s="2">
        <v>0.51439327924915901</v>
      </c>
      <c r="AA8" s="2">
        <v>0.97188594690663099</v>
      </c>
      <c r="AB8" s="2">
        <v>0.85184798679191998</v>
      </c>
      <c r="AC8" s="2">
        <v>0.87097279035860997</v>
      </c>
      <c r="AD8" s="2">
        <v>0.8</v>
      </c>
      <c r="AE8" s="2">
        <v>1</v>
      </c>
      <c r="AF8" s="2">
        <v>0.8</v>
      </c>
      <c r="AG8" s="2">
        <v>1</v>
      </c>
      <c r="AH8" s="3">
        <f t="shared" si="0"/>
        <v>1.0356869828060573</v>
      </c>
      <c r="AI8" s="3">
        <f t="shared" si="1"/>
        <v>1.0067862534246863</v>
      </c>
      <c r="AJ8" s="4">
        <f t="shared" si="2"/>
        <v>0</v>
      </c>
      <c r="AK8" t="b">
        <f t="shared" si="3"/>
        <v>0</v>
      </c>
      <c r="AL8" t="b">
        <f t="shared" si="4"/>
        <v>0</v>
      </c>
      <c r="AM8" t="b">
        <f t="shared" si="5"/>
        <v>0</v>
      </c>
      <c r="AN8" t="b">
        <f t="shared" si="6"/>
        <v>0</v>
      </c>
      <c r="AO8" t="s">
        <v>139</v>
      </c>
      <c r="AP8">
        <f>COUNTIFS(AH77:AH86,"&gt;=1.15")</f>
        <v>2</v>
      </c>
      <c r="AQ8" s="5">
        <f>AP8/10</f>
        <v>0.2</v>
      </c>
    </row>
    <row r="9" spans="1:43" x14ac:dyDescent="0.2">
      <c r="A9" t="s">
        <v>40</v>
      </c>
      <c r="B9">
        <v>413892.66666666599</v>
      </c>
      <c r="C9">
        <v>409232.33333333302</v>
      </c>
      <c r="D9">
        <v>315798</v>
      </c>
      <c r="E9">
        <v>387007.66666666599</v>
      </c>
      <c r="F9">
        <v>16471.1977200607</v>
      </c>
      <c r="G9">
        <v>19661.782659091001</v>
      </c>
      <c r="H9">
        <v>2379.6966193193598</v>
      </c>
      <c r="I9">
        <v>13284.326115137799</v>
      </c>
      <c r="J9">
        <v>435107</v>
      </c>
      <c r="K9">
        <v>449429.5</v>
      </c>
      <c r="L9">
        <v>360771</v>
      </c>
      <c r="M9">
        <v>439866</v>
      </c>
      <c r="N9">
        <v>5494.2196898194697</v>
      </c>
      <c r="O9">
        <v>16282.5478503826</v>
      </c>
      <c r="P9">
        <v>7875.7553288557601</v>
      </c>
      <c r="Q9">
        <v>10504.778341307299</v>
      </c>
      <c r="R9" s="1">
        <v>0.951243410624666</v>
      </c>
      <c r="S9" s="1">
        <v>0.91055957237638596</v>
      </c>
      <c r="T9" s="1">
        <v>0.87534197593487195</v>
      </c>
      <c r="U9" s="1">
        <v>0.87983082726709105</v>
      </c>
      <c r="V9">
        <v>3.9715472152352597E-2</v>
      </c>
      <c r="W9">
        <v>5.4792235391952097E-2</v>
      </c>
      <c r="X9">
        <v>2.0215430286617399E-2</v>
      </c>
      <c r="Y9">
        <v>3.6791192658195901E-2</v>
      </c>
      <c r="Z9" s="2">
        <v>0.14554392627682899</v>
      </c>
      <c r="AA9" s="2">
        <v>0.100279060882095</v>
      </c>
      <c r="AB9" s="2">
        <v>6.4373147866424202E-2</v>
      </c>
      <c r="AC9" s="2">
        <v>1.9824081213470401E-2</v>
      </c>
      <c r="AD9" s="2">
        <v>0.2</v>
      </c>
      <c r="AE9" s="2">
        <v>0.2</v>
      </c>
      <c r="AF9" s="2">
        <v>0.2</v>
      </c>
      <c r="AG9" s="2">
        <v>0.2</v>
      </c>
      <c r="AH9" s="3">
        <f t="shared" si="0"/>
        <v>0.92020818873273369</v>
      </c>
      <c r="AI9" s="3">
        <f t="shared" si="1"/>
        <v>0.96625289981950468</v>
      </c>
      <c r="AJ9" s="4">
        <f t="shared" si="2"/>
        <v>0</v>
      </c>
      <c r="AK9" t="b">
        <f t="shared" si="3"/>
        <v>0</v>
      </c>
      <c r="AL9" t="b">
        <f t="shared" si="4"/>
        <v>0</v>
      </c>
      <c r="AM9" t="b">
        <f t="shared" si="5"/>
        <v>0</v>
      </c>
      <c r="AN9" t="b">
        <f t="shared" si="6"/>
        <v>0</v>
      </c>
    </row>
    <row r="10" spans="1:43" x14ac:dyDescent="0.2">
      <c r="A10" t="s">
        <v>41</v>
      </c>
      <c r="B10">
        <v>359894.33333333302</v>
      </c>
      <c r="C10">
        <v>372910</v>
      </c>
      <c r="D10">
        <v>256843.33333333299</v>
      </c>
      <c r="E10">
        <v>312917</v>
      </c>
      <c r="F10">
        <v>23042.433602667301</v>
      </c>
      <c r="G10">
        <v>9994.6004922658103</v>
      </c>
      <c r="H10">
        <v>6325.2072166319804</v>
      </c>
      <c r="I10">
        <v>12350.3807228765</v>
      </c>
      <c r="J10">
        <v>428025</v>
      </c>
      <c r="K10">
        <v>423655</v>
      </c>
      <c r="L10">
        <v>328868.5</v>
      </c>
      <c r="M10">
        <v>439918</v>
      </c>
      <c r="N10">
        <v>4521.2407589067798</v>
      </c>
      <c r="O10">
        <v>20168.099613002702</v>
      </c>
      <c r="P10">
        <v>37241.1928447518</v>
      </c>
      <c r="Q10">
        <v>10578.3174465507</v>
      </c>
      <c r="R10" s="1">
        <v>0.84082549695305897</v>
      </c>
      <c r="S10" s="1">
        <v>0.88022093448678695</v>
      </c>
      <c r="T10" s="1">
        <v>0.78099098373159204</v>
      </c>
      <c r="U10" s="1">
        <v>0.71130756186380095</v>
      </c>
      <c r="V10">
        <v>5.4562053397422199E-2</v>
      </c>
      <c r="W10">
        <v>4.8087500141989099E-2</v>
      </c>
      <c r="X10">
        <v>9.0506908298200406E-2</v>
      </c>
      <c r="Y10">
        <v>3.2874278140359897E-2</v>
      </c>
      <c r="Z10" s="2">
        <v>3.0557700909776601E-2</v>
      </c>
      <c r="AA10" s="2">
        <v>0.13512369781089301</v>
      </c>
      <c r="AB10" s="2">
        <v>0.217557597222862</v>
      </c>
      <c r="AC10" s="2">
        <v>2.33664581327565E-3</v>
      </c>
      <c r="AD10" s="2">
        <v>0.2</v>
      </c>
      <c r="AE10" s="2">
        <v>0.2</v>
      </c>
      <c r="AF10" s="2">
        <v>0.2</v>
      </c>
      <c r="AG10" s="2">
        <v>0.2</v>
      </c>
      <c r="AH10" s="3">
        <f t="shared" si="0"/>
        <v>0.9288383696280712</v>
      </c>
      <c r="AI10" s="3">
        <f t="shared" si="1"/>
        <v>0.80810116414525979</v>
      </c>
      <c r="AJ10" s="4">
        <f t="shared" si="2"/>
        <v>2</v>
      </c>
      <c r="AK10" t="b">
        <f t="shared" si="3"/>
        <v>0</v>
      </c>
      <c r="AL10" t="b">
        <f t="shared" si="4"/>
        <v>0</v>
      </c>
      <c r="AM10" t="b">
        <f t="shared" si="5"/>
        <v>0</v>
      </c>
      <c r="AN10" t="b">
        <f t="shared" si="6"/>
        <v>0</v>
      </c>
    </row>
    <row r="11" spans="1:43" x14ac:dyDescent="0.2">
      <c r="A11" t="s">
        <v>42</v>
      </c>
      <c r="B11">
        <v>138935.66666666599</v>
      </c>
      <c r="C11">
        <v>133668.33333333299</v>
      </c>
      <c r="D11">
        <v>116962.666666666</v>
      </c>
      <c r="E11">
        <v>151089.33333333299</v>
      </c>
      <c r="F11">
        <v>2825.5623039199299</v>
      </c>
      <c r="G11">
        <v>10270.1736272242</v>
      </c>
      <c r="H11">
        <v>1651.06460604463</v>
      </c>
      <c r="I11">
        <v>12370.0717190052</v>
      </c>
      <c r="J11">
        <v>395026.16666666599</v>
      </c>
      <c r="K11">
        <v>368077.66666666599</v>
      </c>
      <c r="L11">
        <v>316453.16666666599</v>
      </c>
      <c r="M11">
        <v>402589.33333333302</v>
      </c>
      <c r="N11">
        <v>13545.9330784802</v>
      </c>
      <c r="O11">
        <v>25287.730729874998</v>
      </c>
      <c r="P11">
        <v>22334.546867278601</v>
      </c>
      <c r="Q11">
        <v>10835.695006166699</v>
      </c>
      <c r="R11" s="1">
        <v>0.35171256587643701</v>
      </c>
      <c r="S11" s="1">
        <v>0.36315252306352003</v>
      </c>
      <c r="T11" s="1">
        <v>0.36960498104248102</v>
      </c>
      <c r="U11" s="1">
        <v>0.37529393062243699</v>
      </c>
      <c r="V11">
        <v>1.4022220746558201E-2</v>
      </c>
      <c r="W11">
        <v>3.7429974670564997E-2</v>
      </c>
      <c r="X11">
        <v>2.6602528673957501E-2</v>
      </c>
      <c r="Y11">
        <v>3.2344012437943E-2</v>
      </c>
      <c r="Z11" s="2">
        <v>1.44018809734481E-8</v>
      </c>
      <c r="AA11" s="2">
        <v>2.35156552856331E-7</v>
      </c>
      <c r="AB11" s="2">
        <v>3.1064697322022398E-6</v>
      </c>
      <c r="AC11" s="2">
        <v>1.8270502665653099E-5</v>
      </c>
      <c r="AD11" s="2">
        <v>2.3809523809523801E-2</v>
      </c>
      <c r="AE11" s="2">
        <v>2.3809523809523801E-2</v>
      </c>
      <c r="AF11" s="2">
        <v>2.3809523809523801E-2</v>
      </c>
      <c r="AG11" s="2">
        <v>2.3809523809523801E-2</v>
      </c>
      <c r="AH11" s="3">
        <f t="shared" si="0"/>
        <v>1.0508722658840968</v>
      </c>
      <c r="AI11" s="3">
        <f t="shared" si="1"/>
        <v>1.0334333559257505</v>
      </c>
      <c r="AJ11" s="4">
        <f t="shared" si="2"/>
        <v>2</v>
      </c>
      <c r="AK11" t="b">
        <f t="shared" si="3"/>
        <v>0</v>
      </c>
      <c r="AL11" t="b">
        <f t="shared" si="4"/>
        <v>0</v>
      </c>
      <c r="AM11" t="b">
        <f t="shared" si="5"/>
        <v>0</v>
      </c>
      <c r="AN11" t="b">
        <f t="shared" si="6"/>
        <v>0</v>
      </c>
    </row>
    <row r="12" spans="1:43" x14ac:dyDescent="0.2">
      <c r="A12" t="s">
        <v>43</v>
      </c>
      <c r="B12">
        <v>403155.33333333302</v>
      </c>
      <c r="C12">
        <v>394698</v>
      </c>
      <c r="D12">
        <v>285103.66666666599</v>
      </c>
      <c r="E12">
        <v>369792</v>
      </c>
      <c r="F12">
        <v>23416.649255035001</v>
      </c>
      <c r="G12">
        <v>12534.474420573</v>
      </c>
      <c r="H12">
        <v>28441.5614433056</v>
      </c>
      <c r="I12">
        <v>15529.8621693819</v>
      </c>
      <c r="J12">
        <v>372606.75</v>
      </c>
      <c r="K12">
        <v>383487</v>
      </c>
      <c r="L12">
        <v>319835.5</v>
      </c>
      <c r="M12">
        <v>399300.25</v>
      </c>
      <c r="N12">
        <v>25290.092254675499</v>
      </c>
      <c r="O12">
        <v>10602.315596132699</v>
      </c>
      <c r="P12">
        <v>1805.26221548745</v>
      </c>
      <c r="Q12">
        <v>22602.091339446099</v>
      </c>
      <c r="R12" s="1">
        <v>1.08198612433439</v>
      </c>
      <c r="S12" s="1">
        <v>1.0292343677882101</v>
      </c>
      <c r="T12" s="1">
        <v>0.89140719734571805</v>
      </c>
      <c r="U12" s="1">
        <v>0.92610009635606205</v>
      </c>
      <c r="V12">
        <v>9.6657681997119396E-2</v>
      </c>
      <c r="W12">
        <v>4.3336499315536098E-2</v>
      </c>
      <c r="X12">
        <v>8.9067817710716299E-2</v>
      </c>
      <c r="Y12">
        <v>6.5273455463420296E-2</v>
      </c>
      <c r="Z12" s="2">
        <v>0.16412291819199801</v>
      </c>
      <c r="AA12" s="2">
        <v>0.28013469436136401</v>
      </c>
      <c r="AB12" s="2">
        <v>0.168322025679948</v>
      </c>
      <c r="AC12" s="2">
        <v>9.6235523267594505E-2</v>
      </c>
      <c r="AD12" s="2">
        <v>0.4</v>
      </c>
      <c r="AE12" s="2">
        <v>0.4</v>
      </c>
      <c r="AF12" s="2">
        <v>5.7142857142857099E-2</v>
      </c>
      <c r="AG12" s="2">
        <v>0.22857142857142801</v>
      </c>
      <c r="AH12" s="3">
        <f t="shared" si="0"/>
        <v>0.82386194914845956</v>
      </c>
      <c r="AI12" s="3">
        <f t="shared" si="1"/>
        <v>0.89979515389310205</v>
      </c>
      <c r="AJ12" s="4">
        <f t="shared" si="2"/>
        <v>0</v>
      </c>
      <c r="AK12" t="b">
        <f t="shared" si="3"/>
        <v>0</v>
      </c>
      <c r="AL12" t="b">
        <f t="shared" si="4"/>
        <v>0</v>
      </c>
      <c r="AM12" t="b">
        <f t="shared" si="5"/>
        <v>0</v>
      </c>
      <c r="AN12" t="b">
        <f t="shared" si="6"/>
        <v>0</v>
      </c>
    </row>
    <row r="13" spans="1:43" x14ac:dyDescent="0.2">
      <c r="A13" t="s">
        <v>44</v>
      </c>
      <c r="B13">
        <v>394488</v>
      </c>
      <c r="C13">
        <v>389153.33333333302</v>
      </c>
      <c r="D13">
        <v>323701.66666666599</v>
      </c>
      <c r="E13">
        <v>388452.66666666599</v>
      </c>
      <c r="F13">
        <v>9901.6471862008893</v>
      </c>
      <c r="G13">
        <v>3961.7554610719299</v>
      </c>
      <c r="H13">
        <v>8241.6669632625399</v>
      </c>
      <c r="I13">
        <v>20460.556549940899</v>
      </c>
      <c r="J13">
        <v>387747.25</v>
      </c>
      <c r="K13">
        <v>393661.25</v>
      </c>
      <c r="L13">
        <v>335580.25</v>
      </c>
      <c r="M13">
        <v>412506.5</v>
      </c>
      <c r="N13">
        <v>38631.5589069782</v>
      </c>
      <c r="O13">
        <v>27606.534231047499</v>
      </c>
      <c r="P13">
        <v>17057.362230133898</v>
      </c>
      <c r="Q13">
        <v>31366.292921967401</v>
      </c>
      <c r="R13" s="1">
        <v>1.01738439150761</v>
      </c>
      <c r="S13" s="1">
        <v>0.98854874167404905</v>
      </c>
      <c r="T13" s="1">
        <v>0.96460285331650597</v>
      </c>
      <c r="U13" s="1">
        <v>0.94168859561404805</v>
      </c>
      <c r="V13">
        <v>0.104530000948433</v>
      </c>
      <c r="W13">
        <v>7.0051268517043505E-2</v>
      </c>
      <c r="X13">
        <v>5.4837315114683101E-2</v>
      </c>
      <c r="Y13">
        <v>8.7105719528230999E-2</v>
      </c>
      <c r="Z13" s="2">
        <v>0.75693668587710194</v>
      </c>
      <c r="AA13" s="2">
        <v>0.76743644417684398</v>
      </c>
      <c r="AB13" s="2">
        <v>0.28375078764864697</v>
      </c>
      <c r="AC13" s="2">
        <v>0.27540908107809797</v>
      </c>
      <c r="AD13" s="2">
        <v>0.85714285714285698</v>
      </c>
      <c r="AE13" s="2">
        <v>0.85714285714285698</v>
      </c>
      <c r="AF13" s="2">
        <v>0.628571428571428</v>
      </c>
      <c r="AG13" s="2">
        <v>0.22857142857142801</v>
      </c>
      <c r="AH13" s="3">
        <f t="shared" si="0"/>
        <v>0.94812035781983084</v>
      </c>
      <c r="AI13" s="3">
        <f t="shared" si="1"/>
        <v>0.95259703028841436</v>
      </c>
      <c r="AJ13" s="4">
        <f t="shared" si="2"/>
        <v>0</v>
      </c>
      <c r="AK13" t="b">
        <f t="shared" si="3"/>
        <v>0</v>
      </c>
      <c r="AL13" t="b">
        <f t="shared" si="4"/>
        <v>0</v>
      </c>
      <c r="AM13" t="b">
        <f t="shared" si="5"/>
        <v>0</v>
      </c>
      <c r="AN13" t="b">
        <f t="shared" si="6"/>
        <v>0</v>
      </c>
    </row>
    <row r="14" spans="1:43" x14ac:dyDescent="0.2">
      <c r="A14" t="s">
        <v>45</v>
      </c>
      <c r="B14">
        <v>419217.33333333302</v>
      </c>
      <c r="C14">
        <v>410135</v>
      </c>
      <c r="D14">
        <v>309268.66666666599</v>
      </c>
      <c r="E14">
        <v>365645.33333333302</v>
      </c>
      <c r="F14">
        <v>10074.4158308724</v>
      </c>
      <c r="G14">
        <v>25521.358525752501</v>
      </c>
      <c r="H14">
        <v>23698.828965443201</v>
      </c>
      <c r="I14">
        <v>11787.654318537299</v>
      </c>
      <c r="J14">
        <v>423701.5</v>
      </c>
      <c r="K14">
        <v>413907</v>
      </c>
      <c r="L14">
        <v>347621.25</v>
      </c>
      <c r="M14">
        <v>428396.75</v>
      </c>
      <c r="N14">
        <v>13236.793028021</v>
      </c>
      <c r="O14">
        <v>18471.935776559301</v>
      </c>
      <c r="P14">
        <v>5420.3723349969196</v>
      </c>
      <c r="Q14">
        <v>12456.658256397101</v>
      </c>
      <c r="R14" s="1">
        <v>0.98941668446614695</v>
      </c>
      <c r="S14" s="1">
        <v>0.99088684173014696</v>
      </c>
      <c r="T14" s="1">
        <v>0.88967134968494199</v>
      </c>
      <c r="U14" s="1">
        <v>0.85352032510361697</v>
      </c>
      <c r="V14">
        <v>3.8997363491815498E-2</v>
      </c>
      <c r="W14">
        <v>7.5877894738733798E-2</v>
      </c>
      <c r="X14">
        <v>6.9571379592940893E-2</v>
      </c>
      <c r="Y14">
        <v>3.7054772579482899E-2</v>
      </c>
      <c r="Z14" s="2">
        <v>0.63257071360494999</v>
      </c>
      <c r="AA14" s="2">
        <v>0.84026767624747201</v>
      </c>
      <c r="AB14" s="2">
        <v>0.101950305578133</v>
      </c>
      <c r="AC14" s="2">
        <v>1.4467666355455001E-3</v>
      </c>
      <c r="AD14" s="2">
        <v>0.628571428571428</v>
      </c>
      <c r="AE14" s="2">
        <v>1</v>
      </c>
      <c r="AF14" s="2">
        <v>5.7142857142857099E-2</v>
      </c>
      <c r="AG14" s="2">
        <v>5.7142857142857099E-2</v>
      </c>
      <c r="AH14" s="3">
        <f t="shared" si="0"/>
        <v>0.89918773723224221</v>
      </c>
      <c r="AI14" s="3">
        <f t="shared" si="1"/>
        <v>0.86137012740356922</v>
      </c>
      <c r="AJ14" s="4">
        <f t="shared" si="2"/>
        <v>0</v>
      </c>
      <c r="AK14" t="b">
        <f t="shared" si="3"/>
        <v>0</v>
      </c>
      <c r="AL14" t="b">
        <f t="shared" si="4"/>
        <v>0</v>
      </c>
      <c r="AM14" t="b">
        <f t="shared" si="5"/>
        <v>0</v>
      </c>
      <c r="AN14" t="b">
        <f t="shared" si="6"/>
        <v>0</v>
      </c>
    </row>
    <row r="15" spans="1:43" x14ac:dyDescent="0.2">
      <c r="A15" t="s">
        <v>46</v>
      </c>
      <c r="B15">
        <v>388939</v>
      </c>
      <c r="C15">
        <v>381676.66666666599</v>
      </c>
      <c r="D15">
        <v>131835</v>
      </c>
      <c r="E15">
        <v>177953.33333333299</v>
      </c>
      <c r="F15">
        <v>14365.121544908599</v>
      </c>
      <c r="G15">
        <v>18768.4172037317</v>
      </c>
      <c r="H15">
        <v>14140.6575518962</v>
      </c>
      <c r="I15">
        <v>18823.890148779901</v>
      </c>
      <c r="J15">
        <v>421267.25</v>
      </c>
      <c r="K15">
        <v>429314.75</v>
      </c>
      <c r="L15">
        <v>349862</v>
      </c>
      <c r="M15">
        <v>427754.25</v>
      </c>
      <c r="N15">
        <v>13127.324006945701</v>
      </c>
      <c r="O15">
        <v>17451.9602982014</v>
      </c>
      <c r="P15">
        <v>17741.349873482901</v>
      </c>
      <c r="Q15">
        <v>9807.3290409094898</v>
      </c>
      <c r="R15" s="1">
        <v>0.92325952231036201</v>
      </c>
      <c r="S15" s="1">
        <v>0.88903692842295001</v>
      </c>
      <c r="T15" s="1">
        <v>0.37682000331559301</v>
      </c>
      <c r="U15" s="1">
        <v>0.41601768616754398</v>
      </c>
      <c r="V15">
        <v>4.4615214452806799E-2</v>
      </c>
      <c r="W15">
        <v>5.6721152453621401E-2</v>
      </c>
      <c r="X15">
        <v>4.4707157022657901E-2</v>
      </c>
      <c r="Y15">
        <v>4.5028148451553597E-2</v>
      </c>
      <c r="Z15" s="2">
        <v>3.5512318550995799E-2</v>
      </c>
      <c r="AA15" s="2">
        <v>2.42943970854461E-2</v>
      </c>
      <c r="AB15" s="2">
        <v>1.07056836193587E-5</v>
      </c>
      <c r="AC15" s="2">
        <v>3.5123854912004802E-4</v>
      </c>
      <c r="AD15" s="2">
        <v>5.7142857142857099E-2</v>
      </c>
      <c r="AE15" s="2">
        <v>5.7142857142857099E-2</v>
      </c>
      <c r="AF15" s="2">
        <v>5.7142857142857099E-2</v>
      </c>
      <c r="AG15" s="2">
        <v>5.7142857142857099E-2</v>
      </c>
      <c r="AH15" s="3">
        <f t="shared" si="0"/>
        <v>0.40814093351849728</v>
      </c>
      <c r="AI15" s="3">
        <f t="shared" si="1"/>
        <v>0.46794196378941405</v>
      </c>
      <c r="AJ15" s="4">
        <f t="shared" si="2"/>
        <v>1</v>
      </c>
      <c r="AK15" t="b">
        <f t="shared" si="3"/>
        <v>0</v>
      </c>
      <c r="AL15" t="b">
        <f t="shared" si="4"/>
        <v>0</v>
      </c>
      <c r="AM15" t="b">
        <f t="shared" si="5"/>
        <v>0</v>
      </c>
      <c r="AN15" t="b">
        <f t="shared" si="6"/>
        <v>0</v>
      </c>
    </row>
    <row r="16" spans="1:43" x14ac:dyDescent="0.2">
      <c r="A16" t="s">
        <v>47</v>
      </c>
      <c r="B16">
        <v>369724.33333333302</v>
      </c>
      <c r="C16">
        <v>377699.66666666599</v>
      </c>
      <c r="D16">
        <v>150699.33333333299</v>
      </c>
      <c r="E16">
        <v>213274</v>
      </c>
      <c r="F16">
        <v>16021.5508092485</v>
      </c>
      <c r="G16">
        <v>6868.2647250476102</v>
      </c>
      <c r="H16">
        <v>12296.1457511422</v>
      </c>
      <c r="I16">
        <v>16828.690709618499</v>
      </c>
      <c r="J16">
        <v>421452.75</v>
      </c>
      <c r="K16">
        <v>412904.25</v>
      </c>
      <c r="L16">
        <v>344590.25</v>
      </c>
      <c r="M16">
        <v>418777</v>
      </c>
      <c r="N16">
        <v>13359.9597647847</v>
      </c>
      <c r="O16">
        <v>38596.123746433397</v>
      </c>
      <c r="P16">
        <v>20557.8069254318</v>
      </c>
      <c r="Q16">
        <v>13810.5523181852</v>
      </c>
      <c r="R16" s="1">
        <v>0.87726164637277404</v>
      </c>
      <c r="S16" s="1">
        <v>0.91473911122655305</v>
      </c>
      <c r="T16" s="1">
        <v>0.437329069331861</v>
      </c>
      <c r="U16" s="1">
        <v>0.50927820773347099</v>
      </c>
      <c r="V16">
        <v>4.7100798625775597E-2</v>
      </c>
      <c r="W16">
        <v>8.7107971646061294E-2</v>
      </c>
      <c r="X16">
        <v>4.4204266518613498E-2</v>
      </c>
      <c r="Y16">
        <v>4.3553838366583802E-2</v>
      </c>
      <c r="Z16" s="2">
        <v>1.10576530773754E-2</v>
      </c>
      <c r="AA16" s="2">
        <v>0.16480747453757899</v>
      </c>
      <c r="AB16" s="2">
        <v>2.4320932671013999E-5</v>
      </c>
      <c r="AC16" s="2">
        <v>8.3456425522740994E-5</v>
      </c>
      <c r="AD16" s="2">
        <v>5.7142857142857099E-2</v>
      </c>
      <c r="AE16" s="2">
        <v>0.4</v>
      </c>
      <c r="AF16" s="2">
        <v>5.7142857142857099E-2</v>
      </c>
      <c r="AG16" s="2">
        <v>5.7142857142857099E-2</v>
      </c>
      <c r="AH16" s="3">
        <f t="shared" si="0"/>
        <v>0.49851611675956836</v>
      </c>
      <c r="AI16" s="3">
        <f t="shared" si="1"/>
        <v>0.55674694728051077</v>
      </c>
      <c r="AJ16" s="4">
        <f t="shared" si="2"/>
        <v>1</v>
      </c>
      <c r="AK16" t="b">
        <f t="shared" si="3"/>
        <v>0</v>
      </c>
      <c r="AL16" t="b">
        <f t="shared" si="4"/>
        <v>0</v>
      </c>
      <c r="AM16" t="b">
        <f t="shared" si="5"/>
        <v>0</v>
      </c>
      <c r="AN16" t="b">
        <f t="shared" si="6"/>
        <v>1</v>
      </c>
    </row>
    <row r="17" spans="1:40" x14ac:dyDescent="0.2">
      <c r="A17" t="s">
        <v>48</v>
      </c>
      <c r="B17">
        <v>413887.33333333302</v>
      </c>
      <c r="C17">
        <v>398060</v>
      </c>
      <c r="D17">
        <v>315709.66666666599</v>
      </c>
      <c r="E17">
        <v>414459.33333333302</v>
      </c>
      <c r="F17">
        <v>16047.048337103401</v>
      </c>
      <c r="G17">
        <v>10801.567525132599</v>
      </c>
      <c r="H17">
        <v>22515.459629626301</v>
      </c>
      <c r="I17">
        <v>18492.343884249301</v>
      </c>
      <c r="J17">
        <v>427993.5</v>
      </c>
      <c r="K17">
        <v>402623</v>
      </c>
      <c r="L17">
        <v>338770.5</v>
      </c>
      <c r="M17">
        <v>416882.75</v>
      </c>
      <c r="N17">
        <v>14283.7175949867</v>
      </c>
      <c r="O17">
        <v>42071.6235563433</v>
      </c>
      <c r="P17">
        <v>20091.607642661798</v>
      </c>
      <c r="Q17">
        <v>20330.115401787501</v>
      </c>
      <c r="R17" s="1">
        <v>0.967041166123628</v>
      </c>
      <c r="S17" s="1">
        <v>0.98866681734525796</v>
      </c>
      <c r="T17" s="1">
        <v>0.93192785873228801</v>
      </c>
      <c r="U17" s="1">
        <v>0.99418681471788695</v>
      </c>
      <c r="V17">
        <v>4.9470886380546898E-2</v>
      </c>
      <c r="W17">
        <v>0.106736185191595</v>
      </c>
      <c r="X17">
        <v>8.6440931760936798E-2</v>
      </c>
      <c r="Y17">
        <v>6.5714051217065403E-2</v>
      </c>
      <c r="Z17" s="2">
        <v>0.29260097829568998</v>
      </c>
      <c r="AA17" s="2">
        <v>0.84675130116479302</v>
      </c>
      <c r="AB17" s="2">
        <v>0.23107550991062401</v>
      </c>
      <c r="AC17" s="2">
        <v>0.87626115563356999</v>
      </c>
      <c r="AD17" s="2">
        <v>0.4</v>
      </c>
      <c r="AE17" s="2">
        <v>0.85714285714285698</v>
      </c>
      <c r="AF17" s="2">
        <v>0.4</v>
      </c>
      <c r="AG17" s="2">
        <v>1</v>
      </c>
      <c r="AH17" s="3">
        <f t="shared" si="0"/>
        <v>0.96368995589702633</v>
      </c>
      <c r="AI17" s="3">
        <f t="shared" si="1"/>
        <v>1.0055832736325176</v>
      </c>
      <c r="AJ17" s="4">
        <f t="shared" si="2"/>
        <v>0</v>
      </c>
      <c r="AK17" t="b">
        <f t="shared" si="3"/>
        <v>0</v>
      </c>
      <c r="AL17" t="b">
        <f t="shared" si="4"/>
        <v>0</v>
      </c>
      <c r="AM17" t="b">
        <f t="shared" si="5"/>
        <v>0</v>
      </c>
      <c r="AN17" t="b">
        <f t="shared" si="6"/>
        <v>0</v>
      </c>
    </row>
    <row r="18" spans="1:40" x14ac:dyDescent="0.2">
      <c r="A18" t="s">
        <v>49</v>
      </c>
      <c r="B18">
        <v>156876</v>
      </c>
      <c r="C18">
        <v>148459.33333333299</v>
      </c>
      <c r="D18">
        <v>78935.333333333299</v>
      </c>
      <c r="E18">
        <v>97628</v>
      </c>
      <c r="F18">
        <v>7130.7303973716398</v>
      </c>
      <c r="G18">
        <v>9568.1148787696493</v>
      </c>
      <c r="H18">
        <v>3252.2780221459102</v>
      </c>
      <c r="I18">
        <v>1160.43440142043</v>
      </c>
      <c r="J18">
        <v>425030</v>
      </c>
      <c r="K18">
        <v>419864.75</v>
      </c>
      <c r="L18">
        <v>340316</v>
      </c>
      <c r="M18">
        <v>424556.25</v>
      </c>
      <c r="N18">
        <v>13536.5152334959</v>
      </c>
      <c r="O18">
        <v>35825.488760331798</v>
      </c>
      <c r="P18">
        <v>24053.384723707099</v>
      </c>
      <c r="Q18">
        <v>19039.123410756001</v>
      </c>
      <c r="R18" s="1">
        <v>0.36909394630967202</v>
      </c>
      <c r="S18" s="1">
        <v>0.35358846707977498</v>
      </c>
      <c r="T18" s="1">
        <v>0.231947170668829</v>
      </c>
      <c r="U18" s="1">
        <v>0.229953039202696</v>
      </c>
      <c r="V18">
        <v>2.0485334369175899E-2</v>
      </c>
      <c r="W18">
        <v>3.7809662532691198E-2</v>
      </c>
      <c r="X18">
        <v>1.8976040977938299E-2</v>
      </c>
      <c r="Y18">
        <v>1.06682755867095E-2</v>
      </c>
      <c r="Z18" s="2">
        <v>9.1017567073650704E-7</v>
      </c>
      <c r="AA18" s="2">
        <v>2.7691773331741098E-4</v>
      </c>
      <c r="AB18" s="2">
        <v>1.61757723289888E-4</v>
      </c>
      <c r="AC18" s="2">
        <v>5.0585762795908297E-5</v>
      </c>
      <c r="AD18" s="2">
        <v>5.7142857142857099E-2</v>
      </c>
      <c r="AE18" s="2">
        <v>5.7142857142857099E-2</v>
      </c>
      <c r="AF18" s="2">
        <v>5.7142857142857099E-2</v>
      </c>
      <c r="AG18" s="2">
        <v>5.7142857142857099E-2</v>
      </c>
      <c r="AH18" s="3">
        <f t="shared" si="0"/>
        <v>0.628423123673299</v>
      </c>
      <c r="AI18" s="3">
        <f t="shared" si="1"/>
        <v>0.65034089234255221</v>
      </c>
      <c r="AJ18" s="4">
        <f t="shared" si="2"/>
        <v>2</v>
      </c>
      <c r="AK18" t="b">
        <f t="shared" si="3"/>
        <v>0</v>
      </c>
      <c r="AL18" t="b">
        <f t="shared" si="4"/>
        <v>0</v>
      </c>
      <c r="AM18" t="b">
        <f t="shared" si="5"/>
        <v>0</v>
      </c>
      <c r="AN18" t="b">
        <f t="shared" si="6"/>
        <v>0</v>
      </c>
    </row>
    <row r="19" spans="1:40" x14ac:dyDescent="0.2">
      <c r="A19" t="s">
        <v>50</v>
      </c>
      <c r="B19">
        <v>92973.666666666599</v>
      </c>
      <c r="C19">
        <v>98085.666666666599</v>
      </c>
      <c r="D19">
        <v>50483.333333333299</v>
      </c>
      <c r="E19">
        <v>61193.666666666599</v>
      </c>
      <c r="F19">
        <v>12845.169299519999</v>
      </c>
      <c r="G19">
        <v>4205.4279607827402</v>
      </c>
      <c r="H19">
        <v>3994.9310799228201</v>
      </c>
      <c r="I19">
        <v>5952.2727032061703</v>
      </c>
      <c r="J19">
        <v>363182.25</v>
      </c>
      <c r="K19">
        <v>368663</v>
      </c>
      <c r="L19">
        <v>281337.75</v>
      </c>
      <c r="M19">
        <v>393270.75</v>
      </c>
      <c r="N19">
        <v>126043.636058773</v>
      </c>
      <c r="O19">
        <v>93773.982354737702</v>
      </c>
      <c r="P19">
        <v>91624.848730661804</v>
      </c>
      <c r="Q19">
        <v>77055.539430443707</v>
      </c>
      <c r="R19" s="1">
        <v>0.25599727593148203</v>
      </c>
      <c r="S19" s="1">
        <v>0.26605779985153499</v>
      </c>
      <c r="T19" s="1">
        <v>0.179440310919289</v>
      </c>
      <c r="U19" s="1">
        <v>0.15560187648500801</v>
      </c>
      <c r="V19">
        <v>9.5625874761031099E-2</v>
      </c>
      <c r="W19">
        <v>6.8629746720702406E-2</v>
      </c>
      <c r="X19">
        <v>6.0139749345279499E-2</v>
      </c>
      <c r="Y19">
        <v>3.4038030500947898E-2</v>
      </c>
      <c r="Z19" s="2">
        <v>2.2485582742418402E-2</v>
      </c>
      <c r="AA19" s="2">
        <v>1.02314506559298E-2</v>
      </c>
      <c r="AB19" s="2">
        <v>1.493663987366E-2</v>
      </c>
      <c r="AC19" s="2">
        <v>3.12708602894545E-3</v>
      </c>
      <c r="AD19" s="2">
        <v>5.7142857142857099E-2</v>
      </c>
      <c r="AE19" s="2">
        <v>5.7142857142857099E-2</v>
      </c>
      <c r="AF19" s="2">
        <v>5.7142857142857099E-2</v>
      </c>
      <c r="AG19" s="2">
        <v>5.7142857142857099E-2</v>
      </c>
      <c r="AH19" s="3">
        <f t="shared" si="0"/>
        <v>0.70094617322145414</v>
      </c>
      <c r="AI19" s="3">
        <f t="shared" si="1"/>
        <v>0.58484237850510912</v>
      </c>
      <c r="AJ19" s="4">
        <f t="shared" si="2"/>
        <v>2</v>
      </c>
      <c r="AK19" t="b">
        <f t="shared" si="3"/>
        <v>0</v>
      </c>
      <c r="AL19" t="b">
        <f t="shared" si="4"/>
        <v>0</v>
      </c>
      <c r="AM19" t="b">
        <f t="shared" si="5"/>
        <v>0</v>
      </c>
      <c r="AN19" t="b">
        <f t="shared" si="6"/>
        <v>0</v>
      </c>
    </row>
    <row r="20" spans="1:40" x14ac:dyDescent="0.2">
      <c r="A20" t="s">
        <v>51</v>
      </c>
      <c r="B20">
        <v>388570</v>
      </c>
      <c r="C20">
        <v>396694.66666666599</v>
      </c>
      <c r="D20">
        <v>335117.66666666599</v>
      </c>
      <c r="E20">
        <v>426880.33333333302</v>
      </c>
      <c r="F20">
        <v>21318.195913350599</v>
      </c>
      <c r="G20">
        <v>4570.7900119490596</v>
      </c>
      <c r="H20">
        <v>18179.987137875902</v>
      </c>
      <c r="I20">
        <v>5924.5284481833096</v>
      </c>
      <c r="J20">
        <v>388313</v>
      </c>
      <c r="K20">
        <v>371897</v>
      </c>
      <c r="L20">
        <v>332930.5</v>
      </c>
      <c r="M20">
        <v>405445</v>
      </c>
      <c r="N20">
        <v>8809.6456001362494</v>
      </c>
      <c r="O20">
        <v>17689.0320255236</v>
      </c>
      <c r="P20">
        <v>24753.9596569922</v>
      </c>
      <c r="Q20">
        <v>8551.8909955634899</v>
      </c>
      <c r="R20" s="1">
        <v>1.00066183722924</v>
      </c>
      <c r="S20" s="1">
        <v>1.06667885642171</v>
      </c>
      <c r="T20" s="1">
        <v>1.00656943916723</v>
      </c>
      <c r="U20" s="1">
        <v>1.0528686587165501</v>
      </c>
      <c r="V20">
        <v>5.9408223787500998E-2</v>
      </c>
      <c r="W20">
        <v>5.2203293472861699E-2</v>
      </c>
      <c r="X20">
        <v>9.2643742081927993E-2</v>
      </c>
      <c r="Y20">
        <v>2.6583948670506799E-2</v>
      </c>
      <c r="Z20" s="2">
        <v>0.98558487156257202</v>
      </c>
      <c r="AA20" s="2">
        <v>1.7403450021237801E-2</v>
      </c>
      <c r="AB20" s="2">
        <v>0.88600437897335005</v>
      </c>
      <c r="AC20" s="2">
        <v>4.9992782480311601E-3</v>
      </c>
      <c r="AD20" s="2">
        <v>0.90476190476190399</v>
      </c>
      <c r="AE20" s="2">
        <v>9.5238095238095205E-2</v>
      </c>
      <c r="AF20" s="2">
        <v>1</v>
      </c>
      <c r="AG20" s="2">
        <v>2.3809523809523801E-2</v>
      </c>
      <c r="AH20" s="3">
        <f t="shared" si="0"/>
        <v>1.0059036946530786</v>
      </c>
      <c r="AI20" s="3">
        <f t="shared" si="1"/>
        <v>0.98705308760737254</v>
      </c>
      <c r="AJ20" s="4">
        <f t="shared" si="2"/>
        <v>0</v>
      </c>
      <c r="AK20" t="b">
        <f t="shared" si="3"/>
        <v>0</v>
      </c>
      <c r="AL20" t="b">
        <f t="shared" si="4"/>
        <v>0</v>
      </c>
      <c r="AM20" t="b">
        <f t="shared" si="5"/>
        <v>0</v>
      </c>
      <c r="AN20" t="b">
        <f t="shared" si="6"/>
        <v>0</v>
      </c>
    </row>
    <row r="21" spans="1:40" x14ac:dyDescent="0.2">
      <c r="A21" t="s">
        <v>52</v>
      </c>
      <c r="B21">
        <v>274564.66666666599</v>
      </c>
      <c r="C21">
        <v>269389</v>
      </c>
      <c r="D21">
        <v>237295</v>
      </c>
      <c r="E21">
        <v>280579</v>
      </c>
      <c r="F21">
        <v>6106.7065864779597</v>
      </c>
      <c r="G21">
        <v>11959.137468897899</v>
      </c>
      <c r="H21">
        <v>5675.2952346111397</v>
      </c>
      <c r="I21">
        <v>17588.0335171388</v>
      </c>
      <c r="J21">
        <v>382515.5</v>
      </c>
      <c r="K21">
        <v>384561.75</v>
      </c>
      <c r="L21">
        <v>338846.75</v>
      </c>
      <c r="M21">
        <v>398090.25</v>
      </c>
      <c r="N21">
        <v>5518.0849637049496</v>
      </c>
      <c r="O21">
        <v>9533.2931482253207</v>
      </c>
      <c r="P21">
        <v>21154.2102724256</v>
      </c>
      <c r="Q21">
        <v>21406.158060629801</v>
      </c>
      <c r="R21" s="1">
        <v>0.71778703520946596</v>
      </c>
      <c r="S21" s="1">
        <v>0.70050908599204098</v>
      </c>
      <c r="T21" s="1">
        <v>0.70030183261311996</v>
      </c>
      <c r="U21" s="1">
        <v>0.70481253936764299</v>
      </c>
      <c r="V21">
        <v>1.90285829170686E-2</v>
      </c>
      <c r="W21">
        <v>3.5618207223525697E-2</v>
      </c>
      <c r="X21">
        <v>4.6818268364594198E-2</v>
      </c>
      <c r="Y21">
        <v>5.82092518929863E-2</v>
      </c>
      <c r="Z21" s="2">
        <v>1.25617962371944E-5</v>
      </c>
      <c r="AA21" s="2">
        <v>2.2790746128171599E-4</v>
      </c>
      <c r="AB21" s="2">
        <v>1.34334801749186E-3</v>
      </c>
      <c r="AC21" s="2">
        <v>5.5797393408716397E-4</v>
      </c>
      <c r="AD21" s="2">
        <v>5.7142857142857099E-2</v>
      </c>
      <c r="AE21" s="2">
        <v>5.7142857142857099E-2</v>
      </c>
      <c r="AF21" s="2">
        <v>5.7142857142857099E-2</v>
      </c>
      <c r="AG21" s="2">
        <v>5.7142857142857099E-2</v>
      </c>
      <c r="AH21" s="3">
        <f t="shared" si="0"/>
        <v>0.97564012480213791</v>
      </c>
      <c r="AI21" s="3">
        <f t="shared" si="1"/>
        <v>1.0061433227086662</v>
      </c>
      <c r="AJ21" s="4">
        <f t="shared" si="2"/>
        <v>2</v>
      </c>
      <c r="AK21" t="b">
        <f t="shared" si="3"/>
        <v>0</v>
      </c>
      <c r="AL21" t="b">
        <f t="shared" si="4"/>
        <v>0</v>
      </c>
      <c r="AM21" t="b">
        <f t="shared" si="5"/>
        <v>0</v>
      </c>
      <c r="AN21" t="b">
        <f t="shared" si="6"/>
        <v>0</v>
      </c>
    </row>
    <row r="22" spans="1:40" x14ac:dyDescent="0.2">
      <c r="A22" t="s">
        <v>53</v>
      </c>
      <c r="B22">
        <v>307069.66666666599</v>
      </c>
      <c r="C22">
        <v>291439.66666666599</v>
      </c>
      <c r="D22">
        <v>266407</v>
      </c>
      <c r="E22">
        <v>314400.66666666599</v>
      </c>
      <c r="F22">
        <v>8353.4409876010504</v>
      </c>
      <c r="G22">
        <v>8968.4706797387298</v>
      </c>
      <c r="H22">
        <v>16650.252520607599</v>
      </c>
      <c r="I22">
        <v>9008.3990993590705</v>
      </c>
      <c r="J22">
        <v>381383.75</v>
      </c>
      <c r="K22">
        <v>397923.5</v>
      </c>
      <c r="L22">
        <v>348441</v>
      </c>
      <c r="M22">
        <v>403961.75</v>
      </c>
      <c r="N22">
        <v>19915.953326834901</v>
      </c>
      <c r="O22">
        <v>26507.8977979519</v>
      </c>
      <c r="P22">
        <v>19912.6544856949</v>
      </c>
      <c r="Q22">
        <v>24255.221834689499</v>
      </c>
      <c r="R22" s="1">
        <v>0.80514617276343403</v>
      </c>
      <c r="S22" s="1">
        <v>0.73240124462784095</v>
      </c>
      <c r="T22" s="1">
        <v>0.76456846352754104</v>
      </c>
      <c r="U22" s="1">
        <v>0.77829315935646504</v>
      </c>
      <c r="V22">
        <v>4.7407982730069798E-2</v>
      </c>
      <c r="W22">
        <v>5.3743532664640298E-2</v>
      </c>
      <c r="X22">
        <v>6.4749696313027502E-2</v>
      </c>
      <c r="Y22">
        <v>5.1779472151922801E-2</v>
      </c>
      <c r="Z22" s="2">
        <v>2.1003978766135499E-3</v>
      </c>
      <c r="AA22" s="2">
        <v>1.97893717933143E-3</v>
      </c>
      <c r="AB22" s="2">
        <v>2.1434261597425498E-3</v>
      </c>
      <c r="AC22" s="2">
        <v>2.4563042367533798E-3</v>
      </c>
      <c r="AD22" s="2">
        <v>5.7142857142857099E-2</v>
      </c>
      <c r="AE22" s="2">
        <v>5.7142857142857099E-2</v>
      </c>
      <c r="AF22" s="2">
        <v>5.7142857142857099E-2</v>
      </c>
      <c r="AG22" s="2">
        <v>5.7142857142857099E-2</v>
      </c>
      <c r="AH22" s="3">
        <f t="shared" si="0"/>
        <v>0.94960205909366546</v>
      </c>
      <c r="AI22" s="3">
        <f t="shared" si="1"/>
        <v>1.0626595258613241</v>
      </c>
      <c r="AJ22" s="4">
        <f t="shared" si="2"/>
        <v>2</v>
      </c>
      <c r="AK22" t="b">
        <f t="shared" si="3"/>
        <v>0</v>
      </c>
      <c r="AL22" t="b">
        <f t="shared" si="4"/>
        <v>0</v>
      </c>
      <c r="AM22" t="b">
        <f t="shared" si="5"/>
        <v>0</v>
      </c>
      <c r="AN22" t="b">
        <f t="shared" si="6"/>
        <v>0</v>
      </c>
    </row>
    <row r="23" spans="1:40" x14ac:dyDescent="0.2">
      <c r="A23" t="s">
        <v>54</v>
      </c>
      <c r="B23">
        <v>307437</v>
      </c>
      <c r="C23">
        <v>305691.33333333302</v>
      </c>
      <c r="D23">
        <v>307303</v>
      </c>
      <c r="E23">
        <v>356939.66666666599</v>
      </c>
      <c r="F23">
        <v>2908.71311751434</v>
      </c>
      <c r="G23">
        <v>11403.1690478275</v>
      </c>
      <c r="H23">
        <v>14016.7200514243</v>
      </c>
      <c r="I23">
        <v>7560.2593429943399</v>
      </c>
      <c r="J23">
        <v>395105.75</v>
      </c>
      <c r="K23">
        <v>415127.25</v>
      </c>
      <c r="L23">
        <v>359951</v>
      </c>
      <c r="M23">
        <v>422726.5</v>
      </c>
      <c r="N23">
        <v>30287.551121156401</v>
      </c>
      <c r="O23">
        <v>13462.533351862099</v>
      </c>
      <c r="P23">
        <v>10537.431091115101</v>
      </c>
      <c r="Q23">
        <v>9623.6710078153992</v>
      </c>
      <c r="R23" s="1">
        <v>0.77811320133913497</v>
      </c>
      <c r="S23" s="1">
        <v>0.73637982891591203</v>
      </c>
      <c r="T23" s="1">
        <v>0.85373564735200003</v>
      </c>
      <c r="U23" s="1">
        <v>0.84437494849900896</v>
      </c>
      <c r="V23">
        <v>6.01002771930935E-2</v>
      </c>
      <c r="W23">
        <v>3.6398350287546302E-2</v>
      </c>
      <c r="X23">
        <v>4.6271077558244403E-2</v>
      </c>
      <c r="Y23">
        <v>2.6255894021957601E-2</v>
      </c>
      <c r="Z23" s="2">
        <v>9.7565690015799008E-3</v>
      </c>
      <c r="AA23" s="2">
        <v>1.0151801965205999E-4</v>
      </c>
      <c r="AB23" s="2">
        <v>7.2950595122887596E-3</v>
      </c>
      <c r="AC23" s="2">
        <v>1.7132834748114E-4</v>
      </c>
      <c r="AD23" s="2">
        <v>5.7142857142857099E-2</v>
      </c>
      <c r="AE23" s="2">
        <v>5.7142857142857099E-2</v>
      </c>
      <c r="AF23" s="2">
        <v>5.7142857142857099E-2</v>
      </c>
      <c r="AG23" s="2">
        <v>5.7142857142857099E-2</v>
      </c>
      <c r="AH23" s="3">
        <f t="shared" si="0"/>
        <v>1.0971869464272275</v>
      </c>
      <c r="AI23" s="3">
        <f t="shared" si="1"/>
        <v>1.1466568139734161</v>
      </c>
      <c r="AJ23" s="4">
        <f t="shared" si="2"/>
        <v>1</v>
      </c>
      <c r="AK23" t="b">
        <f t="shared" si="3"/>
        <v>0</v>
      </c>
      <c r="AL23" t="b">
        <f t="shared" si="4"/>
        <v>0</v>
      </c>
      <c r="AM23" t="b">
        <f t="shared" si="5"/>
        <v>0</v>
      </c>
      <c r="AN23" t="b">
        <f t="shared" si="6"/>
        <v>0</v>
      </c>
    </row>
    <row r="24" spans="1:40" x14ac:dyDescent="0.2">
      <c r="A24" t="s">
        <v>55</v>
      </c>
      <c r="B24">
        <v>428608.33333333302</v>
      </c>
      <c r="C24">
        <v>423132.66666666599</v>
      </c>
      <c r="D24">
        <v>353538.66666666599</v>
      </c>
      <c r="E24">
        <v>449005</v>
      </c>
      <c r="F24">
        <v>15549.350801024801</v>
      </c>
      <c r="G24">
        <v>6883.2007331860696</v>
      </c>
      <c r="H24">
        <v>21158.501230789701</v>
      </c>
      <c r="I24">
        <v>8582.3327831074002</v>
      </c>
      <c r="J24">
        <v>410530.75</v>
      </c>
      <c r="K24">
        <v>419192.75</v>
      </c>
      <c r="L24">
        <v>353613.75</v>
      </c>
      <c r="M24">
        <v>429585.5</v>
      </c>
      <c r="N24">
        <v>16406.866070337699</v>
      </c>
      <c r="O24">
        <v>11267.2546308613</v>
      </c>
      <c r="P24">
        <v>14672.0576919758</v>
      </c>
      <c r="Q24">
        <v>9739.8008364305497</v>
      </c>
      <c r="R24" s="1">
        <v>1.0440346632580699</v>
      </c>
      <c r="S24" s="1">
        <v>1.0093988187216101</v>
      </c>
      <c r="T24" s="1">
        <v>0.99978766851307799</v>
      </c>
      <c r="U24" s="1">
        <v>1.04520520362069</v>
      </c>
      <c r="V24">
        <v>5.6352207923778999E-2</v>
      </c>
      <c r="W24">
        <v>3.1713033017175998E-2</v>
      </c>
      <c r="X24">
        <v>7.2808448530776504E-2</v>
      </c>
      <c r="Y24">
        <v>3.0995121104154099E-2</v>
      </c>
      <c r="Z24" s="2">
        <v>0.202256702776894</v>
      </c>
      <c r="AA24" s="2">
        <v>0.592856431658636</v>
      </c>
      <c r="AB24" s="2">
        <v>0.99608944329622295</v>
      </c>
      <c r="AC24" s="2">
        <v>4.0295915351871901E-2</v>
      </c>
      <c r="AD24" s="2">
        <v>0.22857142857142801</v>
      </c>
      <c r="AE24" s="2">
        <v>0.4</v>
      </c>
      <c r="AF24" s="2">
        <v>1</v>
      </c>
      <c r="AG24" s="2">
        <v>5.7142857142857099E-2</v>
      </c>
      <c r="AH24" s="3">
        <f t="shared" si="0"/>
        <v>0.95761922826689261</v>
      </c>
      <c r="AI24" s="3">
        <f t="shared" si="1"/>
        <v>1.0354729807831837</v>
      </c>
      <c r="AJ24" s="4">
        <f t="shared" si="2"/>
        <v>0</v>
      </c>
      <c r="AK24" t="b">
        <f t="shared" si="3"/>
        <v>0</v>
      </c>
      <c r="AL24" t="b">
        <f t="shared" si="4"/>
        <v>0</v>
      </c>
      <c r="AM24" t="b">
        <f t="shared" si="5"/>
        <v>0</v>
      </c>
      <c r="AN24" t="b">
        <f t="shared" si="6"/>
        <v>0</v>
      </c>
    </row>
    <row r="25" spans="1:40" x14ac:dyDescent="0.2">
      <c r="A25" t="s">
        <v>56</v>
      </c>
      <c r="B25">
        <v>401138.66666666599</v>
      </c>
      <c r="C25">
        <v>429596.66666666599</v>
      </c>
      <c r="D25">
        <v>357310.66666666599</v>
      </c>
      <c r="E25">
        <v>428460.66666666599</v>
      </c>
      <c r="F25">
        <v>5506.4566949476002</v>
      </c>
      <c r="G25">
        <v>14529.582662049599</v>
      </c>
      <c r="H25">
        <v>14762.030393321</v>
      </c>
      <c r="I25">
        <v>5128.9547018211497</v>
      </c>
      <c r="J25">
        <v>414164</v>
      </c>
      <c r="K25">
        <v>411973.25</v>
      </c>
      <c r="L25">
        <v>344023</v>
      </c>
      <c r="M25">
        <v>427070</v>
      </c>
      <c r="N25">
        <v>10991.069192758199</v>
      </c>
      <c r="O25">
        <v>33528.588461937899</v>
      </c>
      <c r="P25">
        <v>14559.2938702397</v>
      </c>
      <c r="Q25">
        <v>12749.4319089126</v>
      </c>
      <c r="R25" s="1">
        <v>0.96855030052507296</v>
      </c>
      <c r="S25" s="1">
        <v>1.0427780606305499</v>
      </c>
      <c r="T25" s="1">
        <v>1.03862435554211</v>
      </c>
      <c r="U25" s="1">
        <v>1.0032562967819401</v>
      </c>
      <c r="V25">
        <v>2.8938361374863698E-2</v>
      </c>
      <c r="W25">
        <v>9.1903398902949393E-2</v>
      </c>
      <c r="X25">
        <v>6.1427503117058198E-2</v>
      </c>
      <c r="Y25">
        <v>3.2268592569480302E-2</v>
      </c>
      <c r="Z25" s="2">
        <v>0.100672772793255</v>
      </c>
      <c r="AA25" s="2">
        <v>0.39704616381314001</v>
      </c>
      <c r="AB25" s="2">
        <v>0.29567133511831101</v>
      </c>
      <c r="AC25" s="2">
        <v>0.85248950721465699</v>
      </c>
      <c r="AD25" s="2">
        <v>0.114285714285714</v>
      </c>
      <c r="AE25" s="2">
        <v>0.628571428571428</v>
      </c>
      <c r="AF25" s="2">
        <v>0.4</v>
      </c>
      <c r="AG25" s="2">
        <v>0.628571428571428</v>
      </c>
      <c r="AH25" s="3">
        <f t="shared" si="0"/>
        <v>1.0723494226154784</v>
      </c>
      <c r="AI25" s="3">
        <f t="shared" si="1"/>
        <v>0.96209954414968057</v>
      </c>
      <c r="AJ25" s="4">
        <f t="shared" si="2"/>
        <v>0</v>
      </c>
      <c r="AK25" t="b">
        <f t="shared" si="3"/>
        <v>0</v>
      </c>
      <c r="AL25" t="b">
        <f t="shared" si="4"/>
        <v>0</v>
      </c>
      <c r="AM25" t="b">
        <f t="shared" si="5"/>
        <v>0</v>
      </c>
      <c r="AN25" t="b">
        <f t="shared" si="6"/>
        <v>0</v>
      </c>
    </row>
    <row r="26" spans="1:40" x14ac:dyDescent="0.2">
      <c r="A26" t="s">
        <v>57</v>
      </c>
      <c r="B26">
        <v>409522.33333333302</v>
      </c>
      <c r="C26">
        <v>415724.33333333302</v>
      </c>
      <c r="D26">
        <v>320583.66666666599</v>
      </c>
      <c r="E26">
        <v>383776</v>
      </c>
      <c r="F26">
        <v>4056.99572754684</v>
      </c>
      <c r="G26">
        <v>24740.146267419899</v>
      </c>
      <c r="H26">
        <v>11522.929199354299</v>
      </c>
      <c r="I26">
        <v>9353.3692859845905</v>
      </c>
      <c r="J26">
        <v>410125.25</v>
      </c>
      <c r="K26">
        <v>401176.5</v>
      </c>
      <c r="L26">
        <v>339278</v>
      </c>
      <c r="M26">
        <v>420005.25</v>
      </c>
      <c r="N26">
        <v>13232.876743802401</v>
      </c>
      <c r="O26">
        <v>33212.145976033098</v>
      </c>
      <c r="P26">
        <v>17575.0827594068</v>
      </c>
      <c r="Q26">
        <v>15531.932877677</v>
      </c>
      <c r="R26" s="1">
        <v>0.99852992063603296</v>
      </c>
      <c r="S26" s="1">
        <v>1.03626292500516</v>
      </c>
      <c r="T26" s="1">
        <v>0.94489965947295895</v>
      </c>
      <c r="U26" s="1">
        <v>0.913740959190391</v>
      </c>
      <c r="V26">
        <v>3.3702436519961403E-2</v>
      </c>
      <c r="W26">
        <v>0.10565419690342601</v>
      </c>
      <c r="X26">
        <v>5.9576123985463497E-2</v>
      </c>
      <c r="Y26">
        <v>4.04688923499971E-2</v>
      </c>
      <c r="Z26" s="2">
        <v>0.93597750103603505</v>
      </c>
      <c r="AA26" s="2">
        <v>0.536057757197272</v>
      </c>
      <c r="AB26" s="2">
        <v>0.150938278485687</v>
      </c>
      <c r="AC26" s="2">
        <v>1.27812215449988E-2</v>
      </c>
      <c r="AD26" s="2">
        <v>0.85714285714285698</v>
      </c>
      <c r="AE26" s="2">
        <v>0.628571428571428</v>
      </c>
      <c r="AF26" s="2">
        <v>0.22857142857142801</v>
      </c>
      <c r="AG26" s="2">
        <v>5.7142857142857099E-2</v>
      </c>
      <c r="AH26" s="3">
        <f t="shared" si="0"/>
        <v>0.94629078202392458</v>
      </c>
      <c r="AI26" s="3">
        <f t="shared" si="1"/>
        <v>0.88176556078742374</v>
      </c>
      <c r="AJ26" s="4">
        <f t="shared" si="2"/>
        <v>0</v>
      </c>
      <c r="AK26" t="b">
        <f t="shared" si="3"/>
        <v>0</v>
      </c>
      <c r="AL26" t="b">
        <f t="shared" si="4"/>
        <v>0</v>
      </c>
      <c r="AM26" t="b">
        <f t="shared" si="5"/>
        <v>0</v>
      </c>
      <c r="AN26" t="b">
        <f t="shared" si="6"/>
        <v>0</v>
      </c>
    </row>
    <row r="27" spans="1:40" x14ac:dyDescent="0.2">
      <c r="A27" t="s">
        <v>58</v>
      </c>
      <c r="B27">
        <v>188856</v>
      </c>
      <c r="C27">
        <v>181573</v>
      </c>
      <c r="D27">
        <v>105416.33333333299</v>
      </c>
      <c r="E27">
        <v>113852</v>
      </c>
      <c r="F27">
        <v>29559.430576382802</v>
      </c>
      <c r="G27">
        <v>8305.3579694074597</v>
      </c>
      <c r="H27">
        <v>10072.3493949194</v>
      </c>
      <c r="I27">
        <v>13702.7602693763</v>
      </c>
      <c r="J27">
        <v>354695</v>
      </c>
      <c r="K27">
        <v>351514.75</v>
      </c>
      <c r="L27">
        <v>275195.75</v>
      </c>
      <c r="M27">
        <v>344447.75</v>
      </c>
      <c r="N27">
        <v>110925.747780516</v>
      </c>
      <c r="O27">
        <v>102296.450623909</v>
      </c>
      <c r="P27">
        <v>114720.291118223</v>
      </c>
      <c r="Q27">
        <v>145484.41218764</v>
      </c>
      <c r="R27" s="1">
        <v>0.53244618615993999</v>
      </c>
      <c r="S27" s="1">
        <v>0.51654446932881104</v>
      </c>
      <c r="T27" s="1">
        <v>0.38305945252909301</v>
      </c>
      <c r="U27" s="1">
        <v>0.33053489244740297</v>
      </c>
      <c r="V27">
        <v>0.18620514849738101</v>
      </c>
      <c r="W27">
        <v>0.152168268468865</v>
      </c>
      <c r="X27">
        <v>0.16382605529098801</v>
      </c>
      <c r="Y27">
        <v>0.145165415584565</v>
      </c>
      <c r="Z27" s="2">
        <v>5.3044079926976198E-2</v>
      </c>
      <c r="AA27" s="2">
        <v>4.4320047893193902E-2</v>
      </c>
      <c r="AB27" s="2">
        <v>5.8782123612011003E-2</v>
      </c>
      <c r="AC27" s="2">
        <v>4.9604231732071097E-2</v>
      </c>
      <c r="AD27" s="2">
        <v>0.114285714285714</v>
      </c>
      <c r="AE27" s="2">
        <v>5.7142857142857099E-2</v>
      </c>
      <c r="AF27" s="2">
        <v>0.22857142857142801</v>
      </c>
      <c r="AG27" s="2">
        <v>0.114285714285714</v>
      </c>
      <c r="AH27" s="3">
        <f t="shared" si="0"/>
        <v>0.71943317932608286</v>
      </c>
      <c r="AI27" s="3">
        <f t="shared" si="1"/>
        <v>0.63989629562173866</v>
      </c>
      <c r="AJ27" s="4">
        <f t="shared" si="2"/>
        <v>2</v>
      </c>
      <c r="AK27" t="b">
        <f t="shared" si="3"/>
        <v>0</v>
      </c>
      <c r="AL27" t="b">
        <f t="shared" si="4"/>
        <v>0</v>
      </c>
      <c r="AM27" t="b">
        <f t="shared" si="5"/>
        <v>0</v>
      </c>
      <c r="AN27" t="b">
        <f t="shared" si="6"/>
        <v>0</v>
      </c>
    </row>
    <row r="28" spans="1:40" x14ac:dyDescent="0.2">
      <c r="A28" t="s">
        <v>59</v>
      </c>
      <c r="B28">
        <v>367473.66666666599</v>
      </c>
      <c r="C28">
        <v>385093</v>
      </c>
      <c r="D28">
        <v>319115.66666666599</v>
      </c>
      <c r="E28">
        <v>386141</v>
      </c>
      <c r="F28">
        <v>20599.720734352999</v>
      </c>
      <c r="G28">
        <v>14307.1513936213</v>
      </c>
      <c r="H28">
        <v>15221.5578155894</v>
      </c>
      <c r="I28">
        <v>10866.102705202</v>
      </c>
      <c r="J28">
        <v>294682.75</v>
      </c>
      <c r="K28">
        <v>306880.5</v>
      </c>
      <c r="L28">
        <v>223179.25</v>
      </c>
      <c r="M28">
        <v>308122.75</v>
      </c>
      <c r="N28">
        <v>131320.41105473001</v>
      </c>
      <c r="O28">
        <v>106433.024970322</v>
      </c>
      <c r="P28">
        <v>113043.613956074</v>
      </c>
      <c r="Q28">
        <v>136214.279710009</v>
      </c>
      <c r="R28" s="1">
        <v>1.24701451532764</v>
      </c>
      <c r="S28" s="1">
        <v>1.25486304929769</v>
      </c>
      <c r="T28" s="1">
        <v>1.4298626179031699</v>
      </c>
      <c r="U28" s="1">
        <v>1.25320509439825</v>
      </c>
      <c r="V28">
        <v>0.56009056170564397</v>
      </c>
      <c r="W28">
        <v>0.43770455549502302</v>
      </c>
      <c r="X28">
        <v>0.72745101996727801</v>
      </c>
      <c r="Y28">
        <v>0.55513563259083198</v>
      </c>
      <c r="Z28" s="2">
        <v>0.35069678045475999</v>
      </c>
      <c r="AA28" s="2">
        <v>0.238361743316894</v>
      </c>
      <c r="AB28" s="2">
        <v>0.18791024180537</v>
      </c>
      <c r="AC28" s="2">
        <v>0.33556904162060402</v>
      </c>
      <c r="AD28" s="2">
        <v>1</v>
      </c>
      <c r="AE28" s="2">
        <v>0.85714285714285698</v>
      </c>
      <c r="AF28" s="2">
        <v>0.628571428571428</v>
      </c>
      <c r="AG28" s="2">
        <v>1</v>
      </c>
      <c r="AH28" s="3">
        <f t="shared" si="0"/>
        <v>1.1466286882213945</v>
      </c>
      <c r="AI28" s="3">
        <f t="shared" si="1"/>
        <v>0.99867877622154233</v>
      </c>
      <c r="AJ28" s="4">
        <f t="shared" si="2"/>
        <v>0</v>
      </c>
      <c r="AK28" t="b">
        <f t="shared" si="3"/>
        <v>0</v>
      </c>
      <c r="AL28" t="b">
        <f t="shared" si="4"/>
        <v>0</v>
      </c>
      <c r="AM28" t="b">
        <f t="shared" si="5"/>
        <v>0</v>
      </c>
      <c r="AN28" t="b">
        <f t="shared" si="6"/>
        <v>0</v>
      </c>
    </row>
    <row r="29" spans="1:40" x14ac:dyDescent="0.2">
      <c r="A29" t="s">
        <v>60</v>
      </c>
      <c r="B29">
        <v>374823.33333333302</v>
      </c>
      <c r="C29">
        <v>392163</v>
      </c>
      <c r="D29">
        <v>338252</v>
      </c>
      <c r="E29">
        <v>409092</v>
      </c>
      <c r="F29">
        <v>7156.63079481772</v>
      </c>
      <c r="G29">
        <v>14048.5518114857</v>
      </c>
      <c r="H29">
        <v>15375.665546570601</v>
      </c>
      <c r="I29">
        <v>7828.9122488376297</v>
      </c>
      <c r="J29">
        <v>382749.83333333302</v>
      </c>
      <c r="K29">
        <v>378035.16666666599</v>
      </c>
      <c r="L29">
        <v>343680.66666666599</v>
      </c>
      <c r="M29">
        <v>405856.5</v>
      </c>
      <c r="N29">
        <v>10095.0850499966</v>
      </c>
      <c r="O29">
        <v>8586.9274695124004</v>
      </c>
      <c r="P29">
        <v>14366.208681021801</v>
      </c>
      <c r="Q29">
        <v>8650.4011178673099</v>
      </c>
      <c r="R29" s="1">
        <v>0.97929065068175503</v>
      </c>
      <c r="S29" s="1">
        <v>1.0373717436340799</v>
      </c>
      <c r="T29" s="1">
        <v>0.98420432921258205</v>
      </c>
      <c r="U29" s="1">
        <v>1.0079720295227499</v>
      </c>
      <c r="V29">
        <v>3.1886467906807998E-2</v>
      </c>
      <c r="W29">
        <v>4.4002898404266001E-2</v>
      </c>
      <c r="X29">
        <v>6.07788762867532E-2</v>
      </c>
      <c r="Y29">
        <v>2.8873075264202699E-2</v>
      </c>
      <c r="Z29" s="2">
        <v>0.22566812217322399</v>
      </c>
      <c r="AA29" s="2">
        <v>0.21527381862560499</v>
      </c>
      <c r="AB29" s="2">
        <v>0.63784842142146403</v>
      </c>
      <c r="AC29" s="2">
        <v>0.59956970059383796</v>
      </c>
      <c r="AD29" s="2">
        <v>0.26190476190476097</v>
      </c>
      <c r="AE29" s="2">
        <v>9.5238095238095205E-2</v>
      </c>
      <c r="AF29" s="2">
        <v>0.71428571428571397</v>
      </c>
      <c r="AG29" s="2">
        <v>0.71428571428571397</v>
      </c>
      <c r="AH29" s="3">
        <f t="shared" si="0"/>
        <v>1.0050175895454596</v>
      </c>
      <c r="AI29" s="3">
        <f t="shared" si="1"/>
        <v>0.97165942267876115</v>
      </c>
      <c r="AJ29" s="4">
        <f t="shared" si="2"/>
        <v>0</v>
      </c>
      <c r="AK29" t="b">
        <f t="shared" si="3"/>
        <v>0</v>
      </c>
      <c r="AL29" t="b">
        <f t="shared" si="4"/>
        <v>0</v>
      </c>
      <c r="AM29" t="b">
        <f t="shared" si="5"/>
        <v>0</v>
      </c>
      <c r="AN29" t="b">
        <f t="shared" si="6"/>
        <v>0</v>
      </c>
    </row>
    <row r="30" spans="1:40" x14ac:dyDescent="0.2">
      <c r="A30" t="s">
        <v>61</v>
      </c>
      <c r="B30">
        <v>174308.33333333299</v>
      </c>
      <c r="C30">
        <v>186598.33333333299</v>
      </c>
      <c r="D30">
        <v>118955.33333333299</v>
      </c>
      <c r="E30">
        <v>137286</v>
      </c>
      <c r="F30">
        <v>4073.5395337879399</v>
      </c>
      <c r="G30">
        <v>8292.6962040902799</v>
      </c>
      <c r="H30">
        <v>9581.3966274929498</v>
      </c>
      <c r="I30">
        <v>11655.602429733</v>
      </c>
      <c r="J30">
        <v>340919</v>
      </c>
      <c r="K30">
        <v>361845.25</v>
      </c>
      <c r="L30">
        <v>332685</v>
      </c>
      <c r="M30">
        <v>398575</v>
      </c>
      <c r="N30">
        <v>72530.275650930693</v>
      </c>
      <c r="O30">
        <v>41903.363241113002</v>
      </c>
      <c r="P30">
        <v>33135.190347021198</v>
      </c>
      <c r="Q30">
        <v>20027.841404737799</v>
      </c>
      <c r="R30" s="1">
        <v>0.51128958296056604</v>
      </c>
      <c r="S30" s="1">
        <v>0.51568545761850704</v>
      </c>
      <c r="T30" s="1">
        <v>0.357561457033931</v>
      </c>
      <c r="U30" s="1">
        <v>0.34444207489180201</v>
      </c>
      <c r="V30">
        <v>0.109430789345834</v>
      </c>
      <c r="W30">
        <v>6.39652837695944E-2</v>
      </c>
      <c r="X30">
        <v>4.5800963289540503E-2</v>
      </c>
      <c r="Y30">
        <v>3.3981195125073103E-2</v>
      </c>
      <c r="Z30" s="2">
        <v>1.9135881196557299E-2</v>
      </c>
      <c r="AA30" s="2">
        <v>2.66678523075098E-3</v>
      </c>
      <c r="AB30" s="2">
        <v>4.36002729112271E-4</v>
      </c>
      <c r="AC30" s="2">
        <v>5.2550869573085198E-6</v>
      </c>
      <c r="AD30" s="2">
        <v>5.7142857142857099E-2</v>
      </c>
      <c r="AE30" s="2">
        <v>5.7142857142857099E-2</v>
      </c>
      <c r="AF30" s="2">
        <v>5.7142857142857099E-2</v>
      </c>
      <c r="AG30" s="2">
        <v>5.7142857142857099E-2</v>
      </c>
      <c r="AH30" s="3">
        <f t="shared" si="0"/>
        <v>0.69933256798135945</v>
      </c>
      <c r="AI30" s="3">
        <f t="shared" si="1"/>
        <v>0.66793055689891645</v>
      </c>
      <c r="AJ30" s="4">
        <f t="shared" si="2"/>
        <v>2</v>
      </c>
      <c r="AK30" t="b">
        <f t="shared" si="3"/>
        <v>0</v>
      </c>
      <c r="AL30" t="b">
        <f t="shared" si="4"/>
        <v>0</v>
      </c>
      <c r="AM30" t="b">
        <f t="shared" si="5"/>
        <v>0</v>
      </c>
      <c r="AN30" t="b">
        <f t="shared" si="6"/>
        <v>0</v>
      </c>
    </row>
    <row r="31" spans="1:40" x14ac:dyDescent="0.2">
      <c r="A31" t="s">
        <v>62</v>
      </c>
      <c r="B31">
        <v>398430.33333333302</v>
      </c>
      <c r="C31">
        <v>397082</v>
      </c>
      <c r="D31">
        <v>344071.33333333302</v>
      </c>
      <c r="E31">
        <v>415526.33333333302</v>
      </c>
      <c r="F31">
        <v>9734.2909517505796</v>
      </c>
      <c r="G31">
        <v>4414.1940374206397</v>
      </c>
      <c r="H31">
        <v>19960.0610303008</v>
      </c>
      <c r="I31">
        <v>17321.186285394298</v>
      </c>
      <c r="J31">
        <v>345924.75</v>
      </c>
      <c r="K31">
        <v>367908.75</v>
      </c>
      <c r="L31">
        <v>337687.5</v>
      </c>
      <c r="M31">
        <v>405320.5</v>
      </c>
      <c r="N31">
        <v>79853.918310771202</v>
      </c>
      <c r="O31">
        <v>46725.843365850502</v>
      </c>
      <c r="P31">
        <v>35420.588123293397</v>
      </c>
      <c r="Q31">
        <v>23325.843443128299</v>
      </c>
      <c r="R31" s="1">
        <v>1.15178325151158</v>
      </c>
      <c r="S31" s="1">
        <v>1.07929479796281</v>
      </c>
      <c r="T31" s="1">
        <v>1.0189045591954999</v>
      </c>
      <c r="U31" s="1">
        <v>1.0251796623495</v>
      </c>
      <c r="V31">
        <v>0.26736478097748301</v>
      </c>
      <c r="W31">
        <v>0.137598730798136</v>
      </c>
      <c r="X31">
        <v>0.12213080875903901</v>
      </c>
      <c r="Y31">
        <v>7.28493573696576E-2</v>
      </c>
      <c r="Z31" s="2">
        <v>0.28068679049310402</v>
      </c>
      <c r="AA31" s="2">
        <v>0.30085175749686499</v>
      </c>
      <c r="AB31" s="2">
        <v>0.77522940321261202</v>
      </c>
      <c r="AC31" s="2">
        <v>0.53596864595072502</v>
      </c>
      <c r="AD31" s="2">
        <v>0.4</v>
      </c>
      <c r="AE31" s="2">
        <v>0.22857142857142801</v>
      </c>
      <c r="AF31" s="2">
        <v>1</v>
      </c>
      <c r="AG31" s="2">
        <v>0.628571428571428</v>
      </c>
      <c r="AH31" s="3">
        <f t="shared" si="0"/>
        <v>0.88463220650092589</v>
      </c>
      <c r="AI31" s="3">
        <f t="shared" si="1"/>
        <v>0.94986065371995365</v>
      </c>
      <c r="AJ31" s="4">
        <f t="shared" si="2"/>
        <v>0</v>
      </c>
      <c r="AK31" t="b">
        <f t="shared" ref="AK31:AK94" si="7">(S31/R31&lt;0.85)</f>
        <v>0</v>
      </c>
      <c r="AL31" t="b">
        <f t="shared" ref="AL31:AL94" si="8">(U31/T31&lt;0.85)</f>
        <v>0</v>
      </c>
      <c r="AM31" t="b">
        <f t="shared" si="5"/>
        <v>0</v>
      </c>
      <c r="AN31" t="b">
        <f t="shared" si="6"/>
        <v>0</v>
      </c>
    </row>
    <row r="32" spans="1:40" x14ac:dyDescent="0.2">
      <c r="A32" t="s">
        <v>63</v>
      </c>
      <c r="B32">
        <v>402145.33333333302</v>
      </c>
      <c r="C32">
        <v>380480.33333333302</v>
      </c>
      <c r="D32">
        <v>328641</v>
      </c>
      <c r="E32">
        <v>406734.66666666599</v>
      </c>
      <c r="F32">
        <v>4521.3449695121999</v>
      </c>
      <c r="G32">
        <v>5017.3060832814699</v>
      </c>
      <c r="H32">
        <v>17180.662065240602</v>
      </c>
      <c r="I32">
        <v>23213.5976602794</v>
      </c>
      <c r="J32">
        <v>395372.5</v>
      </c>
      <c r="K32">
        <v>405244.25</v>
      </c>
      <c r="L32">
        <v>357028</v>
      </c>
      <c r="M32">
        <v>427931.75</v>
      </c>
      <c r="N32">
        <v>28898.9846938146</v>
      </c>
      <c r="O32">
        <v>12034.589935542699</v>
      </c>
      <c r="P32">
        <v>14059.8002593683</v>
      </c>
      <c r="Q32">
        <v>9161.1853445210108</v>
      </c>
      <c r="R32" s="1">
        <v>1.0171302590173401</v>
      </c>
      <c r="S32" s="1">
        <v>0.93889138052750398</v>
      </c>
      <c r="T32" s="1">
        <v>0.92049082985088004</v>
      </c>
      <c r="U32" s="1">
        <v>0.95046620557288997</v>
      </c>
      <c r="V32">
        <v>7.5219526128025002E-2</v>
      </c>
      <c r="W32">
        <v>3.0507616707223E-2</v>
      </c>
      <c r="X32">
        <v>6.0246611848371698E-2</v>
      </c>
      <c r="Y32">
        <v>5.7936668935094603E-2</v>
      </c>
      <c r="Z32" s="2">
        <v>0.67422578066719696</v>
      </c>
      <c r="AA32" s="2">
        <v>1.8872814101761198E-2</v>
      </c>
      <c r="AB32" s="2">
        <v>8.2132357617847096E-2</v>
      </c>
      <c r="AC32" s="2">
        <v>0.249782729546975</v>
      </c>
      <c r="AD32" s="2">
        <v>1</v>
      </c>
      <c r="AE32" s="2">
        <v>5.7142857142857099E-2</v>
      </c>
      <c r="AF32" s="2">
        <v>5.7142857142857099E-2</v>
      </c>
      <c r="AG32" s="2">
        <v>0.22857142857142801</v>
      </c>
      <c r="AH32" s="3">
        <f t="shared" si="0"/>
        <v>0.90498814846013487</v>
      </c>
      <c r="AI32" s="3">
        <f t="shared" si="1"/>
        <v>1.0123281833079378</v>
      </c>
      <c r="AJ32" s="4">
        <f t="shared" si="2"/>
        <v>0</v>
      </c>
      <c r="AK32" t="b">
        <f t="shared" si="7"/>
        <v>0</v>
      </c>
      <c r="AL32" t="b">
        <f t="shared" si="8"/>
        <v>0</v>
      </c>
      <c r="AM32" t="b">
        <f t="shared" si="5"/>
        <v>0</v>
      </c>
      <c r="AN32" t="b">
        <f t="shared" si="6"/>
        <v>0</v>
      </c>
    </row>
    <row r="33" spans="1:40" x14ac:dyDescent="0.2">
      <c r="A33" t="s">
        <v>64</v>
      </c>
      <c r="B33">
        <v>419753.33333333302</v>
      </c>
      <c r="C33">
        <v>406296</v>
      </c>
      <c r="D33">
        <v>353435.66666666599</v>
      </c>
      <c r="E33">
        <v>444004.66666666599</v>
      </c>
      <c r="F33">
        <v>16156.551003643401</v>
      </c>
      <c r="G33">
        <v>15986.6372011126</v>
      </c>
      <c r="H33">
        <v>2674.4839377594499</v>
      </c>
      <c r="I33">
        <v>8934.6955366891598</v>
      </c>
      <c r="J33">
        <v>410421.75</v>
      </c>
      <c r="K33">
        <v>418323.75</v>
      </c>
      <c r="L33">
        <v>358256.75</v>
      </c>
      <c r="M33">
        <v>432472.75</v>
      </c>
      <c r="N33">
        <v>14322.4632047005</v>
      </c>
      <c r="O33">
        <v>6161.8764119922598</v>
      </c>
      <c r="P33">
        <v>8982.32621596432</v>
      </c>
      <c r="Q33">
        <v>3824.7523993935401</v>
      </c>
      <c r="R33" s="1">
        <v>1.0227365711815499</v>
      </c>
      <c r="S33" s="1">
        <v>0.97124774770736699</v>
      </c>
      <c r="T33" s="1">
        <v>0.98654293789765701</v>
      </c>
      <c r="U33" s="1">
        <v>1.0266650711904199</v>
      </c>
      <c r="V33">
        <v>5.3136273328221101E-2</v>
      </c>
      <c r="W33">
        <v>4.0806024167877097E-2</v>
      </c>
      <c r="X33">
        <v>2.58369180127602E-2</v>
      </c>
      <c r="Y33">
        <v>2.2566766847955898E-2</v>
      </c>
      <c r="Z33" s="2">
        <v>0.47085548159782797</v>
      </c>
      <c r="AA33" s="2">
        <v>0.32172687628706997</v>
      </c>
      <c r="AB33" s="2">
        <v>0.37215161543346198</v>
      </c>
      <c r="AC33" s="2">
        <v>0.14266786095591599</v>
      </c>
      <c r="AD33" s="2">
        <v>1</v>
      </c>
      <c r="AE33" s="2">
        <v>0.4</v>
      </c>
      <c r="AF33" s="2">
        <v>0.628571428571428</v>
      </c>
      <c r="AG33" s="2">
        <v>0.22857142857142801</v>
      </c>
      <c r="AH33" s="3">
        <f t="shared" si="0"/>
        <v>0.96461099142853668</v>
      </c>
      <c r="AI33" s="3">
        <f t="shared" si="1"/>
        <v>1.0570578656309533</v>
      </c>
      <c r="AJ33" s="4">
        <f t="shared" si="2"/>
        <v>0</v>
      </c>
      <c r="AK33" t="b">
        <f t="shared" si="7"/>
        <v>0</v>
      </c>
      <c r="AL33" t="b">
        <f t="shared" si="8"/>
        <v>0</v>
      </c>
      <c r="AM33" t="b">
        <f t="shared" si="5"/>
        <v>0</v>
      </c>
      <c r="AN33" t="b">
        <f t="shared" si="6"/>
        <v>0</v>
      </c>
    </row>
    <row r="34" spans="1:40" x14ac:dyDescent="0.2">
      <c r="A34" t="s">
        <v>65</v>
      </c>
      <c r="B34">
        <v>388786.66666666599</v>
      </c>
      <c r="C34">
        <v>421582.33333333302</v>
      </c>
      <c r="D34">
        <v>292349.66666666599</v>
      </c>
      <c r="E34">
        <v>371294.33333333302</v>
      </c>
      <c r="F34">
        <v>24212.5641420592</v>
      </c>
      <c r="G34">
        <v>9610.6423475922402</v>
      </c>
      <c r="H34">
        <v>2580.6823387107002</v>
      </c>
      <c r="I34">
        <v>4076.91823971653</v>
      </c>
      <c r="J34">
        <v>406525</v>
      </c>
      <c r="K34">
        <v>420810.75</v>
      </c>
      <c r="L34">
        <v>357511.25</v>
      </c>
      <c r="M34">
        <v>430584</v>
      </c>
      <c r="N34">
        <v>13964.876297339601</v>
      </c>
      <c r="O34">
        <v>11581.503827943299</v>
      </c>
      <c r="P34">
        <v>4237.1389226694</v>
      </c>
      <c r="Q34">
        <v>2516.59863042692</v>
      </c>
      <c r="R34" s="1">
        <v>0.95636594715372103</v>
      </c>
      <c r="S34" s="1">
        <v>1.0018335637417299</v>
      </c>
      <c r="T34" s="1">
        <v>0.81773557242371098</v>
      </c>
      <c r="U34" s="1">
        <v>0.86230406455728303</v>
      </c>
      <c r="V34">
        <v>6.8019767428500494E-2</v>
      </c>
      <c r="W34">
        <v>3.5802605052179103E-2</v>
      </c>
      <c r="X34">
        <v>1.2084432807063301E-2</v>
      </c>
      <c r="Y34">
        <v>1.07261144788981E-2</v>
      </c>
      <c r="Z34" s="2">
        <v>0.33883808333388798</v>
      </c>
      <c r="AA34" s="2">
        <v>0.92718599973869598</v>
      </c>
      <c r="AB34" s="2">
        <v>2.2552489856576501E-6</v>
      </c>
      <c r="AC34" s="2">
        <v>1.4851052327664101E-4</v>
      </c>
      <c r="AD34" s="2">
        <v>0.4</v>
      </c>
      <c r="AE34" s="2">
        <v>1</v>
      </c>
      <c r="AF34" s="2">
        <v>5.7142857142857099E-2</v>
      </c>
      <c r="AG34" s="2">
        <v>5.7142857142857099E-2</v>
      </c>
      <c r="AH34" s="3">
        <f t="shared" ref="AH34:AH65" si="9">T34/R34</f>
        <v>0.85504463522295682</v>
      </c>
      <c r="AI34" s="3">
        <f t="shared" ref="AI34:AI65" si="10">U34/S34</f>
        <v>0.86072586881265911</v>
      </c>
      <c r="AJ34" s="4">
        <f t="shared" ref="AJ34:AJ65" si="11">(R34&lt;0.85)+(T34&lt;0.85)</f>
        <v>1</v>
      </c>
      <c r="AK34" t="b">
        <f t="shared" si="7"/>
        <v>0</v>
      </c>
      <c r="AL34" t="b">
        <f t="shared" si="8"/>
        <v>0</v>
      </c>
      <c r="AM34" t="b">
        <f t="shared" si="5"/>
        <v>0</v>
      </c>
      <c r="AN34" t="b">
        <f t="shared" si="6"/>
        <v>0</v>
      </c>
    </row>
    <row r="35" spans="1:40" x14ac:dyDescent="0.2">
      <c r="A35" t="s">
        <v>66</v>
      </c>
      <c r="B35">
        <v>414657.33333333302</v>
      </c>
      <c r="C35">
        <v>451411.33333333302</v>
      </c>
      <c r="D35">
        <v>372065</v>
      </c>
      <c r="E35">
        <v>437252.33333333302</v>
      </c>
      <c r="F35">
        <v>17293.273615291298</v>
      </c>
      <c r="G35">
        <v>17212.428193992</v>
      </c>
      <c r="H35">
        <v>11136.4559443298</v>
      </c>
      <c r="I35">
        <v>13777.143184758301</v>
      </c>
      <c r="J35">
        <v>396550.25</v>
      </c>
      <c r="K35">
        <v>421993.75</v>
      </c>
      <c r="L35">
        <v>363103</v>
      </c>
      <c r="M35">
        <v>430225.5</v>
      </c>
      <c r="N35">
        <v>6717.8552318925904</v>
      </c>
      <c r="O35">
        <v>10953.0081218205</v>
      </c>
      <c r="P35">
        <v>13540.675069335801</v>
      </c>
      <c r="Q35">
        <v>4180.9842939990403</v>
      </c>
      <c r="R35" s="1">
        <v>1.04566151032141</v>
      </c>
      <c r="S35" s="1">
        <v>1.0697109455610001</v>
      </c>
      <c r="T35" s="1">
        <v>1.02468170188624</v>
      </c>
      <c r="U35" s="1">
        <v>1.01633290758761</v>
      </c>
      <c r="V35">
        <v>4.7069795640263701E-2</v>
      </c>
      <c r="W35">
        <v>4.9341371592948102E-2</v>
      </c>
      <c r="X35">
        <v>4.8998147460587498E-2</v>
      </c>
      <c r="Y35">
        <v>3.3511631136020001E-2</v>
      </c>
      <c r="Z35" s="2">
        <v>0.20391661575157599</v>
      </c>
      <c r="AA35" s="2">
        <v>7.5694009308122895E-2</v>
      </c>
      <c r="AB35" s="2">
        <v>0.38216988178494199</v>
      </c>
      <c r="AC35" s="2">
        <v>0.47323266231893402</v>
      </c>
      <c r="AD35" s="2">
        <v>0.114285714285714</v>
      </c>
      <c r="AE35" s="2">
        <v>5.7142857142857099E-2</v>
      </c>
      <c r="AF35" s="2">
        <v>0.22857142857142801</v>
      </c>
      <c r="AG35" s="2">
        <v>0.628571428571428</v>
      </c>
      <c r="AH35" s="3">
        <f t="shared" si="9"/>
        <v>0.97993632908155781</v>
      </c>
      <c r="AI35" s="3">
        <f t="shared" si="10"/>
        <v>0.95010050313601635</v>
      </c>
      <c r="AJ35" s="4">
        <f t="shared" si="11"/>
        <v>0</v>
      </c>
      <c r="AK35" t="b">
        <f t="shared" si="7"/>
        <v>0</v>
      </c>
      <c r="AL35" t="b">
        <f t="shared" si="8"/>
        <v>0</v>
      </c>
      <c r="AM35" t="b">
        <f t="shared" si="5"/>
        <v>0</v>
      </c>
      <c r="AN35" t="b">
        <f t="shared" si="6"/>
        <v>0</v>
      </c>
    </row>
    <row r="36" spans="1:40" x14ac:dyDescent="0.2">
      <c r="A36" t="s">
        <v>67</v>
      </c>
      <c r="B36">
        <v>211526</v>
      </c>
      <c r="C36">
        <v>187818.33333333299</v>
      </c>
      <c r="D36">
        <v>131827.66666666599</v>
      </c>
      <c r="E36">
        <v>147413.66666666599</v>
      </c>
      <c r="F36">
        <v>14903.668810061499</v>
      </c>
      <c r="G36">
        <v>2408.58263992193</v>
      </c>
      <c r="H36">
        <v>4943.0652770657698</v>
      </c>
      <c r="I36">
        <v>10768.608142807099</v>
      </c>
      <c r="J36">
        <v>304899.5</v>
      </c>
      <c r="K36">
        <v>305444</v>
      </c>
      <c r="L36">
        <v>247533</v>
      </c>
      <c r="M36">
        <v>286345.25</v>
      </c>
      <c r="N36">
        <v>108262.795756437</v>
      </c>
      <c r="O36">
        <v>137742.29925722399</v>
      </c>
      <c r="P36">
        <v>142031.81152356899</v>
      </c>
      <c r="Q36">
        <v>164858.687182639</v>
      </c>
      <c r="R36" s="1">
        <v>0.69375646729496099</v>
      </c>
      <c r="S36" s="1">
        <v>0.61490267719560099</v>
      </c>
      <c r="T36" s="1">
        <v>0.53256602823327204</v>
      </c>
      <c r="U36" s="1">
        <v>0.51481093772872599</v>
      </c>
      <c r="V36">
        <v>0.25113981846400402</v>
      </c>
      <c r="W36">
        <v>0.27740714634451002</v>
      </c>
      <c r="X36">
        <v>0.30623253158223801</v>
      </c>
      <c r="Y36">
        <v>0.29877044879709203</v>
      </c>
      <c r="Z36" s="2">
        <v>0.182633010442946</v>
      </c>
      <c r="AA36" s="2">
        <v>0.18618055255572299</v>
      </c>
      <c r="AB36" s="2">
        <v>0.20172226437048499</v>
      </c>
      <c r="AC36" s="2">
        <v>0.190390362044874</v>
      </c>
      <c r="AD36" s="2">
        <v>0.4</v>
      </c>
      <c r="AE36" s="2">
        <v>0.4</v>
      </c>
      <c r="AF36" s="2">
        <v>0.4</v>
      </c>
      <c r="AG36" s="2">
        <v>0.4</v>
      </c>
      <c r="AH36" s="3">
        <f t="shared" si="9"/>
        <v>0.76765558713969229</v>
      </c>
      <c r="AI36" s="3">
        <f t="shared" si="10"/>
        <v>0.83722344497934953</v>
      </c>
      <c r="AJ36" s="4">
        <f t="shared" si="11"/>
        <v>2</v>
      </c>
      <c r="AK36" t="b">
        <f t="shared" si="7"/>
        <v>0</v>
      </c>
      <c r="AL36" t="b">
        <f t="shared" si="8"/>
        <v>0</v>
      </c>
      <c r="AM36" t="b">
        <f t="shared" si="5"/>
        <v>0</v>
      </c>
      <c r="AN36" t="b">
        <f t="shared" si="6"/>
        <v>0</v>
      </c>
    </row>
    <row r="37" spans="1:40" x14ac:dyDescent="0.2">
      <c r="A37" t="s">
        <v>68</v>
      </c>
      <c r="B37">
        <v>395124.33333333302</v>
      </c>
      <c r="C37">
        <v>364754.33333333302</v>
      </c>
      <c r="D37">
        <v>309829.33333333302</v>
      </c>
      <c r="E37">
        <v>383942.66666666599</v>
      </c>
      <c r="F37">
        <v>12656.9724789672</v>
      </c>
      <c r="G37">
        <v>36993.355516002201</v>
      </c>
      <c r="H37">
        <v>15800.9246986792</v>
      </c>
      <c r="I37">
        <v>8206.6658475493696</v>
      </c>
      <c r="J37">
        <v>302668.5</v>
      </c>
      <c r="K37">
        <v>294984.5</v>
      </c>
      <c r="L37">
        <v>226113.25</v>
      </c>
      <c r="M37">
        <v>277991.75</v>
      </c>
      <c r="N37">
        <v>105705.087034636</v>
      </c>
      <c r="O37">
        <v>125739.79918731601</v>
      </c>
      <c r="P37">
        <v>117215.652488266</v>
      </c>
      <c r="Q37">
        <v>155221.15128717601</v>
      </c>
      <c r="R37" s="1">
        <v>1.3054689646703601</v>
      </c>
      <c r="S37" s="1">
        <v>1.2365203369442499</v>
      </c>
      <c r="T37" s="1">
        <v>1.37023961812646</v>
      </c>
      <c r="U37" s="1">
        <v>1.38112971577993</v>
      </c>
      <c r="V37">
        <v>0.45784066753527403</v>
      </c>
      <c r="W37">
        <v>0.54179170940434895</v>
      </c>
      <c r="X37">
        <v>0.71375249046355205</v>
      </c>
      <c r="Y37">
        <v>0.77174076589859297</v>
      </c>
      <c r="Z37" s="2">
        <v>0.17818137159151701</v>
      </c>
      <c r="AA37" s="2">
        <v>0.35774214330610099</v>
      </c>
      <c r="AB37" s="2">
        <v>0.249003621601535</v>
      </c>
      <c r="AC37" s="2">
        <v>0.26565094543486301</v>
      </c>
      <c r="AD37" s="2">
        <v>0.628571428571428</v>
      </c>
      <c r="AE37" s="2">
        <v>1</v>
      </c>
      <c r="AF37" s="2">
        <v>0.85714285714285698</v>
      </c>
      <c r="AG37" s="2">
        <v>1</v>
      </c>
      <c r="AH37" s="3">
        <f t="shared" si="9"/>
        <v>1.0496148550513071</v>
      </c>
      <c r="AI37" s="3">
        <f t="shared" si="10"/>
        <v>1.1169486457400659</v>
      </c>
      <c r="AJ37" s="4">
        <f t="shared" si="11"/>
        <v>0</v>
      </c>
      <c r="AK37" t="b">
        <f t="shared" si="7"/>
        <v>0</v>
      </c>
      <c r="AL37" t="b">
        <f t="shared" si="8"/>
        <v>0</v>
      </c>
      <c r="AM37" t="b">
        <f t="shared" si="5"/>
        <v>0</v>
      </c>
      <c r="AN37" t="b">
        <f t="shared" si="6"/>
        <v>0</v>
      </c>
    </row>
    <row r="38" spans="1:40" x14ac:dyDescent="0.2">
      <c r="A38" t="s">
        <v>140</v>
      </c>
      <c r="B38">
        <v>255373.33333333299</v>
      </c>
      <c r="C38">
        <v>316344.66666666599</v>
      </c>
      <c r="D38">
        <v>298087</v>
      </c>
      <c r="E38">
        <v>360974</v>
      </c>
      <c r="F38">
        <v>4250.1026262119003</v>
      </c>
      <c r="G38">
        <v>4507.6464294943598</v>
      </c>
      <c r="H38">
        <v>11176.7879106655</v>
      </c>
      <c r="I38">
        <v>11785.871711502699</v>
      </c>
      <c r="J38">
        <v>359451.8</v>
      </c>
      <c r="K38">
        <v>358835.4</v>
      </c>
      <c r="L38">
        <v>340827.6</v>
      </c>
      <c r="M38">
        <v>394183.6</v>
      </c>
      <c r="N38">
        <v>53525.193093533002</v>
      </c>
      <c r="O38">
        <v>33420.100041741302</v>
      </c>
      <c r="P38">
        <v>11580.212748477399</v>
      </c>
      <c r="Q38">
        <v>14935.9300614323</v>
      </c>
      <c r="R38" s="1">
        <v>0.71045223124027501</v>
      </c>
      <c r="S38" s="1">
        <v>0.881587119516822</v>
      </c>
      <c r="T38" s="1">
        <v>0.87459759714295404</v>
      </c>
      <c r="U38" s="1">
        <v>0.91575093433618204</v>
      </c>
      <c r="V38">
        <v>0.106450607213755</v>
      </c>
      <c r="W38">
        <v>8.3061923469566604E-2</v>
      </c>
      <c r="X38">
        <v>4.4254104931755897E-2</v>
      </c>
      <c r="Y38">
        <v>4.5803547904855503E-2</v>
      </c>
      <c r="Z38" s="2">
        <v>1.18460752595929E-2</v>
      </c>
      <c r="AA38" s="2">
        <v>4.5670246993714803E-2</v>
      </c>
      <c r="AB38" s="2">
        <v>4.8866212785220204E-3</v>
      </c>
      <c r="AC38" s="2">
        <v>1.6179635543361898E-2</v>
      </c>
      <c r="AD38" s="2">
        <v>3.5714285714285698E-2</v>
      </c>
      <c r="AE38" s="2">
        <v>0.14285714285714199</v>
      </c>
      <c r="AF38" s="2">
        <v>3.5714285714285698E-2</v>
      </c>
      <c r="AG38" s="2">
        <v>3.5714285714285698E-2</v>
      </c>
      <c r="AH38" s="3">
        <f t="shared" si="9"/>
        <v>1.2310434941081423</v>
      </c>
      <c r="AI38" s="3">
        <f t="shared" si="10"/>
        <v>1.0387526247412557</v>
      </c>
      <c r="AJ38" s="4">
        <f t="shared" si="11"/>
        <v>1</v>
      </c>
      <c r="AK38" t="b">
        <f t="shared" si="7"/>
        <v>0</v>
      </c>
      <c r="AL38" t="b">
        <f t="shared" si="8"/>
        <v>0</v>
      </c>
      <c r="AM38" t="b">
        <f t="shared" si="5"/>
        <v>1</v>
      </c>
      <c r="AN38" t="b">
        <f t="shared" si="6"/>
        <v>0</v>
      </c>
    </row>
    <row r="39" spans="1:40" x14ac:dyDescent="0.2">
      <c r="A39" t="s">
        <v>69</v>
      </c>
      <c r="B39">
        <v>387244.33333333302</v>
      </c>
      <c r="C39">
        <v>360181.33333333302</v>
      </c>
      <c r="D39">
        <v>314056.66666666599</v>
      </c>
      <c r="E39">
        <v>376734.66666666599</v>
      </c>
      <c r="F39">
        <v>17948.0729420551</v>
      </c>
      <c r="G39">
        <v>22330.3496240729</v>
      </c>
      <c r="H39">
        <v>4867.5293870025398</v>
      </c>
      <c r="I39">
        <v>28121.795325571398</v>
      </c>
      <c r="J39">
        <v>315000.75</v>
      </c>
      <c r="K39">
        <v>351533.25</v>
      </c>
      <c r="L39">
        <v>328489.75</v>
      </c>
      <c r="M39">
        <v>383829</v>
      </c>
      <c r="N39">
        <v>77624.282323574502</v>
      </c>
      <c r="O39">
        <v>53802.285728241397</v>
      </c>
      <c r="P39">
        <v>29115.5329492122</v>
      </c>
      <c r="Q39">
        <v>14833.125788810201</v>
      </c>
      <c r="R39" s="1">
        <v>1.22934416293717</v>
      </c>
      <c r="S39" s="1">
        <v>1.0246010393990701</v>
      </c>
      <c r="T39" s="1">
        <v>0.95606230229913303</v>
      </c>
      <c r="U39" s="1">
        <v>0.98151694287473501</v>
      </c>
      <c r="V39">
        <v>0.30825368725069602</v>
      </c>
      <c r="W39">
        <v>0.16919294118984801</v>
      </c>
      <c r="X39">
        <v>8.6025923745074506E-2</v>
      </c>
      <c r="Y39">
        <v>8.2502882280003395E-2</v>
      </c>
      <c r="Z39" s="2">
        <v>0.15863083461665001</v>
      </c>
      <c r="AA39" s="2">
        <v>0.78563226503070305</v>
      </c>
      <c r="AB39" s="2">
        <v>0.39762790511959401</v>
      </c>
      <c r="AC39" s="2">
        <v>0.71901828654014999</v>
      </c>
      <c r="AD39" s="2">
        <v>0.22857142857142801</v>
      </c>
      <c r="AE39" s="2">
        <v>0.85714285714285698</v>
      </c>
      <c r="AF39" s="2">
        <v>0.4</v>
      </c>
      <c r="AG39" s="2">
        <v>0.628571428571428</v>
      </c>
      <c r="AH39" s="3">
        <f t="shared" si="9"/>
        <v>0.77770109552958122</v>
      </c>
      <c r="AI39" s="3">
        <f t="shared" si="10"/>
        <v>0.9579503681261109</v>
      </c>
      <c r="AJ39" s="4">
        <f t="shared" si="11"/>
        <v>0</v>
      </c>
      <c r="AK39" t="b">
        <f t="shared" si="7"/>
        <v>1</v>
      </c>
      <c r="AL39" t="b">
        <f t="shared" si="8"/>
        <v>0</v>
      </c>
      <c r="AM39" t="b">
        <f t="shared" si="5"/>
        <v>0</v>
      </c>
      <c r="AN39" t="b">
        <f t="shared" si="6"/>
        <v>0</v>
      </c>
    </row>
    <row r="40" spans="1:40" x14ac:dyDescent="0.2">
      <c r="A40" t="s">
        <v>70</v>
      </c>
      <c r="B40">
        <v>261339.33333333299</v>
      </c>
      <c r="C40">
        <v>247440.33333333299</v>
      </c>
      <c r="D40">
        <v>239823.66666666599</v>
      </c>
      <c r="E40">
        <v>300182.33333333302</v>
      </c>
      <c r="F40">
        <v>9099.9796886220192</v>
      </c>
      <c r="G40">
        <v>4383.5846442533002</v>
      </c>
      <c r="H40">
        <v>20196.495991466702</v>
      </c>
      <c r="I40">
        <v>23669.148048320902</v>
      </c>
      <c r="J40">
        <v>348583</v>
      </c>
      <c r="K40">
        <v>364246.25</v>
      </c>
      <c r="L40">
        <v>332080.75</v>
      </c>
      <c r="M40">
        <v>386637</v>
      </c>
      <c r="N40">
        <v>81175.933555867799</v>
      </c>
      <c r="O40">
        <v>48698.220408107998</v>
      </c>
      <c r="P40">
        <v>30242.4484169188</v>
      </c>
      <c r="Q40">
        <v>29120.877837043299</v>
      </c>
      <c r="R40" s="1">
        <v>0.74971910085498505</v>
      </c>
      <c r="S40" s="1">
        <v>0.67932156702597002</v>
      </c>
      <c r="T40" s="1">
        <v>0.72218478989422497</v>
      </c>
      <c r="U40" s="1">
        <v>0.77639318878775998</v>
      </c>
      <c r="V40">
        <v>0.17653105722756199</v>
      </c>
      <c r="W40">
        <v>9.1616363458157199E-2</v>
      </c>
      <c r="X40">
        <v>8.9579019053751097E-2</v>
      </c>
      <c r="Y40">
        <v>8.4659127585924407E-2</v>
      </c>
      <c r="Z40" s="2">
        <v>0.11989203687217501</v>
      </c>
      <c r="AA40" s="2">
        <v>1.66600978118213E-2</v>
      </c>
      <c r="AB40" s="2">
        <v>4.7888564494970301E-3</v>
      </c>
      <c r="AC40" s="2">
        <v>7.8386417587413704E-3</v>
      </c>
      <c r="AD40" s="2">
        <v>0.4</v>
      </c>
      <c r="AE40" s="2">
        <v>5.7142857142857099E-2</v>
      </c>
      <c r="AF40" s="2">
        <v>5.7142857142857099E-2</v>
      </c>
      <c r="AG40" s="2">
        <v>5.7142857142857099E-2</v>
      </c>
      <c r="AH40" s="3">
        <f t="shared" si="9"/>
        <v>0.96327383025274427</v>
      </c>
      <c r="AI40" s="3">
        <f t="shared" si="10"/>
        <v>1.1428949506001462</v>
      </c>
      <c r="AJ40" s="4">
        <f t="shared" si="11"/>
        <v>2</v>
      </c>
      <c r="AK40" t="b">
        <f t="shared" si="7"/>
        <v>0</v>
      </c>
      <c r="AL40" t="b">
        <f t="shared" si="8"/>
        <v>0</v>
      </c>
      <c r="AM40" t="b">
        <f t="shared" si="5"/>
        <v>0</v>
      </c>
      <c r="AN40" t="b">
        <f t="shared" si="6"/>
        <v>0</v>
      </c>
    </row>
    <row r="41" spans="1:40" x14ac:dyDescent="0.2">
      <c r="A41" t="s">
        <v>71</v>
      </c>
      <c r="B41">
        <v>413998.33333333302</v>
      </c>
      <c r="C41">
        <v>369070.33333333302</v>
      </c>
      <c r="D41">
        <v>271453</v>
      </c>
      <c r="E41">
        <v>362703.66666666599</v>
      </c>
      <c r="F41">
        <v>12990.2896169921</v>
      </c>
      <c r="G41">
        <v>46790.3357151167</v>
      </c>
      <c r="H41">
        <v>12803.583443708199</v>
      </c>
      <c r="I41">
        <v>10225.461228391199</v>
      </c>
      <c r="J41">
        <v>401572.5</v>
      </c>
      <c r="K41">
        <v>387943.25</v>
      </c>
      <c r="L41">
        <v>335243.75</v>
      </c>
      <c r="M41">
        <v>406373.75</v>
      </c>
      <c r="N41">
        <v>28527.537181934698</v>
      </c>
      <c r="O41">
        <v>23306.231804319301</v>
      </c>
      <c r="P41">
        <v>20430.875040405499</v>
      </c>
      <c r="Q41">
        <v>34621.738463716603</v>
      </c>
      <c r="R41" s="1">
        <v>1.03094293890476</v>
      </c>
      <c r="S41" s="1">
        <v>0.95135134670685295</v>
      </c>
      <c r="T41" s="1">
        <v>0.80971830198176697</v>
      </c>
      <c r="U41" s="1">
        <v>0.89253714509528803</v>
      </c>
      <c r="V41">
        <v>8.0063698010886197E-2</v>
      </c>
      <c r="W41">
        <v>0.133467731574229</v>
      </c>
      <c r="X41">
        <v>6.2399831495336698E-2</v>
      </c>
      <c r="Y41">
        <v>8.0096445611572906E-2</v>
      </c>
      <c r="Z41" s="2">
        <v>0.48012601894658402</v>
      </c>
      <c r="AA41" s="2">
        <v>0.57063756560225798</v>
      </c>
      <c r="AB41" s="2">
        <v>4.0501598760082896E-3</v>
      </c>
      <c r="AC41" s="2">
        <v>8.1279029080969997E-2</v>
      </c>
      <c r="AD41" s="2">
        <v>1</v>
      </c>
      <c r="AE41" s="2">
        <v>0.85714285714285698</v>
      </c>
      <c r="AF41" s="2">
        <v>5.7142857142857099E-2</v>
      </c>
      <c r="AG41" s="2">
        <v>0.22857142857142801</v>
      </c>
      <c r="AH41" s="3">
        <f t="shared" si="9"/>
        <v>0.7854152460096242</v>
      </c>
      <c r="AI41" s="3">
        <f t="shared" si="10"/>
        <v>0.93817825368602981</v>
      </c>
      <c r="AJ41" s="4">
        <f t="shared" si="11"/>
        <v>1</v>
      </c>
      <c r="AK41" t="b">
        <f t="shared" si="7"/>
        <v>0</v>
      </c>
      <c r="AL41" t="b">
        <f t="shared" si="8"/>
        <v>0</v>
      </c>
      <c r="AM41" t="b">
        <f t="shared" si="5"/>
        <v>0</v>
      </c>
      <c r="AN41" t="b">
        <f t="shared" si="6"/>
        <v>0</v>
      </c>
    </row>
    <row r="42" spans="1:40" x14ac:dyDescent="0.2">
      <c r="A42" t="s">
        <v>72</v>
      </c>
      <c r="B42">
        <v>403986.66666666599</v>
      </c>
      <c r="C42">
        <v>379994</v>
      </c>
      <c r="D42">
        <v>334234.66666666599</v>
      </c>
      <c r="E42">
        <v>412174.33333333302</v>
      </c>
      <c r="F42">
        <v>5023.0821547465503</v>
      </c>
      <c r="G42">
        <v>52834.078358574501</v>
      </c>
      <c r="H42">
        <v>8566.0974389352596</v>
      </c>
      <c r="I42">
        <v>14317.150845518499</v>
      </c>
      <c r="J42">
        <v>414717</v>
      </c>
      <c r="K42">
        <v>405746.5</v>
      </c>
      <c r="L42">
        <v>337112.25</v>
      </c>
      <c r="M42">
        <v>427701.25</v>
      </c>
      <c r="N42">
        <v>5641.6317379519396</v>
      </c>
      <c r="O42">
        <v>18283.842858290602</v>
      </c>
      <c r="P42">
        <v>22551.3193165425</v>
      </c>
      <c r="Q42">
        <v>10409.205745396701</v>
      </c>
      <c r="R42" s="1">
        <v>0.97412613099213796</v>
      </c>
      <c r="S42" s="1">
        <v>0.93653056773132903</v>
      </c>
      <c r="T42" s="1">
        <v>0.991464020268224</v>
      </c>
      <c r="U42" s="1">
        <v>0.96369681719034705</v>
      </c>
      <c r="V42">
        <v>1.7952910762779301E-2</v>
      </c>
      <c r="W42">
        <v>0.13688257225216699</v>
      </c>
      <c r="X42">
        <v>7.1025535649469507E-2</v>
      </c>
      <c r="Y42">
        <v>4.0873511689840401E-2</v>
      </c>
      <c r="Z42" s="2">
        <v>4.7753755115990899E-2</v>
      </c>
      <c r="AA42" s="2">
        <v>0.49206167687255398</v>
      </c>
      <c r="AB42" s="2">
        <v>0.82657272324829201</v>
      </c>
      <c r="AC42" s="2">
        <v>0.19645699890260299</v>
      </c>
      <c r="AD42" s="2">
        <v>5.7142857142857099E-2</v>
      </c>
      <c r="AE42" s="2">
        <v>0.628571428571428</v>
      </c>
      <c r="AF42" s="2">
        <v>0.628571428571428</v>
      </c>
      <c r="AG42" s="2">
        <v>0.22857142857142801</v>
      </c>
      <c r="AH42" s="3">
        <f t="shared" si="9"/>
        <v>1.0177984028191787</v>
      </c>
      <c r="AI42" s="3">
        <f t="shared" si="10"/>
        <v>1.0290073281055054</v>
      </c>
      <c r="AJ42" s="4">
        <f t="shared" si="11"/>
        <v>0</v>
      </c>
      <c r="AK42" t="b">
        <f t="shared" si="7"/>
        <v>0</v>
      </c>
      <c r="AL42" t="b">
        <f t="shared" si="8"/>
        <v>0</v>
      </c>
      <c r="AM42" t="b">
        <f t="shared" si="5"/>
        <v>0</v>
      </c>
      <c r="AN42" t="b">
        <f t="shared" si="6"/>
        <v>0</v>
      </c>
    </row>
    <row r="43" spans="1:40" x14ac:dyDescent="0.2">
      <c r="A43" t="s">
        <v>73</v>
      </c>
      <c r="B43">
        <v>328921.66666666599</v>
      </c>
      <c r="C43">
        <v>305309.33333333302</v>
      </c>
      <c r="D43">
        <v>319423.33333333302</v>
      </c>
      <c r="E43">
        <v>395266.66666666599</v>
      </c>
      <c r="F43">
        <v>38354.764167353802</v>
      </c>
      <c r="G43">
        <v>18680.825285124101</v>
      </c>
      <c r="H43">
        <v>14267.6067486223</v>
      </c>
      <c r="I43">
        <v>1943.26898121009</v>
      </c>
      <c r="J43">
        <v>404805</v>
      </c>
      <c r="K43">
        <v>408749.75</v>
      </c>
      <c r="L43">
        <v>350733.75</v>
      </c>
      <c r="M43">
        <v>419055.75</v>
      </c>
      <c r="N43">
        <v>13340.2671887285</v>
      </c>
      <c r="O43">
        <v>15035.5222584163</v>
      </c>
      <c r="P43">
        <v>9916.4511923368991</v>
      </c>
      <c r="Q43">
        <v>24229.984212059699</v>
      </c>
      <c r="R43" s="1">
        <v>0.81254348801686405</v>
      </c>
      <c r="S43" s="1">
        <v>0.74693460566846404</v>
      </c>
      <c r="T43" s="1">
        <v>0.91072881732463196</v>
      </c>
      <c r="U43" s="1">
        <v>0.94323169808949403</v>
      </c>
      <c r="V43">
        <v>9.8459853548933898E-2</v>
      </c>
      <c r="W43">
        <v>5.3325427140505997E-2</v>
      </c>
      <c r="X43">
        <v>4.8143949865821198E-2</v>
      </c>
      <c r="Y43">
        <v>5.4734856632941399E-2</v>
      </c>
      <c r="Z43" s="2">
        <v>6.4921468022071604E-2</v>
      </c>
      <c r="AA43" s="2">
        <v>1.71145863512091E-3</v>
      </c>
      <c r="AB43" s="2">
        <v>3.92596127307379E-2</v>
      </c>
      <c r="AC43" s="2">
        <v>0.143980667358825</v>
      </c>
      <c r="AD43" s="2">
        <v>5.7142857142857099E-2</v>
      </c>
      <c r="AE43" s="2">
        <v>5.7142857142857099E-2</v>
      </c>
      <c r="AF43" s="2">
        <v>5.7142857142857099E-2</v>
      </c>
      <c r="AG43" s="2">
        <v>0.4</v>
      </c>
      <c r="AH43" s="3">
        <f t="shared" si="9"/>
        <v>1.1208370145792494</v>
      </c>
      <c r="AI43" s="3">
        <f t="shared" si="10"/>
        <v>1.2628035853893196</v>
      </c>
      <c r="AJ43" s="4">
        <f t="shared" si="11"/>
        <v>1</v>
      </c>
      <c r="AK43" t="b">
        <f t="shared" si="7"/>
        <v>0</v>
      </c>
      <c r="AL43" t="b">
        <f t="shared" si="8"/>
        <v>0</v>
      </c>
      <c r="AM43" t="b">
        <f t="shared" si="5"/>
        <v>0</v>
      </c>
      <c r="AN43" t="b">
        <f t="shared" si="6"/>
        <v>0</v>
      </c>
    </row>
    <row r="44" spans="1:40" x14ac:dyDescent="0.2">
      <c r="A44" t="s">
        <v>74</v>
      </c>
      <c r="B44">
        <v>398163.33333333302</v>
      </c>
      <c r="C44">
        <v>394864.66666666599</v>
      </c>
      <c r="D44">
        <v>284347.33333333302</v>
      </c>
      <c r="E44">
        <v>347009.66666666599</v>
      </c>
      <c r="F44">
        <v>5177.0020603949197</v>
      </c>
      <c r="G44">
        <v>14773.013820251201</v>
      </c>
      <c r="H44">
        <v>17555.7726213725</v>
      </c>
      <c r="I44">
        <v>3686.7107742991302</v>
      </c>
      <c r="J44">
        <v>395297.25</v>
      </c>
      <c r="K44">
        <v>414541.5</v>
      </c>
      <c r="L44">
        <v>360464</v>
      </c>
      <c r="M44">
        <v>417879.75</v>
      </c>
      <c r="N44">
        <v>5787.0618552653004</v>
      </c>
      <c r="O44">
        <v>7611.4908526516601</v>
      </c>
      <c r="P44">
        <v>16193.6270798113</v>
      </c>
      <c r="Q44">
        <v>23658.0808234734</v>
      </c>
      <c r="R44" s="1">
        <v>1.00725045097918</v>
      </c>
      <c r="S44" s="1">
        <v>0.95253350187295205</v>
      </c>
      <c r="T44" s="1">
        <v>0.78883698048441198</v>
      </c>
      <c r="U44" s="1">
        <v>0.83040555726059095</v>
      </c>
      <c r="V44">
        <v>1.9722064858898099E-2</v>
      </c>
      <c r="W44">
        <v>3.96974124381003E-2</v>
      </c>
      <c r="X44">
        <v>6.0231729779821302E-2</v>
      </c>
      <c r="Y44">
        <v>4.7833691229999399E-2</v>
      </c>
      <c r="Z44" s="2">
        <v>0.52315595887081801</v>
      </c>
      <c r="AA44" s="2">
        <v>0.13214338286774999</v>
      </c>
      <c r="AB44" s="2">
        <v>3.5553414954981599E-3</v>
      </c>
      <c r="AC44" s="2">
        <v>8.1605800500582793E-3</v>
      </c>
      <c r="AD44" s="2">
        <v>0.628571428571428</v>
      </c>
      <c r="AE44" s="2">
        <v>0.114285714285714</v>
      </c>
      <c r="AF44" s="2">
        <v>5.7142857142857099E-2</v>
      </c>
      <c r="AG44" s="2">
        <v>5.7142857142857099E-2</v>
      </c>
      <c r="AH44" s="3">
        <f t="shared" si="9"/>
        <v>0.78315872652879792</v>
      </c>
      <c r="AI44" s="3">
        <f t="shared" si="10"/>
        <v>0.87178619505537303</v>
      </c>
      <c r="AJ44" s="4">
        <f t="shared" si="11"/>
        <v>1</v>
      </c>
      <c r="AK44" t="b">
        <f t="shared" si="7"/>
        <v>0</v>
      </c>
      <c r="AL44" t="b">
        <f t="shared" si="8"/>
        <v>0</v>
      </c>
      <c r="AM44" t="b">
        <f t="shared" si="5"/>
        <v>0</v>
      </c>
      <c r="AN44" t="b">
        <f t="shared" si="6"/>
        <v>0</v>
      </c>
    </row>
    <row r="45" spans="1:40" x14ac:dyDescent="0.2">
      <c r="A45" t="s">
        <v>75</v>
      </c>
      <c r="B45">
        <v>162248</v>
      </c>
      <c r="C45">
        <v>161782.66666666599</v>
      </c>
      <c r="D45">
        <v>109268.666666666</v>
      </c>
      <c r="E45">
        <v>135643</v>
      </c>
      <c r="F45">
        <v>2835.7963608129498</v>
      </c>
      <c r="G45">
        <v>14358.073733385399</v>
      </c>
      <c r="H45">
        <v>13097.014710739701</v>
      </c>
      <c r="I45">
        <v>2199.0186447595202</v>
      </c>
      <c r="J45">
        <v>353956.25</v>
      </c>
      <c r="K45">
        <v>353654.75</v>
      </c>
      <c r="L45">
        <v>303169.25</v>
      </c>
      <c r="M45">
        <v>355417</v>
      </c>
      <c r="N45">
        <v>78388.762861245996</v>
      </c>
      <c r="O45">
        <v>120958.69393963899</v>
      </c>
      <c r="P45">
        <v>106548.567005458</v>
      </c>
      <c r="Q45">
        <v>130144.73296295899</v>
      </c>
      <c r="R45" s="1">
        <v>0.45838433422209601</v>
      </c>
      <c r="S45" s="1">
        <v>0.45745933475138201</v>
      </c>
      <c r="T45" s="1">
        <v>0.36042133780608199</v>
      </c>
      <c r="U45" s="1">
        <v>0.38164465965330802</v>
      </c>
      <c r="V45">
        <v>0.101831536596187</v>
      </c>
      <c r="W45">
        <v>0.161644000454468</v>
      </c>
      <c r="X45">
        <v>0.133833845706609</v>
      </c>
      <c r="Y45">
        <v>0.13988553594890701</v>
      </c>
      <c r="Z45" s="2">
        <v>1.6253677729427499E-2</v>
      </c>
      <c r="AA45" s="2">
        <v>4.9028164004666398E-2</v>
      </c>
      <c r="AB45" s="2">
        <v>3.4383649602930902E-2</v>
      </c>
      <c r="AC45" s="2">
        <v>4.3146062656148398E-2</v>
      </c>
      <c r="AD45" s="2">
        <v>5.7142857142857099E-2</v>
      </c>
      <c r="AE45" s="2">
        <v>0.114285714285714</v>
      </c>
      <c r="AF45" s="2">
        <v>5.7142857142857099E-2</v>
      </c>
      <c r="AG45" s="2">
        <v>5.7142857142857099E-2</v>
      </c>
      <c r="AH45" s="3">
        <f t="shared" si="9"/>
        <v>0.78628633419101734</v>
      </c>
      <c r="AI45" s="3">
        <f t="shared" si="10"/>
        <v>0.834270132143489</v>
      </c>
      <c r="AJ45" s="4">
        <f t="shared" si="11"/>
        <v>2</v>
      </c>
      <c r="AK45" t="b">
        <f t="shared" si="7"/>
        <v>0</v>
      </c>
      <c r="AL45" t="b">
        <f t="shared" si="8"/>
        <v>0</v>
      </c>
      <c r="AM45" t="b">
        <f t="shared" si="5"/>
        <v>0</v>
      </c>
      <c r="AN45" t="b">
        <f t="shared" si="6"/>
        <v>0</v>
      </c>
    </row>
    <row r="46" spans="1:40" x14ac:dyDescent="0.2">
      <c r="A46" t="s">
        <v>76</v>
      </c>
      <c r="B46">
        <v>389620.33333333302</v>
      </c>
      <c r="C46">
        <v>378051</v>
      </c>
      <c r="D46">
        <v>305963.66666666599</v>
      </c>
      <c r="E46">
        <v>362517.33333333302</v>
      </c>
      <c r="F46">
        <v>1795.9792129457701</v>
      </c>
      <c r="G46">
        <v>42966.9934251862</v>
      </c>
      <c r="H46">
        <v>37093.995205872998</v>
      </c>
      <c r="I46">
        <v>16948.9884752256</v>
      </c>
      <c r="J46">
        <v>354294.25</v>
      </c>
      <c r="K46">
        <v>342894</v>
      </c>
      <c r="L46">
        <v>294540</v>
      </c>
      <c r="M46">
        <v>345700</v>
      </c>
      <c r="N46">
        <v>78683.398038700994</v>
      </c>
      <c r="O46">
        <v>113559.18170129</v>
      </c>
      <c r="P46">
        <v>100111.67611555901</v>
      </c>
      <c r="Q46">
        <v>122988.88966352399</v>
      </c>
      <c r="R46" s="1">
        <v>1.0997083168392701</v>
      </c>
      <c r="S46" s="1">
        <v>1.1025302280004901</v>
      </c>
      <c r="T46" s="1">
        <v>1.0387847717344501</v>
      </c>
      <c r="U46" s="1">
        <v>1.04864718927779</v>
      </c>
      <c r="V46">
        <v>0.244281197784183</v>
      </c>
      <c r="W46">
        <v>0.38603760400348902</v>
      </c>
      <c r="X46">
        <v>0.37486261381099301</v>
      </c>
      <c r="Y46">
        <v>0.37628253097402597</v>
      </c>
      <c r="Z46" s="2">
        <v>0.435454473018201</v>
      </c>
      <c r="AA46" s="2">
        <v>0.60053243026621905</v>
      </c>
      <c r="AB46" s="2">
        <v>0.84406631059404902</v>
      </c>
      <c r="AC46" s="2">
        <v>0.80383057306133898</v>
      </c>
      <c r="AD46" s="2">
        <v>0.628571428571428</v>
      </c>
      <c r="AE46" s="2">
        <v>1</v>
      </c>
      <c r="AF46" s="2">
        <v>0.85714285714285698</v>
      </c>
      <c r="AG46" s="2">
        <v>0.4</v>
      </c>
      <c r="AH46" s="3">
        <f t="shared" si="9"/>
        <v>0.94460026884226578</v>
      </c>
      <c r="AI46" s="3">
        <f t="shared" si="10"/>
        <v>0.95112783545135049</v>
      </c>
      <c r="AJ46" s="4">
        <f t="shared" si="11"/>
        <v>0</v>
      </c>
      <c r="AK46" t="b">
        <f t="shared" si="7"/>
        <v>0</v>
      </c>
      <c r="AL46" t="b">
        <f t="shared" si="8"/>
        <v>0</v>
      </c>
      <c r="AM46" t="b">
        <f t="shared" si="5"/>
        <v>0</v>
      </c>
      <c r="AN46" t="b">
        <f t="shared" si="6"/>
        <v>0</v>
      </c>
    </row>
    <row r="47" spans="1:40" x14ac:dyDescent="0.2">
      <c r="A47" t="s">
        <v>77</v>
      </c>
      <c r="B47">
        <v>331138.33333333302</v>
      </c>
      <c r="C47">
        <v>350285.33333333302</v>
      </c>
      <c r="D47">
        <v>342354.66666666599</v>
      </c>
      <c r="E47">
        <v>395425</v>
      </c>
      <c r="F47">
        <v>30541.525540374201</v>
      </c>
      <c r="G47">
        <v>18251.372587653001</v>
      </c>
      <c r="H47">
        <v>3949.5326727770298</v>
      </c>
      <c r="I47">
        <v>18505.9620392996</v>
      </c>
      <c r="J47">
        <v>376105.66666666599</v>
      </c>
      <c r="K47">
        <v>365681.33333333302</v>
      </c>
      <c r="L47">
        <v>330209.33333333302</v>
      </c>
      <c r="M47">
        <v>393487.33333333302</v>
      </c>
      <c r="N47">
        <v>29031.0733927172</v>
      </c>
      <c r="O47">
        <v>28988.037814473199</v>
      </c>
      <c r="P47">
        <v>9595.5214727149305</v>
      </c>
      <c r="Q47">
        <v>5580.5901420309701</v>
      </c>
      <c r="R47" s="1">
        <v>0.88043962822504596</v>
      </c>
      <c r="S47" s="1">
        <v>0.95789776891355305</v>
      </c>
      <c r="T47" s="1">
        <v>1.0367807088029</v>
      </c>
      <c r="U47" s="1">
        <v>1.0049243431808901</v>
      </c>
      <c r="V47">
        <v>0.105890240906813</v>
      </c>
      <c r="W47">
        <v>9.0868095855039605E-2</v>
      </c>
      <c r="X47">
        <v>3.2415076693325398E-2</v>
      </c>
      <c r="Y47">
        <v>4.91427237711939E-2</v>
      </c>
      <c r="Z47" s="2">
        <v>0.13843563731304701</v>
      </c>
      <c r="AA47" s="2">
        <v>0.48729144292432103</v>
      </c>
      <c r="AB47" s="2">
        <v>0.147327608581824</v>
      </c>
      <c r="AC47" s="2">
        <v>0.87593183815848297</v>
      </c>
      <c r="AD47" s="2">
        <v>0.2</v>
      </c>
      <c r="AE47" s="2">
        <v>0.7</v>
      </c>
      <c r="AF47" s="2">
        <v>0.2</v>
      </c>
      <c r="AG47" s="2">
        <v>1</v>
      </c>
      <c r="AH47" s="3">
        <f t="shared" si="9"/>
        <v>1.1775716080533942</v>
      </c>
      <c r="AI47" s="3">
        <f t="shared" si="10"/>
        <v>1.0490935210347911</v>
      </c>
      <c r="AJ47" s="4">
        <f t="shared" si="11"/>
        <v>0</v>
      </c>
      <c r="AK47" t="b">
        <f t="shared" si="7"/>
        <v>0</v>
      </c>
      <c r="AL47" t="b">
        <f t="shared" si="8"/>
        <v>0</v>
      </c>
      <c r="AM47" t="b">
        <f t="shared" si="5"/>
        <v>0</v>
      </c>
      <c r="AN47" t="b">
        <f t="shared" si="6"/>
        <v>0</v>
      </c>
    </row>
    <row r="48" spans="1:40" x14ac:dyDescent="0.2">
      <c r="A48" t="s">
        <v>78</v>
      </c>
      <c r="B48">
        <v>392912</v>
      </c>
      <c r="C48">
        <v>388345.33333333302</v>
      </c>
      <c r="D48">
        <v>357886</v>
      </c>
      <c r="E48">
        <v>395723.33333333302</v>
      </c>
      <c r="F48">
        <v>7970.0231492762896</v>
      </c>
      <c r="G48">
        <v>6260.7840030888501</v>
      </c>
      <c r="H48">
        <v>11623.8847637095</v>
      </c>
      <c r="I48">
        <v>11807.239996431499</v>
      </c>
      <c r="J48">
        <v>343124.25</v>
      </c>
      <c r="K48">
        <v>353722.5</v>
      </c>
      <c r="L48">
        <v>341907.25</v>
      </c>
      <c r="M48">
        <v>384137</v>
      </c>
      <c r="N48">
        <v>55733.4239116588</v>
      </c>
      <c r="O48">
        <v>36339.959727550602</v>
      </c>
      <c r="P48">
        <v>9481.8081389223007</v>
      </c>
      <c r="Q48">
        <v>9248.4286593272991</v>
      </c>
      <c r="R48" s="1">
        <v>1.14510122790796</v>
      </c>
      <c r="S48" s="1">
        <v>1.09788134295481</v>
      </c>
      <c r="T48" s="1">
        <v>1.04673416547908</v>
      </c>
      <c r="U48" s="1">
        <v>1.0301619821400501</v>
      </c>
      <c r="V48">
        <v>0.187442721421514</v>
      </c>
      <c r="W48">
        <v>0.11417201159184701</v>
      </c>
      <c r="X48">
        <v>4.4703935138806397E-2</v>
      </c>
      <c r="Y48">
        <v>3.9495664450999599E-2</v>
      </c>
      <c r="Z48" s="2">
        <v>0.17141425748112099</v>
      </c>
      <c r="AA48" s="2">
        <v>0.15172153653256901</v>
      </c>
      <c r="AB48" s="2">
        <v>0.126391750060111</v>
      </c>
      <c r="AC48" s="2">
        <v>0.23702987764626901</v>
      </c>
      <c r="AD48" s="2">
        <v>0.114285714285714</v>
      </c>
      <c r="AE48" s="2">
        <v>0.22857142857142801</v>
      </c>
      <c r="AF48" s="2">
        <v>0.114285714285714</v>
      </c>
      <c r="AG48" s="2">
        <v>0.22857142857142801</v>
      </c>
      <c r="AH48" s="3">
        <f t="shared" si="9"/>
        <v>0.91409749633349757</v>
      </c>
      <c r="AI48" s="3">
        <f t="shared" si="10"/>
        <v>0.938318142257066</v>
      </c>
      <c r="AJ48" s="4">
        <f t="shared" si="11"/>
        <v>0</v>
      </c>
      <c r="AK48" t="b">
        <f t="shared" si="7"/>
        <v>0</v>
      </c>
      <c r="AL48" t="b">
        <f t="shared" si="8"/>
        <v>0</v>
      </c>
      <c r="AM48" t="b">
        <f t="shared" si="5"/>
        <v>0</v>
      </c>
      <c r="AN48" t="b">
        <f t="shared" si="6"/>
        <v>0</v>
      </c>
    </row>
    <row r="49" spans="1:40" x14ac:dyDescent="0.2">
      <c r="A49" t="s">
        <v>79</v>
      </c>
      <c r="B49">
        <v>378859.66666666599</v>
      </c>
      <c r="C49">
        <v>382955.33333333302</v>
      </c>
      <c r="D49">
        <v>331094.66666666599</v>
      </c>
      <c r="E49">
        <v>393113.66666666599</v>
      </c>
      <c r="F49">
        <v>15276.3224086601</v>
      </c>
      <c r="G49">
        <v>11481.2384494588</v>
      </c>
      <c r="H49">
        <v>10870.061008721699</v>
      </c>
      <c r="I49">
        <v>18536.737289321802</v>
      </c>
      <c r="J49">
        <v>349920</v>
      </c>
      <c r="K49">
        <v>370026.5</v>
      </c>
      <c r="L49">
        <v>352627.25</v>
      </c>
      <c r="M49">
        <v>386163.25</v>
      </c>
      <c r="N49">
        <v>56515.858948322297</v>
      </c>
      <c r="O49">
        <v>41075.300433066397</v>
      </c>
      <c r="P49">
        <v>6541.8047140423396</v>
      </c>
      <c r="Q49">
        <v>11306.2436843542</v>
      </c>
      <c r="R49" s="1">
        <v>1.08270366559975</v>
      </c>
      <c r="S49" s="1">
        <v>1.03494029031254</v>
      </c>
      <c r="T49" s="1">
        <v>0.93893670062840195</v>
      </c>
      <c r="U49" s="1">
        <v>1.0179986486716801</v>
      </c>
      <c r="V49">
        <v>0.18023549707475001</v>
      </c>
      <c r="W49">
        <v>0.11900127118762199</v>
      </c>
      <c r="X49">
        <v>3.5406947364527597E-2</v>
      </c>
      <c r="Y49">
        <v>5.6502960037700702E-2</v>
      </c>
      <c r="Z49" s="2">
        <v>0.38989107471809398</v>
      </c>
      <c r="AA49" s="2">
        <v>0.58476444024624197</v>
      </c>
      <c r="AB49" s="2">
        <v>5.3823939249745802E-2</v>
      </c>
      <c r="AC49" s="2">
        <v>0.60470935621333199</v>
      </c>
      <c r="AD49" s="2">
        <v>0.628571428571428</v>
      </c>
      <c r="AE49" s="2">
        <v>1</v>
      </c>
      <c r="AF49" s="2">
        <v>5.7142857142857099E-2</v>
      </c>
      <c r="AG49" s="2">
        <v>0.4</v>
      </c>
      <c r="AH49" s="3">
        <f t="shared" si="9"/>
        <v>0.86721485339046112</v>
      </c>
      <c r="AI49" s="3">
        <f t="shared" si="10"/>
        <v>0.98363031973975645</v>
      </c>
      <c r="AJ49" s="4">
        <f t="shared" si="11"/>
        <v>0</v>
      </c>
      <c r="AK49" t="b">
        <f t="shared" si="7"/>
        <v>0</v>
      </c>
      <c r="AL49" t="b">
        <f t="shared" si="8"/>
        <v>0</v>
      </c>
      <c r="AM49" t="b">
        <f t="shared" si="5"/>
        <v>0</v>
      </c>
      <c r="AN49" t="b">
        <f t="shared" si="6"/>
        <v>0</v>
      </c>
    </row>
    <row r="50" spans="1:40" x14ac:dyDescent="0.2">
      <c r="A50" t="s">
        <v>80</v>
      </c>
      <c r="B50">
        <v>381545</v>
      </c>
      <c r="C50">
        <v>360665</v>
      </c>
      <c r="D50">
        <v>325272.33333333302</v>
      </c>
      <c r="E50">
        <v>381636.33333333302</v>
      </c>
      <c r="F50">
        <v>16411.7171862057</v>
      </c>
      <c r="G50">
        <v>28373.157015037999</v>
      </c>
      <c r="H50">
        <v>8900.0894564792598</v>
      </c>
      <c r="I50">
        <v>11883.0178967017</v>
      </c>
      <c r="J50">
        <v>373342.5</v>
      </c>
      <c r="K50">
        <v>382903.25</v>
      </c>
      <c r="L50">
        <v>353401.75</v>
      </c>
      <c r="M50">
        <v>388249.5</v>
      </c>
      <c r="N50">
        <v>11566.928272738</v>
      </c>
      <c r="O50">
        <v>23435.095297082298</v>
      </c>
      <c r="P50">
        <v>5850.9445604961902</v>
      </c>
      <c r="Q50">
        <v>22422.413198999398</v>
      </c>
      <c r="R50" s="1">
        <v>1.02197044269002</v>
      </c>
      <c r="S50" s="1">
        <v>0.94192201293668798</v>
      </c>
      <c r="T50" s="1">
        <v>0.92040385576283401</v>
      </c>
      <c r="U50" s="1">
        <v>0.98296670912218298</v>
      </c>
      <c r="V50">
        <v>5.4174847418538903E-2</v>
      </c>
      <c r="W50">
        <v>9.3884184973735796E-2</v>
      </c>
      <c r="X50">
        <v>2.94353801446408E-2</v>
      </c>
      <c r="Y50">
        <v>6.4493968165104998E-2</v>
      </c>
      <c r="Z50" s="2">
        <v>0.50706641589582302</v>
      </c>
      <c r="AA50" s="2">
        <v>0.33308509298129102</v>
      </c>
      <c r="AB50" s="2">
        <v>1.43922569410216E-2</v>
      </c>
      <c r="AC50" s="2">
        <v>0.63762753152525597</v>
      </c>
      <c r="AD50" s="2">
        <v>0.4</v>
      </c>
      <c r="AE50" s="2">
        <v>0.4</v>
      </c>
      <c r="AF50" s="2">
        <v>5.7142857142857099E-2</v>
      </c>
      <c r="AG50" s="2">
        <v>0.628571428571428</v>
      </c>
      <c r="AH50" s="3">
        <f t="shared" si="9"/>
        <v>0.90061690369454961</v>
      </c>
      <c r="AI50" s="3">
        <f t="shared" si="10"/>
        <v>1.0435754718774726</v>
      </c>
      <c r="AJ50" s="4">
        <f t="shared" si="11"/>
        <v>0</v>
      </c>
      <c r="AK50" t="b">
        <f t="shared" si="7"/>
        <v>0</v>
      </c>
      <c r="AL50" t="b">
        <f t="shared" si="8"/>
        <v>0</v>
      </c>
      <c r="AM50" t="b">
        <f t="shared" si="5"/>
        <v>0</v>
      </c>
      <c r="AN50" t="b">
        <f t="shared" si="6"/>
        <v>0</v>
      </c>
    </row>
    <row r="51" spans="1:40" x14ac:dyDescent="0.2">
      <c r="A51" t="s">
        <v>81</v>
      </c>
      <c r="B51">
        <v>381339.33333333302</v>
      </c>
      <c r="C51">
        <v>380648.33333333302</v>
      </c>
      <c r="D51">
        <v>342310</v>
      </c>
      <c r="E51">
        <v>406312</v>
      </c>
      <c r="F51">
        <v>6085.5645862428601</v>
      </c>
      <c r="G51">
        <v>13394.7297969512</v>
      </c>
      <c r="H51">
        <v>22663.0577813321</v>
      </c>
      <c r="I51">
        <v>11988.276398215001</v>
      </c>
      <c r="J51">
        <v>382713.75</v>
      </c>
      <c r="K51">
        <v>386674.25</v>
      </c>
      <c r="L51">
        <v>333442</v>
      </c>
      <c r="M51">
        <v>386055.5</v>
      </c>
      <c r="N51">
        <v>23276.100208511401</v>
      </c>
      <c r="O51">
        <v>20795.1897542837</v>
      </c>
      <c r="P51">
        <v>21990.383580101501</v>
      </c>
      <c r="Q51">
        <v>28457.245468714402</v>
      </c>
      <c r="R51" s="1">
        <v>0.99640876068166695</v>
      </c>
      <c r="S51" s="1">
        <v>0.98441603839235003</v>
      </c>
      <c r="T51" s="1">
        <v>1.02659532992244</v>
      </c>
      <c r="U51" s="1">
        <v>1.0524704349504099</v>
      </c>
      <c r="V51">
        <v>6.2651596843732796E-2</v>
      </c>
      <c r="W51">
        <v>6.3267628265614301E-2</v>
      </c>
      <c r="X51">
        <v>9.5933796214251299E-2</v>
      </c>
      <c r="Y51">
        <v>8.3564648288195903E-2</v>
      </c>
      <c r="Z51" s="2">
        <v>0.91612053676304905</v>
      </c>
      <c r="AA51" s="2">
        <v>0.66161243787579005</v>
      </c>
      <c r="AB51" s="2">
        <v>0.62903233513120704</v>
      </c>
      <c r="AC51" s="2">
        <v>0.26613680800439798</v>
      </c>
      <c r="AD51" s="2">
        <v>1</v>
      </c>
      <c r="AE51" s="2">
        <v>0.85714285714285698</v>
      </c>
      <c r="AF51" s="2">
        <v>0.85714285714285698</v>
      </c>
      <c r="AG51" s="2">
        <v>0.4</v>
      </c>
      <c r="AH51" s="3">
        <f t="shared" si="9"/>
        <v>1.0302953671544615</v>
      </c>
      <c r="AI51" s="3">
        <f t="shared" si="10"/>
        <v>1.0691317429866336</v>
      </c>
      <c r="AJ51" s="4">
        <f t="shared" si="11"/>
        <v>0</v>
      </c>
      <c r="AK51" t="b">
        <f t="shared" si="7"/>
        <v>0</v>
      </c>
      <c r="AL51" t="b">
        <f t="shared" si="8"/>
        <v>0</v>
      </c>
      <c r="AM51" t="b">
        <f t="shared" si="5"/>
        <v>0</v>
      </c>
      <c r="AN51" t="b">
        <f t="shared" si="6"/>
        <v>0</v>
      </c>
    </row>
    <row r="52" spans="1:40" x14ac:dyDescent="0.2">
      <c r="A52" t="s">
        <v>82</v>
      </c>
      <c r="B52">
        <v>372019.66666666599</v>
      </c>
      <c r="C52">
        <v>385156.66666666599</v>
      </c>
      <c r="D52">
        <v>263273.33333333302</v>
      </c>
      <c r="E52">
        <v>302819</v>
      </c>
      <c r="F52">
        <v>13330.553864462299</v>
      </c>
      <c r="G52">
        <v>14344.3649679354</v>
      </c>
      <c r="H52">
        <v>16385.849454127499</v>
      </c>
      <c r="I52">
        <v>25765.858747575199</v>
      </c>
      <c r="J52">
        <v>405075</v>
      </c>
      <c r="K52">
        <v>397797</v>
      </c>
      <c r="L52">
        <v>336076.75</v>
      </c>
      <c r="M52">
        <v>407681</v>
      </c>
      <c r="N52">
        <v>10561.5334429554</v>
      </c>
      <c r="O52">
        <v>8424.7019729681397</v>
      </c>
      <c r="P52">
        <v>27625.987878264099</v>
      </c>
      <c r="Q52">
        <v>28557.4882065399</v>
      </c>
      <c r="R52" s="1">
        <v>0.91839700466991703</v>
      </c>
      <c r="S52" s="1">
        <v>0.96822416123466604</v>
      </c>
      <c r="T52" s="1">
        <v>0.78337264726980704</v>
      </c>
      <c r="U52" s="1">
        <v>0.74278418665574297</v>
      </c>
      <c r="V52">
        <v>4.0698581817960697E-2</v>
      </c>
      <c r="W52">
        <v>4.1482057377130697E-2</v>
      </c>
      <c r="X52">
        <v>8.0770081981424796E-2</v>
      </c>
      <c r="Y52">
        <v>8.1863271245031094E-2</v>
      </c>
      <c r="Z52" s="2">
        <v>2.6452375984058699E-2</v>
      </c>
      <c r="AA52" s="2">
        <v>0.265965067140431</v>
      </c>
      <c r="AB52" s="2">
        <v>7.8345423581791997E-3</v>
      </c>
      <c r="AC52" s="2">
        <v>4.50180947256192E-3</v>
      </c>
      <c r="AD52" s="2">
        <v>5.7142857142857099E-2</v>
      </c>
      <c r="AE52" s="2">
        <v>0.22857142857142801</v>
      </c>
      <c r="AF52" s="2">
        <v>5.7142857142857099E-2</v>
      </c>
      <c r="AG52" s="2">
        <v>5.7142857142857099E-2</v>
      </c>
      <c r="AH52" s="3">
        <f t="shared" si="9"/>
        <v>0.85297822541501056</v>
      </c>
      <c r="AI52" s="3">
        <f t="shared" si="10"/>
        <v>0.76716138307120418</v>
      </c>
      <c r="AJ52" s="4">
        <f t="shared" si="11"/>
        <v>1</v>
      </c>
      <c r="AK52" t="b">
        <f t="shared" si="7"/>
        <v>0</v>
      </c>
      <c r="AL52" t="b">
        <f t="shared" si="8"/>
        <v>0</v>
      </c>
      <c r="AM52" t="b">
        <f t="shared" si="5"/>
        <v>0</v>
      </c>
      <c r="AN52" t="b">
        <f t="shared" si="6"/>
        <v>0</v>
      </c>
    </row>
    <row r="53" spans="1:40" x14ac:dyDescent="0.2">
      <c r="A53" t="s">
        <v>83</v>
      </c>
      <c r="B53">
        <v>390030</v>
      </c>
      <c r="C53">
        <v>398916.66666666599</v>
      </c>
      <c r="D53">
        <v>344993</v>
      </c>
      <c r="E53">
        <v>406254.66666666599</v>
      </c>
      <c r="F53">
        <v>16619.055237888799</v>
      </c>
      <c r="G53">
        <v>15621.426482025599</v>
      </c>
      <c r="H53">
        <v>15081.491836022</v>
      </c>
      <c r="I53">
        <v>14633.726946110901</v>
      </c>
      <c r="J53">
        <v>399184.75</v>
      </c>
      <c r="K53">
        <v>400327.25</v>
      </c>
      <c r="L53">
        <v>364848.25</v>
      </c>
      <c r="M53">
        <v>411151</v>
      </c>
      <c r="N53">
        <v>16086.5579781174</v>
      </c>
      <c r="O53">
        <v>8216.7403664713602</v>
      </c>
      <c r="P53">
        <v>28887.2128847696</v>
      </c>
      <c r="Q53">
        <v>21393.740735707401</v>
      </c>
      <c r="R53" s="1">
        <v>0.97706638342271301</v>
      </c>
      <c r="S53" s="1">
        <v>0.99647642439196105</v>
      </c>
      <c r="T53" s="1">
        <v>0.94557942925586103</v>
      </c>
      <c r="U53" s="1">
        <v>0.98809115547977899</v>
      </c>
      <c r="V53">
        <v>5.7302728506130197E-2</v>
      </c>
      <c r="W53">
        <v>4.4056815322053598E-2</v>
      </c>
      <c r="X53">
        <v>8.5520673384581594E-2</v>
      </c>
      <c r="Y53">
        <v>6.2531664046621804E-2</v>
      </c>
      <c r="Z53" s="2">
        <v>0.50201042462240097</v>
      </c>
      <c r="AA53" s="2">
        <v>0.89632775503829598</v>
      </c>
      <c r="AB53" s="2">
        <v>0.29574868184278402</v>
      </c>
      <c r="AC53" s="2">
        <v>0.73412765791845203</v>
      </c>
      <c r="AD53" s="2">
        <v>0.4</v>
      </c>
      <c r="AE53" s="2">
        <v>0.85714285714285698</v>
      </c>
      <c r="AF53" s="2">
        <v>0.628571428571428</v>
      </c>
      <c r="AG53" s="2">
        <v>0.85714285714285698</v>
      </c>
      <c r="AH53" s="3">
        <f t="shared" si="9"/>
        <v>0.9677739868026658</v>
      </c>
      <c r="AI53" s="3">
        <f t="shared" si="10"/>
        <v>0.99158508048266303</v>
      </c>
      <c r="AJ53" s="4">
        <f t="shared" si="11"/>
        <v>0</v>
      </c>
      <c r="AK53" t="b">
        <f t="shared" si="7"/>
        <v>0</v>
      </c>
      <c r="AL53" t="b">
        <f t="shared" si="8"/>
        <v>0</v>
      </c>
      <c r="AM53" t="b">
        <f t="shared" si="5"/>
        <v>0</v>
      </c>
      <c r="AN53" t="b">
        <f t="shared" si="6"/>
        <v>0</v>
      </c>
    </row>
    <row r="54" spans="1:40" x14ac:dyDescent="0.2">
      <c r="A54" t="s">
        <v>84</v>
      </c>
      <c r="B54">
        <v>404328</v>
      </c>
      <c r="C54">
        <v>408436.66666666599</v>
      </c>
      <c r="D54">
        <v>394458.66666666599</v>
      </c>
      <c r="E54">
        <v>436797</v>
      </c>
      <c r="F54">
        <v>4618.9090703325101</v>
      </c>
      <c r="G54">
        <v>15409.5199254659</v>
      </c>
      <c r="H54">
        <v>18034.604995212201</v>
      </c>
      <c r="I54">
        <v>11482.298202015099</v>
      </c>
      <c r="J54">
        <v>397750.25</v>
      </c>
      <c r="K54">
        <v>406260.5</v>
      </c>
      <c r="L54">
        <v>367810.25</v>
      </c>
      <c r="M54">
        <v>412163.75</v>
      </c>
      <c r="N54">
        <v>17067.2561429774</v>
      </c>
      <c r="O54">
        <v>9550.9303735290596</v>
      </c>
      <c r="P54">
        <v>25780.957641574601</v>
      </c>
      <c r="Q54">
        <v>21790.442620179401</v>
      </c>
      <c r="R54" s="1">
        <v>1.0165373874686401</v>
      </c>
      <c r="S54" s="1">
        <v>1.0053565795017401</v>
      </c>
      <c r="T54" s="1">
        <v>1.07245153354662</v>
      </c>
      <c r="U54" s="1">
        <v>1.05976568778792</v>
      </c>
      <c r="V54">
        <v>4.5138422381728098E-2</v>
      </c>
      <c r="W54">
        <v>4.4691426175225903E-2</v>
      </c>
      <c r="X54">
        <v>8.9749197251485197E-2</v>
      </c>
      <c r="Y54">
        <v>6.2571973076201506E-2</v>
      </c>
      <c r="Z54" s="2">
        <v>0.50736996447907501</v>
      </c>
      <c r="AA54" s="2">
        <v>0.84259109054538495</v>
      </c>
      <c r="AB54" s="2">
        <v>0.168712561045641</v>
      </c>
      <c r="AC54" s="2">
        <v>0.115320970846606</v>
      </c>
      <c r="AD54" s="2">
        <v>0.628571428571428</v>
      </c>
      <c r="AE54" s="2">
        <v>1</v>
      </c>
      <c r="AF54" s="2">
        <v>0.22857142857142801</v>
      </c>
      <c r="AG54" s="2">
        <v>0.114285714285714</v>
      </c>
      <c r="AH54" s="3">
        <f t="shared" si="9"/>
        <v>1.0550045150992589</v>
      </c>
      <c r="AI54" s="3">
        <f t="shared" si="10"/>
        <v>1.0541192144116125</v>
      </c>
      <c r="AJ54" s="4">
        <f t="shared" si="11"/>
        <v>0</v>
      </c>
      <c r="AK54" t="b">
        <f t="shared" si="7"/>
        <v>0</v>
      </c>
      <c r="AL54" t="b">
        <f t="shared" si="8"/>
        <v>0</v>
      </c>
      <c r="AM54" t="b">
        <f t="shared" si="5"/>
        <v>0</v>
      </c>
      <c r="AN54" t="b">
        <f t="shared" si="6"/>
        <v>0</v>
      </c>
    </row>
    <row r="55" spans="1:40" x14ac:dyDescent="0.2">
      <c r="A55" t="s">
        <v>85</v>
      </c>
      <c r="B55">
        <v>391907.66666666599</v>
      </c>
      <c r="C55">
        <v>408107.66666666599</v>
      </c>
      <c r="D55">
        <v>364724</v>
      </c>
      <c r="E55">
        <v>387389</v>
      </c>
      <c r="F55">
        <v>11255.417243857801</v>
      </c>
      <c r="G55">
        <v>12205.225124238101</v>
      </c>
      <c r="H55">
        <v>9896.7179913342898</v>
      </c>
      <c r="I55">
        <v>2654.4767846036998</v>
      </c>
      <c r="J55">
        <v>397884.5</v>
      </c>
      <c r="K55">
        <v>404779</v>
      </c>
      <c r="L55">
        <v>361490.25</v>
      </c>
      <c r="M55">
        <v>420644</v>
      </c>
      <c r="N55">
        <v>13013.1877852174</v>
      </c>
      <c r="O55">
        <v>8792.9012656043506</v>
      </c>
      <c r="P55">
        <v>25837.323795560998</v>
      </c>
      <c r="Q55">
        <v>14231.6552562705</v>
      </c>
      <c r="R55" s="1">
        <v>0.98497847155811902</v>
      </c>
      <c r="S55" s="1">
        <v>1.00822341738743</v>
      </c>
      <c r="T55" s="1">
        <v>1.0089456077999299</v>
      </c>
      <c r="U55" s="1">
        <v>0.92094264984167096</v>
      </c>
      <c r="V55">
        <v>4.28719396260243E-2</v>
      </c>
      <c r="W55">
        <v>3.7267431754313803E-2</v>
      </c>
      <c r="X55">
        <v>7.7135841046564096E-2</v>
      </c>
      <c r="Y55">
        <v>3.1790881284544603E-2</v>
      </c>
      <c r="Z55" s="2">
        <v>0.545525598448244</v>
      </c>
      <c r="AA55" s="2">
        <v>0.711791028055765</v>
      </c>
      <c r="AB55" s="2">
        <v>0.830009266529811</v>
      </c>
      <c r="AC55" s="2">
        <v>1.6233991006769699E-2</v>
      </c>
      <c r="AD55" s="2">
        <v>0.85714285714285698</v>
      </c>
      <c r="AE55" s="2">
        <v>1</v>
      </c>
      <c r="AF55" s="2">
        <v>0.85714285714285698</v>
      </c>
      <c r="AG55" s="2">
        <v>5.7142857142857099E-2</v>
      </c>
      <c r="AH55" s="3">
        <f t="shared" si="9"/>
        <v>1.0243326498333489</v>
      </c>
      <c r="AI55" s="3">
        <f t="shared" si="10"/>
        <v>0.91343112445064378</v>
      </c>
      <c r="AJ55" s="4">
        <f t="shared" si="11"/>
        <v>0</v>
      </c>
      <c r="AK55" t="b">
        <f t="shared" si="7"/>
        <v>0</v>
      </c>
      <c r="AL55" t="b">
        <f t="shared" si="8"/>
        <v>0</v>
      </c>
      <c r="AM55" t="b">
        <f t="shared" si="5"/>
        <v>0</v>
      </c>
      <c r="AN55" t="b">
        <f t="shared" si="6"/>
        <v>0</v>
      </c>
    </row>
    <row r="56" spans="1:40" x14ac:dyDescent="0.2">
      <c r="A56" t="s">
        <v>86</v>
      </c>
      <c r="B56">
        <v>347326.66666666599</v>
      </c>
      <c r="C56">
        <v>370949</v>
      </c>
      <c r="D56">
        <v>318403.66666666599</v>
      </c>
      <c r="E56">
        <v>348735</v>
      </c>
      <c r="F56">
        <v>6498.4556113997796</v>
      </c>
      <c r="G56">
        <v>5232.3286402900903</v>
      </c>
      <c r="H56">
        <v>3878.0936467977799</v>
      </c>
      <c r="I56">
        <v>13389.7138505645</v>
      </c>
      <c r="J56">
        <v>398002.75</v>
      </c>
      <c r="K56">
        <v>399588.5</v>
      </c>
      <c r="L56">
        <v>351748.75</v>
      </c>
      <c r="M56">
        <v>410662</v>
      </c>
      <c r="N56">
        <v>11621.8036573502</v>
      </c>
      <c r="O56">
        <v>5879.2558769513198</v>
      </c>
      <c r="P56">
        <v>34307.629514681801</v>
      </c>
      <c r="Q56">
        <v>11077.2462582839</v>
      </c>
      <c r="R56" s="1">
        <v>0.87267403721875403</v>
      </c>
      <c r="S56" s="1">
        <v>0.92832751693304405</v>
      </c>
      <c r="T56" s="1">
        <v>0.90520198484476899</v>
      </c>
      <c r="U56" s="1">
        <v>0.84920202015282598</v>
      </c>
      <c r="V56">
        <v>3.02645490578351E-2</v>
      </c>
      <c r="W56">
        <v>1.8921459827576599E-2</v>
      </c>
      <c r="X56">
        <v>8.8974132126167393E-2</v>
      </c>
      <c r="Y56">
        <v>3.9847275180602298E-2</v>
      </c>
      <c r="Z56" s="2">
        <v>9.0106266276626103E-4</v>
      </c>
      <c r="AA56" s="2">
        <v>1.29115415553847E-3</v>
      </c>
      <c r="AB56" s="2">
        <v>0.146505914175486</v>
      </c>
      <c r="AC56" s="2">
        <v>3.1445407763322402E-3</v>
      </c>
      <c r="AD56" s="2">
        <v>5.7142857142857099E-2</v>
      </c>
      <c r="AE56" s="2">
        <v>5.7142857142857099E-2</v>
      </c>
      <c r="AF56" s="2">
        <v>0.22857142857142801</v>
      </c>
      <c r="AG56" s="2">
        <v>5.7142857142857099E-2</v>
      </c>
      <c r="AH56" s="3">
        <f t="shared" si="9"/>
        <v>1.0372738803249868</v>
      </c>
      <c r="AI56" s="3">
        <f t="shared" si="10"/>
        <v>0.91476553766107416</v>
      </c>
      <c r="AJ56" s="4">
        <f t="shared" si="11"/>
        <v>0</v>
      </c>
      <c r="AK56" t="b">
        <f t="shared" si="7"/>
        <v>0</v>
      </c>
      <c r="AL56" t="b">
        <f t="shared" si="8"/>
        <v>0</v>
      </c>
      <c r="AM56" t="b">
        <f t="shared" si="5"/>
        <v>0</v>
      </c>
      <c r="AN56" t="b">
        <f t="shared" si="6"/>
        <v>0</v>
      </c>
    </row>
    <row r="57" spans="1:40" x14ac:dyDescent="0.2">
      <c r="A57" t="s">
        <v>87</v>
      </c>
      <c r="B57">
        <v>376246.33333333302</v>
      </c>
      <c r="C57">
        <v>367150</v>
      </c>
      <c r="D57">
        <v>326883</v>
      </c>
      <c r="E57">
        <v>376472.66666666599</v>
      </c>
      <c r="F57">
        <v>10850.9845789832</v>
      </c>
      <c r="G57">
        <v>3205.7094378623901</v>
      </c>
      <c r="H57">
        <v>20528.702857219199</v>
      </c>
      <c r="I57">
        <v>19473.1943279302</v>
      </c>
      <c r="J57">
        <v>367649</v>
      </c>
      <c r="K57">
        <v>382323.5</v>
      </c>
      <c r="L57">
        <v>344919.5</v>
      </c>
      <c r="M57">
        <v>396861</v>
      </c>
      <c r="N57">
        <v>35393.522825511398</v>
      </c>
      <c r="O57">
        <v>3201.0723984315</v>
      </c>
      <c r="P57">
        <v>7348.9607768717797</v>
      </c>
      <c r="Q57">
        <v>9038.2388771264505</v>
      </c>
      <c r="R57" s="1">
        <v>1.0233846231958501</v>
      </c>
      <c r="S57" s="1">
        <v>0.96031240559369202</v>
      </c>
      <c r="T57" s="1">
        <v>0.94770808840903398</v>
      </c>
      <c r="U57" s="1">
        <v>0.94862600927444796</v>
      </c>
      <c r="V57">
        <v>0.102847050723919</v>
      </c>
      <c r="W57">
        <v>1.16169216262592E-2</v>
      </c>
      <c r="X57">
        <v>6.2849352471385997E-2</v>
      </c>
      <c r="Y57">
        <v>5.3613613221733303E-2</v>
      </c>
      <c r="Z57" s="2">
        <v>0.79023925648244098</v>
      </c>
      <c r="AA57" s="2">
        <v>2.6615073858375499E-2</v>
      </c>
      <c r="AB57" s="2">
        <v>0.26889464681282799</v>
      </c>
      <c r="AC57" s="2">
        <v>0.21618712776018401</v>
      </c>
      <c r="AD57" s="2">
        <v>1</v>
      </c>
      <c r="AE57" s="2">
        <v>0.2</v>
      </c>
      <c r="AF57" s="2">
        <v>0.4</v>
      </c>
      <c r="AG57" s="2">
        <v>0.4</v>
      </c>
      <c r="AH57" s="3">
        <f t="shared" si="9"/>
        <v>0.92605269507519894</v>
      </c>
      <c r="AI57" s="3">
        <f t="shared" si="10"/>
        <v>0.9878306306872926</v>
      </c>
      <c r="AJ57" s="4">
        <f t="shared" si="11"/>
        <v>0</v>
      </c>
      <c r="AK57" t="b">
        <f t="shared" si="7"/>
        <v>0</v>
      </c>
      <c r="AL57" t="b">
        <f t="shared" si="8"/>
        <v>0</v>
      </c>
      <c r="AM57" t="b">
        <f t="shared" si="5"/>
        <v>0</v>
      </c>
      <c r="AN57" t="b">
        <f t="shared" si="6"/>
        <v>0</v>
      </c>
    </row>
    <row r="58" spans="1:40" x14ac:dyDescent="0.2">
      <c r="A58" t="s">
        <v>88</v>
      </c>
      <c r="B58">
        <v>385626</v>
      </c>
      <c r="C58">
        <v>374736.66666666599</v>
      </c>
      <c r="D58">
        <v>294281.33333333302</v>
      </c>
      <c r="E58">
        <v>337918.33333333302</v>
      </c>
      <c r="F58">
        <v>12040.272297585299</v>
      </c>
      <c r="G58">
        <v>23666.563107754599</v>
      </c>
      <c r="H58">
        <v>18960.631854801999</v>
      </c>
      <c r="I58">
        <v>3915.0015751380402</v>
      </c>
      <c r="J58">
        <v>370044</v>
      </c>
      <c r="K58">
        <v>379459.5</v>
      </c>
      <c r="L58">
        <v>351534.75</v>
      </c>
      <c r="M58">
        <v>396660.25</v>
      </c>
      <c r="N58">
        <v>20724.7738869852</v>
      </c>
      <c r="O58">
        <v>7409.9313762004504</v>
      </c>
      <c r="P58">
        <v>9658.0949941832005</v>
      </c>
      <c r="Q58">
        <v>10507.654491686801</v>
      </c>
      <c r="R58" s="1">
        <v>1.0421085060155</v>
      </c>
      <c r="S58" s="1">
        <v>0.98755378812934302</v>
      </c>
      <c r="T58" s="1">
        <v>0.83713298140036796</v>
      </c>
      <c r="U58" s="1">
        <v>0.85190873885985097</v>
      </c>
      <c r="V58">
        <v>6.6821457818666094E-2</v>
      </c>
      <c r="W58">
        <v>6.5282491097060302E-2</v>
      </c>
      <c r="X58">
        <v>5.8635698401862398E-2</v>
      </c>
      <c r="Y58">
        <v>2.4631271356005E-2</v>
      </c>
      <c r="Z58" s="2">
        <v>0.26877505486658598</v>
      </c>
      <c r="AA58" s="2">
        <v>0.76672576234812795</v>
      </c>
      <c r="AB58" s="2">
        <v>2.05343813056467E-2</v>
      </c>
      <c r="AC58" s="2">
        <v>5.0199285536457598E-4</v>
      </c>
      <c r="AD58" s="2">
        <v>0.22857142857142801</v>
      </c>
      <c r="AE58" s="2">
        <v>1</v>
      </c>
      <c r="AF58" s="2">
        <v>5.7142857142857099E-2</v>
      </c>
      <c r="AG58" s="2">
        <v>5.7142857142857099E-2</v>
      </c>
      <c r="AH58" s="3">
        <f t="shared" si="9"/>
        <v>0.80330692683926397</v>
      </c>
      <c r="AI58" s="3">
        <f t="shared" si="10"/>
        <v>0.86264540635661435</v>
      </c>
      <c r="AJ58" s="4">
        <f t="shared" si="11"/>
        <v>1</v>
      </c>
      <c r="AK58" t="b">
        <f t="shared" si="7"/>
        <v>0</v>
      </c>
      <c r="AL58" t="b">
        <f t="shared" si="8"/>
        <v>0</v>
      </c>
      <c r="AM58" t="b">
        <f t="shared" si="5"/>
        <v>0</v>
      </c>
      <c r="AN58" t="b">
        <f t="shared" si="6"/>
        <v>0</v>
      </c>
    </row>
    <row r="59" spans="1:40" x14ac:dyDescent="0.2">
      <c r="A59" t="s">
        <v>89</v>
      </c>
      <c r="B59">
        <v>313044.33333333302</v>
      </c>
      <c r="C59">
        <v>282588</v>
      </c>
      <c r="D59">
        <v>276448.33333333302</v>
      </c>
      <c r="E59">
        <v>294316.66666666599</v>
      </c>
      <c r="F59">
        <v>7001.7924371787303</v>
      </c>
      <c r="G59">
        <v>9933.6314105164893</v>
      </c>
      <c r="H59">
        <v>17322.238490833999</v>
      </c>
      <c r="I59">
        <v>2000.7649370511599</v>
      </c>
      <c r="J59">
        <v>373155</v>
      </c>
      <c r="K59">
        <v>375886</v>
      </c>
      <c r="L59">
        <v>348103.5</v>
      </c>
      <c r="M59">
        <v>402742.75</v>
      </c>
      <c r="N59">
        <v>3929.9222214525598</v>
      </c>
      <c r="O59">
        <v>7187.6223699727898</v>
      </c>
      <c r="P59">
        <v>22026.007150638899</v>
      </c>
      <c r="Q59">
        <v>18166.527523167399</v>
      </c>
      <c r="R59" s="1">
        <v>0.83891233758982997</v>
      </c>
      <c r="S59" s="1">
        <v>0.75179176665265501</v>
      </c>
      <c r="T59" s="1">
        <v>0.79415556963182798</v>
      </c>
      <c r="U59" s="1">
        <v>0.73078079410906005</v>
      </c>
      <c r="V59">
        <v>2.0739762980814699E-2</v>
      </c>
      <c r="W59">
        <v>3.00841786693886E-2</v>
      </c>
      <c r="X59">
        <v>7.0719573256058599E-2</v>
      </c>
      <c r="Y59">
        <v>3.3335593998170099E-2</v>
      </c>
      <c r="Z59" s="2">
        <v>9.89087416519349E-4</v>
      </c>
      <c r="AA59" s="2">
        <v>3.46529498140895E-4</v>
      </c>
      <c r="AB59" s="2">
        <v>4.95624090395381E-3</v>
      </c>
      <c r="AC59" s="2">
        <v>1.1124715296119999E-3</v>
      </c>
      <c r="AD59" s="2">
        <v>5.7142857142857099E-2</v>
      </c>
      <c r="AE59" s="2">
        <v>5.7142857142857099E-2</v>
      </c>
      <c r="AF59" s="2">
        <v>5.7142857142857099E-2</v>
      </c>
      <c r="AG59" s="2">
        <v>5.7142857142857099E-2</v>
      </c>
      <c r="AH59" s="3">
        <f t="shared" si="9"/>
        <v>0.9466490526452539</v>
      </c>
      <c r="AI59" s="3">
        <f t="shared" si="10"/>
        <v>0.97205213800472157</v>
      </c>
      <c r="AJ59" s="4">
        <f t="shared" si="11"/>
        <v>2</v>
      </c>
      <c r="AK59" t="b">
        <f t="shared" si="7"/>
        <v>0</v>
      </c>
      <c r="AL59" t="b">
        <f t="shared" si="8"/>
        <v>0</v>
      </c>
      <c r="AM59" t="b">
        <f t="shared" si="5"/>
        <v>0</v>
      </c>
      <c r="AN59" t="b">
        <f t="shared" si="6"/>
        <v>0</v>
      </c>
    </row>
    <row r="60" spans="1:40" x14ac:dyDescent="0.2">
      <c r="A60" t="s">
        <v>90</v>
      </c>
      <c r="B60">
        <v>385346.66666666599</v>
      </c>
      <c r="C60">
        <v>374514.33333333302</v>
      </c>
      <c r="D60">
        <v>358206.33333333302</v>
      </c>
      <c r="E60">
        <v>395718</v>
      </c>
      <c r="F60">
        <v>5580.1725182411101</v>
      </c>
      <c r="G60">
        <v>12931.7992689854</v>
      </c>
      <c r="H60">
        <v>8733.8187714958494</v>
      </c>
      <c r="I60">
        <v>4146.34984052238</v>
      </c>
      <c r="J60">
        <v>379530.25</v>
      </c>
      <c r="K60">
        <v>381366</v>
      </c>
      <c r="L60">
        <v>343476.5</v>
      </c>
      <c r="M60">
        <v>410937</v>
      </c>
      <c r="N60">
        <v>14133.368420750399</v>
      </c>
      <c r="O60">
        <v>8641.6975570003997</v>
      </c>
      <c r="P60">
        <v>19826.596455266801</v>
      </c>
      <c r="Q60">
        <v>14621.769683135701</v>
      </c>
      <c r="R60" s="1">
        <v>1.0153253045486199</v>
      </c>
      <c r="S60" s="1">
        <v>0.98203388171293005</v>
      </c>
      <c r="T60" s="1">
        <v>1.0428845447456601</v>
      </c>
      <c r="U60" s="1">
        <v>0.96296512604121798</v>
      </c>
      <c r="V60">
        <v>4.0567908812860598E-2</v>
      </c>
      <c r="W60">
        <v>4.05587903009147E-2</v>
      </c>
      <c r="X60">
        <v>6.5348725326260307E-2</v>
      </c>
      <c r="Y60">
        <v>3.5718544016998602E-2</v>
      </c>
      <c r="Z60" s="2">
        <v>0.49449294333532801</v>
      </c>
      <c r="AA60" s="2">
        <v>0.47996837654025998</v>
      </c>
      <c r="AB60" s="2">
        <v>0.25111001884999501</v>
      </c>
      <c r="AC60" s="2">
        <v>0.126519880942386</v>
      </c>
      <c r="AD60" s="2">
        <v>0.4</v>
      </c>
      <c r="AE60" s="2">
        <v>0.628571428571428</v>
      </c>
      <c r="AF60" s="2">
        <v>0.4</v>
      </c>
      <c r="AG60" s="2">
        <v>0.4</v>
      </c>
      <c r="AH60" s="3">
        <f t="shared" si="9"/>
        <v>1.0271432614488931</v>
      </c>
      <c r="AI60" s="3">
        <f t="shared" si="10"/>
        <v>0.98058238516327867</v>
      </c>
      <c r="AJ60" s="4">
        <f t="shared" si="11"/>
        <v>0</v>
      </c>
      <c r="AK60" t="b">
        <f t="shared" si="7"/>
        <v>0</v>
      </c>
      <c r="AL60" t="b">
        <f t="shared" si="8"/>
        <v>0</v>
      </c>
      <c r="AM60" t="b">
        <f t="shared" si="5"/>
        <v>0</v>
      </c>
      <c r="AN60" t="b">
        <f t="shared" si="6"/>
        <v>0</v>
      </c>
    </row>
    <row r="61" spans="1:40" x14ac:dyDescent="0.2">
      <c r="A61" t="s">
        <v>91</v>
      </c>
      <c r="B61">
        <v>241692.66666666599</v>
      </c>
      <c r="C61">
        <v>225224.66666666599</v>
      </c>
      <c r="D61">
        <v>96608.666666666599</v>
      </c>
      <c r="E61">
        <v>113176.666666666</v>
      </c>
      <c r="F61">
        <v>7597.4572281345099</v>
      </c>
      <c r="G61">
        <v>17106.3410562672</v>
      </c>
      <c r="H61">
        <v>11844.8470371437</v>
      </c>
      <c r="I61">
        <v>12163.0655812312</v>
      </c>
      <c r="J61">
        <v>386553.25</v>
      </c>
      <c r="K61">
        <v>392902.75</v>
      </c>
      <c r="L61">
        <v>347162.5</v>
      </c>
      <c r="M61">
        <v>405619.75</v>
      </c>
      <c r="N61">
        <v>12271.488374140499</v>
      </c>
      <c r="O61">
        <v>9986.8741314120198</v>
      </c>
      <c r="P61">
        <v>14782.060242063601</v>
      </c>
      <c r="Q61">
        <v>26955.3848593683</v>
      </c>
      <c r="R61" s="1">
        <v>0.62525063925000401</v>
      </c>
      <c r="S61" s="1">
        <v>0.57323260442098301</v>
      </c>
      <c r="T61" s="1">
        <v>0.27828082430177897</v>
      </c>
      <c r="U61" s="1">
        <v>0.27902158774730901</v>
      </c>
      <c r="V61">
        <v>2.7933544896854401E-2</v>
      </c>
      <c r="W61">
        <v>4.5911753475099501E-2</v>
      </c>
      <c r="X61">
        <v>3.61179911985278E-2</v>
      </c>
      <c r="Y61">
        <v>3.5256212876943097E-2</v>
      </c>
      <c r="Z61" s="2">
        <v>8.09674836118279E-6</v>
      </c>
      <c r="AA61" s="2">
        <v>6.0024064578155295E-4</v>
      </c>
      <c r="AB61" s="2">
        <v>2.2831760237651498E-6</v>
      </c>
      <c r="AC61" s="2">
        <v>2.17323078131483E-5</v>
      </c>
      <c r="AD61" s="2">
        <v>5.7142857142857099E-2</v>
      </c>
      <c r="AE61" s="2">
        <v>5.7142857142857099E-2</v>
      </c>
      <c r="AF61" s="2">
        <v>5.7142857142857099E-2</v>
      </c>
      <c r="AG61" s="2">
        <v>5.7142857142857099E-2</v>
      </c>
      <c r="AH61" s="3">
        <f t="shared" si="9"/>
        <v>0.44507083533026104</v>
      </c>
      <c r="AI61" s="3">
        <f t="shared" si="10"/>
        <v>0.48675107730333333</v>
      </c>
      <c r="AJ61" s="4">
        <f t="shared" si="11"/>
        <v>2</v>
      </c>
      <c r="AK61" t="b">
        <f t="shared" si="7"/>
        <v>0</v>
      </c>
      <c r="AL61" t="b">
        <f t="shared" si="8"/>
        <v>0</v>
      </c>
      <c r="AM61" t="b">
        <f t="shared" si="5"/>
        <v>0</v>
      </c>
      <c r="AN61" t="b">
        <f t="shared" si="6"/>
        <v>0</v>
      </c>
    </row>
    <row r="62" spans="1:40" x14ac:dyDescent="0.2">
      <c r="A62" t="s">
        <v>92</v>
      </c>
      <c r="B62">
        <v>407828.33333333302</v>
      </c>
      <c r="C62">
        <v>393035.33333333302</v>
      </c>
      <c r="D62">
        <v>367465</v>
      </c>
      <c r="E62">
        <v>416718.33333333302</v>
      </c>
      <c r="F62">
        <v>12190.152965953001</v>
      </c>
      <c r="G62">
        <v>3336.7529625870302</v>
      </c>
      <c r="H62">
        <v>8459.1968294868202</v>
      </c>
      <c r="I62">
        <v>9549.7062433005394</v>
      </c>
      <c r="J62">
        <v>395276</v>
      </c>
      <c r="K62">
        <v>400117.5</v>
      </c>
      <c r="L62">
        <v>358469</v>
      </c>
      <c r="M62">
        <v>405750.5</v>
      </c>
      <c r="N62">
        <v>10799.9503393919</v>
      </c>
      <c r="O62">
        <v>7352.6928627091002</v>
      </c>
      <c r="P62">
        <v>20517.995239951299</v>
      </c>
      <c r="Q62">
        <v>26855.812859292299</v>
      </c>
      <c r="R62" s="1">
        <v>1.0317558701599201</v>
      </c>
      <c r="S62" s="1">
        <v>0.98229978277214303</v>
      </c>
      <c r="T62" s="1">
        <v>1.0250956149625201</v>
      </c>
      <c r="U62" s="1">
        <v>1.0270309792183401</v>
      </c>
      <c r="V62">
        <v>4.1782395397461501E-2</v>
      </c>
      <c r="W62">
        <v>1.9884346352831501E-2</v>
      </c>
      <c r="X62">
        <v>6.3241928776338399E-2</v>
      </c>
      <c r="Y62">
        <v>7.1936279015051105E-2</v>
      </c>
      <c r="Z62" s="2">
        <v>0.22832111943340799</v>
      </c>
      <c r="AA62" s="2">
        <v>0.15692190173186299</v>
      </c>
      <c r="AB62" s="2">
        <v>0.47091473327156602</v>
      </c>
      <c r="AC62" s="2">
        <v>0.49266342240139599</v>
      </c>
      <c r="AD62" s="2">
        <v>0.22857142857142801</v>
      </c>
      <c r="AE62" s="2">
        <v>0.22857142857142801</v>
      </c>
      <c r="AF62" s="2">
        <v>0.85714285714285698</v>
      </c>
      <c r="AG62" s="2">
        <v>0.85714285714285698</v>
      </c>
      <c r="AH62" s="3">
        <f t="shared" si="9"/>
        <v>0.9935447372871572</v>
      </c>
      <c r="AI62" s="3">
        <f t="shared" si="10"/>
        <v>1.0455372150444351</v>
      </c>
      <c r="AJ62" s="4">
        <f t="shared" si="11"/>
        <v>0</v>
      </c>
      <c r="AK62" t="b">
        <f t="shared" si="7"/>
        <v>0</v>
      </c>
      <c r="AL62" t="b">
        <f t="shared" si="8"/>
        <v>0</v>
      </c>
      <c r="AM62" t="b">
        <f t="shared" si="5"/>
        <v>0</v>
      </c>
      <c r="AN62" t="b">
        <f t="shared" si="6"/>
        <v>0</v>
      </c>
    </row>
    <row r="63" spans="1:40" x14ac:dyDescent="0.2">
      <c r="A63" t="s">
        <v>93</v>
      </c>
      <c r="B63">
        <v>399225.66666666599</v>
      </c>
      <c r="C63">
        <v>407476.66666666599</v>
      </c>
      <c r="D63">
        <v>383777.66666666599</v>
      </c>
      <c r="E63">
        <v>414390.66666666599</v>
      </c>
      <c r="F63">
        <v>7168.2606211920902</v>
      </c>
      <c r="G63">
        <v>3875.4696919642302</v>
      </c>
      <c r="H63">
        <v>22167.658476558401</v>
      </c>
      <c r="I63">
        <v>7788.4808103591804</v>
      </c>
      <c r="J63">
        <v>394662.75</v>
      </c>
      <c r="K63">
        <v>398343.5</v>
      </c>
      <c r="L63">
        <v>389701.5</v>
      </c>
      <c r="M63">
        <v>417030.75</v>
      </c>
      <c r="N63">
        <v>14466.172711421101</v>
      </c>
      <c r="O63">
        <v>4800.2226684463903</v>
      </c>
      <c r="P63">
        <v>21382.108681481001</v>
      </c>
      <c r="Q63">
        <v>9763.7766386782896</v>
      </c>
      <c r="R63" s="1">
        <v>1.0115615589935101</v>
      </c>
      <c r="S63" s="1">
        <v>1.02292786669461</v>
      </c>
      <c r="T63" s="1">
        <v>0.98479904918679195</v>
      </c>
      <c r="U63" s="1">
        <v>0.99366933173792704</v>
      </c>
      <c r="V63">
        <v>4.1287953102373598E-2</v>
      </c>
      <c r="W63">
        <v>1.5703552502449401E-2</v>
      </c>
      <c r="X63">
        <v>7.8456440651535897E-2</v>
      </c>
      <c r="Y63">
        <v>2.9833304404508099E-2</v>
      </c>
      <c r="Z63" s="2">
        <v>0.60974892087628696</v>
      </c>
      <c r="AA63" s="2">
        <v>3.9493146736795499E-2</v>
      </c>
      <c r="AB63" s="2">
        <v>0.73897636141637901</v>
      </c>
      <c r="AC63" s="2">
        <v>0.70744422740922397</v>
      </c>
      <c r="AD63" s="2">
        <v>0.85714285714285698</v>
      </c>
      <c r="AE63" s="2">
        <v>0.114285714285714</v>
      </c>
      <c r="AF63" s="2">
        <v>0.85714285714285698</v>
      </c>
      <c r="AG63" s="2">
        <v>0.4</v>
      </c>
      <c r="AH63" s="3">
        <f t="shared" si="9"/>
        <v>0.97354337008086145</v>
      </c>
      <c r="AI63" s="3">
        <f t="shared" si="10"/>
        <v>0.97139726474435961</v>
      </c>
      <c r="AJ63" s="4">
        <f t="shared" si="11"/>
        <v>0</v>
      </c>
      <c r="AK63" t="b">
        <f t="shared" si="7"/>
        <v>0</v>
      </c>
      <c r="AL63" t="b">
        <f t="shared" si="8"/>
        <v>0</v>
      </c>
      <c r="AM63" t="b">
        <f t="shared" si="5"/>
        <v>0</v>
      </c>
      <c r="AN63" t="b">
        <f t="shared" si="6"/>
        <v>0</v>
      </c>
    </row>
    <row r="64" spans="1:40" x14ac:dyDescent="0.2">
      <c r="A64" t="s">
        <v>94</v>
      </c>
      <c r="B64">
        <v>432239</v>
      </c>
      <c r="C64">
        <v>439762</v>
      </c>
      <c r="D64">
        <v>400663.33333333302</v>
      </c>
      <c r="E64">
        <v>437869.33333333302</v>
      </c>
      <c r="F64">
        <v>6336.1231837772802</v>
      </c>
      <c r="G64">
        <v>4616.1946449429497</v>
      </c>
      <c r="H64">
        <v>11999.9170969358</v>
      </c>
      <c r="I64">
        <v>15526.3762782348</v>
      </c>
      <c r="J64">
        <v>399201.5</v>
      </c>
      <c r="K64">
        <v>391544</v>
      </c>
      <c r="L64">
        <v>401224.25</v>
      </c>
      <c r="M64">
        <v>428699.5</v>
      </c>
      <c r="N64">
        <v>17528.835757117398</v>
      </c>
      <c r="O64">
        <v>10210.834572485501</v>
      </c>
      <c r="P64">
        <v>21421.773632996199</v>
      </c>
      <c r="Q64">
        <v>17858.600029117599</v>
      </c>
      <c r="R64" s="1">
        <v>1.0827589575690399</v>
      </c>
      <c r="S64" s="1">
        <v>1.12314835625114</v>
      </c>
      <c r="T64" s="1">
        <v>0.99860198712648396</v>
      </c>
      <c r="U64" s="1">
        <v>1.0213898857669099</v>
      </c>
      <c r="V64">
        <v>5.0123054515264498E-2</v>
      </c>
      <c r="W64">
        <v>3.1573650262353301E-2</v>
      </c>
      <c r="X64">
        <v>6.1132155071813202E-2</v>
      </c>
      <c r="Y64">
        <v>5.5875652263337197E-2</v>
      </c>
      <c r="Z64" s="2">
        <v>2.5837204731369402E-2</v>
      </c>
      <c r="AA64" s="2">
        <v>7.4955043764868897E-4</v>
      </c>
      <c r="AB64" s="2">
        <v>0.96670410274788898</v>
      </c>
      <c r="AC64" s="2">
        <v>0.502433174493079</v>
      </c>
      <c r="AD64" s="2">
        <v>5.7142857142857099E-2</v>
      </c>
      <c r="AE64" s="2">
        <v>5.7142857142857099E-2</v>
      </c>
      <c r="AF64" s="2">
        <v>0.85714285714285698</v>
      </c>
      <c r="AG64" s="2">
        <v>0.628571428571428</v>
      </c>
      <c r="AH64" s="3">
        <f t="shared" si="9"/>
        <v>0.92227543364637565</v>
      </c>
      <c r="AI64" s="3">
        <f t="shared" si="10"/>
        <v>0.90939890539137602</v>
      </c>
      <c r="AJ64" s="4">
        <f t="shared" si="11"/>
        <v>0</v>
      </c>
      <c r="AK64" t="b">
        <f t="shared" si="7"/>
        <v>0</v>
      </c>
      <c r="AL64" t="b">
        <f t="shared" si="8"/>
        <v>0</v>
      </c>
      <c r="AM64" t="b">
        <f t="shared" si="5"/>
        <v>0</v>
      </c>
      <c r="AN64" t="b">
        <f t="shared" si="6"/>
        <v>0</v>
      </c>
    </row>
    <row r="65" spans="1:40" x14ac:dyDescent="0.2">
      <c r="A65" t="s">
        <v>95</v>
      </c>
      <c r="B65">
        <v>387978</v>
      </c>
      <c r="C65">
        <v>371541.66666666599</v>
      </c>
      <c r="D65">
        <v>362039.66666666599</v>
      </c>
      <c r="E65">
        <v>411514.66666666599</v>
      </c>
      <c r="F65">
        <v>14320.327545136601</v>
      </c>
      <c r="G65">
        <v>32511.850367724801</v>
      </c>
      <c r="H65">
        <v>24427.689971287298</v>
      </c>
      <c r="I65">
        <v>7834.1594528917603</v>
      </c>
      <c r="J65">
        <v>403423.25</v>
      </c>
      <c r="K65">
        <v>393912.75</v>
      </c>
      <c r="L65">
        <v>388246.75</v>
      </c>
      <c r="M65">
        <v>428755</v>
      </c>
      <c r="N65">
        <v>11330.0030707556</v>
      </c>
      <c r="O65">
        <v>11357.088781168</v>
      </c>
      <c r="P65">
        <v>22394.182300692799</v>
      </c>
      <c r="Q65">
        <v>16425.973598744898</v>
      </c>
      <c r="R65" s="1">
        <v>0.96171452686477499</v>
      </c>
      <c r="S65" s="1">
        <v>0.94320802428118</v>
      </c>
      <c r="T65" s="1">
        <v>0.93249889835952704</v>
      </c>
      <c r="U65" s="1">
        <v>0.95978977893357897</v>
      </c>
      <c r="V65">
        <v>4.4604350011470402E-2</v>
      </c>
      <c r="W65">
        <v>8.6900254028540097E-2</v>
      </c>
      <c r="X65">
        <v>8.2774926241844807E-2</v>
      </c>
      <c r="Y65">
        <v>4.1059979794499699E-2</v>
      </c>
      <c r="Z65" s="2">
        <v>0.20249963752466699</v>
      </c>
      <c r="AA65" s="2">
        <v>0.35608727295687198</v>
      </c>
      <c r="AB65" s="2">
        <v>0.215955249093325</v>
      </c>
      <c r="AC65" s="2">
        <v>0.13212184109890199</v>
      </c>
      <c r="AD65" s="2">
        <v>0.22857142857142801</v>
      </c>
      <c r="AE65" s="2">
        <v>0.22857142857142801</v>
      </c>
      <c r="AF65" s="2">
        <v>0.22857142857142801</v>
      </c>
      <c r="AG65" s="2">
        <v>0.114285714285714</v>
      </c>
      <c r="AH65" s="3">
        <f t="shared" si="9"/>
        <v>0.96962130893406384</v>
      </c>
      <c r="AI65" s="3">
        <f t="shared" si="10"/>
        <v>1.0175801670739983</v>
      </c>
      <c r="AJ65" s="4">
        <f t="shared" si="11"/>
        <v>0</v>
      </c>
      <c r="AK65" t="b">
        <f t="shared" si="7"/>
        <v>0</v>
      </c>
      <c r="AL65" t="b">
        <f t="shared" si="8"/>
        <v>0</v>
      </c>
      <c r="AM65" t="b">
        <f t="shared" si="5"/>
        <v>0</v>
      </c>
      <c r="AN65" t="b">
        <f t="shared" si="6"/>
        <v>0</v>
      </c>
    </row>
    <row r="66" spans="1:40" x14ac:dyDescent="0.2">
      <c r="A66" t="s">
        <v>96</v>
      </c>
      <c r="B66">
        <v>391300.66666666599</v>
      </c>
      <c r="C66">
        <v>387118</v>
      </c>
      <c r="D66">
        <v>280171.33333333302</v>
      </c>
      <c r="E66">
        <v>354509.66666666599</v>
      </c>
      <c r="F66">
        <v>7979.1870722106296</v>
      </c>
      <c r="G66">
        <v>8152.9901876550703</v>
      </c>
      <c r="H66">
        <v>32735.436522724602</v>
      </c>
      <c r="I66">
        <v>25519.044581122798</v>
      </c>
      <c r="J66">
        <v>405284.25</v>
      </c>
      <c r="K66">
        <v>403944.75</v>
      </c>
      <c r="L66">
        <v>363989.5</v>
      </c>
      <c r="M66">
        <v>418447.75</v>
      </c>
      <c r="N66">
        <v>12610.2903317092</v>
      </c>
      <c r="O66">
        <v>5877.5622143311502</v>
      </c>
      <c r="P66">
        <v>32867.362925349902</v>
      </c>
      <c r="Q66">
        <v>9664.8148240580995</v>
      </c>
      <c r="R66" s="1">
        <v>0.96549684984468698</v>
      </c>
      <c r="S66" s="1">
        <v>0.95834393193623602</v>
      </c>
      <c r="T66" s="1">
        <v>0.76972366876883302</v>
      </c>
      <c r="U66" s="1">
        <v>0.84720175139349296</v>
      </c>
      <c r="V66">
        <v>3.5917709645475103E-2</v>
      </c>
      <c r="W66">
        <v>2.4531902929305401E-2</v>
      </c>
      <c r="X66">
        <v>0.113662455127476</v>
      </c>
      <c r="Y66">
        <v>6.4047376824956204E-2</v>
      </c>
      <c r="Z66" s="2">
        <v>0.13399469723566099</v>
      </c>
      <c r="AA66" s="2">
        <v>4.5898225710707799E-2</v>
      </c>
      <c r="AB66" s="2">
        <v>2.4235058502427999E-2</v>
      </c>
      <c r="AC66" s="2">
        <v>3.82470395602207E-2</v>
      </c>
      <c r="AD66" s="2">
        <v>0.22857142857142801</v>
      </c>
      <c r="AE66" s="2">
        <v>5.7142857142857099E-2</v>
      </c>
      <c r="AF66" s="2">
        <v>5.7142857142857099E-2</v>
      </c>
      <c r="AG66" s="2">
        <v>5.7142857142857099E-2</v>
      </c>
      <c r="AH66" s="3">
        <f t="shared" ref="AH66:AH96" si="12">T66/R66</f>
        <v>0.79723063715086517</v>
      </c>
      <c r="AI66" s="3">
        <f t="shared" ref="AI66:AI96" si="13">U66/S66</f>
        <v>0.88402683333300647</v>
      </c>
      <c r="AJ66" s="4">
        <f t="shared" ref="AJ66:AJ96" si="14">(R66&lt;0.85)+(T66&lt;0.85)</f>
        <v>1</v>
      </c>
      <c r="AK66" t="b">
        <f t="shared" si="7"/>
        <v>0</v>
      </c>
      <c r="AL66" t="b">
        <f t="shared" si="8"/>
        <v>0</v>
      </c>
      <c r="AM66" t="b">
        <f t="shared" si="5"/>
        <v>0</v>
      </c>
      <c r="AN66" t="b">
        <f t="shared" si="6"/>
        <v>0</v>
      </c>
    </row>
    <row r="67" spans="1:40" x14ac:dyDescent="0.2">
      <c r="A67" t="s">
        <v>97</v>
      </c>
      <c r="B67">
        <v>377234</v>
      </c>
      <c r="C67">
        <v>355249</v>
      </c>
      <c r="D67">
        <v>367855.66666666599</v>
      </c>
      <c r="E67">
        <v>374813</v>
      </c>
      <c r="F67">
        <v>11923.8649774307</v>
      </c>
      <c r="G67">
        <v>15778.2486670732</v>
      </c>
      <c r="H67">
        <v>15461.757026073499</v>
      </c>
      <c r="I67">
        <v>8172.9669643281904</v>
      </c>
      <c r="J67">
        <v>399098</v>
      </c>
      <c r="K67">
        <v>388771.5</v>
      </c>
      <c r="L67">
        <v>356157.5</v>
      </c>
      <c r="M67">
        <v>403446.5</v>
      </c>
      <c r="N67">
        <v>9082.0794975600093</v>
      </c>
      <c r="O67">
        <v>12319.9214486132</v>
      </c>
      <c r="P67">
        <v>8543.9712370770503</v>
      </c>
      <c r="Q67">
        <v>275.06453788156699</v>
      </c>
      <c r="R67" s="1">
        <v>0.94521646312434504</v>
      </c>
      <c r="S67" s="1">
        <v>0.913773257556173</v>
      </c>
      <c r="T67" s="1">
        <v>1.03284548736631</v>
      </c>
      <c r="U67" s="1">
        <v>0.92902776452392</v>
      </c>
      <c r="V67">
        <v>3.6814536753749599E-2</v>
      </c>
      <c r="W67">
        <v>4.9856142796045597E-2</v>
      </c>
      <c r="X67">
        <v>4.9985738491645199E-2</v>
      </c>
      <c r="Y67">
        <v>2.0267770296843401E-2</v>
      </c>
      <c r="Z67" s="2">
        <v>0.109717085008444</v>
      </c>
      <c r="AA67" s="2">
        <v>8.3982194716582095E-2</v>
      </c>
      <c r="AB67" s="2">
        <v>0.35734393816572002</v>
      </c>
      <c r="AC67" s="2">
        <v>2.5931150291499901E-2</v>
      </c>
      <c r="AD67" s="2">
        <v>0.2</v>
      </c>
      <c r="AE67" s="2">
        <v>0.2</v>
      </c>
      <c r="AF67" s="2">
        <v>0.4</v>
      </c>
      <c r="AG67" s="2">
        <v>0.2</v>
      </c>
      <c r="AH67" s="3">
        <f t="shared" si="12"/>
        <v>1.0927078903728713</v>
      </c>
      <c r="AI67" s="3">
        <f t="shared" si="13"/>
        <v>1.0166939739608316</v>
      </c>
      <c r="AJ67" s="4">
        <f t="shared" si="14"/>
        <v>0</v>
      </c>
      <c r="AK67" t="b">
        <f t="shared" si="7"/>
        <v>0</v>
      </c>
      <c r="AL67" t="b">
        <f t="shared" si="8"/>
        <v>0</v>
      </c>
      <c r="AM67" t="b">
        <f t="shared" ref="AM67:AM96" si="15">(S67/R67&gt;1.15)</f>
        <v>0</v>
      </c>
      <c r="AN67" t="b">
        <f t="shared" ref="AN67:AN96" si="16">(U67/T67&gt;1.15)</f>
        <v>0</v>
      </c>
    </row>
    <row r="68" spans="1:40" x14ac:dyDescent="0.2">
      <c r="A68" t="s">
        <v>98</v>
      </c>
      <c r="B68">
        <v>366345</v>
      </c>
      <c r="C68">
        <v>366461</v>
      </c>
      <c r="D68">
        <v>311486.33333333302</v>
      </c>
      <c r="E68">
        <v>341623.33333333302</v>
      </c>
      <c r="F68">
        <v>14516.117697235701</v>
      </c>
      <c r="G68">
        <v>8147.8289746410301</v>
      </c>
      <c r="H68">
        <v>63289.437288802998</v>
      </c>
      <c r="I68">
        <v>3095.71208824937</v>
      </c>
      <c r="J68">
        <v>384835.25</v>
      </c>
      <c r="K68">
        <v>376931.5</v>
      </c>
      <c r="L68">
        <v>358363.5</v>
      </c>
      <c r="M68">
        <v>405465</v>
      </c>
      <c r="N68">
        <v>17654.298841453099</v>
      </c>
      <c r="O68">
        <v>15705.3017056873</v>
      </c>
      <c r="P68">
        <v>5949.4747387199304</v>
      </c>
      <c r="Q68">
        <v>2339.06263276552</v>
      </c>
      <c r="R68" s="1">
        <v>0.95195281617263405</v>
      </c>
      <c r="S68" s="1">
        <v>0.97222174320798305</v>
      </c>
      <c r="T68" s="1">
        <v>0.86919101229152296</v>
      </c>
      <c r="U68" s="1">
        <v>0.84254703447482104</v>
      </c>
      <c r="V68">
        <v>5.7705824785992302E-2</v>
      </c>
      <c r="W68">
        <v>4.5915375954737499E-2</v>
      </c>
      <c r="X68">
        <v>0.177195362607308</v>
      </c>
      <c r="Y68">
        <v>9.0508216253012801E-3</v>
      </c>
      <c r="Z68" s="2">
        <v>0.190519813174926</v>
      </c>
      <c r="AA68" s="2">
        <v>0.30821937791402199</v>
      </c>
      <c r="AB68" s="2">
        <v>0.32790553944491801</v>
      </c>
      <c r="AC68" s="2">
        <v>1.7565763154037901E-5</v>
      </c>
      <c r="AD68" s="2">
        <v>0.4</v>
      </c>
      <c r="AE68" s="2">
        <v>0.4</v>
      </c>
      <c r="AF68" s="2">
        <v>0.628571428571428</v>
      </c>
      <c r="AG68" s="2">
        <v>5.7142857142857099E-2</v>
      </c>
      <c r="AH68" s="3">
        <f t="shared" si="12"/>
        <v>0.91306102311471871</v>
      </c>
      <c r="AI68" s="3">
        <f t="shared" si="13"/>
        <v>0.86662023387248888</v>
      </c>
      <c r="AJ68" s="4">
        <f t="shared" si="14"/>
        <v>0</v>
      </c>
      <c r="AK68" t="b">
        <f t="shared" si="7"/>
        <v>0</v>
      </c>
      <c r="AL68" t="b">
        <f t="shared" si="8"/>
        <v>0</v>
      </c>
      <c r="AM68" t="b">
        <f t="shared" si="15"/>
        <v>0</v>
      </c>
      <c r="AN68" t="b">
        <f t="shared" si="16"/>
        <v>0</v>
      </c>
    </row>
    <row r="69" spans="1:40" x14ac:dyDescent="0.2">
      <c r="A69" t="s">
        <v>99</v>
      </c>
      <c r="B69">
        <v>329001.66666666599</v>
      </c>
      <c r="C69">
        <v>322059.66666666599</v>
      </c>
      <c r="D69">
        <v>250207.66666666599</v>
      </c>
      <c r="E69">
        <v>292894.66666666599</v>
      </c>
      <c r="F69">
        <v>15902.7549290471</v>
      </c>
      <c r="G69">
        <v>6692.8160241660098</v>
      </c>
      <c r="H69">
        <v>15811.6173218723</v>
      </c>
      <c r="I69">
        <v>9535.2557560525493</v>
      </c>
      <c r="J69">
        <v>367455.5</v>
      </c>
      <c r="K69">
        <v>371979.5</v>
      </c>
      <c r="L69">
        <v>345151.75</v>
      </c>
      <c r="M69">
        <v>402798.75</v>
      </c>
      <c r="N69">
        <v>6825.9423036920898</v>
      </c>
      <c r="O69">
        <v>8512.0658871196792</v>
      </c>
      <c r="P69">
        <v>21285.709045820699</v>
      </c>
      <c r="Q69">
        <v>23479.159487724399</v>
      </c>
      <c r="R69" s="1">
        <v>0.89535104704288404</v>
      </c>
      <c r="S69" s="1">
        <v>0.86579950418414597</v>
      </c>
      <c r="T69" s="1">
        <v>0.72492075345602802</v>
      </c>
      <c r="U69" s="1">
        <v>0.72714889672985905</v>
      </c>
      <c r="V69">
        <v>4.6364005475548101E-2</v>
      </c>
      <c r="W69">
        <v>2.67628843349361E-2</v>
      </c>
      <c r="X69">
        <v>6.4009883576811893E-2</v>
      </c>
      <c r="Y69">
        <v>4.85481414231939E-2</v>
      </c>
      <c r="Z69" s="2">
        <v>3.9075646464291E-2</v>
      </c>
      <c r="AA69" s="2">
        <v>3.5410096685449901E-4</v>
      </c>
      <c r="AB69" s="2">
        <v>1.07780289419065E-3</v>
      </c>
      <c r="AC69" s="2">
        <v>8.8939497068354998E-4</v>
      </c>
      <c r="AD69" s="2">
        <v>5.7142857142857099E-2</v>
      </c>
      <c r="AE69" s="2">
        <v>5.7142857142857099E-2</v>
      </c>
      <c r="AF69" s="2">
        <v>5.7142857142857099E-2</v>
      </c>
      <c r="AG69" s="2">
        <v>5.7142857142857099E-2</v>
      </c>
      <c r="AH69" s="3">
        <f t="shared" si="12"/>
        <v>0.80964975229576852</v>
      </c>
      <c r="AI69" s="3">
        <f t="shared" si="13"/>
        <v>0.83985829654067634</v>
      </c>
      <c r="AJ69" s="4">
        <f t="shared" si="14"/>
        <v>1</v>
      </c>
      <c r="AK69" t="b">
        <f t="shared" si="7"/>
        <v>0</v>
      </c>
      <c r="AL69" t="b">
        <f t="shared" si="8"/>
        <v>0</v>
      </c>
      <c r="AM69" t="b">
        <f t="shared" si="15"/>
        <v>0</v>
      </c>
      <c r="AN69" t="b">
        <f t="shared" si="16"/>
        <v>0</v>
      </c>
    </row>
    <row r="70" spans="1:40" x14ac:dyDescent="0.2">
      <c r="A70" t="s">
        <v>100</v>
      </c>
      <c r="B70">
        <v>385302.33333333302</v>
      </c>
      <c r="C70">
        <v>381649</v>
      </c>
      <c r="D70">
        <v>309722.66666666599</v>
      </c>
      <c r="E70">
        <v>363417.66666666599</v>
      </c>
      <c r="F70">
        <v>23792.074863982099</v>
      </c>
      <c r="G70">
        <v>44552.8661143141</v>
      </c>
      <c r="H70">
        <v>13515.469001604501</v>
      </c>
      <c r="I70">
        <v>26046.558339506799</v>
      </c>
      <c r="J70">
        <v>377434</v>
      </c>
      <c r="K70">
        <v>379451.5</v>
      </c>
      <c r="L70">
        <v>329370.75</v>
      </c>
      <c r="M70">
        <v>400036</v>
      </c>
      <c r="N70">
        <v>17588.964058939498</v>
      </c>
      <c r="O70">
        <v>2609.9111734565399</v>
      </c>
      <c r="P70">
        <v>16414.428965090399</v>
      </c>
      <c r="Q70">
        <v>26244.339745298701</v>
      </c>
      <c r="R70" s="1">
        <v>1.02084691186626</v>
      </c>
      <c r="S70" s="1">
        <v>1.00579125395472</v>
      </c>
      <c r="T70" s="1">
        <v>0.94034660535784198</v>
      </c>
      <c r="U70" s="1">
        <v>0.90846240505021203</v>
      </c>
      <c r="V70">
        <v>7.8973217424696707E-2</v>
      </c>
      <c r="W70">
        <v>0.117617486085587</v>
      </c>
      <c r="X70">
        <v>6.2289111112547403E-2</v>
      </c>
      <c r="Y70">
        <v>8.8269458533455303E-2</v>
      </c>
      <c r="Z70" s="2">
        <v>0.65754223452294402</v>
      </c>
      <c r="AA70" s="2">
        <v>0.93974318150902802</v>
      </c>
      <c r="AB70" s="2">
        <v>0.14463244672237099</v>
      </c>
      <c r="AC70" s="2">
        <v>0.13280673918125799</v>
      </c>
      <c r="AD70" s="2">
        <v>0.85714285714285698</v>
      </c>
      <c r="AE70" s="2">
        <v>0.85714285714285698</v>
      </c>
      <c r="AF70" s="2">
        <v>0.22857142857142801</v>
      </c>
      <c r="AG70" s="2">
        <v>0.22857142857142801</v>
      </c>
      <c r="AH70" s="3">
        <f t="shared" si="12"/>
        <v>0.92114360579173282</v>
      </c>
      <c r="AI70" s="3">
        <f t="shared" si="13"/>
        <v>0.9032315616965092</v>
      </c>
      <c r="AJ70" s="4">
        <f t="shared" si="14"/>
        <v>0</v>
      </c>
      <c r="AK70" t="b">
        <f t="shared" si="7"/>
        <v>0</v>
      </c>
      <c r="AL70" t="b">
        <f t="shared" si="8"/>
        <v>0</v>
      </c>
      <c r="AM70" t="b">
        <f t="shared" si="15"/>
        <v>0</v>
      </c>
      <c r="AN70" t="b">
        <f t="shared" si="16"/>
        <v>0</v>
      </c>
    </row>
    <row r="71" spans="1:40" x14ac:dyDescent="0.2">
      <c r="A71" t="s">
        <v>101</v>
      </c>
      <c r="B71">
        <v>299252.33333333302</v>
      </c>
      <c r="C71">
        <v>292728.66666666599</v>
      </c>
      <c r="D71">
        <v>260556</v>
      </c>
      <c r="E71">
        <v>285282</v>
      </c>
      <c r="F71">
        <v>14496.5291823019</v>
      </c>
      <c r="G71">
        <v>18569.0060674591</v>
      </c>
      <c r="H71">
        <v>10408.1569453962</v>
      </c>
      <c r="I71">
        <v>7268.3469234757904</v>
      </c>
      <c r="J71">
        <v>386240.25</v>
      </c>
      <c r="K71">
        <v>378794</v>
      </c>
      <c r="L71">
        <v>348660</v>
      </c>
      <c r="M71">
        <v>406633.25</v>
      </c>
      <c r="N71">
        <v>9888.8118388071907</v>
      </c>
      <c r="O71">
        <v>10351.078945372399</v>
      </c>
      <c r="P71">
        <v>25984.6309062363</v>
      </c>
      <c r="Q71">
        <v>20246.353554405701</v>
      </c>
      <c r="R71" s="1">
        <v>0.77478288017194796</v>
      </c>
      <c r="S71" s="1">
        <v>0.77279119169434196</v>
      </c>
      <c r="T71" s="1">
        <v>0.74730683187058999</v>
      </c>
      <c r="U71" s="1">
        <v>0.70157076431895304</v>
      </c>
      <c r="V71">
        <v>4.2451992758455501E-2</v>
      </c>
      <c r="W71">
        <v>5.3376487115635099E-2</v>
      </c>
      <c r="X71">
        <v>6.3190406154116793E-2</v>
      </c>
      <c r="Y71">
        <v>3.9238954080358698E-2</v>
      </c>
      <c r="Z71" s="2">
        <v>1.8427042484018899E-3</v>
      </c>
      <c r="AA71" s="2">
        <v>5.8736385345426797E-3</v>
      </c>
      <c r="AB71" s="2">
        <v>3.1636058631099601E-3</v>
      </c>
      <c r="AC71" s="2">
        <v>4.0749997040322199E-4</v>
      </c>
      <c r="AD71" s="2">
        <v>5.7142857142857099E-2</v>
      </c>
      <c r="AE71" s="2">
        <v>5.7142857142857099E-2</v>
      </c>
      <c r="AF71" s="2">
        <v>5.7142857142857099E-2</v>
      </c>
      <c r="AG71" s="2">
        <v>5.7142857142857099E-2</v>
      </c>
      <c r="AH71" s="3">
        <f t="shared" si="12"/>
        <v>0.96453709935451826</v>
      </c>
      <c r="AI71" s="3">
        <f t="shared" si="13"/>
        <v>0.90784001145349702</v>
      </c>
      <c r="AJ71" s="4">
        <f t="shared" si="14"/>
        <v>2</v>
      </c>
      <c r="AK71" t="b">
        <f t="shared" si="7"/>
        <v>0</v>
      </c>
      <c r="AL71" t="b">
        <f t="shared" si="8"/>
        <v>0</v>
      </c>
      <c r="AM71" t="b">
        <f t="shared" si="15"/>
        <v>0</v>
      </c>
      <c r="AN71" t="b">
        <f t="shared" si="16"/>
        <v>0</v>
      </c>
    </row>
    <row r="72" spans="1:40" x14ac:dyDescent="0.2">
      <c r="A72" t="s">
        <v>102</v>
      </c>
      <c r="B72">
        <v>374471.33333333302</v>
      </c>
      <c r="C72">
        <v>381095.66666666599</v>
      </c>
      <c r="D72">
        <v>374398</v>
      </c>
      <c r="E72">
        <v>409606.33333333302</v>
      </c>
      <c r="F72">
        <v>14170.137484630601</v>
      </c>
      <c r="G72">
        <v>10629.3631198361</v>
      </c>
      <c r="H72">
        <v>24532.9359637202</v>
      </c>
      <c r="I72">
        <v>9459.9828928668394</v>
      </c>
      <c r="J72">
        <v>385388.25</v>
      </c>
      <c r="K72">
        <v>383838</v>
      </c>
      <c r="L72">
        <v>366079.5</v>
      </c>
      <c r="M72">
        <v>407555.75</v>
      </c>
      <c r="N72">
        <v>7163.2810627067602</v>
      </c>
      <c r="O72">
        <v>15073.841293224899</v>
      </c>
      <c r="P72">
        <v>8445.3998721197295</v>
      </c>
      <c r="Q72">
        <v>16207.1882688927</v>
      </c>
      <c r="R72" s="1">
        <v>0.97167293848043701</v>
      </c>
      <c r="S72" s="1">
        <v>0.99285549285549202</v>
      </c>
      <c r="T72" s="1">
        <v>1.02272320629808</v>
      </c>
      <c r="U72" s="1">
        <v>1.0050314179920901</v>
      </c>
      <c r="V72">
        <v>4.0964717376146001E-2</v>
      </c>
      <c r="W72">
        <v>4.7824114345161102E-2</v>
      </c>
      <c r="X72">
        <v>7.1047405344417905E-2</v>
      </c>
      <c r="Y72">
        <v>4.6218241527936299E-2</v>
      </c>
      <c r="Z72" s="2">
        <v>0.31523654409966101</v>
      </c>
      <c r="AA72" s="2">
        <v>0.78913387520809897</v>
      </c>
      <c r="AB72" s="2">
        <v>0.62250797186944296</v>
      </c>
      <c r="AC72" s="2">
        <v>0.84233323967931295</v>
      </c>
      <c r="AD72" s="2">
        <v>0.4</v>
      </c>
      <c r="AE72" s="2">
        <v>0.85714285714285698</v>
      </c>
      <c r="AF72" s="2">
        <v>0.628571428571428</v>
      </c>
      <c r="AG72" s="2">
        <v>0.85714285714285698</v>
      </c>
      <c r="AH72" s="3">
        <f t="shared" si="12"/>
        <v>1.0525385299887826</v>
      </c>
      <c r="AI72" s="3">
        <f t="shared" si="13"/>
        <v>1.0122635421007538</v>
      </c>
      <c r="AJ72" s="4">
        <f t="shared" si="14"/>
        <v>0</v>
      </c>
      <c r="AK72" t="b">
        <f t="shared" si="7"/>
        <v>0</v>
      </c>
      <c r="AL72" t="b">
        <f t="shared" si="8"/>
        <v>0</v>
      </c>
      <c r="AM72" t="b">
        <f t="shared" si="15"/>
        <v>0</v>
      </c>
      <c r="AN72" t="b">
        <f t="shared" si="16"/>
        <v>0</v>
      </c>
    </row>
    <row r="73" spans="1:40" x14ac:dyDescent="0.2">
      <c r="A73" t="s">
        <v>103</v>
      </c>
      <c r="B73">
        <v>390092</v>
      </c>
      <c r="C73">
        <v>384502.33333333302</v>
      </c>
      <c r="D73">
        <v>356719.66666666599</v>
      </c>
      <c r="E73">
        <v>408240.66666666599</v>
      </c>
      <c r="F73">
        <v>3505.5642912375702</v>
      </c>
      <c r="G73">
        <v>4696.3749140516102</v>
      </c>
      <c r="H73">
        <v>16295.5610622443</v>
      </c>
      <c r="I73">
        <v>13261.4030303483</v>
      </c>
      <c r="J73">
        <v>387820</v>
      </c>
      <c r="K73">
        <v>393665.5</v>
      </c>
      <c r="L73">
        <v>382295.75</v>
      </c>
      <c r="M73">
        <v>410990.25</v>
      </c>
      <c r="N73">
        <v>10171.862595742499</v>
      </c>
      <c r="O73">
        <v>10471.8141853899</v>
      </c>
      <c r="P73">
        <v>24338.513052019702</v>
      </c>
      <c r="Q73">
        <v>14297.3957389682</v>
      </c>
      <c r="R73" s="1">
        <v>1.0058583879119101</v>
      </c>
      <c r="S73" s="1">
        <v>0.97672347039131702</v>
      </c>
      <c r="T73" s="1">
        <v>0.93309869823733704</v>
      </c>
      <c r="U73" s="1">
        <v>0.99330985751283996</v>
      </c>
      <c r="V73">
        <v>2.7887529738632798E-2</v>
      </c>
      <c r="W73">
        <v>2.8589614853016899E-2</v>
      </c>
      <c r="X73">
        <v>7.3115501573260397E-2</v>
      </c>
      <c r="Y73">
        <v>4.7277904388168701E-2</v>
      </c>
      <c r="Z73" s="2">
        <v>0.70001812730270496</v>
      </c>
      <c r="AA73" s="2">
        <v>0.18937936342505801</v>
      </c>
      <c r="AB73" s="2">
        <v>0.157417710038224</v>
      </c>
      <c r="AC73" s="2">
        <v>0.80417004705852502</v>
      </c>
      <c r="AD73" s="2">
        <v>1</v>
      </c>
      <c r="AE73" s="2">
        <v>0.4</v>
      </c>
      <c r="AF73" s="2">
        <v>0.22857142857142801</v>
      </c>
      <c r="AG73" s="2">
        <v>1</v>
      </c>
      <c r="AH73" s="3">
        <f t="shared" si="12"/>
        <v>0.92766408219191077</v>
      </c>
      <c r="AI73" s="3">
        <f t="shared" si="13"/>
        <v>1.0169816612627089</v>
      </c>
      <c r="AJ73" s="4">
        <f t="shared" si="14"/>
        <v>0</v>
      </c>
      <c r="AK73" t="b">
        <f t="shared" si="7"/>
        <v>0</v>
      </c>
      <c r="AL73" t="b">
        <f t="shared" si="8"/>
        <v>0</v>
      </c>
      <c r="AM73" t="b">
        <f t="shared" si="15"/>
        <v>0</v>
      </c>
      <c r="AN73" t="b">
        <f t="shared" si="16"/>
        <v>0</v>
      </c>
    </row>
    <row r="74" spans="1:40" x14ac:dyDescent="0.2">
      <c r="A74" t="s">
        <v>104</v>
      </c>
      <c r="B74">
        <v>408599.33333333302</v>
      </c>
      <c r="C74">
        <v>429083.33333333302</v>
      </c>
      <c r="D74">
        <v>404817</v>
      </c>
      <c r="E74">
        <v>427724</v>
      </c>
      <c r="F74">
        <v>6294.41580556395</v>
      </c>
      <c r="G74">
        <v>14161.7419244008</v>
      </c>
      <c r="H74">
        <v>14450.715830020299</v>
      </c>
      <c r="I74">
        <v>24621.9179391045</v>
      </c>
      <c r="J74">
        <v>399561.25</v>
      </c>
      <c r="K74">
        <v>396925.75</v>
      </c>
      <c r="L74">
        <v>408622.25</v>
      </c>
      <c r="M74">
        <v>428646.75</v>
      </c>
      <c r="N74">
        <v>17821.888795803799</v>
      </c>
      <c r="O74">
        <v>16576.0816715933</v>
      </c>
      <c r="P74">
        <v>13488.0421701347</v>
      </c>
      <c r="Q74">
        <v>19373.436700372298</v>
      </c>
      <c r="R74" s="1">
        <v>1.0226200196674</v>
      </c>
      <c r="S74" s="1">
        <v>1.08101662170653</v>
      </c>
      <c r="T74" s="1">
        <v>0.99068760939963496</v>
      </c>
      <c r="U74" s="1">
        <v>0.99784729500456903</v>
      </c>
      <c r="V74">
        <v>4.8256343543529999E-2</v>
      </c>
      <c r="W74">
        <v>5.7541178464810001E-2</v>
      </c>
      <c r="X74">
        <v>4.8166534884450898E-2</v>
      </c>
      <c r="Y74">
        <v>7.3030363263298995E-2</v>
      </c>
      <c r="Z74" s="2">
        <v>0.401848671907864</v>
      </c>
      <c r="AA74" s="2">
        <v>4.1291111068542302E-2</v>
      </c>
      <c r="AB74" s="2">
        <v>0.73969570711339405</v>
      </c>
      <c r="AC74" s="2">
        <v>0.959955619997367</v>
      </c>
      <c r="AD74" s="2">
        <v>0.628571428571428</v>
      </c>
      <c r="AE74" s="2">
        <v>5.7142857142857099E-2</v>
      </c>
      <c r="AF74" s="2">
        <v>1</v>
      </c>
      <c r="AG74" s="2">
        <v>1</v>
      </c>
      <c r="AH74" s="3">
        <f t="shared" si="12"/>
        <v>0.96877392418138764</v>
      </c>
      <c r="AI74" s="3">
        <f t="shared" si="13"/>
        <v>0.92306378548493817</v>
      </c>
      <c r="AJ74" s="4">
        <f t="shared" si="14"/>
        <v>0</v>
      </c>
      <c r="AK74" t="b">
        <f t="shared" si="7"/>
        <v>0</v>
      </c>
      <c r="AL74" t="b">
        <f t="shared" si="8"/>
        <v>0</v>
      </c>
      <c r="AM74" t="b">
        <f t="shared" si="15"/>
        <v>0</v>
      </c>
      <c r="AN74" t="b">
        <f t="shared" si="16"/>
        <v>0</v>
      </c>
    </row>
    <row r="75" spans="1:40" x14ac:dyDescent="0.2">
      <c r="A75" t="s">
        <v>105</v>
      </c>
      <c r="B75">
        <v>250981</v>
      </c>
      <c r="C75">
        <v>280581.33333333302</v>
      </c>
      <c r="D75">
        <v>218478.33333333299</v>
      </c>
      <c r="E75">
        <v>240578.33333333299</v>
      </c>
      <c r="F75">
        <v>1590.55116233335</v>
      </c>
      <c r="G75">
        <v>10232.990390561899</v>
      </c>
      <c r="H75">
        <v>25448.918588681299</v>
      </c>
      <c r="I75">
        <v>5401.8353671074901</v>
      </c>
      <c r="J75">
        <v>386438.75</v>
      </c>
      <c r="K75">
        <v>384531.75</v>
      </c>
      <c r="L75">
        <v>386100.75</v>
      </c>
      <c r="M75">
        <v>405611</v>
      </c>
      <c r="N75">
        <v>44508.068185255201</v>
      </c>
      <c r="O75">
        <v>29733.9369674339</v>
      </c>
      <c r="P75">
        <v>37601.344137100503</v>
      </c>
      <c r="Q75">
        <v>53619.436743280501</v>
      </c>
      <c r="R75" s="1">
        <v>0.64947161742966997</v>
      </c>
      <c r="S75" s="1">
        <v>0.72967013343718201</v>
      </c>
      <c r="T75" s="1">
        <v>0.56585835001183804</v>
      </c>
      <c r="U75" s="1">
        <v>0.59312576171093301</v>
      </c>
      <c r="V75">
        <v>7.4916019315555998E-2</v>
      </c>
      <c r="W75">
        <v>6.23826294789004E-2</v>
      </c>
      <c r="X75">
        <v>8.59145430004081E-2</v>
      </c>
      <c r="Y75">
        <v>7.9530795195947995E-2</v>
      </c>
      <c r="Z75" s="2">
        <v>8.8388596088145102E-3</v>
      </c>
      <c r="AA75" s="2">
        <v>3.22167530986252E-3</v>
      </c>
      <c r="AB75" s="2">
        <v>9.0855882221983796E-4</v>
      </c>
      <c r="AC75" s="2">
        <v>8.1351444391392705E-3</v>
      </c>
      <c r="AD75" s="2">
        <v>5.7142857142857099E-2</v>
      </c>
      <c r="AE75" s="2">
        <v>5.7142857142857099E-2</v>
      </c>
      <c r="AF75" s="2">
        <v>5.7142857142857099E-2</v>
      </c>
      <c r="AG75" s="2">
        <v>5.7142857142857099E-2</v>
      </c>
      <c r="AH75" s="3">
        <f t="shared" si="12"/>
        <v>0.87125955134307886</v>
      </c>
      <c r="AI75" s="3">
        <f t="shared" si="13"/>
        <v>0.81286835589248596</v>
      </c>
      <c r="AJ75" s="4">
        <f t="shared" si="14"/>
        <v>2</v>
      </c>
      <c r="AK75" t="b">
        <f t="shared" si="7"/>
        <v>0</v>
      </c>
      <c r="AL75" t="b">
        <f t="shared" si="8"/>
        <v>0</v>
      </c>
      <c r="AM75" t="b">
        <f t="shared" si="15"/>
        <v>0</v>
      </c>
      <c r="AN75" t="b">
        <f t="shared" si="16"/>
        <v>0</v>
      </c>
    </row>
    <row r="76" spans="1:40" x14ac:dyDescent="0.2">
      <c r="A76" t="s">
        <v>106</v>
      </c>
      <c r="B76">
        <v>376839.66666666599</v>
      </c>
      <c r="C76">
        <v>380487.33333333302</v>
      </c>
      <c r="D76">
        <v>347205</v>
      </c>
      <c r="E76">
        <v>382921.66666666599</v>
      </c>
      <c r="F76">
        <v>19795.339965086001</v>
      </c>
      <c r="G76">
        <v>8257.9331756398497</v>
      </c>
      <c r="H76">
        <v>20338.760458788998</v>
      </c>
      <c r="I76">
        <v>10864.804891636701</v>
      </c>
      <c r="J76">
        <v>381182.75</v>
      </c>
      <c r="K76">
        <v>388117.75</v>
      </c>
      <c r="L76">
        <v>373019</v>
      </c>
      <c r="M76">
        <v>394092.5</v>
      </c>
      <c r="N76">
        <v>42309.513440635703</v>
      </c>
      <c r="O76">
        <v>28247.1068651286</v>
      </c>
      <c r="P76">
        <v>26867.3982737443</v>
      </c>
      <c r="Q76">
        <v>44330.628069090097</v>
      </c>
      <c r="R76" s="1">
        <v>0.98860629623629703</v>
      </c>
      <c r="S76" s="1">
        <v>0.98033994408483804</v>
      </c>
      <c r="T76" s="1">
        <v>0.93079709076481298</v>
      </c>
      <c r="U76" s="1">
        <v>0.97165428590157499</v>
      </c>
      <c r="V76">
        <v>0.121398903797936</v>
      </c>
      <c r="W76">
        <v>7.4453799549772201E-2</v>
      </c>
      <c r="X76">
        <v>8.6415462768325596E-2</v>
      </c>
      <c r="Y76">
        <v>0.11272267791566901</v>
      </c>
      <c r="Z76" s="2">
        <v>0.86461178250225101</v>
      </c>
      <c r="AA76" s="2">
        <v>0.63811949843081595</v>
      </c>
      <c r="AB76" s="2">
        <v>0.207862114615225</v>
      </c>
      <c r="AC76" s="2">
        <v>0.65674674757149398</v>
      </c>
      <c r="AD76" s="2">
        <v>0.628571428571428</v>
      </c>
      <c r="AE76" s="2">
        <v>0.4</v>
      </c>
      <c r="AF76" s="2">
        <v>0.22857142857142801</v>
      </c>
      <c r="AG76" s="2">
        <v>0.4</v>
      </c>
      <c r="AH76" s="3">
        <f t="shared" si="12"/>
        <v>0.94152454248817929</v>
      </c>
      <c r="AI76" s="3">
        <f t="shared" si="13"/>
        <v>0.99114015680410605</v>
      </c>
      <c r="AJ76" s="4">
        <f t="shared" si="14"/>
        <v>0</v>
      </c>
      <c r="AK76" t="b">
        <f t="shared" si="7"/>
        <v>0</v>
      </c>
      <c r="AL76" t="b">
        <f t="shared" si="8"/>
        <v>0</v>
      </c>
      <c r="AM76" t="b">
        <f t="shared" si="15"/>
        <v>0</v>
      </c>
      <c r="AN76" t="b">
        <f t="shared" si="16"/>
        <v>0</v>
      </c>
    </row>
    <row r="77" spans="1:40" x14ac:dyDescent="0.2">
      <c r="A77" t="s">
        <v>107</v>
      </c>
      <c r="B77">
        <v>408353.33333333302</v>
      </c>
      <c r="C77">
        <v>389422</v>
      </c>
      <c r="D77">
        <v>405422.66666666599</v>
      </c>
      <c r="E77">
        <v>409165.66666666599</v>
      </c>
      <c r="F77">
        <v>9521.84605700666</v>
      </c>
      <c r="G77">
        <v>5811.9563831811402</v>
      </c>
      <c r="H77">
        <v>56691.573318556999</v>
      </c>
      <c r="I77">
        <v>16092.017472440501</v>
      </c>
      <c r="J77">
        <v>410190.5</v>
      </c>
      <c r="K77">
        <v>374933.75</v>
      </c>
      <c r="L77">
        <v>334350.75</v>
      </c>
      <c r="M77">
        <v>407762.75</v>
      </c>
      <c r="N77">
        <v>15037.426209295199</v>
      </c>
      <c r="O77">
        <v>31763.017776181099</v>
      </c>
      <c r="P77">
        <v>33330.336905737902</v>
      </c>
      <c r="Q77">
        <v>18948.292629768301</v>
      </c>
      <c r="R77" s="1">
        <v>0.99552118670065004</v>
      </c>
      <c r="S77" s="1">
        <v>1.03864216011495</v>
      </c>
      <c r="T77" s="1">
        <v>1.2125669425496</v>
      </c>
      <c r="U77" s="1">
        <v>1.0034405218884399</v>
      </c>
      <c r="V77">
        <v>4.3252398875499101E-2</v>
      </c>
      <c r="W77">
        <v>8.9344976184641198E-2</v>
      </c>
      <c r="X77">
        <v>0.208232688792274</v>
      </c>
      <c r="Y77">
        <v>6.1087353883975001E-2</v>
      </c>
      <c r="Z77" s="2">
        <v>0.85148626796938798</v>
      </c>
      <c r="AA77" s="2">
        <v>0.43297652329640901</v>
      </c>
      <c r="AB77" s="2">
        <v>0.14736222080408001</v>
      </c>
      <c r="AC77" s="2">
        <v>0.920044746194709</v>
      </c>
      <c r="AD77" s="2">
        <v>0.85714285714285698</v>
      </c>
      <c r="AE77" s="2">
        <v>0.4</v>
      </c>
      <c r="AF77" s="2">
        <v>0.114285714285714</v>
      </c>
      <c r="AG77" s="2">
        <v>0.85714285714285698</v>
      </c>
      <c r="AH77" s="3">
        <f t="shared" si="12"/>
        <v>1.2180222367424258</v>
      </c>
      <c r="AI77" s="3">
        <f t="shared" si="13"/>
        <v>0.96610802105066274</v>
      </c>
      <c r="AJ77" s="4">
        <f t="shared" si="14"/>
        <v>0</v>
      </c>
      <c r="AK77" t="b">
        <f t="shared" si="7"/>
        <v>0</v>
      </c>
      <c r="AL77" t="b">
        <f t="shared" si="8"/>
        <v>1</v>
      </c>
      <c r="AM77" t="b">
        <f t="shared" si="15"/>
        <v>0</v>
      </c>
      <c r="AN77" t="b">
        <f t="shared" si="16"/>
        <v>0</v>
      </c>
    </row>
    <row r="78" spans="1:40" x14ac:dyDescent="0.2">
      <c r="A78" t="s">
        <v>108</v>
      </c>
      <c r="B78">
        <v>427754.66666666599</v>
      </c>
      <c r="C78">
        <v>399006.66666666599</v>
      </c>
      <c r="D78">
        <v>361172.33333333302</v>
      </c>
      <c r="E78">
        <v>429682.33333333302</v>
      </c>
      <c r="F78">
        <v>12873.669264562101</v>
      </c>
      <c r="G78">
        <v>20689.965015275699</v>
      </c>
      <c r="H78">
        <v>55236.0726910714</v>
      </c>
      <c r="I78">
        <v>26054.473326730898</v>
      </c>
      <c r="J78">
        <v>396949.25</v>
      </c>
      <c r="K78">
        <v>368223.25</v>
      </c>
      <c r="L78">
        <v>318262</v>
      </c>
      <c r="M78">
        <v>407759.5</v>
      </c>
      <c r="N78">
        <v>13922.5871488264</v>
      </c>
      <c r="O78">
        <v>18863.202421204402</v>
      </c>
      <c r="P78">
        <v>10995.409345116101</v>
      </c>
      <c r="Q78">
        <v>8591.8917396966008</v>
      </c>
      <c r="R78" s="1">
        <v>1.0776054285696799</v>
      </c>
      <c r="S78" s="1">
        <v>1.0835998722695099</v>
      </c>
      <c r="T78" s="1">
        <v>1.1348270711971</v>
      </c>
      <c r="U78" s="1">
        <v>1.05376412648468</v>
      </c>
      <c r="V78">
        <v>4.9802952542516897E-2</v>
      </c>
      <c r="W78">
        <v>7.8984500134965205E-2</v>
      </c>
      <c r="X78">
        <v>0.177928627516245</v>
      </c>
      <c r="Y78">
        <v>6.76446208933872E-2</v>
      </c>
      <c r="Z78" s="2">
        <v>3.2019968226985301E-2</v>
      </c>
      <c r="AA78" s="2">
        <v>0.110035478735722</v>
      </c>
      <c r="AB78" s="2">
        <v>0.309675870887136</v>
      </c>
      <c r="AC78" s="2">
        <v>0.27949185801021098</v>
      </c>
      <c r="AD78" s="2">
        <v>5.7142857142857099E-2</v>
      </c>
      <c r="AE78" s="2">
        <v>0.22857142857142801</v>
      </c>
      <c r="AF78" s="2">
        <v>0.628571428571428</v>
      </c>
      <c r="AG78" s="2">
        <v>0.22857142857142801</v>
      </c>
      <c r="AH78" s="3">
        <f t="shared" si="12"/>
        <v>1.0531007371625543</v>
      </c>
      <c r="AI78" s="3">
        <f t="shared" si="13"/>
        <v>0.97246608591569739</v>
      </c>
      <c r="AJ78" s="4">
        <f t="shared" si="14"/>
        <v>0</v>
      </c>
      <c r="AK78" t="b">
        <f t="shared" si="7"/>
        <v>0</v>
      </c>
      <c r="AL78" t="b">
        <f t="shared" si="8"/>
        <v>0</v>
      </c>
      <c r="AM78" t="b">
        <f t="shared" si="15"/>
        <v>0</v>
      </c>
      <c r="AN78" t="b">
        <f t="shared" si="16"/>
        <v>0</v>
      </c>
    </row>
    <row r="79" spans="1:40" x14ac:dyDescent="0.2">
      <c r="A79" t="s">
        <v>109</v>
      </c>
      <c r="B79">
        <v>422364.33333333302</v>
      </c>
      <c r="C79">
        <v>374221</v>
      </c>
      <c r="D79">
        <v>324389.33333333302</v>
      </c>
      <c r="E79">
        <v>393964</v>
      </c>
      <c r="F79">
        <v>36576.461342417097</v>
      </c>
      <c r="G79">
        <v>13448.820431547099</v>
      </c>
      <c r="H79">
        <v>3013.8490893429498</v>
      </c>
      <c r="I79">
        <v>283.03180033346001</v>
      </c>
      <c r="J79">
        <v>393926.5</v>
      </c>
      <c r="K79">
        <v>366899.5</v>
      </c>
      <c r="L79">
        <v>310057.25</v>
      </c>
      <c r="M79">
        <v>400036.25</v>
      </c>
      <c r="N79">
        <v>5739.5088349672096</v>
      </c>
      <c r="O79">
        <v>14426.692540796201</v>
      </c>
      <c r="P79">
        <v>15666.313699038001</v>
      </c>
      <c r="Q79">
        <v>5459.93885039017</v>
      </c>
      <c r="R79" s="1">
        <v>1.0721907090112801</v>
      </c>
      <c r="S79" s="1">
        <v>1.0199550558122801</v>
      </c>
      <c r="T79" s="1">
        <v>1.0462239903544599</v>
      </c>
      <c r="U79" s="1">
        <v>0.98482075061947505</v>
      </c>
      <c r="V79">
        <v>9.4155964084222096E-2</v>
      </c>
      <c r="W79">
        <v>5.4332678546279101E-2</v>
      </c>
      <c r="X79">
        <v>5.3748977801379397E-2</v>
      </c>
      <c r="Y79">
        <v>1.3460042388952501E-2</v>
      </c>
      <c r="Z79" s="2">
        <v>0.30969893144703597</v>
      </c>
      <c r="AA79" s="2">
        <v>0.522708970608738</v>
      </c>
      <c r="AB79" s="2">
        <v>0.163863671405826</v>
      </c>
      <c r="AC79" s="2">
        <v>0.112375589841669</v>
      </c>
      <c r="AD79" s="2">
        <v>0.628571428571428</v>
      </c>
      <c r="AE79" s="2">
        <v>0.85714285714285698</v>
      </c>
      <c r="AF79" s="2">
        <v>0.22857142857142801</v>
      </c>
      <c r="AG79" s="2">
        <v>5.7142857142857099E-2</v>
      </c>
      <c r="AH79" s="3">
        <f t="shared" si="12"/>
        <v>0.97578162313981864</v>
      </c>
      <c r="AI79" s="3">
        <f t="shared" si="13"/>
        <v>0.96555308492017378</v>
      </c>
      <c r="AJ79" s="4">
        <f t="shared" si="14"/>
        <v>0</v>
      </c>
      <c r="AK79" t="b">
        <f t="shared" si="7"/>
        <v>0</v>
      </c>
      <c r="AL79" t="b">
        <f t="shared" si="8"/>
        <v>0</v>
      </c>
      <c r="AM79" t="b">
        <f t="shared" si="15"/>
        <v>0</v>
      </c>
      <c r="AN79" t="b">
        <f t="shared" si="16"/>
        <v>0</v>
      </c>
    </row>
    <row r="80" spans="1:40" x14ac:dyDescent="0.2">
      <c r="A80" t="s">
        <v>110</v>
      </c>
      <c r="B80">
        <v>386341.33333333302</v>
      </c>
      <c r="C80">
        <v>395599.66666666599</v>
      </c>
      <c r="D80">
        <v>355382.66666666599</v>
      </c>
      <c r="E80">
        <v>426590.66666666599</v>
      </c>
      <c r="F80">
        <v>27057.129602626599</v>
      </c>
      <c r="G80">
        <v>27038.100974982201</v>
      </c>
      <c r="H80">
        <v>43717.000381239901</v>
      </c>
      <c r="I80">
        <v>27827.793612382</v>
      </c>
      <c r="J80">
        <v>394227.75</v>
      </c>
      <c r="K80">
        <v>358997.25</v>
      </c>
      <c r="L80">
        <v>326860.5</v>
      </c>
      <c r="M80">
        <v>399638.5</v>
      </c>
      <c r="N80">
        <v>8137.1656562138796</v>
      </c>
      <c r="O80">
        <v>18114.966820744201</v>
      </c>
      <c r="P80">
        <v>18916.987083923599</v>
      </c>
      <c r="Q80">
        <v>9644.7940534432</v>
      </c>
      <c r="R80" s="1">
        <v>0.97999527768741101</v>
      </c>
      <c r="S80" s="1">
        <v>1.10195737339677</v>
      </c>
      <c r="T80" s="1">
        <v>1.08726097728745</v>
      </c>
      <c r="U80" s="1">
        <v>1.06744136680191</v>
      </c>
      <c r="V80">
        <v>7.1551999316622497E-2</v>
      </c>
      <c r="W80">
        <v>9.3617954612769894E-2</v>
      </c>
      <c r="X80">
        <v>0.147811149585653</v>
      </c>
      <c r="Y80">
        <v>7.4245023305075694E-2</v>
      </c>
      <c r="Z80" s="2">
        <v>0.66827639301934205</v>
      </c>
      <c r="AA80" s="2">
        <v>0.12668657571953701</v>
      </c>
      <c r="AB80" s="2">
        <v>0.37924485062369001</v>
      </c>
      <c r="AC80" s="2">
        <v>0.230091344144564</v>
      </c>
      <c r="AD80" s="2">
        <v>0.85714285714285698</v>
      </c>
      <c r="AE80" s="2">
        <v>5.7142857142857099E-2</v>
      </c>
      <c r="AF80" s="2">
        <v>0.628571428571428</v>
      </c>
      <c r="AG80" s="2">
        <v>0.114285714285714</v>
      </c>
      <c r="AH80" s="3">
        <f t="shared" si="12"/>
        <v>1.1094553229411106</v>
      </c>
      <c r="AI80" s="3">
        <f t="shared" si="13"/>
        <v>0.96867754830800323</v>
      </c>
      <c r="AJ80" s="4">
        <f t="shared" si="14"/>
        <v>0</v>
      </c>
      <c r="AK80" t="b">
        <f t="shared" si="7"/>
        <v>0</v>
      </c>
      <c r="AL80" t="b">
        <f t="shared" si="8"/>
        <v>0</v>
      </c>
      <c r="AM80" t="b">
        <f t="shared" si="15"/>
        <v>0</v>
      </c>
      <c r="AN80" t="b">
        <f t="shared" si="16"/>
        <v>0</v>
      </c>
    </row>
    <row r="81" spans="1:40" x14ac:dyDescent="0.2">
      <c r="A81" t="s">
        <v>111</v>
      </c>
      <c r="B81">
        <v>416517.25</v>
      </c>
      <c r="C81">
        <v>382353.75</v>
      </c>
      <c r="D81">
        <v>348951.5</v>
      </c>
      <c r="E81">
        <v>387945.5</v>
      </c>
      <c r="F81">
        <v>17719.7142447802</v>
      </c>
      <c r="G81">
        <v>13034.364614996201</v>
      </c>
      <c r="H81">
        <v>26714.477404583398</v>
      </c>
      <c r="I81">
        <v>18807.98122252</v>
      </c>
      <c r="J81">
        <v>405325</v>
      </c>
      <c r="K81">
        <v>349503.66666666599</v>
      </c>
      <c r="L81">
        <v>305161.66666666599</v>
      </c>
      <c r="M81">
        <v>406108</v>
      </c>
      <c r="N81">
        <v>3023.9112090139101</v>
      </c>
      <c r="O81">
        <v>20459.333623882601</v>
      </c>
      <c r="P81">
        <v>22745.392507787801</v>
      </c>
      <c r="Q81">
        <v>7333.7686764718701</v>
      </c>
      <c r="R81" s="1">
        <v>1.0276130265836001</v>
      </c>
      <c r="S81" s="1">
        <v>1.09399066867205</v>
      </c>
      <c r="T81" s="1">
        <v>1.1434971627060999</v>
      </c>
      <c r="U81" s="1">
        <v>0.95527667517015102</v>
      </c>
      <c r="V81">
        <v>4.4384422346047302E-2</v>
      </c>
      <c r="W81">
        <v>7.4108010676432995E-2</v>
      </c>
      <c r="X81">
        <v>0.122180055182758</v>
      </c>
      <c r="Y81">
        <v>4.9421344115918399E-2</v>
      </c>
      <c r="Z81" s="2">
        <v>0.297614997246547</v>
      </c>
      <c r="AA81" s="2">
        <v>8.7441946808246906E-2</v>
      </c>
      <c r="AB81" s="2">
        <v>6.8368237374680702E-2</v>
      </c>
      <c r="AC81" s="2">
        <v>0.151484168881234</v>
      </c>
      <c r="AD81" s="2">
        <v>0.628571428571428</v>
      </c>
      <c r="AE81" s="2">
        <v>0.114285714285714</v>
      </c>
      <c r="AF81" s="2">
        <v>0.114285714285714</v>
      </c>
      <c r="AG81" s="2">
        <v>0.22857142857142801</v>
      </c>
      <c r="AH81" s="3">
        <f t="shared" si="12"/>
        <v>1.1127702093343133</v>
      </c>
      <c r="AI81" s="3">
        <f t="shared" si="13"/>
        <v>0.87320367762343154</v>
      </c>
      <c r="AJ81" s="4">
        <f t="shared" si="14"/>
        <v>0</v>
      </c>
      <c r="AK81" t="b">
        <f t="shared" si="7"/>
        <v>0</v>
      </c>
      <c r="AL81" t="b">
        <f t="shared" si="8"/>
        <v>1</v>
      </c>
      <c r="AM81" t="b">
        <f t="shared" si="15"/>
        <v>0</v>
      </c>
      <c r="AN81" t="b">
        <f t="shared" si="16"/>
        <v>0</v>
      </c>
    </row>
    <row r="82" spans="1:40" x14ac:dyDescent="0.2">
      <c r="A82" t="s">
        <v>112</v>
      </c>
      <c r="B82">
        <v>398698.66666666599</v>
      </c>
      <c r="C82">
        <v>403261.33333333302</v>
      </c>
      <c r="D82">
        <v>337608.66666666599</v>
      </c>
      <c r="E82">
        <v>407556</v>
      </c>
      <c r="F82">
        <v>9448.2528720040791</v>
      </c>
      <c r="G82">
        <v>25522.3847109421</v>
      </c>
      <c r="H82">
        <v>53881.5144955422</v>
      </c>
      <c r="I82">
        <v>13073.9372799474</v>
      </c>
      <c r="J82">
        <v>395109</v>
      </c>
      <c r="K82">
        <v>373075.33333333302</v>
      </c>
      <c r="L82">
        <v>327519.33333333302</v>
      </c>
      <c r="M82">
        <v>391660.66666666599</v>
      </c>
      <c r="N82">
        <v>14360.779122317799</v>
      </c>
      <c r="O82">
        <v>6849.4724127726304</v>
      </c>
      <c r="P82">
        <v>2697.4071500856699</v>
      </c>
      <c r="Q82">
        <v>6908.7452792336499</v>
      </c>
      <c r="R82" s="1">
        <v>1.0090852566422599</v>
      </c>
      <c r="S82" s="1">
        <v>1.0809112726115999</v>
      </c>
      <c r="T82" s="1">
        <v>1.0308053061498601</v>
      </c>
      <c r="U82" s="1">
        <v>1.0405844515064899</v>
      </c>
      <c r="V82">
        <v>4.3783617250715098E-2</v>
      </c>
      <c r="W82">
        <v>7.1231044599332896E-2</v>
      </c>
      <c r="X82">
        <v>0.16473289911889299</v>
      </c>
      <c r="Y82">
        <v>3.8094634236433299E-2</v>
      </c>
      <c r="Z82" s="2">
        <v>0.73857810649798505</v>
      </c>
      <c r="AA82" s="2">
        <v>0.17023873433971301</v>
      </c>
      <c r="AB82" s="2">
        <v>0.77659892041081102</v>
      </c>
      <c r="AC82" s="2">
        <v>0.158437945302186</v>
      </c>
      <c r="AD82" s="2">
        <v>1</v>
      </c>
      <c r="AE82" s="2">
        <v>0.1</v>
      </c>
      <c r="AF82" s="2">
        <v>0.7</v>
      </c>
      <c r="AG82" s="2">
        <v>0.4</v>
      </c>
      <c r="AH82" s="3">
        <f t="shared" si="12"/>
        <v>1.0215244939559158</v>
      </c>
      <c r="AI82" s="3">
        <f t="shared" si="13"/>
        <v>0.96269183037782924</v>
      </c>
      <c r="AJ82" s="4">
        <f t="shared" si="14"/>
        <v>0</v>
      </c>
      <c r="AK82" t="b">
        <f t="shared" si="7"/>
        <v>0</v>
      </c>
      <c r="AL82" t="b">
        <f t="shared" si="8"/>
        <v>0</v>
      </c>
      <c r="AM82" t="b">
        <f t="shared" si="15"/>
        <v>0</v>
      </c>
      <c r="AN82" t="b">
        <f t="shared" si="16"/>
        <v>0</v>
      </c>
    </row>
    <row r="83" spans="1:40" x14ac:dyDescent="0.2">
      <c r="A83" t="s">
        <v>113</v>
      </c>
      <c r="B83">
        <v>386359</v>
      </c>
      <c r="C83">
        <v>407461</v>
      </c>
      <c r="D83">
        <v>374953</v>
      </c>
      <c r="E83">
        <v>426299.66666666599</v>
      </c>
      <c r="F83">
        <v>6641.9731255102197</v>
      </c>
      <c r="G83">
        <v>7805.13888409424</v>
      </c>
      <c r="H83">
        <v>7598.4005553800598</v>
      </c>
      <c r="I83">
        <v>10521.966371992101</v>
      </c>
      <c r="J83">
        <v>396058</v>
      </c>
      <c r="K83">
        <v>369633.5</v>
      </c>
      <c r="L83">
        <v>316136.75</v>
      </c>
      <c r="M83">
        <v>397205.75</v>
      </c>
      <c r="N83">
        <v>13590.306619057499</v>
      </c>
      <c r="O83">
        <v>15940.3563009112</v>
      </c>
      <c r="P83">
        <v>15524.446986929999</v>
      </c>
      <c r="Q83">
        <v>10356.5975228353</v>
      </c>
      <c r="R83" s="1">
        <v>0.97551116250650105</v>
      </c>
      <c r="S83" s="1">
        <v>1.1023378562819599</v>
      </c>
      <c r="T83" s="1">
        <v>1.18604686104984</v>
      </c>
      <c r="U83" s="1">
        <v>1.0732464639967201</v>
      </c>
      <c r="V83">
        <v>3.7439592526365903E-2</v>
      </c>
      <c r="W83">
        <v>5.2016799765699603E-2</v>
      </c>
      <c r="X83">
        <v>6.30073407324412E-2</v>
      </c>
      <c r="Y83">
        <v>3.8532984939966299E-2</v>
      </c>
      <c r="Z83" s="2">
        <v>0.27435049255578497</v>
      </c>
      <c r="AA83" s="2">
        <v>1.11750463389436E-2</v>
      </c>
      <c r="AB83" s="2">
        <v>1.7467070580363801E-3</v>
      </c>
      <c r="AC83" s="2">
        <v>1.8466016479938199E-2</v>
      </c>
      <c r="AD83" s="2">
        <v>0.4</v>
      </c>
      <c r="AE83" s="2">
        <v>5.7142857142857099E-2</v>
      </c>
      <c r="AF83" s="2">
        <v>5.7142857142857099E-2</v>
      </c>
      <c r="AG83" s="2">
        <v>5.7142857142857099E-2</v>
      </c>
      <c r="AH83" s="3">
        <f t="shared" si="12"/>
        <v>1.2158209015285726</v>
      </c>
      <c r="AI83" s="3">
        <f t="shared" si="13"/>
        <v>0.97360936838061496</v>
      </c>
      <c r="AJ83" s="4">
        <f t="shared" si="14"/>
        <v>0</v>
      </c>
      <c r="AK83" t="b">
        <f t="shared" si="7"/>
        <v>0</v>
      </c>
      <c r="AL83" t="b">
        <f t="shared" si="8"/>
        <v>0</v>
      </c>
      <c r="AM83" t="b">
        <f t="shared" si="15"/>
        <v>0</v>
      </c>
      <c r="AN83" t="b">
        <f t="shared" si="16"/>
        <v>0</v>
      </c>
    </row>
    <row r="84" spans="1:40" x14ac:dyDescent="0.2">
      <c r="A84" t="s">
        <v>114</v>
      </c>
      <c r="B84">
        <v>393388.66666666599</v>
      </c>
      <c r="C84">
        <v>380488.33333333302</v>
      </c>
      <c r="D84">
        <v>352041</v>
      </c>
      <c r="E84">
        <v>405403.66666666599</v>
      </c>
      <c r="F84">
        <v>1563.31261535667</v>
      </c>
      <c r="G84">
        <v>14606.834439170299</v>
      </c>
      <c r="H84">
        <v>31188.3068953734</v>
      </c>
      <c r="I84">
        <v>34962.423890990904</v>
      </c>
      <c r="J84">
        <v>404055</v>
      </c>
      <c r="K84">
        <v>393894.33333333302</v>
      </c>
      <c r="L84">
        <v>361875</v>
      </c>
      <c r="M84">
        <v>426746</v>
      </c>
      <c r="N84">
        <v>25453.031175087901</v>
      </c>
      <c r="O84">
        <v>13418.665594362699</v>
      </c>
      <c r="P84">
        <v>42155.764599874099</v>
      </c>
      <c r="Q84">
        <v>23279.617544109198</v>
      </c>
      <c r="R84" s="1">
        <v>0.97360177863574604</v>
      </c>
      <c r="S84" s="1">
        <v>0.96596549159123002</v>
      </c>
      <c r="T84" s="1">
        <v>0.97282487046632105</v>
      </c>
      <c r="U84" s="1">
        <v>0.94998820531807304</v>
      </c>
      <c r="V84">
        <v>6.1452965856512901E-2</v>
      </c>
      <c r="W84">
        <v>4.9578661411444298E-2</v>
      </c>
      <c r="X84">
        <v>0.14237589538467099</v>
      </c>
      <c r="Y84">
        <v>9.6942442741770898E-2</v>
      </c>
      <c r="Z84" s="2">
        <v>0.54357680288941801</v>
      </c>
      <c r="AA84" s="2">
        <v>0.30714968049670699</v>
      </c>
      <c r="AB84" s="2">
        <v>0.76291448231985304</v>
      </c>
      <c r="AC84" s="2">
        <v>0.43535143448473301</v>
      </c>
      <c r="AD84" s="2">
        <v>0.7</v>
      </c>
      <c r="AE84" s="2">
        <v>0.4</v>
      </c>
      <c r="AF84" s="2">
        <v>1</v>
      </c>
      <c r="AG84" s="2">
        <v>0.4</v>
      </c>
      <c r="AH84" s="3">
        <f t="shared" si="12"/>
        <v>0.99920202675624359</v>
      </c>
      <c r="AI84" s="3">
        <f t="shared" si="13"/>
        <v>0.98345977531056761</v>
      </c>
      <c r="AJ84" s="4">
        <f t="shared" si="14"/>
        <v>0</v>
      </c>
      <c r="AK84" t="b">
        <f t="shared" si="7"/>
        <v>0</v>
      </c>
      <c r="AL84" t="b">
        <f t="shared" si="8"/>
        <v>0</v>
      </c>
      <c r="AM84" t="b">
        <f t="shared" si="15"/>
        <v>0</v>
      </c>
      <c r="AN84" t="b">
        <f t="shared" si="16"/>
        <v>0</v>
      </c>
    </row>
    <row r="85" spans="1:40" x14ac:dyDescent="0.2">
      <c r="A85" t="s">
        <v>115</v>
      </c>
      <c r="B85">
        <v>397956</v>
      </c>
      <c r="C85">
        <v>395485.66666666599</v>
      </c>
      <c r="D85">
        <v>346331.33333333302</v>
      </c>
      <c r="E85">
        <v>401098</v>
      </c>
      <c r="F85">
        <v>7860.5252369036998</v>
      </c>
      <c r="G85">
        <v>17489.7759371963</v>
      </c>
      <c r="H85">
        <v>25791.3311857556</v>
      </c>
      <c r="I85">
        <v>28716.759618731299</v>
      </c>
      <c r="J85">
        <v>409814.66666666599</v>
      </c>
      <c r="K85">
        <v>370025.33333333302</v>
      </c>
      <c r="L85">
        <v>341500.66666666599</v>
      </c>
      <c r="M85">
        <v>405871.66666666599</v>
      </c>
      <c r="N85">
        <v>17976.230147985199</v>
      </c>
      <c r="O85">
        <v>37086.0575194146</v>
      </c>
      <c r="P85">
        <v>18406.834391967899</v>
      </c>
      <c r="Q85">
        <v>20802.618328790501</v>
      </c>
      <c r="R85" s="1">
        <v>0.97106334245398696</v>
      </c>
      <c r="S85" s="1">
        <v>1.06880700060176</v>
      </c>
      <c r="T85" s="1">
        <v>1.01414540918416</v>
      </c>
      <c r="U85" s="1">
        <v>0.988238482607392</v>
      </c>
      <c r="V85">
        <v>4.67143781710843E-2</v>
      </c>
      <c r="W85">
        <v>0.117086416635328</v>
      </c>
      <c r="X85">
        <v>9.3229645871884301E-2</v>
      </c>
      <c r="Y85">
        <v>8.70148762503615E-2</v>
      </c>
      <c r="Z85" s="2">
        <v>0.378645702306738</v>
      </c>
      <c r="AA85" s="2">
        <v>0.364731194785335</v>
      </c>
      <c r="AB85" s="2">
        <v>0.80608405088852497</v>
      </c>
      <c r="AC85" s="2">
        <v>0.82812555921230802</v>
      </c>
      <c r="AD85" s="2">
        <v>0.4</v>
      </c>
      <c r="AE85" s="2">
        <v>0.4</v>
      </c>
      <c r="AF85" s="2">
        <v>1</v>
      </c>
      <c r="AG85" s="2">
        <v>1</v>
      </c>
      <c r="AH85" s="3">
        <f t="shared" si="12"/>
        <v>1.0443658666192668</v>
      </c>
      <c r="AI85" s="3">
        <f t="shared" si="13"/>
        <v>0.92461827257025231</v>
      </c>
      <c r="AJ85" s="4">
        <f t="shared" si="14"/>
        <v>0</v>
      </c>
      <c r="AK85" t="b">
        <f t="shared" si="7"/>
        <v>0</v>
      </c>
      <c r="AL85" t="b">
        <f t="shared" si="8"/>
        <v>0</v>
      </c>
      <c r="AM85" t="b">
        <f t="shared" si="15"/>
        <v>0</v>
      </c>
      <c r="AN85" t="b">
        <f t="shared" si="16"/>
        <v>0</v>
      </c>
    </row>
    <row r="86" spans="1:40" x14ac:dyDescent="0.2">
      <c r="A86" t="s">
        <v>116</v>
      </c>
      <c r="B86">
        <v>407591.5</v>
      </c>
      <c r="C86">
        <v>408665.75</v>
      </c>
      <c r="D86">
        <v>365473.75</v>
      </c>
      <c r="E86">
        <v>413228.75</v>
      </c>
      <c r="F86">
        <v>13393.709033224</v>
      </c>
      <c r="G86">
        <v>1707.5778898779399</v>
      </c>
      <c r="H86">
        <v>17540.2791763225</v>
      </c>
      <c r="I86">
        <v>11571.9086980785</v>
      </c>
      <c r="J86">
        <v>399633.75</v>
      </c>
      <c r="K86">
        <v>358271.5</v>
      </c>
      <c r="L86">
        <v>322326.75</v>
      </c>
      <c r="M86">
        <v>398043.75</v>
      </c>
      <c r="N86">
        <v>13951.6960587832</v>
      </c>
      <c r="O86">
        <v>25375.612196227499</v>
      </c>
      <c r="P86">
        <v>8912.5678071286802</v>
      </c>
      <c r="Q86">
        <v>14107.6354119557</v>
      </c>
      <c r="R86" s="1">
        <v>1.0199126074812199</v>
      </c>
      <c r="S86" s="1">
        <v>1.1406593882014</v>
      </c>
      <c r="T86" s="1">
        <v>1.13386105869277</v>
      </c>
      <c r="U86" s="1">
        <v>1.0381490728092</v>
      </c>
      <c r="V86">
        <v>4.88985351532297E-2</v>
      </c>
      <c r="W86">
        <v>8.0930955936164603E-2</v>
      </c>
      <c r="X86">
        <v>6.2803172627794002E-2</v>
      </c>
      <c r="Y86">
        <v>4.68936569595838E-2</v>
      </c>
      <c r="Z86" s="2">
        <v>0.44207176074798499</v>
      </c>
      <c r="AA86" s="2">
        <v>2.82266108093399E-2</v>
      </c>
      <c r="AB86" s="2">
        <v>9.2868583861202298E-3</v>
      </c>
      <c r="AC86" s="2">
        <v>0.14897361765749201</v>
      </c>
      <c r="AD86" s="2">
        <v>0.2</v>
      </c>
      <c r="AE86" s="2">
        <v>2.8571428571428501E-2</v>
      </c>
      <c r="AF86" s="2">
        <v>2.8571428571428501E-2</v>
      </c>
      <c r="AG86" s="2">
        <v>0.34285714285714203</v>
      </c>
      <c r="AH86" s="3">
        <f t="shared" si="12"/>
        <v>1.111723740226094</v>
      </c>
      <c r="AI86" s="3">
        <f t="shared" si="13"/>
        <v>0.91013065210129118</v>
      </c>
      <c r="AJ86" s="4">
        <f t="shared" si="14"/>
        <v>0</v>
      </c>
      <c r="AK86" t="b">
        <f t="shared" si="7"/>
        <v>0</v>
      </c>
      <c r="AL86" t="b">
        <f t="shared" si="8"/>
        <v>0</v>
      </c>
      <c r="AM86" t="b">
        <f t="shared" si="15"/>
        <v>0</v>
      </c>
      <c r="AN86" t="b">
        <f t="shared" si="16"/>
        <v>0</v>
      </c>
    </row>
    <row r="87" spans="1:40" x14ac:dyDescent="0.2">
      <c r="A87" t="s">
        <v>117</v>
      </c>
      <c r="B87">
        <v>104944.666666666</v>
      </c>
      <c r="C87">
        <v>105077.33333333299</v>
      </c>
      <c r="D87">
        <v>82817</v>
      </c>
      <c r="E87">
        <v>91724.333333333299</v>
      </c>
      <c r="F87">
        <v>15159.460159693401</v>
      </c>
      <c r="G87">
        <v>17232.096864088599</v>
      </c>
      <c r="H87">
        <v>15583.9156825234</v>
      </c>
      <c r="I87">
        <v>12002.5047524811</v>
      </c>
      <c r="J87">
        <v>396025</v>
      </c>
      <c r="K87">
        <v>371344.75</v>
      </c>
      <c r="L87">
        <v>335760.5</v>
      </c>
      <c r="M87">
        <v>404457.75</v>
      </c>
      <c r="N87">
        <v>23306.367484731101</v>
      </c>
      <c r="O87">
        <v>30803.5847088722</v>
      </c>
      <c r="P87">
        <v>18751.677836040799</v>
      </c>
      <c r="Q87">
        <v>17379.730288950501</v>
      </c>
      <c r="R87" s="1">
        <v>0.26499505502598703</v>
      </c>
      <c r="S87" s="1">
        <v>0.282964370260609</v>
      </c>
      <c r="T87" s="1">
        <v>0.246654981750384</v>
      </c>
      <c r="U87" s="1">
        <v>0.226783473263482</v>
      </c>
      <c r="V87">
        <v>4.13339385749198E-2</v>
      </c>
      <c r="W87">
        <v>5.2003211799739199E-2</v>
      </c>
      <c r="X87">
        <v>4.8414850735785102E-2</v>
      </c>
      <c r="Y87">
        <v>3.1234641562491599E-2</v>
      </c>
      <c r="Z87" s="2">
        <v>6.1585898860555397E-6</v>
      </c>
      <c r="AA87" s="2">
        <v>3.8946792687860999E-5</v>
      </c>
      <c r="AB87" s="2">
        <v>8.2866960557514601E-6</v>
      </c>
      <c r="AC87" s="2">
        <v>1.0677914714560801E-6</v>
      </c>
      <c r="AD87" s="2">
        <v>5.7142857142857099E-2</v>
      </c>
      <c r="AE87" s="2">
        <v>5.7142857142857099E-2</v>
      </c>
      <c r="AF87" s="2">
        <v>5.7142857142857099E-2</v>
      </c>
      <c r="AG87" s="2">
        <v>5.7142857142857099E-2</v>
      </c>
      <c r="AH87" s="3">
        <f t="shared" si="12"/>
        <v>0.93079088485706085</v>
      </c>
      <c r="AI87" s="3">
        <f t="shared" si="13"/>
        <v>0.80145593261305437</v>
      </c>
      <c r="AJ87" s="4">
        <f t="shared" si="14"/>
        <v>2</v>
      </c>
      <c r="AK87" t="b">
        <f t="shared" si="7"/>
        <v>0</v>
      </c>
      <c r="AL87" t="b">
        <f t="shared" si="8"/>
        <v>0</v>
      </c>
      <c r="AM87" t="b">
        <f t="shared" si="15"/>
        <v>0</v>
      </c>
      <c r="AN87" t="b">
        <f t="shared" si="16"/>
        <v>0</v>
      </c>
    </row>
    <row r="88" spans="1:40" x14ac:dyDescent="0.2">
      <c r="A88" t="s">
        <v>118</v>
      </c>
      <c r="B88">
        <v>99084</v>
      </c>
      <c r="C88">
        <v>101940</v>
      </c>
      <c r="D88">
        <v>82685.333333333299</v>
      </c>
      <c r="E88">
        <v>81340.333333333299</v>
      </c>
      <c r="F88">
        <v>12888.3520668858</v>
      </c>
      <c r="G88">
        <v>17225.0754134778</v>
      </c>
      <c r="H88">
        <v>4925.7723590654596</v>
      </c>
      <c r="I88">
        <v>16914.975800554101</v>
      </c>
      <c r="J88">
        <v>395671.75</v>
      </c>
      <c r="K88">
        <v>385516.5</v>
      </c>
      <c r="L88">
        <v>337706</v>
      </c>
      <c r="M88">
        <v>408158.75</v>
      </c>
      <c r="N88">
        <v>25186.788261242498</v>
      </c>
      <c r="O88">
        <v>14782.0774024943</v>
      </c>
      <c r="P88">
        <v>18925.220016334399</v>
      </c>
      <c r="Q88">
        <v>15152.0519704978</v>
      </c>
      <c r="R88" s="1">
        <v>0.25041969764078398</v>
      </c>
      <c r="S88" s="1">
        <v>0.26442447988607398</v>
      </c>
      <c r="T88" s="1">
        <v>0.24484413464176899</v>
      </c>
      <c r="U88" s="1">
        <v>0.19928602126827599</v>
      </c>
      <c r="V88">
        <v>3.6264684089798903E-2</v>
      </c>
      <c r="W88">
        <v>4.5816451252276701E-2</v>
      </c>
      <c r="X88">
        <v>2.0025530976402198E-2</v>
      </c>
      <c r="Y88">
        <v>4.2097308153335899E-2</v>
      </c>
      <c r="Z88" s="2">
        <v>1.08823706666242E-5</v>
      </c>
      <c r="AA88" s="2">
        <v>2.13748497921726E-5</v>
      </c>
      <c r="AB88" s="2">
        <v>3.8380075666351597E-5</v>
      </c>
      <c r="AC88" s="2">
        <v>9.0785548037818007E-6</v>
      </c>
      <c r="AD88" s="2">
        <v>5.7142857142857099E-2</v>
      </c>
      <c r="AE88" s="2">
        <v>5.7142857142857099E-2</v>
      </c>
      <c r="AF88" s="2">
        <v>5.7142857142857099E-2</v>
      </c>
      <c r="AG88" s="2">
        <v>5.7142857142857099E-2</v>
      </c>
      <c r="AH88" s="3">
        <f t="shared" si="12"/>
        <v>0.97773512606419288</v>
      </c>
      <c r="AI88" s="3">
        <f t="shared" si="13"/>
        <v>0.75365949988494796</v>
      </c>
      <c r="AJ88" s="4">
        <f t="shared" si="14"/>
        <v>2</v>
      </c>
      <c r="AK88" t="b">
        <f t="shared" si="7"/>
        <v>0</v>
      </c>
      <c r="AL88" t="b">
        <f t="shared" si="8"/>
        <v>1</v>
      </c>
      <c r="AM88" t="b">
        <f t="shared" si="15"/>
        <v>0</v>
      </c>
      <c r="AN88" t="b">
        <f t="shared" si="16"/>
        <v>0</v>
      </c>
    </row>
    <row r="89" spans="1:40" x14ac:dyDescent="0.2">
      <c r="A89" t="s">
        <v>119</v>
      </c>
      <c r="B89">
        <v>127064</v>
      </c>
      <c r="C89">
        <v>99875.666666666599</v>
      </c>
      <c r="D89">
        <v>76909.666666666599</v>
      </c>
      <c r="E89">
        <v>75842.666666666599</v>
      </c>
      <c r="F89">
        <v>5496.6245096422499</v>
      </c>
      <c r="G89">
        <v>5987.6721130447104</v>
      </c>
      <c r="H89">
        <v>16838.243980098701</v>
      </c>
      <c r="I89">
        <v>1646.7001346126499</v>
      </c>
      <c r="J89">
        <v>403692.5</v>
      </c>
      <c r="K89">
        <v>384784.5</v>
      </c>
      <c r="L89">
        <v>330835.75</v>
      </c>
      <c r="M89">
        <v>410498.5</v>
      </c>
      <c r="N89">
        <v>18814.367001487601</v>
      </c>
      <c r="O89">
        <v>15105.779258283799</v>
      </c>
      <c r="P89">
        <v>23207.1856167437</v>
      </c>
      <c r="Q89">
        <v>14607.0491087921</v>
      </c>
      <c r="R89" s="1">
        <v>0.31475442323055203</v>
      </c>
      <c r="S89" s="1">
        <v>0.25956260365650502</v>
      </c>
      <c r="T89" s="1">
        <v>0.23247084593084799</v>
      </c>
      <c r="U89" s="1">
        <v>0.184757475768283</v>
      </c>
      <c r="V89">
        <v>2.0014535761208801E-2</v>
      </c>
      <c r="W89">
        <v>1.86005642521242E-2</v>
      </c>
      <c r="X89">
        <v>5.3444691436524402E-2</v>
      </c>
      <c r="Y89">
        <v>7.7015548785476099E-3</v>
      </c>
      <c r="Z89" s="2">
        <v>2.1847328318591501E-5</v>
      </c>
      <c r="AA89" s="2">
        <v>3.2332686912074198E-6</v>
      </c>
      <c r="AB89" s="2">
        <v>1.3833926018357101E-5</v>
      </c>
      <c r="AC89" s="2">
        <v>1.7502025586194099E-5</v>
      </c>
      <c r="AD89" s="2">
        <v>5.7142857142857099E-2</v>
      </c>
      <c r="AE89" s="2">
        <v>5.7142857142857099E-2</v>
      </c>
      <c r="AF89" s="2">
        <v>5.7142857142857099E-2</v>
      </c>
      <c r="AG89" s="2">
        <v>5.7142857142857099E-2</v>
      </c>
      <c r="AH89" s="3">
        <f t="shared" si="12"/>
        <v>0.7385784877773337</v>
      </c>
      <c r="AI89" s="3">
        <f t="shared" si="13"/>
        <v>0.71180313791575234</v>
      </c>
      <c r="AJ89" s="4">
        <f t="shared" si="14"/>
        <v>2</v>
      </c>
      <c r="AK89" t="b">
        <f t="shared" si="7"/>
        <v>1</v>
      </c>
      <c r="AL89" t="b">
        <f t="shared" si="8"/>
        <v>1</v>
      </c>
      <c r="AM89" t="b">
        <f t="shared" si="15"/>
        <v>0</v>
      </c>
      <c r="AN89" t="b">
        <f t="shared" si="16"/>
        <v>0</v>
      </c>
    </row>
    <row r="90" spans="1:40" x14ac:dyDescent="0.2">
      <c r="A90" t="s">
        <v>120</v>
      </c>
      <c r="B90">
        <v>115703.33333333299</v>
      </c>
      <c r="C90">
        <v>95955.333333333299</v>
      </c>
      <c r="D90">
        <v>86409.333333333299</v>
      </c>
      <c r="E90">
        <v>75476.333333333299</v>
      </c>
      <c r="F90">
        <v>14672.7364977816</v>
      </c>
      <c r="G90">
        <v>6747.0487128323903</v>
      </c>
      <c r="H90">
        <v>12741.070454766799</v>
      </c>
      <c r="I90">
        <v>6367.7720855361404</v>
      </c>
      <c r="J90">
        <v>393186</v>
      </c>
      <c r="K90">
        <v>377045</v>
      </c>
      <c r="L90">
        <v>325069.33333333302</v>
      </c>
      <c r="M90">
        <v>404503</v>
      </c>
      <c r="N90">
        <v>11764.78797089</v>
      </c>
      <c r="O90">
        <v>4960.5605530020403</v>
      </c>
      <c r="P90">
        <v>5639.6050689151298</v>
      </c>
      <c r="Q90">
        <v>9541.8673224898703</v>
      </c>
      <c r="R90" s="1">
        <v>0.29427124397443699</v>
      </c>
      <c r="S90" s="1">
        <v>0.25449305343747602</v>
      </c>
      <c r="T90" s="1">
        <v>0.26581816391990198</v>
      </c>
      <c r="U90" s="1">
        <v>0.18659029310866199</v>
      </c>
      <c r="V90">
        <v>3.8342259352974702E-2</v>
      </c>
      <c r="W90">
        <v>1.8205089735663399E-2</v>
      </c>
      <c r="X90">
        <v>3.9465302713717197E-2</v>
      </c>
      <c r="Y90">
        <v>1.63459611571731E-2</v>
      </c>
      <c r="Z90" s="2">
        <v>2.06243187060801E-5</v>
      </c>
      <c r="AA90" s="2">
        <v>1.39944261354049E-6</v>
      </c>
      <c r="AB90" s="2">
        <v>1.556649566725E-4</v>
      </c>
      <c r="AC90" s="2">
        <v>4.2741286437698404E-6</v>
      </c>
      <c r="AD90" s="2">
        <v>0.1</v>
      </c>
      <c r="AE90" s="2">
        <v>0.1</v>
      </c>
      <c r="AF90" s="2">
        <v>0.1</v>
      </c>
      <c r="AG90" s="2">
        <v>0.1</v>
      </c>
      <c r="AH90" s="3">
        <f t="shared" si="12"/>
        <v>0.90331002217462097</v>
      </c>
      <c r="AI90" s="3">
        <f t="shared" si="13"/>
        <v>0.733184228757362</v>
      </c>
      <c r="AJ90" s="4">
        <f t="shared" si="14"/>
        <v>2</v>
      </c>
      <c r="AK90" t="b">
        <f t="shared" si="7"/>
        <v>0</v>
      </c>
      <c r="AL90" t="b">
        <f t="shared" si="8"/>
        <v>1</v>
      </c>
      <c r="AM90" t="b">
        <f t="shared" si="15"/>
        <v>0</v>
      </c>
      <c r="AN90" t="b">
        <f t="shared" si="16"/>
        <v>0</v>
      </c>
    </row>
    <row r="91" spans="1:40" x14ac:dyDescent="0.2">
      <c r="A91" t="s">
        <v>121</v>
      </c>
      <c r="B91">
        <v>110979</v>
      </c>
      <c r="C91">
        <v>108207.75</v>
      </c>
      <c r="D91">
        <v>82910.5</v>
      </c>
      <c r="E91">
        <v>91003</v>
      </c>
      <c r="F91">
        <v>14061.2582414709</v>
      </c>
      <c r="G91">
        <v>14740.671295772099</v>
      </c>
      <c r="H91">
        <v>12680.9456140568</v>
      </c>
      <c r="I91">
        <v>19616.768320325598</v>
      </c>
      <c r="J91">
        <v>396886.75</v>
      </c>
      <c r="K91">
        <v>361733.75</v>
      </c>
      <c r="L91">
        <v>311713.25</v>
      </c>
      <c r="M91">
        <v>406507.75</v>
      </c>
      <c r="N91">
        <v>12693.398320255499</v>
      </c>
      <c r="O91">
        <v>21114.590616837999</v>
      </c>
      <c r="P91">
        <v>13585.8953667642</v>
      </c>
      <c r="Q91">
        <v>6777.1500094065996</v>
      </c>
      <c r="R91" s="1">
        <v>0.27962384735696</v>
      </c>
      <c r="S91" s="1">
        <v>0.29913645049708498</v>
      </c>
      <c r="T91" s="1">
        <v>0.26598323940352198</v>
      </c>
      <c r="U91" s="1">
        <v>0.22386535066059601</v>
      </c>
      <c r="V91">
        <v>3.6540177300480502E-2</v>
      </c>
      <c r="W91">
        <v>4.4333341018557598E-2</v>
      </c>
      <c r="X91">
        <v>4.23009735508698E-2</v>
      </c>
      <c r="Y91">
        <v>4.8400922475540502E-2</v>
      </c>
      <c r="Z91" s="2">
        <v>9.9825214919885196E-8</v>
      </c>
      <c r="AA91" s="2">
        <v>3.2967478159694301E-6</v>
      </c>
      <c r="AB91" s="2">
        <v>3.1139060503796403E-7</v>
      </c>
      <c r="AC91" s="2">
        <v>1.39397732467677E-5</v>
      </c>
      <c r="AD91" s="2">
        <v>2.8571428571428501E-2</v>
      </c>
      <c r="AE91" s="2">
        <v>2.8571428571428501E-2</v>
      </c>
      <c r="AF91" s="2">
        <v>2.8571428571428501E-2</v>
      </c>
      <c r="AG91" s="2">
        <v>2.8571428571428501E-2</v>
      </c>
      <c r="AH91" s="3">
        <f t="shared" si="12"/>
        <v>0.95121800918494337</v>
      </c>
      <c r="AI91" s="3">
        <f t="shared" si="13"/>
        <v>0.74837202316398255</v>
      </c>
      <c r="AJ91" s="4">
        <f t="shared" si="14"/>
        <v>2</v>
      </c>
      <c r="AK91" t="b">
        <f t="shared" si="7"/>
        <v>0</v>
      </c>
      <c r="AL91" t="b">
        <f t="shared" si="8"/>
        <v>1</v>
      </c>
      <c r="AM91" t="b">
        <f t="shared" si="15"/>
        <v>0</v>
      </c>
      <c r="AN91" t="b">
        <f t="shared" si="16"/>
        <v>0</v>
      </c>
    </row>
    <row r="92" spans="1:40" x14ac:dyDescent="0.2">
      <c r="A92" t="s">
        <v>122</v>
      </c>
      <c r="B92">
        <v>126359</v>
      </c>
      <c r="C92">
        <v>124636.33333333299</v>
      </c>
      <c r="D92">
        <v>88741.333333333299</v>
      </c>
      <c r="E92">
        <v>97054.666666666599</v>
      </c>
      <c r="F92">
        <v>27150.847629494001</v>
      </c>
      <c r="G92">
        <v>10967.034482180299</v>
      </c>
      <c r="H92">
        <v>31837.572101737402</v>
      </c>
      <c r="I92">
        <v>16774.052859500898</v>
      </c>
      <c r="J92">
        <v>390742.75</v>
      </c>
      <c r="K92">
        <v>371596.75</v>
      </c>
      <c r="L92">
        <v>332399.75</v>
      </c>
      <c r="M92">
        <v>402740.75</v>
      </c>
      <c r="N92">
        <v>2647.6364774392</v>
      </c>
      <c r="O92">
        <v>7880.3280970189699</v>
      </c>
      <c r="P92">
        <v>25064.1527867324</v>
      </c>
      <c r="Q92">
        <v>8154.1566240782904</v>
      </c>
      <c r="R92" s="1">
        <v>0.32338155986259498</v>
      </c>
      <c r="S92" s="1">
        <v>0.33540749033282202</v>
      </c>
      <c r="T92" s="1">
        <v>0.26697172104772399</v>
      </c>
      <c r="U92" s="1">
        <v>0.240985464387864</v>
      </c>
      <c r="V92">
        <v>6.9519765310356196E-2</v>
      </c>
      <c r="W92">
        <v>3.0358293337852501E-2</v>
      </c>
      <c r="X92">
        <v>9.7873580963592804E-2</v>
      </c>
      <c r="Y92">
        <v>4.19345688767708E-2</v>
      </c>
      <c r="Z92" s="2">
        <v>3.3101916396424198E-3</v>
      </c>
      <c r="AA92" s="2">
        <v>1.6996762021517499E-5</v>
      </c>
      <c r="AB92" s="2">
        <v>5.5342354969423202E-4</v>
      </c>
      <c r="AC92" s="2">
        <v>1.8163325784543099E-4</v>
      </c>
      <c r="AD92" s="2">
        <v>5.7142857142857099E-2</v>
      </c>
      <c r="AE92" s="2">
        <v>5.7142857142857099E-2</v>
      </c>
      <c r="AF92" s="2">
        <v>5.7142857142857099E-2</v>
      </c>
      <c r="AG92" s="2">
        <v>5.7142857142857099E-2</v>
      </c>
      <c r="AH92" s="3">
        <f t="shared" si="12"/>
        <v>0.82556259905840157</v>
      </c>
      <c r="AI92" s="3">
        <f t="shared" si="13"/>
        <v>0.71848563712377489</v>
      </c>
      <c r="AJ92" s="4">
        <f t="shared" si="14"/>
        <v>2</v>
      </c>
      <c r="AK92" t="b">
        <f t="shared" si="7"/>
        <v>0</v>
      </c>
      <c r="AL92" t="b">
        <f t="shared" si="8"/>
        <v>0</v>
      </c>
      <c r="AM92" t="b">
        <f t="shared" si="15"/>
        <v>0</v>
      </c>
      <c r="AN92" t="b">
        <f t="shared" si="16"/>
        <v>0</v>
      </c>
    </row>
    <row r="93" spans="1:40" x14ac:dyDescent="0.2">
      <c r="A93" t="s">
        <v>123</v>
      </c>
      <c r="B93">
        <v>126768.666666666</v>
      </c>
      <c r="C93">
        <v>116922.33333333299</v>
      </c>
      <c r="D93">
        <v>84170.666666666599</v>
      </c>
      <c r="E93">
        <v>104805.33333333299</v>
      </c>
      <c r="F93">
        <v>16124.5669812659</v>
      </c>
      <c r="G93">
        <v>3769.25620425745</v>
      </c>
      <c r="H93">
        <v>14666.899888297199</v>
      </c>
      <c r="I93">
        <v>25848.252674665098</v>
      </c>
      <c r="J93">
        <v>390951.66666666599</v>
      </c>
      <c r="K93">
        <v>375856.66666666599</v>
      </c>
      <c r="L93">
        <v>333409.33333333302</v>
      </c>
      <c r="M93">
        <v>400459.66666666599</v>
      </c>
      <c r="N93">
        <v>16817.632483002199</v>
      </c>
      <c r="O93">
        <v>7264.5622258559597</v>
      </c>
      <c r="P93">
        <v>15281.558864635899</v>
      </c>
      <c r="Q93">
        <v>15957.4939239635</v>
      </c>
      <c r="R93" s="1">
        <v>0.324256621662524</v>
      </c>
      <c r="S93" s="1">
        <v>0.31108223879670399</v>
      </c>
      <c r="T93" s="1">
        <v>0.25245444038759102</v>
      </c>
      <c r="U93" s="1">
        <v>0.26171258195789998</v>
      </c>
      <c r="V93">
        <v>4.3539223761736599E-2</v>
      </c>
      <c r="W93">
        <v>1.16927752250068E-2</v>
      </c>
      <c r="X93">
        <v>4.5487012639134801E-2</v>
      </c>
      <c r="Y93">
        <v>6.5383507619202197E-2</v>
      </c>
      <c r="Z93" s="2">
        <v>4.01786204368948E-5</v>
      </c>
      <c r="AA93" s="2">
        <v>1.32176208725922E-5</v>
      </c>
      <c r="AB93" s="2">
        <v>3.4671882689561703E-5</v>
      </c>
      <c r="AC93" s="2">
        <v>2.42899259255557E-4</v>
      </c>
      <c r="AD93" s="2">
        <v>0.1</v>
      </c>
      <c r="AE93" s="2">
        <v>0.1</v>
      </c>
      <c r="AF93" s="2">
        <v>0.1</v>
      </c>
      <c r="AG93" s="2">
        <v>0.1</v>
      </c>
      <c r="AH93" s="3">
        <f t="shared" si="12"/>
        <v>0.77856371627265508</v>
      </c>
      <c r="AI93" s="3">
        <f t="shared" si="13"/>
        <v>0.84129708905988787</v>
      </c>
      <c r="AJ93" s="4">
        <f t="shared" si="14"/>
        <v>2</v>
      </c>
      <c r="AK93" t="b">
        <f t="shared" si="7"/>
        <v>0</v>
      </c>
      <c r="AL93" t="b">
        <f t="shared" si="8"/>
        <v>0</v>
      </c>
      <c r="AM93" t="b">
        <f t="shared" si="15"/>
        <v>0</v>
      </c>
      <c r="AN93" t="b">
        <f t="shared" si="16"/>
        <v>0</v>
      </c>
    </row>
    <row r="94" spans="1:40" x14ac:dyDescent="0.2">
      <c r="A94" t="s">
        <v>124</v>
      </c>
      <c r="B94">
        <v>117381</v>
      </c>
      <c r="C94">
        <v>110526</v>
      </c>
      <c r="D94">
        <v>82724</v>
      </c>
      <c r="E94">
        <v>87253.666666666599</v>
      </c>
      <c r="F94">
        <v>13027.7578654195</v>
      </c>
      <c r="G94">
        <v>10267.757350074</v>
      </c>
      <c r="H94">
        <v>21890.130470145599</v>
      </c>
      <c r="I94">
        <v>14135.391622920501</v>
      </c>
      <c r="J94">
        <v>397592</v>
      </c>
      <c r="K94">
        <v>361913.33333333302</v>
      </c>
      <c r="L94">
        <v>339897.66666666599</v>
      </c>
      <c r="M94">
        <v>397856.33333333302</v>
      </c>
      <c r="N94">
        <v>7074.8716596133299</v>
      </c>
      <c r="O94">
        <v>26200.768811875201</v>
      </c>
      <c r="P94">
        <v>15631.5950028566</v>
      </c>
      <c r="Q94">
        <v>7667.1727079369502</v>
      </c>
      <c r="R94" s="1">
        <v>0.29522978329543798</v>
      </c>
      <c r="S94" s="1">
        <v>0.305393556468399</v>
      </c>
      <c r="T94" s="1">
        <v>0.243379134700346</v>
      </c>
      <c r="U94" s="1">
        <v>0.21930948273622999</v>
      </c>
      <c r="V94">
        <v>3.3185111670945802E-2</v>
      </c>
      <c r="W94">
        <v>3.5968160422847999E-2</v>
      </c>
      <c r="X94">
        <v>6.5367512752665904E-2</v>
      </c>
      <c r="Y94">
        <v>3.5779375728637403E-2</v>
      </c>
      <c r="Z94" s="2">
        <v>5.0298525690289197E-5</v>
      </c>
      <c r="AA94" s="2">
        <v>1.24532446504355E-3</v>
      </c>
      <c r="AB94" s="2">
        <v>1.52643256029854E-4</v>
      </c>
      <c r="AC94" s="2">
        <v>4.7323330825797801E-5</v>
      </c>
      <c r="AD94" s="2">
        <v>0.1</v>
      </c>
      <c r="AE94" s="2">
        <v>0.1</v>
      </c>
      <c r="AF94" s="2">
        <v>0.1</v>
      </c>
      <c r="AG94" s="2">
        <v>0.1</v>
      </c>
      <c r="AH94" s="3">
        <f t="shared" si="12"/>
        <v>0.82437189088336404</v>
      </c>
      <c r="AI94" s="3">
        <f t="shared" si="13"/>
        <v>0.71812085779525392</v>
      </c>
      <c r="AJ94" s="4">
        <f t="shared" si="14"/>
        <v>2</v>
      </c>
      <c r="AK94" t="b">
        <f t="shared" si="7"/>
        <v>0</v>
      </c>
      <c r="AL94" t="b">
        <f t="shared" si="8"/>
        <v>0</v>
      </c>
      <c r="AM94" t="b">
        <f t="shared" si="15"/>
        <v>0</v>
      </c>
      <c r="AN94" t="b">
        <f t="shared" si="16"/>
        <v>0</v>
      </c>
    </row>
    <row r="95" spans="1:40" x14ac:dyDescent="0.2">
      <c r="A95" t="s">
        <v>125</v>
      </c>
      <c r="B95">
        <v>132391.66666666599</v>
      </c>
      <c r="C95">
        <v>110641</v>
      </c>
      <c r="D95">
        <v>82124.666666666599</v>
      </c>
      <c r="E95">
        <v>90616.333333333299</v>
      </c>
      <c r="F95">
        <v>12082.100162361399</v>
      </c>
      <c r="G95">
        <v>17804.222055456299</v>
      </c>
      <c r="H95">
        <v>11298.2905934186</v>
      </c>
      <c r="I95">
        <v>20777.421046254301</v>
      </c>
      <c r="J95">
        <v>416793</v>
      </c>
      <c r="K95">
        <v>400966.5</v>
      </c>
      <c r="L95">
        <v>383167.5</v>
      </c>
      <c r="M95">
        <v>439000.5</v>
      </c>
      <c r="N95">
        <v>17949.198533639301</v>
      </c>
      <c r="O95">
        <v>7747.7690014609998</v>
      </c>
      <c r="P95">
        <v>28878.9480504397</v>
      </c>
      <c r="Q95">
        <v>13522.0029766303</v>
      </c>
      <c r="R95" s="1">
        <v>0.31764369043306001</v>
      </c>
      <c r="S95" s="1">
        <v>0.275935770195265</v>
      </c>
      <c r="T95" s="1">
        <v>0.21433098231626199</v>
      </c>
      <c r="U95" s="1">
        <v>0.20641510279221301</v>
      </c>
      <c r="V95">
        <v>3.2053748896622797E-2</v>
      </c>
      <c r="W95">
        <v>4.4722236720269898E-2</v>
      </c>
      <c r="X95">
        <v>3.3621509367457399E-2</v>
      </c>
      <c r="Y95">
        <v>4.7754063597369299E-2</v>
      </c>
      <c r="Z95" s="2">
        <v>6.3927760647143504E-3</v>
      </c>
      <c r="AA95" s="2">
        <v>2.0578987167524401E-4</v>
      </c>
      <c r="AB95" s="2">
        <v>2.7531877073662399E-2</v>
      </c>
      <c r="AC95" s="2">
        <v>2.0459320319674899E-4</v>
      </c>
      <c r="AD95" s="2">
        <v>0.2</v>
      </c>
      <c r="AE95" s="2">
        <v>0.2</v>
      </c>
      <c r="AF95" s="2">
        <v>0.2</v>
      </c>
      <c r="AG95" s="2">
        <v>0.2</v>
      </c>
      <c r="AH95" s="3">
        <f t="shared" si="12"/>
        <v>0.674752840278532</v>
      </c>
      <c r="AI95" s="3">
        <f t="shared" si="13"/>
        <v>0.74805489207196318</v>
      </c>
      <c r="AJ95" s="4">
        <f t="shared" si="14"/>
        <v>2</v>
      </c>
      <c r="AK95" t="b">
        <f t="shared" ref="AK95:AK96" si="17">(S95/R95&lt;0.85)</f>
        <v>0</v>
      </c>
      <c r="AL95" t="b">
        <f t="shared" ref="AL95:AL96" si="18">(U95/T95&lt;0.85)</f>
        <v>0</v>
      </c>
      <c r="AM95" t="b">
        <f t="shared" si="15"/>
        <v>0</v>
      </c>
      <c r="AN95" t="b">
        <f t="shared" si="16"/>
        <v>0</v>
      </c>
    </row>
    <row r="96" spans="1:40" x14ac:dyDescent="0.2">
      <c r="A96" t="s">
        <v>126</v>
      </c>
      <c r="B96">
        <v>118082</v>
      </c>
      <c r="C96">
        <v>123343</v>
      </c>
      <c r="D96">
        <v>77520.5</v>
      </c>
      <c r="E96">
        <v>104880.25</v>
      </c>
      <c r="F96">
        <v>19270.836030990798</v>
      </c>
      <c r="G96">
        <v>2455.6692231107399</v>
      </c>
      <c r="H96">
        <v>13564.398758023301</v>
      </c>
      <c r="I96">
        <v>16716.953697269899</v>
      </c>
      <c r="J96">
        <v>394964</v>
      </c>
      <c r="K96">
        <v>381678</v>
      </c>
      <c r="L96">
        <v>343699</v>
      </c>
      <c r="M96">
        <v>412209.25</v>
      </c>
      <c r="N96">
        <v>12648.4596427127</v>
      </c>
      <c r="O96">
        <v>10066.0052321332</v>
      </c>
      <c r="P96">
        <v>40293.787991037301</v>
      </c>
      <c r="Q96">
        <v>24293.912274134302</v>
      </c>
      <c r="R96" s="1">
        <v>0.29896901996131198</v>
      </c>
      <c r="S96" s="1">
        <v>0.323159836301804</v>
      </c>
      <c r="T96" s="1">
        <v>0.22554764488695001</v>
      </c>
      <c r="U96" s="1">
        <v>0.25443448927941298</v>
      </c>
      <c r="V96">
        <v>4.9721876904559599E-2</v>
      </c>
      <c r="W96">
        <v>1.06785417217743E-2</v>
      </c>
      <c r="X96">
        <v>4.7505272003053899E-2</v>
      </c>
      <c r="Y96">
        <v>4.3238059033057497E-2</v>
      </c>
      <c r="Z96" s="2">
        <v>1.6351680432320299E-6</v>
      </c>
      <c r="AA96" s="2">
        <v>6.1806879742996504E-6</v>
      </c>
      <c r="AB96" s="2">
        <v>3.8200150908383501E-4</v>
      </c>
      <c r="AC96" s="2">
        <v>2.63063175387974E-6</v>
      </c>
      <c r="AD96" s="2">
        <v>2.8571428571428501E-2</v>
      </c>
      <c r="AE96" s="2">
        <v>2.8571428571428501E-2</v>
      </c>
      <c r="AF96" s="2">
        <v>2.8571428571428501E-2</v>
      </c>
      <c r="AG96" s="2">
        <v>2.8571428571428501E-2</v>
      </c>
      <c r="AH96" s="3">
        <f t="shared" si="12"/>
        <v>0.7544181163524466</v>
      </c>
      <c r="AI96" s="3">
        <f t="shared" si="13"/>
        <v>0.78733326576447649</v>
      </c>
      <c r="AJ96" s="4">
        <f t="shared" si="14"/>
        <v>2</v>
      </c>
      <c r="AK96" t="b">
        <f t="shared" si="17"/>
        <v>0</v>
      </c>
      <c r="AL96" t="b">
        <f t="shared" si="18"/>
        <v>0</v>
      </c>
      <c r="AM96" t="b">
        <f t="shared" si="15"/>
        <v>0</v>
      </c>
      <c r="AN96" t="b">
        <f t="shared" si="16"/>
        <v>0</v>
      </c>
    </row>
  </sheetData>
  <sortState xmlns:xlrd2="http://schemas.microsoft.com/office/spreadsheetml/2017/richdata2" ref="A2:AJ96">
    <sortCondition descending="1" ref="AJ2:AJ96"/>
  </sortState>
  <conditionalFormatting sqref="R2:U96">
    <cfRule type="cellIs" dxfId="4" priority="7" operator="greaterThanOrEqual">
      <formula>1.15</formula>
    </cfRule>
    <cfRule type="cellIs" dxfId="3" priority="8" operator="lessThanOrEqual">
      <formula>0.85</formula>
    </cfRule>
  </conditionalFormatting>
  <conditionalFormatting sqref="Z2:AG96">
    <cfRule type="cellIs" dxfId="2" priority="6" operator="lessThanOrEqual">
      <formula>0.05</formula>
    </cfRule>
  </conditionalFormatting>
  <conditionalFormatting sqref="AH2:AI96">
    <cfRule type="colorScale" priority="4">
      <colorScale>
        <cfvo type="num" val="0.5"/>
        <cfvo type="num" val="1"/>
        <cfvo type="num" val="1.5"/>
        <color rgb="FFF5CCEC"/>
        <color theme="0" tint="-0.14999847407452621"/>
        <color rgb="FF9BFFA5"/>
      </colorScale>
    </cfRule>
  </conditionalFormatting>
  <conditionalFormatting sqref="AH1:AN1">
    <cfRule type="cellIs" dxfId="1" priority="5" operator="lessThanOrEqual">
      <formula>0.05</formula>
    </cfRule>
  </conditionalFormatting>
  <conditionalFormatting sqref="AK2:AN96">
    <cfRule type="containsText" dxfId="0" priority="1" operator="containsText" text="TRUE">
      <formula>NOT(ISERROR(SEARCH("TRUE",AK2)))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fadu_data_all_drugs_vs_ctrl_plo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2023-08-10T03:25:21Z</dcterms:created>
  <dcterms:modified xsi:type="dcterms:W3CDTF">2023-08-14T20:00:48Z</dcterms:modified>
</cp:coreProperties>
</file>