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01_work\00_IGS\02_Project2\102_MP(3차)\"/>
    </mc:Choice>
  </mc:AlternateContent>
  <bookViews>
    <workbookView xWindow="0" yWindow="0" windowWidth="28800" windowHeight="12840" tabRatio="765"/>
  </bookViews>
  <sheets>
    <sheet name="SCM" sheetId="5" r:id="rId1"/>
  </sheets>
  <calcPr calcId="162913"/>
</workbook>
</file>

<file path=xl/calcChain.xml><?xml version="1.0" encoding="utf-8"?>
<calcChain xmlns="http://schemas.openxmlformats.org/spreadsheetml/2006/main">
  <c r="L15" i="5" l="1"/>
  <c r="L6" i="5"/>
  <c r="L7" i="5"/>
  <c r="L8" i="5"/>
  <c r="L9" i="5"/>
  <c r="L10" i="5"/>
  <c r="L11" i="5"/>
  <c r="L12" i="5"/>
  <c r="L13" i="5"/>
  <c r="L14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 l="1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7" i="5"/>
  <c r="B8" i="5"/>
  <c r="B9" i="5"/>
  <c r="B10" i="5"/>
  <c r="B11" i="5"/>
  <c r="I27" i="5" l="1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B6" i="5"/>
</calcChain>
</file>

<file path=xl/comments1.xml><?xml version="1.0" encoding="utf-8"?>
<comments xmlns="http://schemas.openxmlformats.org/spreadsheetml/2006/main">
  <authors>
    <author>DongHwan KIM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</commentList>
</comments>
</file>

<file path=xl/sharedStrings.xml><?xml version="1.0" encoding="utf-8"?>
<sst xmlns="http://schemas.openxmlformats.org/spreadsheetml/2006/main" count="142" uniqueCount="135">
  <si>
    <t>PCB 수량</t>
  </si>
  <si>
    <t>WALSIN</t>
  </si>
  <si>
    <t>00000022</t>
  </si>
  <si>
    <t>10K</t>
  </si>
  <si>
    <t xml:space="preserve">WR06X103FTL, 1608, 10K, 5%   </t>
  </si>
  <si>
    <t>00000132</t>
  </si>
  <si>
    <t>00000150</t>
  </si>
  <si>
    <t>1K</t>
    <phoneticPr fontId="28" type="noConversion"/>
  </si>
  <si>
    <t>00000113</t>
  </si>
  <si>
    <t>EEE-1VA331P</t>
    <phoneticPr fontId="28" type="noConversion"/>
  </si>
  <si>
    <t>EEE-1VA331P, 330uF, 35V, 10mm * 10.5mm</t>
    <phoneticPr fontId="28" type="noConversion"/>
  </si>
  <si>
    <t>Panasonic</t>
    <phoneticPr fontId="28" type="noConversion"/>
  </si>
  <si>
    <t>C5,C7</t>
  </si>
  <si>
    <t>00000116</t>
  </si>
  <si>
    <t>Shottky Diode, 60V, 1A, POWERDI123</t>
    <phoneticPr fontId="28" type="noConversion"/>
  </si>
  <si>
    <t>DIODES</t>
    <phoneticPr fontId="28" type="noConversion"/>
  </si>
  <si>
    <t>D1</t>
  </si>
  <si>
    <t>00000117</t>
  </si>
  <si>
    <t>MSS1P2L-M3/89A</t>
    <phoneticPr fontId="28" type="noConversion"/>
  </si>
  <si>
    <t>Shottky Diode, 1A, 20V, Single</t>
    <phoneticPr fontId="28" type="noConversion"/>
  </si>
  <si>
    <t>Vishay</t>
    <phoneticPr fontId="28" type="noConversion"/>
  </si>
  <si>
    <t>00000118</t>
  </si>
  <si>
    <t>MMSZ4699T1G</t>
    <phoneticPr fontId="28" type="noConversion"/>
  </si>
  <si>
    <t>Zener Diode, Vz= 12V, SOD-123</t>
    <phoneticPr fontId="28" type="noConversion"/>
  </si>
  <si>
    <t>ON Semiconductor</t>
    <phoneticPr fontId="28" type="noConversion"/>
  </si>
  <si>
    <t>D4</t>
  </si>
  <si>
    <t>Murata</t>
    <phoneticPr fontId="28" type="noConversion"/>
  </si>
  <si>
    <t>00000120</t>
  </si>
  <si>
    <t>MMZ2012R150A</t>
    <phoneticPr fontId="28" type="noConversion"/>
  </si>
  <si>
    <t>EMI Filter, 2012</t>
    <phoneticPr fontId="28" type="noConversion"/>
  </si>
  <si>
    <t>00000135</t>
  </si>
  <si>
    <t>ERZVF2M470, TVS Varistor, ZNR Series Surge Absorber 2.5A 93V</t>
    <phoneticPr fontId="28" type="noConversion"/>
  </si>
  <si>
    <t>RV1,RV2,RV3</t>
  </si>
  <si>
    <t>R6,R7,R8,R9,R10,R11,R12,R13,R14,R28,R37,R44</t>
  </si>
  <si>
    <t>R26,R27,R59</t>
  </si>
  <si>
    <t>1K, 1608, 1%</t>
    <phoneticPr fontId="28" type="noConversion"/>
  </si>
  <si>
    <t>R34</t>
  </si>
  <si>
    <t>00000142</t>
  </si>
  <si>
    <t>MM74HC04M</t>
    <phoneticPr fontId="28" type="noConversion"/>
  </si>
  <si>
    <t>HEX Inverter, 14Lead, SOIC</t>
    <phoneticPr fontId="28" type="noConversion"/>
  </si>
  <si>
    <t>FAIRCHILD</t>
    <phoneticPr fontId="28" type="noConversion"/>
  </si>
  <si>
    <t>U2,U11</t>
  </si>
  <si>
    <t>00000144</t>
  </si>
  <si>
    <t>HCPL2630S</t>
    <phoneticPr fontId="28" type="noConversion"/>
  </si>
  <si>
    <t>PhotoCoupler, SO-8</t>
    <phoneticPr fontId="28" type="noConversion"/>
  </si>
  <si>
    <t>U3,U22</t>
  </si>
  <si>
    <t>00000145</t>
  </si>
  <si>
    <t>LM2574HVM-5.0</t>
    <phoneticPr fontId="28" type="noConversion"/>
  </si>
  <si>
    <t>Switching Regulators 0.5A STEP-DOWN, Vout= 5V</t>
    <phoneticPr fontId="28" type="noConversion"/>
  </si>
  <si>
    <t>TI</t>
    <phoneticPr fontId="28" type="noConversion"/>
  </si>
  <si>
    <t>U4</t>
  </si>
  <si>
    <t>00000146</t>
  </si>
  <si>
    <t>MAX253ESA</t>
    <phoneticPr fontId="28" type="noConversion"/>
  </si>
  <si>
    <t>Gate Drivers Transformer Driver, RS-485 Int</t>
    <phoneticPr fontId="28" type="noConversion"/>
  </si>
  <si>
    <t>00000147</t>
  </si>
  <si>
    <t>00000148</t>
  </si>
  <si>
    <t>U8</t>
  </si>
  <si>
    <t>00000149</t>
  </si>
  <si>
    <t>U9</t>
  </si>
  <si>
    <t>00000138</t>
  </si>
  <si>
    <t>U10</t>
  </si>
  <si>
    <t>00000139</t>
  </si>
  <si>
    <t>00000141</t>
  </si>
  <si>
    <t>00000143</t>
  </si>
  <si>
    <t>U21</t>
  </si>
  <si>
    <t>Y1</t>
  </si>
  <si>
    <t>00000225</t>
  </si>
  <si>
    <t>Atmel</t>
    <phoneticPr fontId="28" type="noConversion"/>
  </si>
  <si>
    <t>SX-1</t>
    <phoneticPr fontId="28" type="noConversion"/>
  </si>
  <si>
    <t>SX-1(8MHZ), Crystal, 8MHz</t>
    <phoneticPr fontId="28" type="noConversion"/>
  </si>
  <si>
    <t>Sunny Electronics</t>
    <phoneticPr fontId="28" type="noConversion"/>
  </si>
  <si>
    <t xml:space="preserve">BILL OF MATERIAL </t>
    <phoneticPr fontId="28" type="noConversion"/>
  </si>
  <si>
    <t>Part Number</t>
    <phoneticPr fontId="28" type="noConversion"/>
  </si>
  <si>
    <t>Rev No.</t>
    <phoneticPr fontId="28" type="noConversion"/>
  </si>
  <si>
    <t>00</t>
    <phoneticPr fontId="28" type="noConversion"/>
  </si>
  <si>
    <t>작성자</t>
    <phoneticPr fontId="28" type="noConversion"/>
  </si>
  <si>
    <t>김진아</t>
    <phoneticPr fontId="28" type="noConversion"/>
  </si>
  <si>
    <t>Part Description</t>
    <phoneticPr fontId="28" type="noConversion"/>
  </si>
  <si>
    <t>SCM Board</t>
    <phoneticPr fontId="28" type="noConversion"/>
  </si>
  <si>
    <t>PCB Version</t>
    <phoneticPr fontId="28" type="noConversion"/>
  </si>
  <si>
    <t>P1</t>
    <phoneticPr fontId="28" type="noConversion"/>
  </si>
  <si>
    <t>DATE</t>
    <phoneticPr fontId="28" type="noConversion"/>
  </si>
  <si>
    <t>No</t>
    <phoneticPr fontId="28" type="noConversion"/>
  </si>
  <si>
    <t>품번 중복</t>
    <phoneticPr fontId="28" type="noConversion"/>
  </si>
  <si>
    <t>Material No.</t>
    <phoneticPr fontId="34" type="noConversion"/>
  </si>
  <si>
    <t>품명(Part description)</t>
    <phoneticPr fontId="34" type="noConversion"/>
  </si>
  <si>
    <t>규격(Specification)</t>
    <phoneticPr fontId="28" type="noConversion"/>
  </si>
  <si>
    <t>MAKER</t>
    <phoneticPr fontId="28" type="noConversion"/>
  </si>
  <si>
    <t>Quantity</t>
    <phoneticPr fontId="28" type="noConversion"/>
  </si>
  <si>
    <t>Reference</t>
    <phoneticPr fontId="28" type="noConversion"/>
  </si>
  <si>
    <t>사용 수량</t>
    <phoneticPr fontId="28" type="noConversion"/>
  </si>
  <si>
    <t>J4,J6</t>
    <phoneticPr fontId="27" type="noConversion"/>
  </si>
  <si>
    <t>MOR_1W_5%_1ohm</t>
    <phoneticPr fontId="27" type="noConversion"/>
  </si>
  <si>
    <t>MOR_1W_5%_1ohm</t>
    <phoneticPr fontId="28" type="noConversion"/>
  </si>
  <si>
    <t>MAXIM</t>
    <phoneticPr fontId="28" type="noConversion"/>
  </si>
  <si>
    <t>LM1117IMPX-5.0</t>
    <phoneticPr fontId="28" type="noConversion"/>
  </si>
  <si>
    <t>ATMEGA128-16AU</t>
    <phoneticPr fontId="28" type="noConversion"/>
  </si>
  <si>
    <t>8-bit MCU, 128K Bytes, TQFP 64Pin</t>
    <phoneticPr fontId="28" type="noConversion"/>
  </si>
  <si>
    <t>SN74HC573ADW</t>
    <phoneticPr fontId="28" type="noConversion"/>
  </si>
  <si>
    <t>Latch, 74HC</t>
    <phoneticPr fontId="28" type="noConversion"/>
  </si>
  <si>
    <t>IS62C1024AL-35QLI</t>
    <phoneticPr fontId="28" type="noConversion"/>
  </si>
  <si>
    <t>SRAM, 1M</t>
    <phoneticPr fontId="28" type="noConversion"/>
  </si>
  <si>
    <t>ISSI</t>
    <phoneticPr fontId="28" type="noConversion"/>
  </si>
  <si>
    <t>6N137S</t>
    <phoneticPr fontId="28" type="noConversion"/>
  </si>
  <si>
    <t>Optocopler, Single Channel</t>
    <phoneticPr fontId="28" type="noConversion"/>
  </si>
  <si>
    <t>SM712</t>
    <phoneticPr fontId="28" type="noConversion"/>
  </si>
  <si>
    <t xml:space="preserve">TVS Diode </t>
    <phoneticPr fontId="28" type="noConversion"/>
  </si>
  <si>
    <t>Semetec</t>
    <phoneticPr fontId="28" type="noConversion"/>
  </si>
  <si>
    <t>LM2903D_SOIC</t>
    <phoneticPr fontId="28" type="noConversion"/>
  </si>
  <si>
    <t>Analog Comparators, 2Channel, SOIC-8</t>
    <phoneticPr fontId="28" type="noConversion"/>
  </si>
  <si>
    <t>D3,D5,D7,D8</t>
  </si>
  <si>
    <t>FL3,FL4</t>
  </si>
  <si>
    <t>U6,U19</t>
    <phoneticPr fontId="27" type="noConversion"/>
  </si>
  <si>
    <t>U7,U20</t>
    <phoneticPr fontId="27" type="noConversion"/>
  </si>
  <si>
    <t>U12,U13,U16</t>
  </si>
  <si>
    <t>U15</t>
    <phoneticPr fontId="27" type="noConversion"/>
  </si>
  <si>
    <r>
      <t>R</t>
    </r>
    <r>
      <rPr>
        <sz val="11"/>
        <color theme="1"/>
        <rFont val="맑은 고딕"/>
        <family val="3"/>
        <charset val="129"/>
        <scheme val="minor"/>
      </rPr>
      <t>S485 to LDM 파트 사용하지 않아서 부품 미삽</t>
    </r>
    <phoneticPr fontId="27" type="noConversion"/>
  </si>
  <si>
    <t>변경 날짜</t>
    <phoneticPr fontId="27" type="noConversion"/>
  </si>
  <si>
    <t>변경 사유</t>
    <phoneticPr fontId="27" type="noConversion"/>
  </si>
  <si>
    <t>단가</t>
    <phoneticPr fontId="28" type="noConversion"/>
  </si>
  <si>
    <t>구매 수량</t>
    <phoneticPr fontId="27" type="noConversion"/>
  </si>
  <si>
    <t>00000230</t>
    <phoneticPr fontId="28" type="noConversion"/>
  </si>
  <si>
    <t>2213S-10G</t>
    <phoneticPr fontId="28" type="noConversion"/>
  </si>
  <si>
    <t>BOARD-BOARD CONNECTOR, HEADER, 10 POSITION, 2ROW</t>
    <phoneticPr fontId="28" type="noConversion"/>
  </si>
  <si>
    <t>MULTICOMP</t>
    <phoneticPr fontId="28" type="noConversion"/>
  </si>
  <si>
    <t>구매 금액</t>
    <phoneticPr fontId="27" type="noConversion"/>
  </si>
  <si>
    <t xml:space="preserve">DFLS160-7 </t>
    <phoneticPr fontId="28" type="noConversion"/>
  </si>
  <si>
    <t>ERZVF2M470</t>
    <phoneticPr fontId="28" type="noConversion"/>
  </si>
  <si>
    <t>변경 사항</t>
    <phoneticPr fontId="27" type="noConversion"/>
  </si>
  <si>
    <t>수량 변경 600 --&gt; 400</t>
    <phoneticPr fontId="27" type="noConversion"/>
  </si>
  <si>
    <t>수량 변경 400 --&gt; 200</t>
    <phoneticPr fontId="27" type="noConversion"/>
  </si>
  <si>
    <t>수량 변경 300 --&gt; 200</t>
    <phoneticPr fontId="27" type="noConversion"/>
  </si>
  <si>
    <t>수량 변경 600 --&gt; 300</t>
    <phoneticPr fontId="27" type="noConversion"/>
  </si>
  <si>
    <t>수량 변경 200 --&gt; 100</t>
    <phoneticPr fontId="27" type="noConversion"/>
  </si>
  <si>
    <t>수량 변경 100 --&gt; 1000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</si>
</sst>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_);[Red]\(#,##0.0\)"/>
    <numFmt numFmtId="177" formatCode="#,##0_ "/>
  </numFmts>
  <fonts count="52" x14ac:knownFonts="1">
    <font>
      <sz val="11"/>
      <color theme="1"/>
      <name val="맑은 고딕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26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color indexed="81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5117038483843"/>
        <bgColor rgb="FFFFFFFF"/>
      </patternFill>
    </fill>
    <fill>
      <patternFill patternType="solid">
        <fgColor theme="4" tint="0.59996337778862885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5117038483843"/>
        <bgColor rgb="FFFFFFFF"/>
      </patternFill>
    </fill>
    <fill>
      <patternFill patternType="solid">
        <fgColor theme="5" tint="0.59996337778862885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5117038483843"/>
        <bgColor rgb="FFFFFFFF"/>
      </patternFill>
    </fill>
    <fill>
      <patternFill patternType="solid">
        <fgColor theme="6" tint="0.59996337778862885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7" tint="0.599963377788628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5117038483843"/>
        <bgColor rgb="FFFFFFFF"/>
      </patternFill>
    </fill>
    <fill>
      <patternFill patternType="solid">
        <fgColor theme="8" tint="0.59996337778862885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5117038483843"/>
        <bgColor rgb="FFFFFFFF"/>
      </patternFill>
    </fill>
    <fill>
      <patternFill patternType="solid">
        <fgColor theme="9" tint="0.59996337778862885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8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3" fillId="38" borderId="4" applyNumberFormat="0" applyAlignment="0" applyProtection="0">
      <alignment vertical="center"/>
    </xf>
    <xf numFmtId="0" fontId="44" fillId="39" borderId="5" applyNumberFormat="0" applyAlignment="0" applyProtection="0">
      <alignment vertical="center"/>
    </xf>
    <xf numFmtId="0" fontId="45" fillId="39" borderId="4" applyNumberFormat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7" fillId="40" borderId="7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" fillId="41" borderId="8" applyNumberFormat="0" applyFon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51" fillId="61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51" fillId="65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2" fillId="0" borderId="11" xfId="42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left" vertical="center" wrapText="1"/>
    </xf>
    <xf numFmtId="49" fontId="25" fillId="0" borderId="13" xfId="0" applyNumberFormat="1" applyFont="1" applyFill="1" applyBorder="1" applyAlignment="1">
      <alignment vertical="center"/>
    </xf>
    <xf numFmtId="0" fontId="33" fillId="0" borderId="13" xfId="0" applyFont="1" applyFill="1" applyBorder="1" applyAlignment="1">
      <alignment vertical="center" shrinkToFit="1"/>
    </xf>
    <xf numFmtId="0" fontId="0" fillId="0" borderId="13" xfId="0" applyBorder="1" applyAlignment="1">
      <alignment vertical="center" shrinkToFit="1"/>
    </xf>
    <xf numFmtId="0" fontId="25" fillId="0" borderId="13" xfId="0" applyFont="1" applyFill="1" applyBorder="1" applyAlignment="1">
      <alignment vertical="center" shrinkToFit="1"/>
    </xf>
    <xf numFmtId="0" fontId="25" fillId="0" borderId="13" xfId="0" applyFont="1" applyFill="1" applyBorder="1" applyAlignment="1">
      <alignment horizontal="left" vertical="center" shrinkToFit="1"/>
    </xf>
    <xf numFmtId="0" fontId="0" fillId="0" borderId="13" xfId="0" applyFill="1" applyBorder="1" applyAlignment="1">
      <alignment vertical="center" shrinkToFit="1"/>
    </xf>
    <xf numFmtId="0" fontId="29" fillId="0" borderId="0" xfId="0" applyFont="1" applyFill="1" applyBorder="1" applyAlignment="1">
      <alignment horizontal="left" vertical="center" shrinkToFit="1"/>
    </xf>
    <xf numFmtId="0" fontId="2" fillId="0" borderId="13" xfId="0" applyFont="1" applyFill="1" applyBorder="1" applyAlignment="1">
      <alignment vertical="center" shrinkToFit="1"/>
    </xf>
    <xf numFmtId="0" fontId="29" fillId="0" borderId="13" xfId="0" applyFont="1" applyFill="1" applyBorder="1" applyAlignment="1">
      <alignment horizontal="left" vertical="center" shrinkToFit="1"/>
    </xf>
    <xf numFmtId="49" fontId="25" fillId="0" borderId="13" xfId="0" applyNumberFormat="1" applyFont="1" applyFill="1" applyBorder="1" applyAlignment="1">
      <alignment vertical="center" shrinkToFit="1"/>
    </xf>
    <xf numFmtId="0" fontId="29" fillId="0" borderId="13" xfId="0" applyFont="1" applyFill="1" applyBorder="1" applyAlignment="1">
      <alignment horizontal="center" vertical="center" shrinkToFit="1"/>
    </xf>
    <xf numFmtId="0" fontId="25" fillId="0" borderId="13" xfId="0" applyFont="1" applyFill="1" applyBorder="1" applyAlignment="1">
      <alignment horizontal="center" vertical="center" shrinkToFit="1"/>
    </xf>
    <xf numFmtId="0" fontId="2" fillId="0" borderId="16" xfId="0" applyFont="1" applyFill="1" applyBorder="1" applyAlignment="1">
      <alignment horizontal="center" vertical="center" shrinkToFit="1"/>
    </xf>
    <xf numFmtId="0" fontId="25" fillId="66" borderId="22" xfId="0" applyFont="1" applyFill="1" applyBorder="1" applyAlignment="1">
      <alignment vertical="center" shrinkToFit="1"/>
    </xf>
    <xf numFmtId="0" fontId="25" fillId="66" borderId="12" xfId="0" applyFont="1" applyFill="1" applyBorder="1" applyAlignment="1">
      <alignment horizontal="left" vertical="center" shrinkToFit="1"/>
    </xf>
    <xf numFmtId="0" fontId="33" fillId="0" borderId="18" xfId="0" applyFont="1" applyFill="1" applyBorder="1" applyAlignment="1">
      <alignment vertical="center" shrinkToFit="1"/>
    </xf>
    <xf numFmtId="14" fontId="29" fillId="0" borderId="13" xfId="42" applyNumberFormat="1" applyFont="1" applyFill="1" applyBorder="1" applyAlignment="1">
      <alignment horizontal="left" vertical="center" shrinkToFit="1"/>
    </xf>
    <xf numFmtId="0" fontId="30" fillId="0" borderId="0" xfId="0" applyFont="1" applyFill="1" applyBorder="1" applyAlignment="1">
      <alignment horizontal="center" vertical="center" shrinkToFit="1"/>
    </xf>
    <xf numFmtId="0" fontId="31" fillId="0" borderId="0" xfId="0" applyFont="1" applyFill="1" applyAlignment="1">
      <alignment vertical="center" shrinkToFit="1"/>
    </xf>
    <xf numFmtId="0" fontId="0" fillId="0" borderId="0" xfId="0" applyAlignment="1">
      <alignment vertical="center" shrinkToFit="1"/>
    </xf>
    <xf numFmtId="49" fontId="29" fillId="0" borderId="13" xfId="0" applyNumberFormat="1" applyFont="1" applyFill="1" applyBorder="1" applyAlignment="1">
      <alignment horizontal="center" vertical="center" shrinkToFit="1"/>
    </xf>
    <xf numFmtId="0" fontId="32" fillId="0" borderId="0" xfId="0" applyFont="1" applyFill="1" applyAlignment="1">
      <alignment horizontal="center" vertical="center" shrinkToFit="1"/>
    </xf>
    <xf numFmtId="0" fontId="29" fillId="0" borderId="14" xfId="0" applyFont="1" applyFill="1" applyBorder="1" applyAlignment="1">
      <alignment horizontal="left" vertical="center" shrinkToFit="1"/>
    </xf>
    <xf numFmtId="0" fontId="29" fillId="0" borderId="13" xfId="42" applyFont="1" applyFill="1" applyBorder="1" applyAlignment="1">
      <alignment horizontal="center" vertical="center" shrinkToFit="1"/>
    </xf>
    <xf numFmtId="0" fontId="22" fillId="34" borderId="0" xfId="0" applyFont="1" applyFill="1" applyBorder="1" applyAlignment="1">
      <alignment horizontal="center" vertical="center" shrinkToFit="1"/>
    </xf>
    <xf numFmtId="0" fontId="19" fillId="0" borderId="10" xfId="0" applyFont="1" applyFill="1" applyBorder="1" applyAlignment="1">
      <alignment horizontal="center" vertical="center" shrinkToFit="1"/>
    </xf>
    <xf numFmtId="0" fontId="33" fillId="0" borderId="18" xfId="42" applyFont="1" applyFill="1" applyBorder="1" applyAlignment="1">
      <alignment horizontal="center" vertical="center" shrinkToFit="1"/>
    </xf>
    <xf numFmtId="0" fontId="33" fillId="0" borderId="18" xfId="42" applyFont="1" applyFill="1" applyBorder="1" applyAlignment="1">
      <alignment horizontal="left" vertical="center" shrinkToFit="1"/>
    </xf>
    <xf numFmtId="0" fontId="24" fillId="0" borderId="13" xfId="0" applyFont="1" applyFill="1" applyBorder="1" applyAlignment="1">
      <alignment horizontal="center" vertical="center" shrinkToFit="1"/>
    </xf>
    <xf numFmtId="0" fontId="29" fillId="0" borderId="13" xfId="52" applyFont="1" applyFill="1" applyBorder="1" applyAlignment="1">
      <alignment horizontal="center" vertical="center" shrinkToFit="1"/>
    </xf>
    <xf numFmtId="0" fontId="0" fillId="0" borderId="13" xfId="0" applyFill="1" applyBorder="1" applyAlignment="1">
      <alignment horizontal="center" vertical="center" shrinkToFit="1"/>
    </xf>
    <xf numFmtId="49" fontId="25" fillId="66" borderId="12" xfId="0" applyNumberFormat="1" applyFont="1" applyFill="1" applyBorder="1" applyAlignment="1">
      <alignment vertical="center" shrinkToFit="1"/>
    </xf>
    <xf numFmtId="0" fontId="25" fillId="66" borderId="12" xfId="0" applyNumberFormat="1" applyFont="1" applyFill="1" applyBorder="1" applyAlignment="1">
      <alignment shrinkToFit="1"/>
    </xf>
    <xf numFmtId="0" fontId="0" fillId="0" borderId="13" xfId="0" applyBorder="1" applyAlignment="1">
      <alignment horizontal="center" vertical="center" shrinkToFit="1"/>
    </xf>
    <xf numFmtId="0" fontId="2" fillId="0" borderId="13" xfId="0" applyFont="1" applyBorder="1" applyAlignment="1">
      <alignment vertical="center" wrapText="1"/>
    </xf>
    <xf numFmtId="14" fontId="2" fillId="0" borderId="13" xfId="0" applyNumberFormat="1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176" fontId="33" fillId="33" borderId="16" xfId="0" applyNumberFormat="1" applyFont="1" applyFill="1" applyBorder="1" applyAlignment="1">
      <alignment horizontal="center" vertical="center" wrapText="1"/>
    </xf>
    <xf numFmtId="0" fontId="29" fillId="0" borderId="21" xfId="0" applyFont="1" applyFill="1" applyBorder="1" applyAlignment="1">
      <alignment horizontal="center" vertical="center" wrapText="1"/>
    </xf>
    <xf numFmtId="177" fontId="29" fillId="0" borderId="0" xfId="0" applyNumberFormat="1" applyFont="1" applyFill="1" applyAlignment="1">
      <alignment horizontal="center" vertical="center" shrinkToFit="1"/>
    </xf>
    <xf numFmtId="177" fontId="32" fillId="67" borderId="13" xfId="0" applyNumberFormat="1" applyFont="1" applyFill="1" applyBorder="1" applyAlignment="1">
      <alignment horizontal="center" vertical="center" wrapText="1"/>
    </xf>
    <xf numFmtId="177" fontId="0" fillId="0" borderId="0" xfId="0" applyNumberFormat="1" applyAlignment="1">
      <alignment vertical="center" shrinkToFit="1"/>
    </xf>
    <xf numFmtId="0" fontId="31" fillId="0" borderId="0" xfId="0" applyFont="1" applyFill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177" fontId="25" fillId="0" borderId="13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2" fillId="0" borderId="0" xfId="0" applyFont="1" applyAlignment="1">
      <alignment horizontal="center" vertical="center" shrinkToFit="1"/>
    </xf>
    <xf numFmtId="177" fontId="2" fillId="0" borderId="0" xfId="0" applyNumberFormat="1" applyFont="1" applyAlignment="1">
      <alignment horizontal="center" vertical="center" shrinkToFit="1"/>
    </xf>
    <xf numFmtId="0" fontId="2" fillId="0" borderId="13" xfId="0" applyFont="1" applyBorder="1" applyAlignment="1">
      <alignment vertical="center" shrinkToFit="1"/>
    </xf>
    <xf numFmtId="0" fontId="30" fillId="0" borderId="25" xfId="0" applyFont="1" applyFill="1" applyBorder="1" applyAlignment="1">
      <alignment horizontal="center" vertical="center"/>
    </xf>
    <xf numFmtId="0" fontId="30" fillId="0" borderId="19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30" fillId="0" borderId="14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/>
    </xf>
    <xf numFmtId="0" fontId="29" fillId="0" borderId="21" xfId="42" applyFont="1" applyFill="1" applyBorder="1" applyAlignment="1">
      <alignment horizontal="center" vertical="center" wrapText="1"/>
    </xf>
    <xf numFmtId="0" fontId="29" fillId="0" borderId="15" xfId="42" applyFont="1" applyFill="1" applyBorder="1" applyAlignment="1">
      <alignment horizontal="center" vertical="center" wrapText="1"/>
    </xf>
    <xf numFmtId="0" fontId="29" fillId="0" borderId="16" xfId="42" applyFont="1" applyFill="1" applyBorder="1" applyAlignment="1">
      <alignment horizontal="center" vertical="center" wrapText="1"/>
    </xf>
    <xf numFmtId="0" fontId="25" fillId="68" borderId="13" xfId="0" applyFont="1" applyFill="1" applyBorder="1" applyAlignment="1">
      <alignment horizontal="center" vertical="center" shrinkToFit="1"/>
    </xf>
    <xf numFmtId="177" fontId="25" fillId="68" borderId="13" xfId="0" applyNumberFormat="1" applyFont="1" applyFill="1" applyBorder="1" applyAlignment="1">
      <alignment horizontal="center" vertical="center" shrinkToFit="1"/>
    </xf>
  </cellXfs>
  <cellStyles count="98">
    <cellStyle name="20% - 강조색1" xfId="19" builtinId="30" customBuiltin="1"/>
    <cellStyle name="20% - 강조색1 2" xfId="75"/>
    <cellStyle name="20% - 강조색2" xfId="23" builtinId="34" customBuiltin="1"/>
    <cellStyle name="20% - 강조색2 2" xfId="79"/>
    <cellStyle name="20% - 강조색3" xfId="27" builtinId="38" customBuiltin="1"/>
    <cellStyle name="20% - 강조색3 2" xfId="83"/>
    <cellStyle name="20% - 강조색4" xfId="31" builtinId="42" customBuiltin="1"/>
    <cellStyle name="20% - 강조색4 2" xfId="87"/>
    <cellStyle name="20% - 강조색5" xfId="35" builtinId="46" customBuiltin="1"/>
    <cellStyle name="20% - 강조색5 2" xfId="91"/>
    <cellStyle name="20% - 강조색6" xfId="39" builtinId="50" customBuiltin="1"/>
    <cellStyle name="20% - 강조색6 2" xfId="95"/>
    <cellStyle name="40% - 강조색1" xfId="20" builtinId="31" customBuiltin="1"/>
    <cellStyle name="40% - 강조색1 2" xfId="76"/>
    <cellStyle name="40% - 강조색2" xfId="24" builtinId="35" customBuiltin="1"/>
    <cellStyle name="40% - 강조색2 2" xfId="80"/>
    <cellStyle name="40% - 강조색3" xfId="28" builtinId="39" customBuiltin="1"/>
    <cellStyle name="40% - 강조색3 2" xfId="84"/>
    <cellStyle name="40% - 강조색4" xfId="32" builtinId="43" customBuiltin="1"/>
    <cellStyle name="40% - 강조색4 2" xfId="88"/>
    <cellStyle name="40% - 강조색5" xfId="36" builtinId="47" customBuiltin="1"/>
    <cellStyle name="40% - 강조색5 2" xfId="92"/>
    <cellStyle name="40% - 강조색6" xfId="40" builtinId="51" customBuiltin="1"/>
    <cellStyle name="40% - 강조색6 2" xfId="96"/>
    <cellStyle name="60% - 강조색1" xfId="21" builtinId="32" customBuiltin="1"/>
    <cellStyle name="60% - 강조색1 2" xfId="77"/>
    <cellStyle name="60% - 강조색2" xfId="25" builtinId="36" customBuiltin="1"/>
    <cellStyle name="60% - 강조색2 2" xfId="81"/>
    <cellStyle name="60% - 강조색3" xfId="29" builtinId="40" customBuiltin="1"/>
    <cellStyle name="60% - 강조색3 2" xfId="85"/>
    <cellStyle name="60% - 강조색4" xfId="33" builtinId="44" customBuiltin="1"/>
    <cellStyle name="60% - 강조색4 2" xfId="89"/>
    <cellStyle name="60% - 강조색5" xfId="37" builtinId="48" customBuiltin="1"/>
    <cellStyle name="60% - 강조색5 2" xfId="93"/>
    <cellStyle name="60% - 강조색6" xfId="41" builtinId="52" customBuiltin="1"/>
    <cellStyle name="60% - 강조색6 2" xfId="97"/>
    <cellStyle name="Normal_ORCHID_BOM_Mech" xfId="42"/>
    <cellStyle name="강조색1" xfId="18" builtinId="29" customBuiltin="1"/>
    <cellStyle name="강조색1 2" xfId="74"/>
    <cellStyle name="강조색2" xfId="22" builtinId="33" customBuiltin="1"/>
    <cellStyle name="강조색2 2" xfId="78"/>
    <cellStyle name="강조색3" xfId="26" builtinId="37" customBuiltin="1"/>
    <cellStyle name="강조색3 2" xfId="82"/>
    <cellStyle name="강조색4" xfId="30" builtinId="41" customBuiltin="1"/>
    <cellStyle name="강조색4 2" xfId="86"/>
    <cellStyle name="강조색5" xfId="34" builtinId="45" customBuiltin="1"/>
    <cellStyle name="강조색5 2" xfId="90"/>
    <cellStyle name="강조색6" xfId="38" builtinId="49" customBuiltin="1"/>
    <cellStyle name="강조색6 2" xfId="94"/>
    <cellStyle name="경고문" xfId="14" builtinId="11" customBuiltin="1"/>
    <cellStyle name="경고문 2" xfId="70"/>
    <cellStyle name="계산" xfId="11" builtinId="22" customBuiltin="1"/>
    <cellStyle name="계산 2" xfId="67"/>
    <cellStyle name="나쁨" xfId="7" builtinId="27" customBuiltin="1"/>
    <cellStyle name="나쁨 2" xfId="63"/>
    <cellStyle name="메모" xfId="15" builtinId="10" customBuiltin="1"/>
    <cellStyle name="메모 2" xfId="71"/>
    <cellStyle name="보통" xfId="8" builtinId="28" customBuiltin="1"/>
    <cellStyle name="보통 2" xfId="64"/>
    <cellStyle name="설명 텍스트" xfId="16" builtinId="53" customBuiltin="1"/>
    <cellStyle name="설명 텍스트 2" xfId="72"/>
    <cellStyle name="셀 확인" xfId="13" builtinId="23" customBuiltin="1"/>
    <cellStyle name="셀 확인 2" xfId="69"/>
    <cellStyle name="연결된 셀" xfId="12" builtinId="24" customBuiltin="1"/>
    <cellStyle name="연결된 셀 2" xfId="68"/>
    <cellStyle name="요약" xfId="17" builtinId="25" customBuiltin="1"/>
    <cellStyle name="요약 2" xfId="73"/>
    <cellStyle name="입력" xfId="9" builtinId="20" customBuiltin="1"/>
    <cellStyle name="입력 2" xfId="65"/>
    <cellStyle name="제목" xfId="1" builtinId="15" customBuiltin="1"/>
    <cellStyle name="제목 1" xfId="2" builtinId="16" customBuiltin="1"/>
    <cellStyle name="제목 1 2" xfId="58"/>
    <cellStyle name="제목 2" xfId="3" builtinId="17" customBuiltin="1"/>
    <cellStyle name="제목 2 2" xfId="59"/>
    <cellStyle name="제목 3" xfId="4" builtinId="18" customBuiltin="1"/>
    <cellStyle name="제목 3 2" xfId="60"/>
    <cellStyle name="제목 4" xfId="5" builtinId="19" customBuiltin="1"/>
    <cellStyle name="제목 4 2" xfId="61"/>
    <cellStyle name="제목 5" xfId="46"/>
    <cellStyle name="제목 6" xfId="57"/>
    <cellStyle name="좋음" xfId="6" builtinId="26" customBuiltin="1"/>
    <cellStyle name="좋음 2" xfId="62"/>
    <cellStyle name="출력" xfId="10" builtinId="21" customBuiltin="1"/>
    <cellStyle name="출력 2" xfId="66"/>
    <cellStyle name="표준" xfId="0" builtinId="0"/>
    <cellStyle name="표준 12" xfId="48"/>
    <cellStyle name="표준 2" xfId="55"/>
    <cellStyle name="표준 206" xfId="50"/>
    <cellStyle name="표준 214" xfId="44"/>
    <cellStyle name="표준 221" xfId="54"/>
    <cellStyle name="표준 26" xfId="43"/>
    <cellStyle name="표준 3" xfId="56"/>
    <cellStyle name="표준 36" xfId="47"/>
    <cellStyle name="표준 37" xfId="51"/>
    <cellStyle name="표준 47" xfId="49"/>
    <cellStyle name="표준 51" xfId="45"/>
    <cellStyle name="표준 6 3" xfId="53"/>
    <cellStyle name="표준 7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30741</xdr:colOff>
      <xdr:row>0</xdr:row>
      <xdr:rowOff>21897</xdr:rowOff>
    </xdr:from>
    <xdr:to>
      <xdr:col>9</xdr:col>
      <xdr:colOff>484703</xdr:colOff>
      <xdr:row>3</xdr:row>
      <xdr:rowOff>1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4965" y="21897"/>
          <a:ext cx="1143703" cy="1105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33"/>
  <sheetViews>
    <sheetView tabSelected="1" zoomScale="87" zoomScaleNormal="87" workbookViewId="0">
      <selection activeCell="J24" sqref="J24"/>
    </sheetView>
  </sheetViews>
  <sheetFormatPr defaultRowHeight="16.5" x14ac:dyDescent="0.3"/>
  <cols>
    <col min="1" max="1" width="3.875" style="22" customWidth="1"/>
    <col min="2" max="2" width="8.375" style="22" customWidth="1"/>
    <col min="3" max="3" width="15.125" style="22" customWidth="1"/>
    <col min="4" max="4" width="22.75" style="22" customWidth="1"/>
    <col min="5" max="5" width="30.25" style="22" customWidth="1"/>
    <col min="6" max="7" width="9" style="22"/>
    <col min="8" max="8" width="16.125" style="22" customWidth="1"/>
    <col min="9" max="9" width="9" style="22"/>
    <col min="10" max="10" width="16.875" style="22" customWidth="1"/>
    <col min="11" max="11" width="17.5" style="46" customWidth="1"/>
    <col min="12" max="12" width="16.375" style="44" customWidth="1"/>
    <col min="13" max="13" width="30.25" style="22" customWidth="1"/>
    <col min="14" max="16384" width="9" style="22"/>
  </cols>
  <sheetData>
    <row r="1" spans="1:14" ht="39" x14ac:dyDescent="0.3">
      <c r="A1" s="52" t="s">
        <v>71</v>
      </c>
      <c r="B1" s="53"/>
      <c r="C1" s="53"/>
      <c r="D1" s="53"/>
      <c r="E1" s="53"/>
      <c r="F1" s="53"/>
      <c r="G1" s="53"/>
      <c r="H1" s="54"/>
      <c r="I1" s="20"/>
      <c r="J1" s="21"/>
      <c r="K1" s="45"/>
      <c r="L1" s="42"/>
    </row>
    <row r="2" spans="1:14" ht="39" x14ac:dyDescent="0.3">
      <c r="A2" s="55"/>
      <c r="B2" s="56"/>
      <c r="C2" s="56"/>
      <c r="D2" s="56"/>
      <c r="E2" s="56"/>
      <c r="F2" s="56"/>
      <c r="G2" s="56"/>
      <c r="H2" s="57"/>
      <c r="I2" s="20"/>
      <c r="J2" s="21"/>
      <c r="K2" s="45"/>
      <c r="L2" s="42"/>
    </row>
    <row r="3" spans="1:14" x14ac:dyDescent="0.3">
      <c r="A3" s="58" t="s">
        <v>72</v>
      </c>
      <c r="B3" s="59"/>
      <c r="C3" s="60"/>
      <c r="D3" s="11"/>
      <c r="E3" s="11" t="s">
        <v>73</v>
      </c>
      <c r="F3" s="23" t="s">
        <v>74</v>
      </c>
      <c r="G3" s="13" t="s">
        <v>75</v>
      </c>
      <c r="H3" s="11" t="s">
        <v>76</v>
      </c>
      <c r="I3" s="9"/>
      <c r="J3" s="21"/>
      <c r="K3" s="24"/>
      <c r="L3" s="42"/>
    </row>
    <row r="4" spans="1:14" x14ac:dyDescent="0.3">
      <c r="A4" s="58" t="s">
        <v>77</v>
      </c>
      <c r="B4" s="59"/>
      <c r="C4" s="60"/>
      <c r="D4" s="25" t="s">
        <v>78</v>
      </c>
      <c r="E4" s="11" t="s">
        <v>79</v>
      </c>
      <c r="F4" s="23" t="s">
        <v>80</v>
      </c>
      <c r="G4" s="26" t="s">
        <v>81</v>
      </c>
      <c r="H4" s="19">
        <v>43040</v>
      </c>
      <c r="I4" s="27" t="s">
        <v>0</v>
      </c>
      <c r="J4" s="28">
        <v>100</v>
      </c>
      <c r="K4" s="24"/>
      <c r="L4" s="42"/>
    </row>
    <row r="5" spans="1:14" x14ac:dyDescent="0.3">
      <c r="A5" s="29" t="s">
        <v>82</v>
      </c>
      <c r="B5" s="29" t="s">
        <v>83</v>
      </c>
      <c r="C5" s="29" t="s">
        <v>84</v>
      </c>
      <c r="D5" s="30" t="s">
        <v>85</v>
      </c>
      <c r="E5" s="30" t="s">
        <v>86</v>
      </c>
      <c r="F5" s="29" t="s">
        <v>87</v>
      </c>
      <c r="G5" s="29" t="s">
        <v>88</v>
      </c>
      <c r="H5" s="18" t="s">
        <v>89</v>
      </c>
      <c r="I5" s="4" t="s">
        <v>90</v>
      </c>
      <c r="J5" s="1" t="s">
        <v>120</v>
      </c>
      <c r="K5" s="40" t="s">
        <v>119</v>
      </c>
      <c r="L5" s="43" t="s">
        <v>125</v>
      </c>
      <c r="M5" s="51" t="s">
        <v>128</v>
      </c>
      <c r="N5" s="48"/>
    </row>
    <row r="6" spans="1:14" x14ac:dyDescent="0.3">
      <c r="A6" s="31">
        <v>4</v>
      </c>
      <c r="B6" s="32">
        <f t="shared" ref="B6:B27" si="0">COUNTIF(C:C,C6)</f>
        <v>1</v>
      </c>
      <c r="C6" s="12" t="s">
        <v>8</v>
      </c>
      <c r="D6" s="7" t="s">
        <v>9</v>
      </c>
      <c r="E6" s="6" t="s">
        <v>10</v>
      </c>
      <c r="F6" s="11" t="s">
        <v>11</v>
      </c>
      <c r="G6" s="33">
        <v>2</v>
      </c>
      <c r="H6" s="8" t="s">
        <v>12</v>
      </c>
      <c r="I6" s="15">
        <f t="shared" ref="I6:I27" si="1">G6*$J$4</f>
        <v>200</v>
      </c>
      <c r="J6" s="7">
        <v>200</v>
      </c>
      <c r="K6" s="14">
        <v>200</v>
      </c>
      <c r="L6" s="47">
        <f t="shared" ref="L6:L27" si="2">J6*K6</f>
        <v>40000</v>
      </c>
      <c r="M6" s="11"/>
    </row>
    <row r="7" spans="1:14" x14ac:dyDescent="0.3">
      <c r="A7" s="31">
        <v>9</v>
      </c>
      <c r="B7" s="32">
        <f t="shared" si="0"/>
        <v>1</v>
      </c>
      <c r="C7" s="12" t="s">
        <v>13</v>
      </c>
      <c r="D7" s="7" t="s">
        <v>126</v>
      </c>
      <c r="E7" s="6" t="s">
        <v>14</v>
      </c>
      <c r="F7" s="11" t="s">
        <v>15</v>
      </c>
      <c r="G7" s="33">
        <v>1</v>
      </c>
      <c r="H7" s="8" t="s">
        <v>16</v>
      </c>
      <c r="I7" s="15">
        <f t="shared" si="1"/>
        <v>100</v>
      </c>
      <c r="J7" s="7">
        <v>100</v>
      </c>
      <c r="K7" s="14">
        <v>200</v>
      </c>
      <c r="L7" s="47">
        <f t="shared" si="2"/>
        <v>20000</v>
      </c>
      <c r="M7" s="11"/>
    </row>
    <row r="8" spans="1:14" x14ac:dyDescent="0.3">
      <c r="A8" s="31">
        <v>10</v>
      </c>
      <c r="B8" s="32">
        <f t="shared" si="0"/>
        <v>1</v>
      </c>
      <c r="C8" s="12" t="s">
        <v>17</v>
      </c>
      <c r="D8" s="7" t="s">
        <v>18</v>
      </c>
      <c r="E8" s="6" t="s">
        <v>19</v>
      </c>
      <c r="F8" s="11" t="s">
        <v>20</v>
      </c>
      <c r="G8" s="36">
        <v>4</v>
      </c>
      <c r="H8" s="5" t="s">
        <v>110</v>
      </c>
      <c r="I8" s="15">
        <f t="shared" si="1"/>
        <v>400</v>
      </c>
      <c r="J8" s="7">
        <v>400</v>
      </c>
      <c r="K8" s="14">
        <v>220</v>
      </c>
      <c r="L8" s="47">
        <f t="shared" si="2"/>
        <v>88000</v>
      </c>
      <c r="M8" s="11" t="s">
        <v>129</v>
      </c>
    </row>
    <row r="9" spans="1:14" x14ac:dyDescent="0.3">
      <c r="A9" s="31">
        <v>11</v>
      </c>
      <c r="B9" s="32">
        <f t="shared" si="0"/>
        <v>1</v>
      </c>
      <c r="C9" s="12" t="s">
        <v>21</v>
      </c>
      <c r="D9" s="7" t="s">
        <v>22</v>
      </c>
      <c r="E9" s="6" t="s">
        <v>23</v>
      </c>
      <c r="F9" s="11" t="s">
        <v>24</v>
      </c>
      <c r="G9" s="33">
        <v>1</v>
      </c>
      <c r="H9" s="8" t="s">
        <v>25</v>
      </c>
      <c r="I9" s="15">
        <f t="shared" si="1"/>
        <v>100</v>
      </c>
      <c r="J9" s="7">
        <v>100</v>
      </c>
      <c r="K9" s="14">
        <v>100</v>
      </c>
      <c r="L9" s="47">
        <f t="shared" si="2"/>
        <v>10000</v>
      </c>
      <c r="M9" s="11"/>
    </row>
    <row r="10" spans="1:14" ht="20.25" customHeight="1" x14ac:dyDescent="0.3">
      <c r="A10" s="31">
        <v>13</v>
      </c>
      <c r="B10" s="32">
        <f t="shared" si="0"/>
        <v>1</v>
      </c>
      <c r="C10" s="12" t="s">
        <v>27</v>
      </c>
      <c r="D10" s="7" t="s">
        <v>28</v>
      </c>
      <c r="E10" s="6" t="s">
        <v>29</v>
      </c>
      <c r="F10" s="11" t="s">
        <v>26</v>
      </c>
      <c r="G10" s="36">
        <v>2</v>
      </c>
      <c r="H10" s="5" t="s">
        <v>111</v>
      </c>
      <c r="I10" s="15">
        <f t="shared" si="1"/>
        <v>200</v>
      </c>
      <c r="J10" s="7">
        <v>200</v>
      </c>
      <c r="K10" s="14">
        <v>95</v>
      </c>
      <c r="L10" s="47">
        <f t="shared" si="2"/>
        <v>19000</v>
      </c>
      <c r="M10" s="11" t="s">
        <v>130</v>
      </c>
    </row>
    <row r="11" spans="1:14" ht="27" x14ac:dyDescent="0.3">
      <c r="A11" s="31">
        <v>16</v>
      </c>
      <c r="B11" s="32">
        <f t="shared" si="0"/>
        <v>1</v>
      </c>
      <c r="C11" s="3" t="s">
        <v>121</v>
      </c>
      <c r="D11" s="2" t="s">
        <v>122</v>
      </c>
      <c r="E11" s="2" t="s">
        <v>123</v>
      </c>
      <c r="F11" s="41" t="s">
        <v>124</v>
      </c>
      <c r="G11" s="33">
        <v>2</v>
      </c>
      <c r="H11" s="10" t="s">
        <v>91</v>
      </c>
      <c r="I11" s="15">
        <f t="shared" si="1"/>
        <v>200</v>
      </c>
      <c r="J11" s="7">
        <v>200</v>
      </c>
      <c r="K11" s="14">
        <v>81</v>
      </c>
      <c r="L11" s="47">
        <f t="shared" si="2"/>
        <v>16200</v>
      </c>
      <c r="M11" s="11"/>
    </row>
    <row r="12" spans="1:14" x14ac:dyDescent="0.3">
      <c r="A12" s="31">
        <v>21</v>
      </c>
      <c r="B12" s="32">
        <f t="shared" si="0"/>
        <v>1</v>
      </c>
      <c r="C12" s="12" t="s">
        <v>30</v>
      </c>
      <c r="D12" s="7" t="s">
        <v>127</v>
      </c>
      <c r="E12" s="6" t="s">
        <v>31</v>
      </c>
      <c r="F12" s="11" t="s">
        <v>11</v>
      </c>
      <c r="G12" s="33">
        <v>3</v>
      </c>
      <c r="H12" s="8" t="s">
        <v>32</v>
      </c>
      <c r="I12" s="15">
        <f t="shared" si="1"/>
        <v>300</v>
      </c>
      <c r="J12" s="7">
        <v>300</v>
      </c>
      <c r="K12" s="14">
        <v>1240</v>
      </c>
      <c r="L12" s="47">
        <f t="shared" si="2"/>
        <v>372000</v>
      </c>
      <c r="M12" s="11"/>
    </row>
    <row r="13" spans="1:14" x14ac:dyDescent="0.25">
      <c r="A13" s="31">
        <v>25</v>
      </c>
      <c r="B13" s="32">
        <f t="shared" si="0"/>
        <v>1</v>
      </c>
      <c r="C13" s="34" t="s">
        <v>2</v>
      </c>
      <c r="D13" s="17" t="s">
        <v>3</v>
      </c>
      <c r="E13" s="35" t="s">
        <v>4</v>
      </c>
      <c r="F13" s="16" t="s">
        <v>1</v>
      </c>
      <c r="G13" s="33">
        <v>12</v>
      </c>
      <c r="H13" s="8" t="s">
        <v>33</v>
      </c>
      <c r="I13" s="15">
        <f t="shared" si="1"/>
        <v>1200</v>
      </c>
      <c r="J13" s="7">
        <v>5000</v>
      </c>
      <c r="K13" s="61">
        <v>0.5</v>
      </c>
      <c r="L13" s="62">
        <f t="shared" si="2"/>
        <v>2500</v>
      </c>
      <c r="M13" s="11"/>
    </row>
    <row r="14" spans="1:14" x14ac:dyDescent="0.3">
      <c r="A14" s="31">
        <v>28</v>
      </c>
      <c r="B14" s="32">
        <f t="shared" si="0"/>
        <v>1</v>
      </c>
      <c r="C14" s="12" t="s">
        <v>66</v>
      </c>
      <c r="D14" s="11" t="s">
        <v>92</v>
      </c>
      <c r="E14" s="11" t="s">
        <v>93</v>
      </c>
      <c r="F14" s="8"/>
      <c r="G14" s="33">
        <v>3</v>
      </c>
      <c r="H14" s="8" t="s">
        <v>34</v>
      </c>
      <c r="I14" s="15">
        <f t="shared" si="1"/>
        <v>300</v>
      </c>
      <c r="J14" s="7">
        <v>300</v>
      </c>
      <c r="K14" s="14">
        <v>30</v>
      </c>
      <c r="L14" s="47">
        <f t="shared" si="2"/>
        <v>9000</v>
      </c>
      <c r="M14" s="11"/>
    </row>
    <row r="15" spans="1:14" x14ac:dyDescent="0.3">
      <c r="A15" s="31">
        <v>30</v>
      </c>
      <c r="B15" s="32">
        <f t="shared" si="0"/>
        <v>1</v>
      </c>
      <c r="C15" s="12" t="s">
        <v>5</v>
      </c>
      <c r="D15" s="7" t="s">
        <v>7</v>
      </c>
      <c r="E15" s="6" t="s">
        <v>35</v>
      </c>
      <c r="F15" s="8"/>
      <c r="G15" s="33">
        <v>1</v>
      </c>
      <c r="H15" s="8" t="s">
        <v>36</v>
      </c>
      <c r="I15" s="15">
        <f t="shared" si="1"/>
        <v>100</v>
      </c>
      <c r="J15" s="7">
        <v>5000</v>
      </c>
      <c r="K15" s="61">
        <v>0.6</v>
      </c>
      <c r="L15" s="62">
        <f t="shared" si="2"/>
        <v>3000</v>
      </c>
      <c r="M15" s="11"/>
    </row>
    <row r="16" spans="1:14" x14ac:dyDescent="0.3">
      <c r="A16" s="31">
        <v>35</v>
      </c>
      <c r="B16" s="32">
        <f t="shared" si="0"/>
        <v>1</v>
      </c>
      <c r="C16" s="12" t="s">
        <v>37</v>
      </c>
      <c r="D16" s="7" t="s">
        <v>38</v>
      </c>
      <c r="E16" s="6" t="s">
        <v>39</v>
      </c>
      <c r="F16" s="11" t="s">
        <v>40</v>
      </c>
      <c r="G16" s="33">
        <v>2</v>
      </c>
      <c r="H16" s="8" t="s">
        <v>41</v>
      </c>
      <c r="I16" s="15">
        <f t="shared" si="1"/>
        <v>200</v>
      </c>
      <c r="J16" s="7">
        <v>200</v>
      </c>
      <c r="K16" s="14">
        <v>150</v>
      </c>
      <c r="L16" s="47">
        <f t="shared" si="2"/>
        <v>30000</v>
      </c>
      <c r="M16" s="11"/>
    </row>
    <row r="17" spans="1:13" x14ac:dyDescent="0.3">
      <c r="A17" s="31">
        <v>36</v>
      </c>
      <c r="B17" s="32">
        <f t="shared" si="0"/>
        <v>1</v>
      </c>
      <c r="C17" s="12" t="s">
        <v>42</v>
      </c>
      <c r="D17" s="7" t="s">
        <v>43</v>
      </c>
      <c r="E17" s="6" t="s">
        <v>44</v>
      </c>
      <c r="F17" s="11" t="s">
        <v>40</v>
      </c>
      <c r="G17" s="33">
        <v>2</v>
      </c>
      <c r="H17" s="8" t="s">
        <v>45</v>
      </c>
      <c r="I17" s="15">
        <f t="shared" si="1"/>
        <v>200</v>
      </c>
      <c r="J17" s="7">
        <v>200</v>
      </c>
      <c r="K17" s="14">
        <v>1200</v>
      </c>
      <c r="L17" s="47">
        <f t="shared" si="2"/>
        <v>240000</v>
      </c>
      <c r="M17" s="11"/>
    </row>
    <row r="18" spans="1:13" x14ac:dyDescent="0.3">
      <c r="A18" s="31">
        <v>37</v>
      </c>
      <c r="B18" s="32">
        <f t="shared" si="0"/>
        <v>1</v>
      </c>
      <c r="C18" s="12" t="s">
        <v>46</v>
      </c>
      <c r="D18" s="7" t="s">
        <v>47</v>
      </c>
      <c r="E18" s="6" t="s">
        <v>48</v>
      </c>
      <c r="F18" s="11" t="s">
        <v>49</v>
      </c>
      <c r="G18" s="33">
        <v>1</v>
      </c>
      <c r="H18" s="8" t="s">
        <v>50</v>
      </c>
      <c r="I18" s="15">
        <f t="shared" si="1"/>
        <v>100</v>
      </c>
      <c r="J18" s="7">
        <v>100</v>
      </c>
      <c r="K18" s="14">
        <v>2200</v>
      </c>
      <c r="L18" s="47">
        <f t="shared" si="2"/>
        <v>220000</v>
      </c>
      <c r="M18" s="11"/>
    </row>
    <row r="19" spans="1:13" x14ac:dyDescent="0.3">
      <c r="A19" s="31">
        <v>38</v>
      </c>
      <c r="B19" s="32">
        <f t="shared" si="0"/>
        <v>1</v>
      </c>
      <c r="C19" s="12" t="s">
        <v>51</v>
      </c>
      <c r="D19" s="7" t="s">
        <v>52</v>
      </c>
      <c r="E19" s="6" t="s">
        <v>53</v>
      </c>
      <c r="F19" s="11" t="s">
        <v>94</v>
      </c>
      <c r="G19" s="33">
        <v>2</v>
      </c>
      <c r="H19" s="10" t="s">
        <v>112</v>
      </c>
      <c r="I19" s="15">
        <f t="shared" si="1"/>
        <v>200</v>
      </c>
      <c r="J19" s="7">
        <v>200</v>
      </c>
      <c r="K19" s="14">
        <v>1800</v>
      </c>
      <c r="L19" s="47">
        <f t="shared" si="2"/>
        <v>360000</v>
      </c>
      <c r="M19" s="11" t="s">
        <v>131</v>
      </c>
    </row>
    <row r="20" spans="1:13" x14ac:dyDescent="0.3">
      <c r="A20" s="31">
        <v>39</v>
      </c>
      <c r="B20" s="32">
        <f t="shared" si="0"/>
        <v>1</v>
      </c>
      <c r="C20" s="12" t="s">
        <v>54</v>
      </c>
      <c r="D20" s="7" t="s">
        <v>95</v>
      </c>
      <c r="E20" s="6"/>
      <c r="F20" s="11" t="s">
        <v>49</v>
      </c>
      <c r="G20" s="33">
        <v>2</v>
      </c>
      <c r="H20" s="10" t="s">
        <v>113</v>
      </c>
      <c r="I20" s="15">
        <f t="shared" si="1"/>
        <v>200</v>
      </c>
      <c r="J20" s="7">
        <v>200</v>
      </c>
      <c r="K20" s="14">
        <v>570</v>
      </c>
      <c r="L20" s="47">
        <f t="shared" si="2"/>
        <v>114000</v>
      </c>
      <c r="M20" s="11" t="s">
        <v>131</v>
      </c>
    </row>
    <row r="21" spans="1:13" x14ac:dyDescent="0.3">
      <c r="A21" s="31">
        <v>40</v>
      </c>
      <c r="B21" s="32">
        <f t="shared" si="0"/>
        <v>1</v>
      </c>
      <c r="C21" s="12" t="s">
        <v>55</v>
      </c>
      <c r="D21" s="7" t="s">
        <v>96</v>
      </c>
      <c r="E21" s="6" t="s">
        <v>97</v>
      </c>
      <c r="F21" s="11" t="s">
        <v>67</v>
      </c>
      <c r="G21" s="33">
        <v>1</v>
      </c>
      <c r="H21" s="8" t="s">
        <v>56</v>
      </c>
      <c r="I21" s="15">
        <f t="shared" si="1"/>
        <v>100</v>
      </c>
      <c r="J21" s="7">
        <v>100</v>
      </c>
      <c r="K21" s="14">
        <v>4900</v>
      </c>
      <c r="L21" s="47">
        <f t="shared" si="2"/>
        <v>490000</v>
      </c>
      <c r="M21" s="11"/>
    </row>
    <row r="22" spans="1:13" x14ac:dyDescent="0.3">
      <c r="A22" s="31">
        <v>41</v>
      </c>
      <c r="B22" s="32">
        <f t="shared" si="0"/>
        <v>1</v>
      </c>
      <c r="C22" s="12" t="s">
        <v>57</v>
      </c>
      <c r="D22" s="7" t="s">
        <v>98</v>
      </c>
      <c r="E22" s="6" t="s">
        <v>99</v>
      </c>
      <c r="F22" s="11" t="s">
        <v>49</v>
      </c>
      <c r="G22" s="33">
        <v>1</v>
      </c>
      <c r="H22" s="8" t="s">
        <v>58</v>
      </c>
      <c r="I22" s="15">
        <f t="shared" si="1"/>
        <v>100</v>
      </c>
      <c r="J22" s="7">
        <v>100</v>
      </c>
      <c r="K22" s="14">
        <v>300</v>
      </c>
      <c r="L22" s="47">
        <f t="shared" si="2"/>
        <v>30000</v>
      </c>
      <c r="M22" s="11"/>
    </row>
    <row r="23" spans="1:13" x14ac:dyDescent="0.3">
      <c r="A23" s="31">
        <v>42</v>
      </c>
      <c r="B23" s="32">
        <f t="shared" si="0"/>
        <v>1</v>
      </c>
      <c r="C23" s="12" t="s">
        <v>59</v>
      </c>
      <c r="D23" s="7" t="s">
        <v>100</v>
      </c>
      <c r="E23" s="6" t="s">
        <v>101</v>
      </c>
      <c r="F23" s="11" t="s">
        <v>102</v>
      </c>
      <c r="G23" s="33">
        <v>1</v>
      </c>
      <c r="H23" s="8" t="s">
        <v>60</v>
      </c>
      <c r="I23" s="15">
        <f t="shared" si="1"/>
        <v>100</v>
      </c>
      <c r="J23" s="7">
        <v>100</v>
      </c>
      <c r="K23" s="14">
        <v>1650</v>
      </c>
      <c r="L23" s="47">
        <f t="shared" si="2"/>
        <v>165000</v>
      </c>
      <c r="M23" s="11"/>
    </row>
    <row r="24" spans="1:13" x14ac:dyDescent="0.3">
      <c r="A24" s="31">
        <v>43</v>
      </c>
      <c r="B24" s="32">
        <f t="shared" si="0"/>
        <v>1</v>
      </c>
      <c r="C24" s="12" t="s">
        <v>61</v>
      </c>
      <c r="D24" s="7" t="s">
        <v>103</v>
      </c>
      <c r="E24" s="6" t="s">
        <v>104</v>
      </c>
      <c r="F24" s="11" t="s">
        <v>20</v>
      </c>
      <c r="G24" s="36">
        <v>3</v>
      </c>
      <c r="H24" s="5" t="s">
        <v>114</v>
      </c>
      <c r="I24" s="15">
        <f t="shared" si="1"/>
        <v>300</v>
      </c>
      <c r="J24" s="7">
        <v>300</v>
      </c>
      <c r="K24" s="14">
        <v>500</v>
      </c>
      <c r="L24" s="47">
        <f t="shared" si="2"/>
        <v>150000</v>
      </c>
      <c r="M24" s="11" t="s">
        <v>132</v>
      </c>
    </row>
    <row r="25" spans="1:13" x14ac:dyDescent="0.3">
      <c r="A25" s="31">
        <v>45</v>
      </c>
      <c r="B25" s="32">
        <f t="shared" si="0"/>
        <v>1</v>
      </c>
      <c r="C25" s="12" t="s">
        <v>62</v>
      </c>
      <c r="D25" s="7" t="s">
        <v>105</v>
      </c>
      <c r="E25" s="6" t="s">
        <v>106</v>
      </c>
      <c r="F25" s="11" t="s">
        <v>107</v>
      </c>
      <c r="G25" s="33">
        <v>1</v>
      </c>
      <c r="H25" s="10" t="s">
        <v>115</v>
      </c>
      <c r="I25" s="15">
        <f t="shared" si="1"/>
        <v>100</v>
      </c>
      <c r="J25" s="7">
        <v>100</v>
      </c>
      <c r="K25" s="14">
        <v>350</v>
      </c>
      <c r="L25" s="47">
        <f t="shared" si="2"/>
        <v>35000</v>
      </c>
      <c r="M25" s="11" t="s">
        <v>133</v>
      </c>
    </row>
    <row r="26" spans="1:13" x14ac:dyDescent="0.3">
      <c r="A26" s="31">
        <v>46</v>
      </c>
      <c r="B26" s="32">
        <f t="shared" si="0"/>
        <v>1</v>
      </c>
      <c r="C26" s="12" t="s">
        <v>63</v>
      </c>
      <c r="D26" s="7" t="s">
        <v>108</v>
      </c>
      <c r="E26" s="6" t="s">
        <v>109</v>
      </c>
      <c r="F26" s="11" t="s">
        <v>49</v>
      </c>
      <c r="G26" s="33">
        <v>1</v>
      </c>
      <c r="H26" s="8" t="s">
        <v>64</v>
      </c>
      <c r="I26" s="15">
        <f t="shared" si="1"/>
        <v>100</v>
      </c>
      <c r="J26" s="7">
        <v>100</v>
      </c>
      <c r="K26" s="14">
        <v>180</v>
      </c>
      <c r="L26" s="47">
        <f t="shared" si="2"/>
        <v>18000</v>
      </c>
      <c r="M26" s="11"/>
    </row>
    <row r="27" spans="1:13" x14ac:dyDescent="0.3">
      <c r="A27" s="31">
        <v>47</v>
      </c>
      <c r="B27" s="32">
        <f t="shared" si="0"/>
        <v>1</v>
      </c>
      <c r="C27" s="12" t="s">
        <v>6</v>
      </c>
      <c r="D27" s="7" t="s">
        <v>68</v>
      </c>
      <c r="E27" s="6" t="s">
        <v>69</v>
      </c>
      <c r="F27" s="11" t="s">
        <v>70</v>
      </c>
      <c r="G27" s="33">
        <v>1</v>
      </c>
      <c r="H27" s="8" t="s">
        <v>65</v>
      </c>
      <c r="I27" s="15">
        <f t="shared" si="1"/>
        <v>100</v>
      </c>
      <c r="J27" s="7">
        <v>1000</v>
      </c>
      <c r="K27" s="61">
        <v>100</v>
      </c>
      <c r="L27" s="62">
        <f t="shared" si="2"/>
        <v>100000</v>
      </c>
      <c r="M27" s="11" t="s">
        <v>134</v>
      </c>
    </row>
    <row r="28" spans="1:13" x14ac:dyDescent="0.3">
      <c r="J28" s="48"/>
      <c r="K28" s="49"/>
      <c r="L28" s="50">
        <f>SUM(L6:L27)</f>
        <v>2531700</v>
      </c>
    </row>
    <row r="29" spans="1:13" x14ac:dyDescent="0.3">
      <c r="C29" s="39" t="s">
        <v>117</v>
      </c>
      <c r="D29" s="39" t="s">
        <v>118</v>
      </c>
    </row>
    <row r="30" spans="1:13" ht="33" x14ac:dyDescent="0.3">
      <c r="C30" s="38">
        <v>43040</v>
      </c>
      <c r="D30" s="37" t="s">
        <v>116</v>
      </c>
    </row>
    <row r="31" spans="1:13" x14ac:dyDescent="0.3">
      <c r="C31" s="36"/>
      <c r="D31" s="5"/>
    </row>
    <row r="32" spans="1:13" x14ac:dyDescent="0.3">
      <c r="C32" s="36"/>
      <c r="D32" s="5"/>
    </row>
    <row r="33" spans="3:4" x14ac:dyDescent="0.3">
      <c r="C33" s="36"/>
      <c r="D33" s="5"/>
    </row>
  </sheetData>
  <mergeCells count="3">
    <mergeCell ref="A1:H2"/>
    <mergeCell ref="A3:C3"/>
    <mergeCell ref="A4:C4"/>
  </mergeCells>
  <phoneticPr fontId="27" type="noConversion"/>
  <pageMargins left="0.7" right="0.7" top="0.75" bottom="0.75" header="0.3" footer="0.3"/>
  <pageSetup paperSize="8" scale="87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SCM</vt:lpstr>
    </vt:vector>
  </TitlesOfParts>
  <Company>Microsoft Corporation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AutoBVT</cp:lastModifiedBy>
  <cp:revision>3</cp:revision>
  <cp:lastPrinted>2017-11-03T08:35:11Z</cp:lastPrinted>
  <dcterms:created xsi:type="dcterms:W3CDTF">2017-01-02T01:58:16Z</dcterms:created>
  <dcterms:modified xsi:type="dcterms:W3CDTF">2017-11-03T08:42:22Z</dcterms:modified>
</cp:coreProperties>
</file>