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work\00_IGS\02_Project2\100_MP(1차)\Rohs\"/>
    </mc:Choice>
  </mc:AlternateContent>
  <bookViews>
    <workbookView xWindow="0" yWindow="0" windowWidth="28800" windowHeight="12840" tabRatio="765" activeTab="8"/>
  </bookViews>
  <sheets>
    <sheet name="USM_Insert" sheetId="1" r:id="rId1"/>
    <sheet name="USM_DNI" sheetId="14" r:id="rId2"/>
    <sheet name="SCM" sheetId="5" r:id="rId3"/>
    <sheet name="LGM" sheetId="10" r:id="rId4"/>
    <sheet name="USM_구매" sheetId="3" r:id="rId5"/>
    <sheet name="SCM_구매" sheetId="8" r:id="rId6"/>
    <sheet name="LGM_" sheetId="9" r:id="rId7"/>
    <sheet name="DSB, Status, Power Board" sheetId="11" r:id="rId8"/>
    <sheet name="총합" sheetId="12" r:id="rId9"/>
  </sheets>
  <definedNames>
    <definedName name="_xlnm._FilterDatabase" localSheetId="1" hidden="1">USM_DNI!$A$5:$H$5</definedName>
    <definedName name="_xlnm._FilterDatabase" localSheetId="0" hidden="1">USM_Insert!$A$5:$H$5</definedName>
    <definedName name="_xlnm._FilterDatabase" localSheetId="4" hidden="1">USM_구매!$A$5:$H$5</definedName>
    <definedName name="_xlnm._FilterDatabase" localSheetId="8" hidden="1">총합!$A$4:$AQ$102</definedName>
  </definedNames>
  <calcPr calcId="162913"/>
</workbook>
</file>

<file path=xl/calcChain.xml><?xml version="1.0" encoding="utf-8"?>
<calcChain xmlns="http://schemas.openxmlformats.org/spreadsheetml/2006/main">
  <c r="J6" i="12" l="1"/>
  <c r="N6" i="12"/>
  <c r="I21" i="11" l="1"/>
  <c r="B21" i="11"/>
  <c r="I20" i="11"/>
  <c r="B20" i="11"/>
  <c r="I12" i="11"/>
  <c r="B12" i="11"/>
  <c r="I11" i="11"/>
  <c r="B11" i="11"/>
  <c r="I10" i="11"/>
  <c r="B10" i="11"/>
  <c r="I9" i="11"/>
  <c r="B9" i="11"/>
  <c r="I8" i="11"/>
  <c r="B8" i="11"/>
  <c r="I50" i="5" l="1"/>
  <c r="B50" i="5"/>
  <c r="I49" i="5"/>
  <c r="B49" i="5"/>
  <c r="I48" i="5"/>
  <c r="B48" i="5"/>
  <c r="I47" i="5"/>
  <c r="B47" i="5"/>
  <c r="I46" i="5"/>
  <c r="B46" i="5"/>
  <c r="I45" i="5"/>
  <c r="B45" i="5"/>
  <c r="I44" i="5"/>
  <c r="B44" i="5"/>
  <c r="I43" i="5"/>
  <c r="B43" i="5"/>
  <c r="I42" i="5"/>
  <c r="B42" i="5"/>
  <c r="I41" i="5"/>
  <c r="B41" i="5"/>
  <c r="I40" i="5"/>
  <c r="B40" i="5"/>
  <c r="I39" i="5"/>
  <c r="B39" i="5"/>
  <c r="I38" i="5"/>
  <c r="B38" i="5"/>
  <c r="I37" i="5"/>
  <c r="B37" i="5"/>
  <c r="I36" i="5"/>
  <c r="B36" i="5"/>
  <c r="I35" i="5"/>
  <c r="B35" i="5"/>
  <c r="I34" i="5"/>
  <c r="B34" i="5"/>
  <c r="I33" i="5"/>
  <c r="B33" i="5"/>
  <c r="I32" i="5"/>
  <c r="B32" i="5"/>
  <c r="I31" i="5"/>
  <c r="B31" i="5"/>
  <c r="I30" i="5"/>
  <c r="B30" i="5"/>
  <c r="I29" i="5"/>
  <c r="B29" i="5"/>
  <c r="I28" i="5"/>
  <c r="B28" i="5"/>
  <c r="I27" i="5"/>
  <c r="B27" i="5"/>
  <c r="I26" i="5"/>
  <c r="B26" i="5"/>
  <c r="I25" i="5"/>
  <c r="B25" i="5"/>
  <c r="I24" i="5"/>
  <c r="B24" i="5"/>
  <c r="I23" i="5"/>
  <c r="B23" i="5"/>
  <c r="I22" i="5"/>
  <c r="B22" i="5"/>
  <c r="I21" i="5"/>
  <c r="B21" i="5"/>
  <c r="I20" i="5"/>
  <c r="B20" i="5"/>
  <c r="I19" i="5"/>
  <c r="B19" i="5"/>
  <c r="I18" i="5"/>
  <c r="B18" i="5"/>
  <c r="I17" i="5"/>
  <c r="B17" i="5"/>
  <c r="I16" i="5"/>
  <c r="B16" i="5"/>
  <c r="I15" i="5"/>
  <c r="B15" i="5"/>
  <c r="I14" i="5"/>
  <c r="B14" i="5"/>
  <c r="I13" i="5"/>
  <c r="B13" i="5"/>
  <c r="I12" i="5"/>
  <c r="B12" i="5"/>
  <c r="I11" i="5"/>
  <c r="B11" i="5"/>
  <c r="I10" i="5"/>
  <c r="B10" i="5"/>
  <c r="I9" i="5"/>
  <c r="B9" i="5"/>
  <c r="I8" i="5"/>
  <c r="B8" i="5"/>
  <c r="I7" i="5"/>
  <c r="B7" i="5"/>
  <c r="I6" i="5"/>
  <c r="B6" i="5"/>
  <c r="I25" i="10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41" i="14"/>
  <c r="B41" i="14"/>
  <c r="I40" i="14"/>
  <c r="B40" i="14"/>
  <c r="I39" i="14"/>
  <c r="B39" i="14"/>
  <c r="I38" i="14"/>
  <c r="B38" i="14"/>
  <c r="I37" i="14"/>
  <c r="B37" i="14"/>
  <c r="I36" i="14"/>
  <c r="B36" i="14"/>
  <c r="I35" i="14"/>
  <c r="B35" i="14"/>
  <c r="I34" i="14"/>
  <c r="B34" i="14"/>
  <c r="I33" i="14"/>
  <c r="B33" i="14"/>
  <c r="I32" i="14"/>
  <c r="B32" i="14"/>
  <c r="I31" i="14"/>
  <c r="B31" i="14"/>
  <c r="I30" i="14"/>
  <c r="B30" i="14"/>
  <c r="I29" i="14"/>
  <c r="B29" i="14"/>
  <c r="I28" i="14"/>
  <c r="B28" i="14"/>
  <c r="I27" i="14"/>
  <c r="B27" i="14"/>
  <c r="I26" i="14"/>
  <c r="B26" i="14"/>
  <c r="I25" i="14"/>
  <c r="B25" i="14"/>
  <c r="I24" i="14"/>
  <c r="B24" i="14"/>
  <c r="I23" i="14"/>
  <c r="B23" i="14"/>
  <c r="I22" i="14"/>
  <c r="B22" i="14"/>
  <c r="I21" i="14"/>
  <c r="B21" i="14"/>
  <c r="I20" i="14"/>
  <c r="B20" i="14"/>
  <c r="I19" i="14"/>
  <c r="B19" i="14"/>
  <c r="I18" i="14"/>
  <c r="B18" i="14"/>
  <c r="I17" i="14"/>
  <c r="B17" i="14"/>
  <c r="I16" i="14"/>
  <c r="B16" i="14"/>
  <c r="I15" i="14"/>
  <c r="B15" i="14"/>
  <c r="I14" i="14"/>
  <c r="B14" i="14"/>
  <c r="I13" i="14"/>
  <c r="B13" i="14"/>
  <c r="I12" i="14"/>
  <c r="B12" i="14"/>
  <c r="I11" i="14"/>
  <c r="B11" i="14"/>
  <c r="I10" i="14"/>
  <c r="B10" i="14"/>
  <c r="I9" i="14"/>
  <c r="B9" i="14"/>
  <c r="I8" i="14"/>
  <c r="B8" i="14"/>
  <c r="I7" i="14"/>
  <c r="B7" i="14"/>
  <c r="I6" i="14"/>
  <c r="B6" i="14"/>
  <c r="N31" i="12" l="1"/>
  <c r="N72" i="12" l="1"/>
  <c r="V30" i="12" l="1"/>
  <c r="B54" i="12" l="1"/>
  <c r="B53" i="12"/>
  <c r="B38" i="12"/>
  <c r="N38" i="12" l="1"/>
  <c r="AI38" i="12" s="1"/>
  <c r="J38" i="12"/>
  <c r="AO94" i="12" l="1"/>
  <c r="AO98" i="12"/>
  <c r="AO97" i="12"/>
  <c r="AK98" i="12"/>
  <c r="AK97" i="12"/>
  <c r="AO54" i="12"/>
  <c r="AO53" i="12"/>
  <c r="AK54" i="12"/>
  <c r="AK53" i="12"/>
  <c r="R54" i="12" l="1"/>
  <c r="R53" i="12"/>
  <c r="R25" i="12" l="1"/>
  <c r="AO46" i="12" l="1"/>
  <c r="B45" i="12"/>
  <c r="B46" i="12"/>
  <c r="B47" i="12"/>
  <c r="B49" i="12"/>
  <c r="B50" i="12"/>
  <c r="B51" i="12"/>
  <c r="B52" i="12"/>
  <c r="B48" i="12"/>
  <c r="B96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9" i="12"/>
  <c r="B100" i="12"/>
  <c r="B101" i="12"/>
  <c r="B102" i="12"/>
  <c r="B55" i="12"/>
  <c r="B93" i="12"/>
  <c r="B92" i="12"/>
  <c r="B94" i="12"/>
  <c r="B95" i="12"/>
  <c r="N46" i="12"/>
  <c r="AI46" i="12" s="1"/>
  <c r="AK46" i="12" s="1"/>
  <c r="J46" i="12"/>
  <c r="AO92" i="12" l="1"/>
  <c r="V92" i="12"/>
  <c r="AO22" i="12"/>
  <c r="R22" i="12"/>
  <c r="B22" i="12"/>
  <c r="AI22" i="12" l="1"/>
  <c r="AK22" i="12" s="1"/>
  <c r="AI92" i="12"/>
  <c r="AK92" i="12" s="1"/>
  <c r="AO14" i="12"/>
  <c r="AO47" i="12" l="1"/>
  <c r="AO11" i="12"/>
  <c r="R11" i="12"/>
  <c r="AI12" i="12"/>
  <c r="B5" i="12"/>
  <c r="J5" i="12"/>
  <c r="N5" i="12"/>
  <c r="AI5" i="12" s="1"/>
  <c r="AK5" i="12" s="1"/>
  <c r="AO5" i="12"/>
  <c r="B6" i="12"/>
  <c r="AI6" i="12"/>
  <c r="AK6" i="12" s="1"/>
  <c r="AO6" i="12"/>
  <c r="B7" i="12"/>
  <c r="J7" i="12"/>
  <c r="N7" i="12"/>
  <c r="AI7" i="12" s="1"/>
  <c r="AK7" i="12" s="1"/>
  <c r="AO7" i="12"/>
  <c r="B8" i="12"/>
  <c r="J8" i="12"/>
  <c r="N8" i="12"/>
  <c r="AI8" i="12" s="1"/>
  <c r="AK8" i="12" s="1"/>
  <c r="AO8" i="12"/>
  <c r="B9" i="12"/>
  <c r="J9" i="12"/>
  <c r="N9" i="12"/>
  <c r="V9" i="12"/>
  <c r="AO9" i="12"/>
  <c r="B10" i="12"/>
  <c r="J10" i="12"/>
  <c r="N10" i="12"/>
  <c r="AI10" i="12" s="1"/>
  <c r="AK10" i="12" s="1"/>
  <c r="AO10" i="12"/>
  <c r="B11" i="12"/>
  <c r="J11" i="12"/>
  <c r="N11" i="12"/>
  <c r="B12" i="12"/>
  <c r="J12" i="12"/>
  <c r="B13" i="12"/>
  <c r="J13" i="12"/>
  <c r="N13" i="12"/>
  <c r="R13" i="12"/>
  <c r="V13" i="12"/>
  <c r="AO13" i="12"/>
  <c r="B14" i="12"/>
  <c r="J14" i="12"/>
  <c r="N14" i="12"/>
  <c r="R14" i="12"/>
  <c r="V14" i="12"/>
  <c r="B15" i="12"/>
  <c r="J15" i="12"/>
  <c r="N15" i="12"/>
  <c r="R15" i="12"/>
  <c r="AO15" i="12"/>
  <c r="B16" i="12"/>
  <c r="J16" i="12"/>
  <c r="AI16" i="12"/>
  <c r="AK16" i="12" s="1"/>
  <c r="AO16" i="12"/>
  <c r="B17" i="12"/>
  <c r="J17" i="12"/>
  <c r="N17" i="12"/>
  <c r="AI17" i="12" s="1"/>
  <c r="AK17" i="12" s="1"/>
  <c r="AO17" i="12"/>
  <c r="B18" i="12"/>
  <c r="J18" i="12"/>
  <c r="N18" i="12"/>
  <c r="R18" i="12"/>
  <c r="AO18" i="12"/>
  <c r="B19" i="12"/>
  <c r="J19" i="12"/>
  <c r="N19" i="12"/>
  <c r="AI19" i="12" s="1"/>
  <c r="AK19" i="12" s="1"/>
  <c r="AO19" i="12"/>
  <c r="B20" i="12"/>
  <c r="J20" i="12"/>
  <c r="N20" i="12"/>
  <c r="AI20" i="12" s="1"/>
  <c r="AK20" i="12" s="1"/>
  <c r="AO20" i="12"/>
  <c r="B21" i="12"/>
  <c r="J21" i="12"/>
  <c r="AI21" i="12"/>
  <c r="AO21" i="12"/>
  <c r="B23" i="12"/>
  <c r="J23" i="12"/>
  <c r="N23" i="12"/>
  <c r="AI23" i="12" s="1"/>
  <c r="AK23" i="12" s="1"/>
  <c r="AO23" i="12"/>
  <c r="B24" i="12"/>
  <c r="J24" i="12"/>
  <c r="N24" i="12"/>
  <c r="AI24" i="12" s="1"/>
  <c r="AK24" i="12" s="1"/>
  <c r="AO24" i="12"/>
  <c r="B25" i="12"/>
  <c r="J25" i="12"/>
  <c r="N25" i="12"/>
  <c r="AI25" i="12" s="1"/>
  <c r="AK25" i="12" s="1"/>
  <c r="AO25" i="12"/>
  <c r="B26" i="12"/>
  <c r="J26" i="12"/>
  <c r="N26" i="12"/>
  <c r="AI26" i="12" s="1"/>
  <c r="AK26" i="12" s="1"/>
  <c r="AO26" i="12"/>
  <c r="B27" i="12"/>
  <c r="J27" i="12"/>
  <c r="N27" i="12"/>
  <c r="AI27" i="12" s="1"/>
  <c r="AK27" i="12" s="1"/>
  <c r="AO27" i="12"/>
  <c r="B28" i="12"/>
  <c r="J28" i="12"/>
  <c r="N28" i="12"/>
  <c r="R28" i="12"/>
  <c r="AO28" i="12"/>
  <c r="B29" i="12"/>
  <c r="J29" i="12"/>
  <c r="N29" i="12"/>
  <c r="R29" i="12"/>
  <c r="V29" i="12"/>
  <c r="AO29" i="12"/>
  <c r="B30" i="12"/>
  <c r="J30" i="12"/>
  <c r="N30" i="12"/>
  <c r="R30" i="12"/>
  <c r="AO30" i="12"/>
  <c r="B31" i="12"/>
  <c r="J31" i="12"/>
  <c r="R31" i="12"/>
  <c r="V31" i="12"/>
  <c r="AD31" i="12"/>
  <c r="AO31" i="12"/>
  <c r="B32" i="12"/>
  <c r="J32" i="12"/>
  <c r="N32" i="12"/>
  <c r="AI32" i="12" s="1"/>
  <c r="AK32" i="12" s="1"/>
  <c r="AO32" i="12"/>
  <c r="B33" i="12"/>
  <c r="J33" i="12"/>
  <c r="N33" i="12"/>
  <c r="V33" i="12"/>
  <c r="AO33" i="12"/>
  <c r="B34" i="12"/>
  <c r="J34" i="12"/>
  <c r="N34" i="12"/>
  <c r="R34" i="12"/>
  <c r="AO34" i="12"/>
  <c r="B35" i="12"/>
  <c r="J35" i="12"/>
  <c r="N35" i="12"/>
  <c r="AO35" i="12"/>
  <c r="B36" i="12"/>
  <c r="R36" i="12"/>
  <c r="AO36" i="12"/>
  <c r="B37" i="12"/>
  <c r="J37" i="12"/>
  <c r="N37" i="12"/>
  <c r="R37" i="12"/>
  <c r="AO37" i="12"/>
  <c r="B39" i="12"/>
  <c r="J39" i="12"/>
  <c r="N39" i="12"/>
  <c r="R39" i="12"/>
  <c r="AO39" i="12"/>
  <c r="B41" i="12"/>
  <c r="J41" i="12"/>
  <c r="AI41" i="12"/>
  <c r="AK41" i="12" s="1"/>
  <c r="B42" i="12"/>
  <c r="J42" i="12"/>
  <c r="AI42" i="12"/>
  <c r="AK42" i="12" s="1"/>
  <c r="AO42" i="12"/>
  <c r="B40" i="12"/>
  <c r="J40" i="12"/>
  <c r="V40" i="12"/>
  <c r="AI40" i="12" s="1"/>
  <c r="AK40" i="12" s="1"/>
  <c r="AO40" i="12"/>
  <c r="B43" i="12"/>
  <c r="J43" i="12"/>
  <c r="AD43" i="12"/>
  <c r="AO43" i="12"/>
  <c r="B44" i="12"/>
  <c r="J44" i="12"/>
  <c r="N44" i="12"/>
  <c r="AI44" i="12" s="1"/>
  <c r="AK44" i="12" s="1"/>
  <c r="AO44" i="12"/>
  <c r="J45" i="12"/>
  <c r="N45" i="12"/>
  <c r="R45" i="12"/>
  <c r="AO45" i="12"/>
  <c r="J47" i="12"/>
  <c r="V47" i="12"/>
  <c r="J49" i="12"/>
  <c r="AI49" i="12"/>
  <c r="AK49" i="12" s="1"/>
  <c r="AO49" i="12"/>
  <c r="J50" i="12"/>
  <c r="AI50" i="12"/>
  <c r="AK50" i="12" s="1"/>
  <c r="AO50" i="12"/>
  <c r="J51" i="12"/>
  <c r="AI51" i="12"/>
  <c r="AK51" i="12" s="1"/>
  <c r="AO51" i="12"/>
  <c r="J52" i="12"/>
  <c r="AI52" i="12"/>
  <c r="AK52" i="12" s="1"/>
  <c r="AO52" i="12"/>
  <c r="J48" i="12"/>
  <c r="N48" i="12"/>
  <c r="R48" i="12"/>
  <c r="V48" i="12"/>
  <c r="AO48" i="12"/>
  <c r="Z96" i="12"/>
  <c r="AI96" i="12" s="1"/>
  <c r="AK96" i="12" s="1"/>
  <c r="AO96" i="12"/>
  <c r="V56" i="12"/>
  <c r="AI56" i="12" s="1"/>
  <c r="AK56" i="12" s="1"/>
  <c r="AO56" i="12"/>
  <c r="V57" i="12"/>
  <c r="AI57" i="12" s="1"/>
  <c r="AK57" i="12" s="1"/>
  <c r="AO57" i="12"/>
  <c r="V58" i="12"/>
  <c r="AI58" i="12" s="1"/>
  <c r="AK58" i="12" s="1"/>
  <c r="AO58" i="12"/>
  <c r="V59" i="12"/>
  <c r="AI59" i="12" s="1"/>
  <c r="AK59" i="12" s="1"/>
  <c r="AO59" i="12"/>
  <c r="V60" i="12"/>
  <c r="AI60" i="12" s="1"/>
  <c r="AK60" i="12" s="1"/>
  <c r="AO60" i="12"/>
  <c r="V61" i="12"/>
  <c r="AI61" i="12" s="1"/>
  <c r="AK61" i="12" s="1"/>
  <c r="AO61" i="12"/>
  <c r="V62" i="12"/>
  <c r="AI62" i="12" s="1"/>
  <c r="AK62" i="12" s="1"/>
  <c r="AO62" i="12"/>
  <c r="V63" i="12"/>
  <c r="AI63" i="12" s="1"/>
  <c r="AK63" i="12" s="1"/>
  <c r="AO63" i="12"/>
  <c r="V64" i="12"/>
  <c r="AI64" i="12" s="1"/>
  <c r="AK64" i="12" s="1"/>
  <c r="AO64" i="12"/>
  <c r="V65" i="12"/>
  <c r="AI65" i="12" s="1"/>
  <c r="AK65" i="12" s="1"/>
  <c r="AO65" i="12"/>
  <c r="V66" i="12"/>
  <c r="AI66" i="12" s="1"/>
  <c r="AK66" i="12" s="1"/>
  <c r="AO66" i="12"/>
  <c r="V67" i="12"/>
  <c r="AI67" i="12" s="1"/>
  <c r="AK67" i="12" s="1"/>
  <c r="AO67" i="12"/>
  <c r="V68" i="12"/>
  <c r="AH68" i="12"/>
  <c r="AO68" i="12"/>
  <c r="AI69" i="12"/>
  <c r="AK69" i="12" s="1"/>
  <c r="AO69" i="12"/>
  <c r="V70" i="12"/>
  <c r="AI70" i="12" s="1"/>
  <c r="AK70" i="12" s="1"/>
  <c r="AO70" i="12"/>
  <c r="V71" i="12"/>
  <c r="AI71" i="12" s="1"/>
  <c r="AK71" i="12" s="1"/>
  <c r="AO71" i="12"/>
  <c r="V72" i="12"/>
  <c r="AI72" i="12" s="1"/>
  <c r="AK72" i="12" s="1"/>
  <c r="AO72" i="12"/>
  <c r="V73" i="12"/>
  <c r="AI73" i="12" s="1"/>
  <c r="AK73" i="12" s="1"/>
  <c r="AO73" i="12"/>
  <c r="V74" i="12"/>
  <c r="AI74" i="12" s="1"/>
  <c r="AK74" i="12" s="1"/>
  <c r="AO74" i="12"/>
  <c r="AI75" i="12"/>
  <c r="AK75" i="12" s="1"/>
  <c r="AO75" i="12"/>
  <c r="V76" i="12"/>
  <c r="AI76" i="12" s="1"/>
  <c r="AK76" i="12" s="1"/>
  <c r="AO76" i="12"/>
  <c r="V77" i="12"/>
  <c r="AI77" i="12" s="1"/>
  <c r="AK77" i="12" s="1"/>
  <c r="AO77" i="12"/>
  <c r="V78" i="12"/>
  <c r="AI78" i="12" s="1"/>
  <c r="AK78" i="12" s="1"/>
  <c r="AO78" i="12"/>
  <c r="V79" i="12"/>
  <c r="AI79" i="12" s="1"/>
  <c r="AK79" i="12" s="1"/>
  <c r="AO79" i="12"/>
  <c r="V80" i="12"/>
  <c r="AI80" i="12" s="1"/>
  <c r="AK80" i="12" s="1"/>
  <c r="AO80" i="12"/>
  <c r="V81" i="12"/>
  <c r="AI81" i="12" s="1"/>
  <c r="AK81" i="12" s="1"/>
  <c r="AO81" i="12"/>
  <c r="V82" i="12"/>
  <c r="AI82" i="12" s="1"/>
  <c r="AK82" i="12" s="1"/>
  <c r="AO82" i="12"/>
  <c r="V83" i="12"/>
  <c r="AI83" i="12" s="1"/>
  <c r="AK83" i="12" s="1"/>
  <c r="AO83" i="12"/>
  <c r="V84" i="12"/>
  <c r="AI84" i="12" s="1"/>
  <c r="AK84" i="12" s="1"/>
  <c r="AO84" i="12"/>
  <c r="V85" i="12"/>
  <c r="AI85" i="12" s="1"/>
  <c r="AK85" i="12" s="1"/>
  <c r="AO85" i="12"/>
  <c r="V86" i="12"/>
  <c r="AI86" i="12" s="1"/>
  <c r="AK86" i="12" s="1"/>
  <c r="AO86" i="12"/>
  <c r="V87" i="12"/>
  <c r="AI87" i="12" s="1"/>
  <c r="AK87" i="12" s="1"/>
  <c r="AO87" i="12"/>
  <c r="V88" i="12"/>
  <c r="AI88" i="12" s="1"/>
  <c r="AK88" i="12" s="1"/>
  <c r="AO88" i="12"/>
  <c r="V89" i="12"/>
  <c r="AI89" i="12" s="1"/>
  <c r="AK89" i="12" s="1"/>
  <c r="AO89" i="12"/>
  <c r="V90" i="12"/>
  <c r="AI90" i="12" s="1"/>
  <c r="AK90" i="12" s="1"/>
  <c r="AO90" i="12"/>
  <c r="V91" i="12"/>
  <c r="AI91" i="12" s="1"/>
  <c r="AK91" i="12" s="1"/>
  <c r="AO91" i="12"/>
  <c r="AD99" i="12"/>
  <c r="AI99" i="12" s="1"/>
  <c r="AK99" i="12" s="1"/>
  <c r="AO99" i="12"/>
  <c r="AD100" i="12"/>
  <c r="AI100" i="12" s="1"/>
  <c r="AK100" i="12" s="1"/>
  <c r="AD101" i="12"/>
  <c r="AI101" i="12" s="1"/>
  <c r="AK101" i="12" s="1"/>
  <c r="AO101" i="12"/>
  <c r="AH102" i="12"/>
  <c r="AI102" i="12" s="1"/>
  <c r="AK102" i="12" s="1"/>
  <c r="AO102" i="12"/>
  <c r="R55" i="12"/>
  <c r="AO55" i="12"/>
  <c r="V93" i="12"/>
  <c r="AI93" i="12" s="1"/>
  <c r="AK93" i="12" s="1"/>
  <c r="AO93" i="12"/>
  <c r="V94" i="12"/>
  <c r="AI94" i="12" s="1"/>
  <c r="AK94" i="12" s="1"/>
  <c r="V95" i="12"/>
  <c r="AI95" i="12" s="1"/>
  <c r="AK95" i="12" s="1"/>
  <c r="AO95" i="12"/>
  <c r="AI30" i="12" l="1"/>
  <c r="AK30" i="12" s="1"/>
  <c r="AI55" i="12"/>
  <c r="AK55" i="12" s="1"/>
  <c r="AI68" i="12"/>
  <c r="AK68" i="12" s="1"/>
  <c r="AI15" i="12"/>
  <c r="AK15" i="12" s="1"/>
  <c r="AI11" i="12"/>
  <c r="AK11" i="12" s="1"/>
  <c r="AI29" i="12"/>
  <c r="AK29" i="12" s="1"/>
  <c r="AI43" i="12"/>
  <c r="AK43" i="12" s="1"/>
  <c r="AI39" i="12"/>
  <c r="AK39" i="12" s="1"/>
  <c r="AI18" i="12"/>
  <c r="AK18" i="12" s="1"/>
  <c r="AI36" i="12"/>
  <c r="AK36" i="12" s="1"/>
  <c r="AI33" i="12"/>
  <c r="AK33" i="12" s="1"/>
  <c r="AI28" i="12"/>
  <c r="AK28" i="12" s="1"/>
  <c r="AI37" i="12"/>
  <c r="AK37" i="12" s="1"/>
  <c r="AI34" i="12"/>
  <c r="AK34" i="12" s="1"/>
  <c r="AI14" i="12"/>
  <c r="AK14" i="12" s="1"/>
  <c r="AI47" i="12"/>
  <c r="AK47" i="12" s="1"/>
  <c r="AI45" i="12"/>
  <c r="AK45" i="12" s="1"/>
  <c r="AI35" i="12"/>
  <c r="AK35" i="12" s="1"/>
  <c r="AI13" i="12"/>
  <c r="AK13" i="12" s="1"/>
  <c r="AI9" i="12"/>
  <c r="AK9" i="12" s="1"/>
  <c r="AI48" i="12"/>
  <c r="AK48" i="12" s="1"/>
  <c r="AI31" i="12"/>
  <c r="AK31" i="12" s="1"/>
  <c r="AK12" i="12"/>
  <c r="N59" i="8" l="1"/>
  <c r="P59" i="8"/>
  <c r="J59" i="8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53" i="3"/>
  <c r="Q54" i="3"/>
  <c r="Q55" i="3"/>
  <c r="Q56" i="3"/>
  <c r="Q57" i="3"/>
  <c r="Q58" i="3"/>
  <c r="Q59" i="3"/>
  <c r="Q60" i="3"/>
  <c r="Q61" i="3"/>
  <c r="Q6" i="3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6" i="9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" i="3"/>
  <c r="P7" i="8"/>
  <c r="P8" i="8"/>
  <c r="P9" i="8"/>
  <c r="P10" i="8"/>
  <c r="P11" i="8"/>
  <c r="P12" i="8"/>
  <c r="P13" i="8"/>
  <c r="P14" i="8"/>
  <c r="P15" i="8"/>
  <c r="P16" i="8"/>
  <c r="P17" i="8"/>
  <c r="P18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6" i="8"/>
  <c r="O36" i="9" l="1"/>
  <c r="P60" i="8"/>
  <c r="Q62" i="3"/>
  <c r="P62" i="3"/>
  <c r="M14" i="9"/>
  <c r="N6" i="8"/>
  <c r="B7" i="8" l="1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N40" i="8" l="1"/>
  <c r="N23" i="8"/>
  <c r="N21" i="8"/>
  <c r="N13" i="8"/>
  <c r="N54" i="8"/>
  <c r="N55" i="8"/>
  <c r="N58" i="8"/>
  <c r="N57" i="8"/>
  <c r="N56" i="8"/>
  <c r="J54" i="8"/>
  <c r="J58" i="8"/>
  <c r="J57" i="8"/>
  <c r="J56" i="8"/>
  <c r="J55" i="8"/>
  <c r="N10" i="8"/>
  <c r="N22" i="8"/>
  <c r="N38" i="8"/>
  <c r="N37" i="8"/>
  <c r="N36" i="8"/>
  <c r="N33" i="8"/>
  <c r="N53" i="8"/>
  <c r="N34" i="8"/>
  <c r="N46" i="8"/>
  <c r="N20" i="8"/>
  <c r="J13" i="8"/>
  <c r="N25" i="8"/>
  <c r="N48" i="8"/>
  <c r="N49" i="8"/>
  <c r="N50" i="8"/>
  <c r="N51" i="8"/>
  <c r="N52" i="8"/>
  <c r="N47" i="8"/>
  <c r="N42" i="8"/>
  <c r="N43" i="8"/>
  <c r="N44" i="8"/>
  <c r="N45" i="8"/>
  <c r="N41" i="8"/>
  <c r="N39" i="8"/>
  <c r="N35" i="8"/>
  <c r="N27" i="8"/>
  <c r="N28" i="8"/>
  <c r="N29" i="8"/>
  <c r="N30" i="8"/>
  <c r="N31" i="8"/>
  <c r="N32" i="8"/>
  <c r="N26" i="8"/>
  <c r="N12" i="8"/>
  <c r="N14" i="8"/>
  <c r="N15" i="8"/>
  <c r="N16" i="8"/>
  <c r="N17" i="8"/>
  <c r="N18" i="8"/>
  <c r="N19" i="8"/>
  <c r="N11" i="8"/>
  <c r="N8" i="8"/>
  <c r="N9" i="8"/>
  <c r="N7" i="8"/>
  <c r="J21" i="8"/>
  <c r="J10" i="8"/>
  <c r="J11" i="8"/>
  <c r="J12" i="8"/>
  <c r="J14" i="8"/>
  <c r="J15" i="8"/>
  <c r="J16" i="8"/>
  <c r="J17" i="8"/>
  <c r="J18" i="8"/>
  <c r="J19" i="8"/>
  <c r="J20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6" i="8"/>
  <c r="J7" i="8"/>
  <c r="J8" i="8"/>
  <c r="J9" i="8"/>
  <c r="N60" i="8" l="1"/>
  <c r="B53" i="1"/>
  <c r="B48" i="1"/>
  <c r="B44" i="1" l="1"/>
  <c r="B13" i="1" l="1"/>
  <c r="M12" i="9" l="1"/>
  <c r="M25" i="9"/>
  <c r="M6" i="9"/>
  <c r="M21" i="9"/>
  <c r="M35" i="9" l="1"/>
  <c r="M34" i="9"/>
  <c r="M32" i="9"/>
  <c r="M33" i="9"/>
  <c r="I33" i="9"/>
  <c r="I32" i="9"/>
  <c r="I31" i="9"/>
  <c r="I29" i="9"/>
  <c r="I28" i="9"/>
  <c r="I27" i="9"/>
  <c r="I26" i="9"/>
  <c r="I24" i="9"/>
  <c r="I16" i="9"/>
  <c r="I17" i="9"/>
  <c r="I18" i="9"/>
  <c r="I19" i="9"/>
  <c r="I20" i="9"/>
  <c r="I21" i="9"/>
  <c r="I22" i="9"/>
  <c r="I23" i="9"/>
  <c r="I15" i="9"/>
  <c r="I30" i="9"/>
  <c r="I25" i="9"/>
  <c r="I14" i="9"/>
  <c r="I12" i="9"/>
  <c r="I11" i="9"/>
  <c r="I13" i="9"/>
  <c r="I7" i="9"/>
  <c r="I8" i="9"/>
  <c r="I9" i="9"/>
  <c r="I10" i="9"/>
  <c r="I6" i="9"/>
  <c r="M11" i="9"/>
  <c r="M31" i="9"/>
  <c r="M29" i="9"/>
  <c r="M28" i="9"/>
  <c r="M27" i="9"/>
  <c r="M26" i="9"/>
  <c r="M24" i="9"/>
  <c r="M23" i="9"/>
  <c r="M22" i="9"/>
  <c r="M20" i="9"/>
  <c r="M19" i="9"/>
  <c r="M18" i="9"/>
  <c r="M17" i="9"/>
  <c r="M16" i="9"/>
  <c r="M15" i="9"/>
  <c r="M13" i="9"/>
  <c r="M10" i="9"/>
  <c r="M9" i="9"/>
  <c r="M8" i="9"/>
  <c r="M7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N58" i="3" l="1"/>
  <c r="M58" i="3"/>
  <c r="M12" i="3" l="1"/>
  <c r="M10" i="3" l="1"/>
  <c r="N54" i="3" l="1"/>
  <c r="M54" i="3"/>
  <c r="N57" i="3"/>
  <c r="M57" i="3"/>
  <c r="B48" i="3" l="1"/>
  <c r="B49" i="3"/>
  <c r="B50" i="3"/>
  <c r="B51" i="3"/>
  <c r="B52" i="3"/>
  <c r="B53" i="3"/>
  <c r="B54" i="3"/>
  <c r="B55" i="3"/>
  <c r="B56" i="3"/>
  <c r="N56" i="3"/>
  <c r="N55" i="3"/>
  <c r="M56" i="3"/>
  <c r="M55" i="3"/>
  <c r="M24" i="3" l="1"/>
  <c r="M31" i="3"/>
  <c r="M40" i="3"/>
  <c r="M28" i="3" l="1"/>
  <c r="M27" i="3" l="1"/>
  <c r="N44" i="3"/>
  <c r="M44" i="3"/>
  <c r="B44" i="3"/>
  <c r="M51" i="3"/>
  <c r="M52" i="3"/>
  <c r="M50" i="3"/>
  <c r="M49" i="3"/>
  <c r="B47" i="3"/>
  <c r="M21" i="3"/>
  <c r="M20" i="3"/>
  <c r="M46" i="3" l="1"/>
  <c r="M45" i="3"/>
  <c r="B6" i="8" l="1"/>
  <c r="N7" i="3" l="1"/>
  <c r="N8" i="3"/>
  <c r="N9" i="3"/>
  <c r="N10" i="3"/>
  <c r="N11" i="3"/>
  <c r="N12" i="3"/>
  <c r="N14" i="3"/>
  <c r="N15" i="3"/>
  <c r="N16" i="3"/>
  <c r="N17" i="3"/>
  <c r="N18" i="3"/>
  <c r="N19" i="3"/>
  <c r="N20" i="3"/>
  <c r="N21" i="3"/>
  <c r="N6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5" i="3"/>
  <c r="N46" i="3"/>
  <c r="N47" i="3"/>
  <c r="N49" i="3"/>
  <c r="N50" i="3"/>
  <c r="N51" i="3"/>
  <c r="N52" i="3"/>
  <c r="N53" i="3"/>
  <c r="N22" i="3"/>
  <c r="M53" i="3" l="1"/>
  <c r="M47" i="3"/>
  <c r="B46" i="3"/>
  <c r="B45" i="3"/>
  <c r="M43" i="3"/>
  <c r="B43" i="3"/>
  <c r="M42" i="3"/>
  <c r="B42" i="3"/>
  <c r="B41" i="3"/>
  <c r="B40" i="3"/>
  <c r="M39" i="3"/>
  <c r="B39" i="3"/>
  <c r="M38" i="3"/>
  <c r="B38" i="3"/>
  <c r="M37" i="3"/>
  <c r="B37" i="3"/>
  <c r="M36" i="3"/>
  <c r="B36" i="3"/>
  <c r="M35" i="3"/>
  <c r="B35" i="3"/>
  <c r="M34" i="3"/>
  <c r="B34" i="3"/>
  <c r="M33" i="3"/>
  <c r="B33" i="3"/>
  <c r="M32" i="3"/>
  <c r="B32" i="3"/>
  <c r="B31" i="3"/>
  <c r="B30" i="3"/>
  <c r="M29" i="3"/>
  <c r="B29" i="3"/>
  <c r="B28" i="3"/>
  <c r="B27" i="3"/>
  <c r="M26" i="3"/>
  <c r="B26" i="3"/>
  <c r="M25" i="3"/>
  <c r="B25" i="3"/>
  <c r="B24" i="3"/>
  <c r="M23" i="3"/>
  <c r="B23" i="3"/>
  <c r="M22" i="3"/>
  <c r="B22" i="3"/>
  <c r="B21" i="3"/>
  <c r="B20" i="3"/>
  <c r="M19" i="3"/>
  <c r="B19" i="3"/>
  <c r="M18" i="3"/>
  <c r="B18" i="3"/>
  <c r="M17" i="3"/>
  <c r="B17" i="3"/>
  <c r="M16" i="3"/>
  <c r="B16" i="3"/>
  <c r="B15" i="3"/>
  <c r="M14" i="3"/>
  <c r="B14" i="3"/>
  <c r="B12" i="3"/>
  <c r="M11" i="3"/>
  <c r="B11" i="3"/>
  <c r="B10" i="3"/>
  <c r="M9" i="3"/>
  <c r="B9" i="3"/>
  <c r="M8" i="3"/>
  <c r="B8" i="3"/>
  <c r="M7" i="3"/>
  <c r="B7" i="3"/>
  <c r="M6" i="3"/>
  <c r="B6" i="3"/>
  <c r="B52" i="1" l="1"/>
  <c r="B51" i="1"/>
  <c r="B50" i="1"/>
  <c r="B49" i="1"/>
  <c r="B47" i="1"/>
  <c r="B46" i="1"/>
  <c r="B45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comments6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comments7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comments8.xml><?xml version="1.0" encoding="utf-8"?>
<comments xmlns="http://schemas.openxmlformats.org/spreadsheetml/2006/main">
  <authors>
    <author>DongHwan KIM</author>
    <author>Registered User</author>
  </authors>
  <commentList>
    <comment ref="C7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7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7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19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19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27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27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DongHwan KIM</author>
  </authors>
  <commentList>
    <comment ref="C4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4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sharedStrings.xml><?xml version="1.0" encoding="utf-8"?>
<sst xmlns="http://schemas.openxmlformats.org/spreadsheetml/2006/main" count="2896" uniqueCount="1088">
  <si>
    <t xml:space="preserve">BILL OF MATERIAL </t>
  </si>
  <si>
    <t>Part Number</t>
  </si>
  <si>
    <t>Rev No.</t>
  </si>
  <si>
    <t>P0</t>
  </si>
  <si>
    <t>작성자</t>
  </si>
  <si>
    <t>김진아</t>
  </si>
  <si>
    <t>Part Description</t>
  </si>
  <si>
    <t>USM Board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</si>
  <si>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</si>
  <si>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</si>
  <si>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</si>
  <si>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</si>
  <si>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</si>
  <si>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</si>
  <si>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</si>
  <si>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</si>
  <si>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</si>
  <si>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</si>
  <si>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</si>
  <si>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구분</t>
  </si>
  <si>
    <t>구매 수량</t>
  </si>
  <si>
    <t>단가</t>
  </si>
  <si>
    <t>구매 금액</t>
  </si>
  <si>
    <t>Vendor</t>
  </si>
  <si>
    <t>비고</t>
  </si>
  <si>
    <t>00000007</t>
  </si>
  <si>
    <t>200pF</t>
  </si>
  <si>
    <t>200pF, 1608, 50V, 10%, NP0</t>
  </si>
  <si>
    <t>WALSIN</t>
  </si>
  <si>
    <t>C7</t>
  </si>
  <si>
    <t>도급</t>
  </si>
  <si>
    <t>명성전자</t>
  </si>
  <si>
    <t>00000008</t>
  </si>
  <si>
    <t>680pF</t>
  </si>
  <si>
    <t>680pF, 1608, 50V, 10%, NP0</t>
  </si>
  <si>
    <t>WALSIN</t>
  </si>
  <si>
    <t>C8</t>
  </si>
  <si>
    <t>도급</t>
  </si>
  <si>
    <t>00000154</t>
  </si>
  <si>
    <t>1nF</t>
  </si>
  <si>
    <t>1nF, 1608, 50V</t>
  </si>
  <si>
    <t>C9</t>
  </si>
  <si>
    <t>도급</t>
  </si>
  <si>
    <t>00000174</t>
  </si>
  <si>
    <t>560pF</t>
  </si>
  <si>
    <t>560pF, 1608, 50V, 10%</t>
  </si>
  <si>
    <t>C11</t>
  </si>
  <si>
    <t>도급</t>
  </si>
  <si>
    <t>00000082</t>
  </si>
  <si>
    <t>100nF</t>
  </si>
  <si>
    <t>0603Y104Z250BD, 1608, 100nF, 25V, -20/+80%</t>
  </si>
  <si>
    <t>YAGEO</t>
  </si>
  <si>
    <t>C12,C47,C49,C50,C52,C53,C54,C55,C18,C27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</si>
  <si>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</si>
  <si>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</si>
  <si>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</si>
  <si>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</si>
  <si>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</si>
  <si>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</si>
  <si>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</si>
  <si>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</si>
  <si>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</si>
  <si>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</si>
  <si>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</si>
  <si>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WALSIN</t>
  </si>
  <si>
    <t>C17,C19</t>
  </si>
  <si>
    <t>00000189</t>
  </si>
  <si>
    <t>680nF</t>
  </si>
  <si>
    <t>1608, 50V, 10%</t>
  </si>
  <si>
    <t>C37</t>
  </si>
  <si>
    <t>00000011</t>
  </si>
  <si>
    <t>2.2uF</t>
  </si>
  <si>
    <t>0603B225K160CT, 2.2uF, 1608, 16V, 10%, X7R</t>
  </si>
  <si>
    <t>WALSIN</t>
  </si>
  <si>
    <t>C39,C51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</si>
  <si>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</si>
  <si>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</si>
  <si>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</si>
  <si>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</si>
  <si>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</si>
  <si>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</si>
  <si>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</si>
  <si>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</si>
  <si>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</si>
  <si>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</si>
  <si>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</si>
  <si>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</si>
  <si>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</si>
  <si>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</si>
  <si>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</si>
  <si>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</si>
  <si>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</si>
  <si>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</si>
  <si>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JSL</t>
  </si>
  <si>
    <t>D10,D14,D18,D19</t>
  </si>
  <si>
    <t>00000185</t>
  </si>
  <si>
    <t>BLM18HE152SN1</t>
  </si>
  <si>
    <t>1608, 1500ohm, 500mA</t>
  </si>
  <si>
    <t>Murata</t>
  </si>
  <si>
    <t>FB1</t>
  </si>
  <si>
    <t>00000124</t>
  </si>
  <si>
    <t>PH01(2.54)-SS40P-11.5MM</t>
  </si>
  <si>
    <t>2.54 pitch, Header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</si>
  <si>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</si>
  <si>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</si>
  <si>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</si>
  <si>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</si>
  <si>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</si>
  <si>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</si>
  <si>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</si>
  <si>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</si>
  <si>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</si>
  <si>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</si>
  <si>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</si>
  <si>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</si>
  <si>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</si>
  <si>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</si>
  <si>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FAIRCHILD</t>
  </si>
  <si>
    <t>Q3,Q4,Q5,Q6,Q7,Q9,Q10</t>
  </si>
  <si>
    <t>Q8</t>
  </si>
  <si>
    <t>00000178</t>
  </si>
  <si>
    <t>510K</t>
  </si>
  <si>
    <t>510K, 1608, 1%</t>
  </si>
  <si>
    <t>R1</t>
  </si>
  <si>
    <t>구매 요청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</si>
  <si>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</si>
  <si>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</si>
  <si>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</si>
  <si>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</si>
  <si>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</si>
  <si>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</si>
  <si>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</si>
  <si>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</si>
  <si>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</si>
  <si>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</si>
  <si>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WALSIN</t>
  </si>
  <si>
    <t>R6,R7,R15,R16,R22,R24,R42</t>
  </si>
  <si>
    <t>00000132</t>
  </si>
  <si>
    <t>1K</t>
  </si>
  <si>
    <t>1K, 1608, 1%</t>
  </si>
  <si>
    <t>R10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</si>
  <si>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</si>
  <si>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</si>
  <si>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</si>
  <si>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</si>
  <si>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</si>
  <si>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</si>
  <si>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</si>
  <si>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</si>
  <si>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</si>
  <si>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</si>
  <si>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</si>
  <si>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</si>
  <si>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</si>
  <si>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</si>
  <si>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</si>
  <si>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</si>
  <si>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</si>
  <si>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</si>
  <si>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</si>
  <si>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</si>
  <si>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</si>
  <si>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</si>
  <si>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</si>
  <si>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</si>
  <si>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YAGEO</t>
  </si>
  <si>
    <t>R43,R45,R47,R50,R54,R55,R56,R57,R58,R59</t>
  </si>
  <si>
    <t>00000065</t>
  </si>
  <si>
    <t>WR06X100JT, 1608, 10, 5%</t>
  </si>
  <si>
    <t>WALSIN</t>
  </si>
  <si>
    <t>R48,R49</t>
  </si>
  <si>
    <t>00000200</t>
  </si>
  <si>
    <t>200K</t>
  </si>
  <si>
    <t>200K, 1608, 1%</t>
  </si>
  <si>
    <t>R51</t>
  </si>
  <si>
    <t>00000128</t>
  </si>
  <si>
    <t>0, 1608, 1%</t>
  </si>
  <si>
    <t>R52,R53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</si>
  <si>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</si>
  <si>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</si>
  <si>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</si>
  <si>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</si>
  <si>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</si>
  <si>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</si>
  <si>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</si>
  <si>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</si>
  <si>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TI</t>
  </si>
  <si>
    <t>U3</t>
  </si>
  <si>
    <t>00000202</t>
  </si>
  <si>
    <t>ATMEGA48V-10AU</t>
  </si>
  <si>
    <t>MCU, 8BIT, ATMEGA, 10MHZ, TQFP-32</t>
  </si>
  <si>
    <t>Atmel</t>
  </si>
  <si>
    <t>U5</t>
  </si>
  <si>
    <t>00000203</t>
  </si>
  <si>
    <t>PCA9306</t>
  </si>
  <si>
    <t>2 BIT VOLTAGE LEVEL TRANSLATOR, SSOP8</t>
  </si>
  <si>
    <t>TI</t>
  </si>
  <si>
    <t>U14</t>
  </si>
  <si>
    <t>00000057</t>
  </si>
  <si>
    <t>TPS73533QDRBRQ1</t>
  </si>
  <si>
    <t>IC, LDO, 3.3V, 0.5A, 8SON</t>
  </si>
  <si>
    <t>U15</t>
  </si>
  <si>
    <t>00000204</t>
  </si>
  <si>
    <t>MMA8451Q</t>
  </si>
  <si>
    <t>Accelerometer Triple ±2g/±4g/±8g 2.5V 16-Pin QFN T/R</t>
  </si>
  <si>
    <t>Freescale</t>
  </si>
  <si>
    <t>U16</t>
  </si>
  <si>
    <t>00000205</t>
  </si>
  <si>
    <t>TXS0102-Q1</t>
  </si>
  <si>
    <t>변환 - 전압 레벨 Auto 2-bit Bidirect Volt Level Translatr</t>
  </si>
  <si>
    <t>TI</t>
  </si>
  <si>
    <t>U17</t>
  </si>
  <si>
    <t>00000150</t>
  </si>
  <si>
    <t>SX-1</t>
  </si>
  <si>
    <t>SX-1(8MHZ), Crystal, 8MHz</t>
  </si>
  <si>
    <t>Sunny Electronics</t>
  </si>
  <si>
    <t>Y4</t>
  </si>
  <si>
    <t>R11,R13</t>
    <phoneticPr fontId="2" type="noConversion"/>
  </si>
  <si>
    <t>R37,R41</t>
    <phoneticPr fontId="2" type="noConversion"/>
  </si>
  <si>
    <t>R31,R32,R10,R20</t>
    <phoneticPr fontId="2" type="noConversion"/>
  </si>
  <si>
    <t>00000211</t>
    <phoneticPr fontId="36" type="noConversion"/>
  </si>
  <si>
    <t>1K, 2012, 1%</t>
    <phoneticPr fontId="36" type="noConversion"/>
  </si>
  <si>
    <t>1K</t>
    <phoneticPr fontId="36" type="noConversion"/>
  </si>
  <si>
    <t>회사 기존 자재</t>
    <phoneticPr fontId="2" type="noConversion"/>
  </si>
  <si>
    <t>JSTLONIC, China</t>
    <phoneticPr fontId="2" type="noConversion"/>
  </si>
  <si>
    <t>China</t>
    <phoneticPr fontId="2" type="noConversion"/>
  </si>
  <si>
    <t>SERIAL</t>
    <phoneticPr fontId="2" type="noConversion"/>
  </si>
  <si>
    <t>미정</t>
    <phoneticPr fontId="2" type="noConversion"/>
  </si>
  <si>
    <t>필요 수량</t>
    <phoneticPr fontId="35" type="noConversion"/>
  </si>
  <si>
    <t xml:space="preserve">BILL OF MATERIAL </t>
    <phoneticPr fontId="36" type="noConversion"/>
  </si>
  <si>
    <t>Part Number</t>
    <phoneticPr fontId="36" type="noConversion"/>
  </si>
  <si>
    <t>Rev No.</t>
    <phoneticPr fontId="36" type="noConversion"/>
  </si>
  <si>
    <t>00</t>
    <phoneticPr fontId="36" type="noConversion"/>
  </si>
  <si>
    <t>작성자</t>
    <phoneticPr fontId="36" type="noConversion"/>
  </si>
  <si>
    <t>김진아</t>
    <phoneticPr fontId="36" type="noConversion"/>
  </si>
  <si>
    <t>Part Description</t>
    <phoneticPr fontId="36" type="noConversion"/>
  </si>
  <si>
    <t>SCM Board</t>
    <phoneticPr fontId="36" type="noConversion"/>
  </si>
  <si>
    <t>PCB Version</t>
    <phoneticPr fontId="36" type="noConversion"/>
  </si>
  <si>
    <t>P1</t>
    <phoneticPr fontId="36" type="noConversion"/>
  </si>
  <si>
    <t>DATE</t>
    <phoneticPr fontId="36" type="noConversion"/>
  </si>
  <si>
    <t>No</t>
    <phoneticPr fontId="36" type="noConversion"/>
  </si>
  <si>
    <t>품번 중복</t>
    <phoneticPr fontId="36" type="noConversion"/>
  </si>
  <si>
    <t>Material No.</t>
    <phoneticPr fontId="43" type="noConversion"/>
  </si>
  <si>
    <t>품명(Part description)</t>
    <phoneticPr fontId="43" type="noConversion"/>
  </si>
  <si>
    <t>규격(Specification)</t>
    <phoneticPr fontId="36" type="noConversion"/>
  </si>
  <si>
    <t>MAKER</t>
    <phoneticPr fontId="36" type="noConversion"/>
  </si>
  <si>
    <t>Quantity</t>
    <phoneticPr fontId="36" type="noConversion"/>
  </si>
  <si>
    <t>Reference</t>
    <phoneticPr fontId="36" type="noConversion"/>
  </si>
  <si>
    <t>구분</t>
    <phoneticPr fontId="36" type="noConversion"/>
  </si>
  <si>
    <t>변경 대상</t>
    <phoneticPr fontId="36" type="noConversion"/>
  </si>
  <si>
    <t>변경 내용</t>
    <phoneticPr fontId="36" type="noConversion"/>
  </si>
  <si>
    <t>100nF</t>
    <phoneticPr fontId="36" type="noConversion"/>
  </si>
  <si>
    <t>0603Y104Z250BD, 1608, 100nF, 25V, -20/+80%</t>
    <phoneticPr fontId="36" type="noConversion"/>
  </si>
  <si>
    <t>YAGEO</t>
    <phoneticPr fontId="36" type="noConversion"/>
  </si>
  <si>
    <t>C1,C12,C13,C17,C18,C19,C20,C22,C33,C35,C38,C39,C40,C41,C42,C43,C46,C51,C52,C53,C54</t>
    <phoneticPr fontId="36" type="noConversion"/>
  </si>
  <si>
    <t>00000110</t>
  </si>
  <si>
    <t>10nF</t>
    <phoneticPr fontId="36" type="noConversion"/>
  </si>
  <si>
    <t>10nF, 1608, 50V</t>
    <phoneticPr fontId="36" type="noConversion"/>
  </si>
  <si>
    <t>C2,C4</t>
  </si>
  <si>
    <t>00000111</t>
  </si>
  <si>
    <t>220n</t>
    <phoneticPr fontId="36" type="noConversion"/>
  </si>
  <si>
    <t>220nF, 1608, 25V</t>
    <phoneticPr fontId="36" type="noConversion"/>
  </si>
  <si>
    <t>C3</t>
  </si>
  <si>
    <t>00000113</t>
  </si>
  <si>
    <t>EEE-1VA331P</t>
    <phoneticPr fontId="36" type="noConversion"/>
  </si>
  <si>
    <t>EEE-1VA331P, 330uF, 35V, 10mm * 10.5mm</t>
    <phoneticPr fontId="36" type="noConversion"/>
  </si>
  <si>
    <t>Panasonic</t>
    <phoneticPr fontId="36" type="noConversion"/>
  </si>
  <si>
    <t>C5,C7</t>
  </si>
  <si>
    <t>6.8uF, 3216, 6.3V, 10%, Tant</t>
    <phoneticPr fontId="36" type="noConversion"/>
  </si>
  <si>
    <t>SAMSUNG</t>
    <phoneticPr fontId="36" type="noConversion"/>
  </si>
  <si>
    <t>C9,C31</t>
    <phoneticPr fontId="36" type="noConversion"/>
  </si>
  <si>
    <t>00000109</t>
  </si>
  <si>
    <t>10uF</t>
    <phoneticPr fontId="36" type="noConversion"/>
  </si>
  <si>
    <t>10uF, 3216, 25V</t>
    <phoneticPr fontId="36" type="noConversion"/>
  </si>
  <si>
    <t>C10,C11,C24,C26,C32,C47,C48</t>
  </si>
  <si>
    <t>15pF</t>
    <phoneticPr fontId="36" type="noConversion"/>
  </si>
  <si>
    <t>0603N150J500LT, 1608, 15pF, 50V, 5%</t>
    <phoneticPr fontId="36" type="noConversion"/>
  </si>
  <si>
    <t>WALSIN</t>
    <phoneticPr fontId="36" type="noConversion"/>
  </si>
  <si>
    <t>C14,C15</t>
  </si>
  <si>
    <t>00000116</t>
  </si>
  <si>
    <t xml:space="preserve">DFLS160-7 </t>
    <phoneticPr fontId="36" type="noConversion"/>
  </si>
  <si>
    <t>Shottky Diode, 60V, 1A, POWERDI123</t>
    <phoneticPr fontId="36" type="noConversion"/>
  </si>
  <si>
    <t>DIODES</t>
    <phoneticPr fontId="36" type="noConversion"/>
  </si>
  <si>
    <t>D1</t>
  </si>
  <si>
    <t>00000117</t>
  </si>
  <si>
    <t>MSS1P2L-M3/89A</t>
    <phoneticPr fontId="36" type="noConversion"/>
  </si>
  <si>
    <t>Shottky Diode, 1A, 20V, Single</t>
    <phoneticPr fontId="36" type="noConversion"/>
  </si>
  <si>
    <t>Vishay</t>
    <phoneticPr fontId="36" type="noConversion"/>
  </si>
  <si>
    <t>D3,D5,D7,D8,D9,D10</t>
  </si>
  <si>
    <t>00000118</t>
  </si>
  <si>
    <t>MMSZ4699T1G</t>
    <phoneticPr fontId="36" type="noConversion"/>
  </si>
  <si>
    <t>Zener Diode, Vz= 12V, SOD-123</t>
    <phoneticPr fontId="36" type="noConversion"/>
  </si>
  <si>
    <t>ON Semiconductor</t>
    <phoneticPr fontId="36" type="noConversion"/>
  </si>
  <si>
    <t>D4</t>
  </si>
  <si>
    <t>00000041</t>
  </si>
  <si>
    <t>BLM41PG750SN1</t>
  </si>
  <si>
    <t>BLM41PG750SN1L, BEAD, 4516, 3A, 75ohm , 100MHz</t>
    <phoneticPr fontId="44" type="noConversion"/>
  </si>
  <si>
    <t>Murata</t>
    <phoneticPr fontId="36" type="noConversion"/>
  </si>
  <si>
    <t>FL1,FL2</t>
  </si>
  <si>
    <t>00000120</t>
  </si>
  <si>
    <t>MMZ2012R150A</t>
    <phoneticPr fontId="36" type="noConversion"/>
  </si>
  <si>
    <t>EMI Filter, 2012</t>
    <phoneticPr fontId="36" type="noConversion"/>
  </si>
  <si>
    <t>FL3,FL4,FL5,FL6</t>
  </si>
  <si>
    <t>00000121</t>
  </si>
  <si>
    <t>OSTYK41202030</t>
    <phoneticPr fontId="36" type="noConversion"/>
  </si>
  <si>
    <t>Con. BARRIER STRIP, 2Circuit, 8.25MM</t>
    <phoneticPr fontId="36" type="noConversion"/>
  </si>
  <si>
    <t>TDK</t>
    <phoneticPr fontId="36" type="noConversion"/>
  </si>
  <si>
    <t>J1</t>
  </si>
  <si>
    <t>00000206</t>
  </si>
  <si>
    <t>A3961-WR02</t>
  </si>
  <si>
    <t>2pin, power, 3.96mm, R/A</t>
    <phoneticPr fontId="36" type="noConversion"/>
  </si>
  <si>
    <t>LHE</t>
    <phoneticPr fontId="36" type="noConversion"/>
  </si>
  <si>
    <t>00000123</t>
  </si>
  <si>
    <t>00000125</t>
  </si>
  <si>
    <t>OSTYK41203030</t>
    <phoneticPr fontId="36" type="noConversion"/>
  </si>
  <si>
    <t>JINLING</t>
    <phoneticPr fontId="36" type="noConversion"/>
  </si>
  <si>
    <t>J8,J11</t>
  </si>
  <si>
    <t>A2001-WV02</t>
    <phoneticPr fontId="36" type="noConversion"/>
  </si>
  <si>
    <t>J10</t>
  </si>
  <si>
    <t>00000126</t>
  </si>
  <si>
    <t>B82464A4474K</t>
    <phoneticPr fontId="36" type="noConversion"/>
  </si>
  <si>
    <t>Fixed Inductors 470uH 0.5A 10% 10x10.4mm SMD</t>
    <phoneticPr fontId="36" type="noConversion"/>
  </si>
  <si>
    <t>On Shore Technology Inc</t>
    <phoneticPr fontId="36" type="noConversion"/>
  </si>
  <si>
    <t>L4</t>
  </si>
  <si>
    <t>00000135</t>
  </si>
  <si>
    <t>ERZVF2M470</t>
    <phoneticPr fontId="36" type="noConversion"/>
  </si>
  <si>
    <t>ERZVF2M470, TVS Varistor, ZNR Series Surge Absorber 2.5A 93V</t>
    <phoneticPr fontId="36" type="noConversion"/>
  </si>
  <si>
    <t>RV1,RV2,RV3</t>
  </si>
  <si>
    <t>00000075</t>
  </si>
  <si>
    <t>4.7K</t>
    <phoneticPr fontId="36" type="noConversion"/>
  </si>
  <si>
    <t>RC0603JR-074K7, 1608, 4.7K, 5%</t>
    <phoneticPr fontId="36" type="noConversion"/>
  </si>
  <si>
    <t>R1,R2,R15,R17,R19,R21,R22,R24,R31,R32,R46,R47,R48,R50,R51,R53</t>
  </si>
  <si>
    <t>00000130</t>
  </si>
  <si>
    <t>470, 1608, 1%</t>
    <phoneticPr fontId="36" type="noConversion"/>
  </si>
  <si>
    <t>R3,R4,R16,R18,R23,R29,R30,R45,R49,R54</t>
  </si>
  <si>
    <t>00000134</t>
  </si>
  <si>
    <t>2.7k</t>
    <phoneticPr fontId="36" type="noConversion"/>
  </si>
  <si>
    <t>2.7K, 2012, 1%</t>
    <phoneticPr fontId="36" type="noConversion"/>
  </si>
  <si>
    <t>R5</t>
  </si>
  <si>
    <t>00000077</t>
  </si>
  <si>
    <t>10K</t>
    <phoneticPr fontId="36" type="noConversion"/>
  </si>
  <si>
    <t>RM06JTN103, 1608, 10K, 5%</t>
    <phoneticPr fontId="36" type="noConversion"/>
  </si>
  <si>
    <t>TA-I Technology</t>
    <phoneticPr fontId="36" type="noConversion"/>
  </si>
  <si>
    <t>R6,R7,R8,R9,R10,R11,R12,R13,R14,R28,R37,R44</t>
  </si>
  <si>
    <t>00000127</t>
  </si>
  <si>
    <t>120, 1608, 1%</t>
    <phoneticPr fontId="36" type="noConversion"/>
  </si>
  <si>
    <t>R20,R39</t>
  </si>
  <si>
    <t>0, 1608, 1%</t>
    <phoneticPr fontId="36" type="noConversion"/>
  </si>
  <si>
    <t>R25,R55,R57,R58</t>
  </si>
  <si>
    <t>R26,R27,R59</t>
  </si>
  <si>
    <t>00000131</t>
  </si>
  <si>
    <t>16K</t>
    <phoneticPr fontId="36" type="noConversion"/>
  </si>
  <si>
    <t>16K, 1608, 1%</t>
    <phoneticPr fontId="36" type="noConversion"/>
  </si>
  <si>
    <t>R33</t>
    <phoneticPr fontId="36" type="noConversion"/>
  </si>
  <si>
    <t>1K, 1608, 1%</t>
    <phoneticPr fontId="36" type="noConversion"/>
  </si>
  <si>
    <t>R34</t>
  </si>
  <si>
    <t>47K</t>
    <phoneticPr fontId="36" type="noConversion"/>
  </si>
  <si>
    <t>WR06X479JTL, 1608, 47K, 5%</t>
    <phoneticPr fontId="36" type="noConversion"/>
  </si>
  <si>
    <t>R35</t>
  </si>
  <si>
    <t>200, 1608, 1%</t>
    <phoneticPr fontId="36" type="noConversion"/>
  </si>
  <si>
    <t>R36</t>
  </si>
  <si>
    <t>00000136</t>
  </si>
  <si>
    <t>Q4470-CL</t>
    <phoneticPr fontId="36" type="noConversion"/>
  </si>
  <si>
    <t>Q4470-CL, 4470-CL</t>
    <phoneticPr fontId="36" type="noConversion"/>
  </si>
  <si>
    <t>Coilcraft</t>
    <phoneticPr fontId="36" type="noConversion"/>
  </si>
  <si>
    <t>TR1,TR3,TR5</t>
  </si>
  <si>
    <t>00000137</t>
  </si>
  <si>
    <t>L6201PS</t>
    <phoneticPr fontId="36" type="noConversion"/>
  </si>
  <si>
    <t>IC, DRIVER FULL BRIDGE, SMD, 6201</t>
    <phoneticPr fontId="36" type="noConversion"/>
  </si>
  <si>
    <t>STMicroelectronics</t>
    <phoneticPr fontId="36" type="noConversion"/>
  </si>
  <si>
    <t>U1</t>
  </si>
  <si>
    <t>00000142</t>
  </si>
  <si>
    <t>MM74HC04M</t>
    <phoneticPr fontId="36" type="noConversion"/>
  </si>
  <si>
    <t>HEX Inverter, 14Lead, SOIC</t>
    <phoneticPr fontId="36" type="noConversion"/>
  </si>
  <si>
    <t>FAIRCHILD</t>
    <phoneticPr fontId="36" type="noConversion"/>
  </si>
  <si>
    <t>U2,U11</t>
  </si>
  <si>
    <t>00000144</t>
  </si>
  <si>
    <t>HCPL2630S</t>
    <phoneticPr fontId="36" type="noConversion"/>
  </si>
  <si>
    <t>PhotoCoupler, SO-8</t>
    <phoneticPr fontId="36" type="noConversion"/>
  </si>
  <si>
    <t>U3,U22</t>
  </si>
  <si>
    <t>00000145</t>
  </si>
  <si>
    <t>LM2574HVM-5.0</t>
    <phoneticPr fontId="36" type="noConversion"/>
  </si>
  <si>
    <t>Switching Regulators 0.5A STEP-DOWN, Vout= 5V</t>
    <phoneticPr fontId="36" type="noConversion"/>
  </si>
  <si>
    <t>TI</t>
    <phoneticPr fontId="36" type="noConversion"/>
  </si>
  <si>
    <t>U4</t>
  </si>
  <si>
    <t>00000146</t>
  </si>
  <si>
    <t>MAX253ESA</t>
    <phoneticPr fontId="36" type="noConversion"/>
  </si>
  <si>
    <t>Gate Drivers Transformer Driver, RS-485 Int</t>
    <phoneticPr fontId="36" type="noConversion"/>
  </si>
  <si>
    <t>MAXIM</t>
    <phoneticPr fontId="36" type="noConversion"/>
  </si>
  <si>
    <t>U6,U19,U23</t>
  </si>
  <si>
    <t>00000147</t>
  </si>
  <si>
    <t>LM1117IMPX-5.0</t>
    <phoneticPr fontId="36" type="noConversion"/>
  </si>
  <si>
    <t>U7,U20,U24</t>
  </si>
  <si>
    <t>00000148</t>
  </si>
  <si>
    <t>8-bit MCU, 128K Bytes, TQFP 64Pin</t>
    <phoneticPr fontId="36" type="noConversion"/>
  </si>
  <si>
    <t>Atmel</t>
    <phoneticPr fontId="36" type="noConversion"/>
  </si>
  <si>
    <t>U8</t>
  </si>
  <si>
    <t>00000149</t>
  </si>
  <si>
    <t>SN74HC573ADW</t>
    <phoneticPr fontId="36" type="noConversion"/>
  </si>
  <si>
    <t>Latch, 74HC</t>
    <phoneticPr fontId="36" type="noConversion"/>
  </si>
  <si>
    <t>U9</t>
  </si>
  <si>
    <t>00000138</t>
  </si>
  <si>
    <t>SRAM, 1M</t>
    <phoneticPr fontId="36" type="noConversion"/>
  </si>
  <si>
    <t>ISSI</t>
    <phoneticPr fontId="36" type="noConversion"/>
  </si>
  <si>
    <t>U10</t>
  </si>
  <si>
    <t>00000139</t>
  </si>
  <si>
    <t>6N137S</t>
    <phoneticPr fontId="36" type="noConversion"/>
  </si>
  <si>
    <t>Optocopler, Single Channel</t>
    <phoneticPr fontId="36" type="noConversion"/>
  </si>
  <si>
    <t>U12,U13,U16,U27,U29,U31</t>
  </si>
  <si>
    <t>00000140</t>
  </si>
  <si>
    <t>SN65176BD</t>
    <phoneticPr fontId="36" type="noConversion"/>
  </si>
  <si>
    <t>IC, DIFF BUS, Transceiver, RS485, 8-SOIC</t>
    <phoneticPr fontId="36" type="noConversion"/>
  </si>
  <si>
    <t>U14,U28</t>
  </si>
  <si>
    <t>00000141</t>
  </si>
  <si>
    <t>SM712</t>
    <phoneticPr fontId="36" type="noConversion"/>
  </si>
  <si>
    <t xml:space="preserve">TVS Diode </t>
    <phoneticPr fontId="36" type="noConversion"/>
  </si>
  <si>
    <t>Semetec</t>
    <phoneticPr fontId="36" type="noConversion"/>
  </si>
  <si>
    <t>U15,U30</t>
  </si>
  <si>
    <t>00000143</t>
  </si>
  <si>
    <t>LM2903D_SOIC</t>
    <phoneticPr fontId="36" type="noConversion"/>
  </si>
  <si>
    <t>Analog Comparators, 2Channel, SOIC-8</t>
    <phoneticPr fontId="36" type="noConversion"/>
  </si>
  <si>
    <t>U21</t>
  </si>
  <si>
    <t>SX-1</t>
    <phoneticPr fontId="36" type="noConversion"/>
  </si>
  <si>
    <t>SX-1(8MHZ), Crystal, 8MHz</t>
    <phoneticPr fontId="36" type="noConversion"/>
  </si>
  <si>
    <t>Sunny Electronics</t>
    <phoneticPr fontId="36" type="noConversion"/>
  </si>
  <si>
    <t>Y1</t>
  </si>
  <si>
    <t>MOR_1W_0.51ohm</t>
  </si>
  <si>
    <t>MOR_1W_0.51ohm</t>
    <phoneticPr fontId="36" type="noConversion"/>
  </si>
  <si>
    <t>사급</t>
    <phoneticPr fontId="35" type="noConversion"/>
  </si>
  <si>
    <t>도급</t>
    <phoneticPr fontId="35" type="noConversion"/>
  </si>
  <si>
    <t>미정</t>
    <phoneticPr fontId="35" type="noConversion"/>
  </si>
  <si>
    <t>S1</t>
  </si>
  <si>
    <t>도급</t>
    <phoneticPr fontId="35" type="noConversion"/>
  </si>
  <si>
    <t>47nF</t>
    <phoneticPr fontId="36" type="noConversion"/>
  </si>
  <si>
    <t>47nF, 2012, 50V, 10%</t>
    <phoneticPr fontId="36" type="noConversion"/>
  </si>
  <si>
    <t>사이즈 수정 1608 -&gt; 2012</t>
    <phoneticPr fontId="2" type="noConversion"/>
  </si>
  <si>
    <r>
      <t>MMA845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3"/>
        <charset val="129"/>
        <scheme val="minor"/>
      </rPr>
      <t>Q</t>
    </r>
    <phoneticPr fontId="35" type="noConversion"/>
  </si>
  <si>
    <t>00000014</t>
  </si>
  <si>
    <t>4.7uF</t>
  </si>
  <si>
    <t>0603X475K160CT, 4.7uF, 1608, 16V, 10%, X5R</t>
    <phoneticPr fontId="36" type="noConversion"/>
  </si>
  <si>
    <t>명성전자</t>
    <phoneticPr fontId="35" type="noConversion"/>
  </si>
  <si>
    <t>00000221</t>
    <phoneticPr fontId="36" type="noConversion"/>
  </si>
  <si>
    <t>ATMEGA88PA-AU</t>
    <phoneticPr fontId="36" type="noConversion"/>
  </si>
  <si>
    <t>MCU, 8BIT, ATMEGA, 20MHZ, TQFP-32</t>
    <phoneticPr fontId="36" type="noConversion"/>
  </si>
  <si>
    <t>케이디티씨</t>
    <phoneticPr fontId="35" type="noConversion"/>
  </si>
  <si>
    <t>2017.02.08 환율</t>
    <phoneticPr fontId="35" type="noConversion"/>
  </si>
  <si>
    <t>00000212</t>
    <phoneticPr fontId="36" type="noConversion"/>
  </si>
  <si>
    <t>TR, NPN, DARL, 30V, SOT</t>
    <phoneticPr fontId="36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</si>
  <si>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</si>
  <si>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</si>
  <si>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</si>
  <si>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</si>
  <si>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>S2</t>
    <phoneticPr fontId="36" type="noConversion"/>
  </si>
  <si>
    <t>미정 (디지키)</t>
    <phoneticPr fontId="35" type="noConversion"/>
  </si>
  <si>
    <t>00000218</t>
  </si>
  <si>
    <t>2001-H03-100-tin</t>
    <phoneticPr fontId="35" type="noConversion"/>
  </si>
  <si>
    <t>plating(UL1007,24AWG)</t>
    <phoneticPr fontId="35" type="noConversion"/>
  </si>
  <si>
    <t>00000227</t>
  </si>
  <si>
    <t>KS-A1640H12CT</t>
    <phoneticPr fontId="36" type="noConversion"/>
  </si>
  <si>
    <t>Open Type, Transmit Ultra-Sound Sensor</t>
    <phoneticPr fontId="36" type="noConversion"/>
  </si>
  <si>
    <t>00000228</t>
  </si>
  <si>
    <t>KS-A1640H12CR</t>
    <phoneticPr fontId="36" type="noConversion"/>
  </si>
  <si>
    <t>Open Type, Receiver Ultra-Sound Sensor</t>
    <phoneticPr fontId="36" type="noConversion"/>
  </si>
  <si>
    <t>China</t>
    <phoneticPr fontId="35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</si>
  <si>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13</t>
    </r>
    <phoneticPr fontId="35" type="noConversion"/>
  </si>
  <si>
    <t>가속도 센서 파트</t>
    <phoneticPr fontId="35" type="noConversion"/>
  </si>
  <si>
    <t>RS-485 파트</t>
    <phoneticPr fontId="35" type="noConversion"/>
  </si>
  <si>
    <t>센서 보드 실장</t>
    <phoneticPr fontId="35" type="noConversion"/>
  </si>
  <si>
    <t>USM PCB</t>
    <phoneticPr fontId="35" type="noConversion"/>
  </si>
  <si>
    <t>USM PCB</t>
    <phoneticPr fontId="36" type="noConversion"/>
  </si>
  <si>
    <t>닛시전자</t>
    <phoneticPr fontId="35" type="noConversion"/>
  </si>
  <si>
    <t>P1</t>
    <phoneticPr fontId="35" type="noConversion"/>
  </si>
  <si>
    <t>USM SMT</t>
    <phoneticPr fontId="35" type="noConversion"/>
  </si>
  <si>
    <t>USM 조립/테스트</t>
    <phoneticPr fontId="35" type="noConversion"/>
  </si>
  <si>
    <t>태성전자</t>
    <phoneticPr fontId="35" type="noConversion"/>
  </si>
  <si>
    <t>USM Case</t>
    <phoneticPr fontId="35" type="noConversion"/>
  </si>
  <si>
    <t>동방스프링</t>
    <phoneticPr fontId="35" type="noConversion"/>
  </si>
  <si>
    <t>8Circuit DIP 스위치</t>
    <phoneticPr fontId="35" type="noConversion"/>
  </si>
  <si>
    <t>DSB</t>
    <phoneticPr fontId="35" type="noConversion"/>
  </si>
  <si>
    <t>DSB PCB</t>
    <phoneticPr fontId="35" type="noConversion"/>
  </si>
  <si>
    <t>닛시전자</t>
    <phoneticPr fontId="35" type="noConversion"/>
  </si>
  <si>
    <t>센서 보드 실장</t>
    <phoneticPr fontId="35" type="noConversion"/>
  </si>
  <si>
    <t>합계</t>
    <phoneticPr fontId="35" type="noConversion"/>
  </si>
  <si>
    <t>BCV27</t>
    <phoneticPr fontId="36" type="noConversion"/>
  </si>
  <si>
    <t>LGM Board</t>
    <phoneticPr fontId="36" type="noConversion"/>
  </si>
  <si>
    <t>PCB 수량</t>
    <phoneticPr fontId="36" type="noConversion"/>
  </si>
  <si>
    <t>사용수량</t>
    <phoneticPr fontId="36" type="noConversion"/>
  </si>
  <si>
    <t>C1,C3</t>
  </si>
  <si>
    <t>100nF</t>
    <phoneticPr fontId="36" type="noConversion"/>
  </si>
  <si>
    <t>0603Y104Z250BD, 1608, 100nF, 25V, -20/+80%</t>
    <phoneticPr fontId="36" type="noConversion"/>
  </si>
  <si>
    <t>YAGEO, Walsin</t>
    <phoneticPr fontId="36" type="noConversion"/>
  </si>
  <si>
    <t>TRJA685K016RNJ</t>
    <phoneticPr fontId="36" type="noConversion"/>
  </si>
  <si>
    <t>6.8uF, 3216, 16V, 10%, Tant</t>
    <phoneticPr fontId="36" type="noConversion"/>
  </si>
  <si>
    <t>AVX</t>
    <phoneticPr fontId="36" type="noConversion"/>
  </si>
  <si>
    <t>C4</t>
  </si>
  <si>
    <t>2.2uF</t>
    <phoneticPr fontId="36" type="noConversion"/>
  </si>
  <si>
    <t>0805F225Z160NT, 2012, 2.2uF, 16V, -20/+80%</t>
    <phoneticPr fontId="36" type="noConversion"/>
  </si>
  <si>
    <t>WALSIN</t>
    <phoneticPr fontId="36" type="noConversion"/>
  </si>
  <si>
    <t>C5</t>
  </si>
  <si>
    <t>1608, 50V, 10%</t>
    <phoneticPr fontId="36" type="noConversion"/>
  </si>
  <si>
    <t>00000222</t>
  </si>
  <si>
    <t>T05RC07</t>
  </si>
  <si>
    <t>LED, Red</t>
    <phoneticPr fontId="36" type="noConversion"/>
  </si>
  <si>
    <t>YINHUI</t>
    <phoneticPr fontId="36" type="noConversion"/>
  </si>
  <si>
    <t>D1,D2,D3,D4,D5,D6</t>
  </si>
  <si>
    <t>00000223</t>
  </si>
  <si>
    <t>T05GC03</t>
  </si>
  <si>
    <t>LED, Green</t>
    <phoneticPr fontId="36" type="noConversion"/>
  </si>
  <si>
    <t>D7,D8,D9,D10,D11,D12</t>
  </si>
  <si>
    <t>MMSD4148T1G</t>
    <phoneticPr fontId="36" type="noConversion"/>
  </si>
  <si>
    <t xml:space="preserve">SMT Switching Diode, 100V 200mA, 4ns, 2-pin SOD-123  </t>
    <phoneticPr fontId="36" type="noConversion"/>
  </si>
  <si>
    <t>ON Semiconductor</t>
    <phoneticPr fontId="36" type="noConversion"/>
  </si>
  <si>
    <t>D13,D14,D15,D16,D17</t>
  </si>
  <si>
    <t>2.54mm_Header_2열 6핀</t>
  </si>
  <si>
    <t>MMBT3904</t>
    <phoneticPr fontId="36" type="noConversion"/>
  </si>
  <si>
    <t>TR, NPN, 40V, 0.2A, SOT-23,</t>
    <phoneticPr fontId="36" type="noConversion"/>
  </si>
  <si>
    <t>Q1,Q2,Q3,Q4,Q5</t>
  </si>
  <si>
    <t>00000212</t>
  </si>
  <si>
    <t>BCV27</t>
    <phoneticPr fontId="36" type="noConversion"/>
  </si>
  <si>
    <t>TR, NPN, DARL,, 30V, SOT</t>
    <phoneticPr fontId="36" type="noConversion"/>
  </si>
  <si>
    <t>FAIRCHILD</t>
    <phoneticPr fontId="36" type="noConversion"/>
  </si>
  <si>
    <t>Q6</t>
  </si>
  <si>
    <t>00000211</t>
    <phoneticPr fontId="36" type="noConversion"/>
  </si>
  <si>
    <t>1K</t>
    <phoneticPr fontId="36" type="noConversion"/>
  </si>
  <si>
    <t>1K, 2012, 1%</t>
    <phoneticPr fontId="36" type="noConversion"/>
  </si>
  <si>
    <t>R1,R5</t>
  </si>
  <si>
    <t>2.7K, 1608, 1%</t>
    <phoneticPr fontId="36" type="noConversion"/>
  </si>
  <si>
    <t>R2,R6</t>
  </si>
  <si>
    <t xml:space="preserve">WR06X103FTL, 1608, 10K, 5%   </t>
    <phoneticPr fontId="36" type="noConversion"/>
  </si>
  <si>
    <t>R3</t>
  </si>
  <si>
    <t>3K, 1608, 1%</t>
    <phoneticPr fontId="36" type="noConversion"/>
  </si>
  <si>
    <t>R4,R7</t>
  </si>
  <si>
    <t>47K</t>
    <phoneticPr fontId="36" type="noConversion"/>
  </si>
  <si>
    <t>WR06X479JTL, 1608, 47K, 5%</t>
    <phoneticPr fontId="36" type="noConversion"/>
  </si>
  <si>
    <t>WALSIN</t>
    <phoneticPr fontId="36" type="noConversion"/>
  </si>
  <si>
    <t>R8</t>
  </si>
  <si>
    <t>100K</t>
    <phoneticPr fontId="36" type="noConversion"/>
  </si>
  <si>
    <t>100K, 1608, 1%</t>
    <phoneticPr fontId="36" type="noConversion"/>
  </si>
  <si>
    <t>R9,R11</t>
  </si>
  <si>
    <t>360K, 1608, 1%</t>
    <phoneticPr fontId="36" type="noConversion"/>
  </si>
  <si>
    <t>4.7K</t>
    <phoneticPr fontId="36" type="noConversion"/>
  </si>
  <si>
    <t>RC0603JR-074K7, 1608, 4.7K, 5%</t>
    <phoneticPr fontId="36" type="noConversion"/>
  </si>
  <si>
    <t>YAGEO</t>
    <phoneticPr fontId="36" type="noConversion"/>
  </si>
  <si>
    <t>R12,R13,R14,R18</t>
  </si>
  <si>
    <t>WR06X100JT, 1608, 10, 5%</t>
    <phoneticPr fontId="36" type="noConversion"/>
  </si>
  <si>
    <t>R15,R16</t>
  </si>
  <si>
    <t>1K, 1608, 1%</t>
    <phoneticPr fontId="36" type="noConversion"/>
  </si>
  <si>
    <t>R17</t>
  </si>
  <si>
    <t>15, 2012, 1%</t>
    <phoneticPr fontId="36" type="noConversion"/>
  </si>
  <si>
    <t>R19,R20</t>
  </si>
  <si>
    <t>00000213</t>
  </si>
  <si>
    <t>ATMEGA48PA-AU</t>
    <phoneticPr fontId="36" type="noConversion"/>
  </si>
  <si>
    <t>MCU, TQFP-32</t>
    <phoneticPr fontId="36" type="noConversion"/>
  </si>
  <si>
    <t>Atmel</t>
    <phoneticPr fontId="36" type="noConversion"/>
  </si>
  <si>
    <t>IC, VOLTAGE-REG ADJ W/SD 8-SOI</t>
    <phoneticPr fontId="36" type="noConversion"/>
  </si>
  <si>
    <t>TI</t>
    <phoneticPr fontId="36" type="noConversion"/>
  </si>
  <si>
    <t>SN65176BD</t>
    <phoneticPr fontId="36" type="noConversion"/>
  </si>
  <si>
    <t>IC, DIFF BUS, Transceiver, RS485, 8-SOIC</t>
    <phoneticPr fontId="36" type="noConversion"/>
  </si>
  <si>
    <t>SX-1</t>
    <phoneticPr fontId="36" type="noConversion"/>
  </si>
  <si>
    <t>SX-1(8MHZ), Crystal, 8MHz</t>
    <phoneticPr fontId="36" type="noConversion"/>
  </si>
  <si>
    <t>Sunny Electronics</t>
    <phoneticPr fontId="36" type="noConversion"/>
  </si>
  <si>
    <t>Vendor</t>
    <phoneticPr fontId="36" type="noConversion"/>
  </si>
  <si>
    <t>단가</t>
    <phoneticPr fontId="36" type="noConversion"/>
  </si>
  <si>
    <t>구매 금액</t>
    <phoneticPr fontId="36" type="noConversion"/>
  </si>
  <si>
    <t>구매 수량</t>
    <phoneticPr fontId="35" type="noConversion"/>
  </si>
  <si>
    <t>미정 (디지키)</t>
    <phoneticPr fontId="35" type="noConversion"/>
  </si>
  <si>
    <t>케이디티씨</t>
    <phoneticPr fontId="35" type="noConversion"/>
  </si>
  <si>
    <t>명성전자</t>
    <phoneticPr fontId="35" type="noConversion"/>
  </si>
  <si>
    <t>SERIAL</t>
    <phoneticPr fontId="2" type="noConversion"/>
  </si>
  <si>
    <t>올리브전자(미정)</t>
    <phoneticPr fontId="35" type="noConversion"/>
  </si>
  <si>
    <t>LGM PCB</t>
    <phoneticPr fontId="35" type="noConversion"/>
  </si>
  <si>
    <t xml:space="preserve">LGM, 2layer, 1.6T </t>
    <phoneticPr fontId="35" type="noConversion"/>
  </si>
  <si>
    <t>닛시전자</t>
    <phoneticPr fontId="35" type="noConversion"/>
  </si>
  <si>
    <t>LGM 조립/테스트</t>
    <phoneticPr fontId="35" type="noConversion"/>
  </si>
  <si>
    <t>태성전자</t>
    <phoneticPr fontId="35" type="noConversion"/>
  </si>
  <si>
    <t>닛시전자</t>
    <phoneticPr fontId="35" type="noConversion"/>
  </si>
  <si>
    <t>태성전자</t>
    <phoneticPr fontId="35" type="noConversion"/>
  </si>
  <si>
    <t>LGM SMT</t>
    <phoneticPr fontId="35" type="noConversion"/>
  </si>
  <si>
    <t>LGM Case</t>
    <phoneticPr fontId="35" type="noConversion"/>
  </si>
  <si>
    <t>회사 기존 자재(추정)</t>
    <phoneticPr fontId="2" type="noConversion"/>
  </si>
  <si>
    <t>SERIAL</t>
    <phoneticPr fontId="2" type="noConversion"/>
  </si>
  <si>
    <t>합계</t>
    <phoneticPr fontId="35" type="noConversion"/>
  </si>
  <si>
    <t>환율 1145</t>
    <phoneticPr fontId="35" type="noConversion"/>
  </si>
  <si>
    <t>TRJA685K016RNJ</t>
    <phoneticPr fontId="36" type="noConversion"/>
  </si>
  <si>
    <t>ATMEGA48PA-AU</t>
    <phoneticPr fontId="36" type="noConversion"/>
  </si>
  <si>
    <t>TLHR4405</t>
  </si>
  <si>
    <t>D1,D2,D3,D4</t>
  </si>
  <si>
    <t>J1,J2</t>
  </si>
  <si>
    <t>R1,R2,R3,R4,R5,R6,R7</t>
  </si>
  <si>
    <t>R8,R9,R10,R11</t>
  </si>
  <si>
    <t>00000224</t>
  </si>
  <si>
    <t xml:space="preserve">Project2. 종합 </t>
    <phoneticPr fontId="35" type="noConversion"/>
  </si>
  <si>
    <t>Quantity</t>
    <phoneticPr fontId="35" type="noConversion"/>
  </si>
  <si>
    <t>Project2</t>
    <phoneticPr fontId="35" type="noConversion"/>
  </si>
  <si>
    <t>Date</t>
    <phoneticPr fontId="35" type="noConversion"/>
  </si>
  <si>
    <t>Status</t>
    <phoneticPr fontId="35" type="noConversion"/>
  </si>
  <si>
    <t>Power</t>
    <phoneticPr fontId="35" type="noConversion"/>
  </si>
  <si>
    <t>DSB</t>
    <phoneticPr fontId="35" type="noConversion"/>
  </si>
  <si>
    <t>사용 수량</t>
    <phoneticPr fontId="35" type="noConversion"/>
  </si>
  <si>
    <t>C1,C12,C13,C17,C18,C19,C20,C22,C33,C35,C38,C39,C40,C41,C42,C43,C46,C51,C52,C53,C54</t>
    <phoneticPr fontId="36" type="noConversion"/>
  </si>
  <si>
    <t>16K</t>
    <phoneticPr fontId="36" type="noConversion"/>
  </si>
  <si>
    <t>16K, 1608, 1%</t>
    <phoneticPr fontId="36" type="noConversion"/>
  </si>
  <si>
    <t>R33</t>
    <phoneticPr fontId="36" type="noConversion"/>
  </si>
  <si>
    <t>Q4470-CL, 4470-CL</t>
    <phoneticPr fontId="36" type="noConversion"/>
  </si>
  <si>
    <t>Coilcraft</t>
    <phoneticPr fontId="36" type="noConversion"/>
  </si>
  <si>
    <t>IC, DRIVER FULL BRIDGE, SMD, 6201</t>
    <phoneticPr fontId="36" type="noConversion"/>
  </si>
  <si>
    <t>STMicroelectronics</t>
    <phoneticPr fontId="36" type="noConversion"/>
  </si>
  <si>
    <t>HEX Inverter, 14Lead, SOIC</t>
    <phoneticPr fontId="36" type="noConversion"/>
  </si>
  <si>
    <t>FAIRCHILD</t>
    <phoneticPr fontId="36" type="noConversion"/>
  </si>
  <si>
    <t>PhotoCoupler, SO-8</t>
    <phoneticPr fontId="36" type="noConversion"/>
  </si>
  <si>
    <t>Switching Regulators 0.5A STEP-DOWN, Vout= 5V</t>
    <phoneticPr fontId="36" type="noConversion"/>
  </si>
  <si>
    <t>TI</t>
    <phoneticPr fontId="36" type="noConversion"/>
  </si>
  <si>
    <t>Gate Drivers Transformer Driver, RS-485 Int</t>
    <phoneticPr fontId="36" type="noConversion"/>
  </si>
  <si>
    <t>MAXIM</t>
    <phoneticPr fontId="36" type="noConversion"/>
  </si>
  <si>
    <t>8-bit MCU, 128K Bytes, TQFP 64Pin</t>
    <phoneticPr fontId="36" type="noConversion"/>
  </si>
  <si>
    <t>Atmel</t>
    <phoneticPr fontId="36" type="noConversion"/>
  </si>
  <si>
    <t>Latch, 74HC</t>
    <phoneticPr fontId="36" type="noConversion"/>
  </si>
  <si>
    <t>SRAM, 1M</t>
    <phoneticPr fontId="36" type="noConversion"/>
  </si>
  <si>
    <t>ISSI</t>
    <phoneticPr fontId="36" type="noConversion"/>
  </si>
  <si>
    <t>Optocopler, Single Channel</t>
    <phoneticPr fontId="36" type="noConversion"/>
  </si>
  <si>
    <t>SN65176BD</t>
    <phoneticPr fontId="36" type="noConversion"/>
  </si>
  <si>
    <t>IC, DIFF BUS, Transceiver, RS485, 8-SOIC</t>
    <phoneticPr fontId="36" type="noConversion"/>
  </si>
  <si>
    <t xml:space="preserve">TVS Diode </t>
    <phoneticPr fontId="36" type="noConversion"/>
  </si>
  <si>
    <t>Semetec</t>
    <phoneticPr fontId="36" type="noConversion"/>
  </si>
  <si>
    <t>Analog Comparators, 2Channel, SOIC-8</t>
    <phoneticPr fontId="36" type="noConversion"/>
  </si>
  <si>
    <t>Harness, 3pin, 10cm, 24AWG</t>
    <phoneticPr fontId="36" type="noConversion"/>
  </si>
  <si>
    <t>LHE</t>
    <phoneticPr fontId="35" type="noConversion"/>
  </si>
  <si>
    <t>J1</t>
    <phoneticPr fontId="36" type="noConversion"/>
  </si>
  <si>
    <t>LED, RED, T-1 (3MM), 10MCD, 625NM</t>
    <phoneticPr fontId="36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</si>
  <si>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</si>
  <si>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</si>
  <si>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</si>
  <si>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</si>
  <si>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>00000166</t>
  </si>
  <si>
    <t>330, 1608, 1%</t>
    <phoneticPr fontId="36" type="noConversion"/>
  </si>
  <si>
    <t>00000230</t>
  </si>
  <si>
    <t>J4,J6</t>
    <phoneticPr fontId="35" type="noConversion"/>
  </si>
  <si>
    <t>BLM41PG750SN1</t>
    <phoneticPr fontId="35" type="noConversion"/>
  </si>
  <si>
    <t>00000225</t>
  </si>
  <si>
    <t>MOR_1W_0.51ohm</t>
    <phoneticPr fontId="36" type="noConversion"/>
  </si>
  <si>
    <t>00000209</t>
    <phoneticPr fontId="36" type="noConversion"/>
  </si>
  <si>
    <t>Varistors 300V 10A CLAMP</t>
    <phoneticPr fontId="36" type="noConversion"/>
  </si>
  <si>
    <t>Con. BARRIER STRIP, 3Circuit, 8.25MM</t>
    <phoneticPr fontId="36" type="noConversion"/>
  </si>
  <si>
    <t>종합</t>
    <phoneticPr fontId="35" type="noConversion"/>
  </si>
  <si>
    <t>Vendor</t>
    <phoneticPr fontId="35" type="noConversion"/>
  </si>
  <si>
    <t>0603X475K160CT, 4.7uF, 1608, 16V, 10%, X5R</t>
    <phoneticPr fontId="36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</si>
  <si>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</si>
  <si>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</si>
  <si>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</si>
  <si>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</si>
  <si>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>6.8uF, 3216, 16V, 10%, Tant</t>
    <phoneticPr fontId="36" type="noConversion"/>
  </si>
  <si>
    <t>AVX</t>
    <phoneticPr fontId="36" type="noConversion"/>
  </si>
  <si>
    <t>C12,C47,C48,C49,C52,C53,C54,C55,C56,C18,C27</t>
    <phoneticPr fontId="36" type="noConversion"/>
  </si>
  <si>
    <t>C50</t>
    <phoneticPr fontId="36" type="noConversion"/>
  </si>
  <si>
    <t>R10,R60,R62,R64,R66,R68,R70,R72,R74</t>
  </si>
  <si>
    <t>R11,R13</t>
    <phoneticPr fontId="2" type="noConversion"/>
  </si>
  <si>
    <t>R31,R32,R10,R20</t>
    <phoneticPr fontId="2" type="noConversion"/>
  </si>
  <si>
    <t>R43,R45,R47,R50,R54,R55,R56,R57,R58,R59,R61,R63,R65,R67,R69,R71,R73,R75</t>
  </si>
  <si>
    <t>LGM</t>
    <phoneticPr fontId="35" type="noConversion"/>
  </si>
  <si>
    <t>ATMEGA48PA-AU</t>
    <phoneticPr fontId="36" type="noConversion"/>
  </si>
  <si>
    <t>MCU, TQFP-32</t>
    <phoneticPr fontId="36" type="noConversion"/>
  </si>
  <si>
    <t>Atmel</t>
    <phoneticPr fontId="36" type="noConversion"/>
  </si>
  <si>
    <t>C50</t>
    <phoneticPr fontId="36" type="noConversion"/>
  </si>
  <si>
    <t>R10,R60,R62,R64,R66,R68,R70,R72,R74</t>
    <phoneticPr fontId="36" type="noConversion"/>
  </si>
  <si>
    <t>S2</t>
    <phoneticPr fontId="36" type="noConversion"/>
  </si>
  <si>
    <t>C12C56,C18</t>
    <phoneticPr fontId="36" type="noConversion"/>
  </si>
  <si>
    <t>R31,R32,R20</t>
    <phoneticPr fontId="2" type="noConversion"/>
  </si>
  <si>
    <t>R61,R63,R65,R67,R69,R71,R73,R75</t>
  </si>
  <si>
    <r>
      <t>U1</t>
    </r>
    <r>
      <rPr>
        <sz val="11"/>
        <color theme="1"/>
        <rFont val="맑은 고딕"/>
        <family val="3"/>
        <charset val="129"/>
        <scheme val="minor"/>
      </rPr>
      <t>3</t>
    </r>
    <phoneticPr fontId="2" type="noConversion"/>
  </si>
  <si>
    <t>P1</t>
    <phoneticPr fontId="2" type="noConversion"/>
  </si>
  <si>
    <t>P1</t>
    <phoneticPr fontId="2" type="noConversion"/>
  </si>
  <si>
    <t xml:space="preserve">BILL OF MATERIAL </t>
    <phoneticPr fontId="2" type="noConversion"/>
  </si>
  <si>
    <t>USM Board (Insert 485_Accel)</t>
    <phoneticPr fontId="2" type="noConversion"/>
  </si>
  <si>
    <t>단가</t>
    <phoneticPr fontId="35" type="noConversion"/>
  </si>
  <si>
    <t>구매 금액</t>
    <phoneticPr fontId="35" type="noConversion"/>
  </si>
  <si>
    <t>구매 수량</t>
    <phoneticPr fontId="35" type="noConversion"/>
  </si>
  <si>
    <t>명성전자</t>
    <phoneticPr fontId="35" type="noConversion"/>
  </si>
  <si>
    <t>China</t>
    <phoneticPr fontId="2" type="noConversion"/>
  </si>
  <si>
    <t>China</t>
    <phoneticPr fontId="2" type="noConversion"/>
  </si>
  <si>
    <t>SERIAL</t>
    <phoneticPr fontId="2" type="noConversion"/>
  </si>
  <si>
    <t>미정</t>
    <phoneticPr fontId="2" type="noConversion"/>
  </si>
  <si>
    <t>사용 수량</t>
    <phoneticPr fontId="35" type="noConversion"/>
  </si>
  <si>
    <t>현재고</t>
    <phoneticPr fontId="35" type="noConversion"/>
  </si>
  <si>
    <t>R31,R32,R20</t>
    <phoneticPr fontId="2" type="noConversion"/>
  </si>
  <si>
    <t>00000208</t>
    <phoneticPr fontId="35" type="noConversion"/>
  </si>
  <si>
    <t>명성전자</t>
    <phoneticPr fontId="35" type="noConversion"/>
  </si>
  <si>
    <t>J3,J7</t>
    <phoneticPr fontId="35" type="noConversion"/>
  </si>
  <si>
    <t>2.54mm, 6pin, Header</t>
    <phoneticPr fontId="36" type="noConversion"/>
  </si>
  <si>
    <t>China</t>
    <phoneticPr fontId="36" type="noConversion"/>
  </si>
  <si>
    <t>2.54mm, 8pin, Header</t>
    <phoneticPr fontId="35" type="noConversion"/>
  </si>
  <si>
    <t>J5</t>
    <phoneticPr fontId="35" type="noConversion"/>
  </si>
  <si>
    <t>ERZVF2M470, TVS Varistor, ZNR Series Surge Absorber 2.5A 93V</t>
    <phoneticPr fontId="36" type="noConversion"/>
  </si>
  <si>
    <t>대체품 찾아야함</t>
    <phoneticPr fontId="35" type="noConversion"/>
  </si>
  <si>
    <t>On Shore Technology Inc</t>
    <phoneticPr fontId="35" type="noConversion"/>
  </si>
  <si>
    <t>B82464A4474K</t>
    <phoneticPr fontId="36" type="noConversion"/>
  </si>
  <si>
    <t>EPCOS</t>
    <phoneticPr fontId="35" type="noConversion"/>
  </si>
  <si>
    <t>On Shore Technology Inc</t>
    <phoneticPr fontId="36" type="noConversion"/>
  </si>
  <si>
    <t>MMZ2012R150A</t>
    <phoneticPr fontId="36" type="noConversion"/>
  </si>
  <si>
    <t>TDK</t>
    <phoneticPr fontId="36" type="noConversion"/>
  </si>
  <si>
    <t>비고</t>
    <phoneticPr fontId="35" type="noConversion"/>
  </si>
  <si>
    <t>A3961-WR02</t>
    <phoneticPr fontId="35" type="noConversion"/>
  </si>
  <si>
    <t>LHE</t>
    <phoneticPr fontId="35" type="noConversion"/>
  </si>
  <si>
    <t>2pin, power, 3.96mm, R/A, Hedaer Connector</t>
    <phoneticPr fontId="36" type="noConversion"/>
  </si>
  <si>
    <t>2.54mm_6pin_Header</t>
    <phoneticPr fontId="36" type="noConversion"/>
  </si>
  <si>
    <r>
      <t>C10,C11,C24,C26</t>
    </r>
    <r>
      <rPr>
        <sz val="11"/>
        <color theme="1"/>
        <rFont val="맑은 고딕"/>
        <family val="3"/>
        <charset val="129"/>
        <scheme val="minor"/>
      </rPr>
      <t>,C47,C48</t>
    </r>
    <phoneticPr fontId="35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</si>
  <si>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32</t>
    </r>
    <phoneticPr fontId="35" type="noConversion"/>
  </si>
  <si>
    <t>1uF</t>
    <phoneticPr fontId="35" type="noConversion"/>
  </si>
  <si>
    <t>1uF, 3216, 25V</t>
    <phoneticPr fontId="35" type="noConversion"/>
  </si>
  <si>
    <t>China</t>
    <phoneticPr fontId="35" type="noConversion"/>
  </si>
  <si>
    <t>케이디티씨</t>
    <phoneticPr fontId="35" type="noConversion"/>
  </si>
  <si>
    <t>엘레파츠</t>
    <phoneticPr fontId="35" type="noConversion"/>
  </si>
  <si>
    <t>알리익스프레스</t>
    <phoneticPr fontId="35" type="noConversion"/>
  </si>
  <si>
    <t>4일, 기존제품 비쌈.</t>
    <phoneticPr fontId="35" type="noConversion"/>
  </si>
  <si>
    <t>SCM PCB</t>
    <phoneticPr fontId="36" type="noConversion"/>
  </si>
  <si>
    <t>SCM PCB</t>
    <phoneticPr fontId="35" type="noConversion"/>
  </si>
  <si>
    <t>SCM 조립/테스트</t>
    <phoneticPr fontId="35" type="noConversion"/>
  </si>
  <si>
    <t>SCM SMT</t>
    <phoneticPr fontId="35" type="noConversion"/>
  </si>
  <si>
    <t>SCM Case</t>
    <phoneticPr fontId="35" type="noConversion"/>
  </si>
  <si>
    <t>A3961-H02-170-tin</t>
  </si>
  <si>
    <t>00000230</t>
    <phoneticPr fontId="36" type="noConversion"/>
  </si>
  <si>
    <t>2213S-10G</t>
    <phoneticPr fontId="36" type="noConversion"/>
  </si>
  <si>
    <t>BOARD-BOARD CONNECTOR, HEADER, 10 POSITION, 2ROW</t>
    <phoneticPr fontId="36" type="noConversion"/>
  </si>
  <si>
    <t>MULTICOMP</t>
    <phoneticPr fontId="36" type="noConversion"/>
  </si>
  <si>
    <t>00000231</t>
  </si>
  <si>
    <t>plating(UL1007,20AWG), Harness</t>
    <phoneticPr fontId="36" type="noConversion"/>
  </si>
  <si>
    <t>LHE</t>
    <phoneticPr fontId="35" type="noConversion"/>
  </si>
  <si>
    <t>00000232</t>
    <phoneticPr fontId="35" type="noConversion"/>
  </si>
  <si>
    <t>00000233</t>
    <phoneticPr fontId="35" type="noConversion"/>
  </si>
  <si>
    <t>00000235</t>
    <phoneticPr fontId="35" type="noConversion"/>
  </si>
  <si>
    <t>2.54mm, 8pin, Header</t>
    <phoneticPr fontId="35" type="noConversion"/>
  </si>
  <si>
    <t>China</t>
    <phoneticPr fontId="36" type="noConversion"/>
  </si>
  <si>
    <t>00000230</t>
    <phoneticPr fontId="36" type="noConversion"/>
  </si>
  <si>
    <t>BOARD-BOARD CONNECTOR, HEADER, 10 POSITION, 2ROW</t>
    <phoneticPr fontId="36" type="noConversion"/>
  </si>
  <si>
    <t>plating(UL1007,20AWG), Harness</t>
    <phoneticPr fontId="36" type="noConversion"/>
  </si>
  <si>
    <t>LHE</t>
    <phoneticPr fontId="35" type="noConversion"/>
  </si>
  <si>
    <t>J3,J7</t>
    <phoneticPr fontId="35" type="noConversion"/>
  </si>
  <si>
    <t>00000235</t>
    <phoneticPr fontId="35" type="noConversion"/>
  </si>
  <si>
    <t>1uF</t>
    <phoneticPr fontId="35" type="noConversion"/>
  </si>
  <si>
    <t>1uF, 3216, 25V</t>
    <phoneticPr fontId="35" type="noConversion"/>
  </si>
  <si>
    <t>FCI</t>
    <phoneticPr fontId="36" type="noConversion"/>
  </si>
  <si>
    <t>76342-305LF, 2Row, 5+5way, Socket</t>
    <phoneticPr fontId="36" type="noConversion"/>
  </si>
  <si>
    <t>2.54mm_2x3_pin_Header</t>
  </si>
  <si>
    <t>00000236</t>
  </si>
  <si>
    <t>2.54mm, 2x3_pin, Header</t>
    <phoneticPr fontId="36" type="noConversion"/>
  </si>
  <si>
    <t>China</t>
    <phoneticPr fontId="2" type="noConversion"/>
  </si>
  <si>
    <t>케이디티씨</t>
    <phoneticPr fontId="35" type="noConversion"/>
  </si>
  <si>
    <t>C12,C47,C49,C50,C52,C53,C54,C55,C56,C18,C27</t>
    <phoneticPr fontId="35" type="noConversion"/>
  </si>
  <si>
    <t>U13</t>
    <phoneticPr fontId="35" type="noConversion"/>
  </si>
  <si>
    <t>2.54mm_8pin_Header</t>
    <phoneticPr fontId="35" type="noConversion"/>
  </si>
  <si>
    <t>C32</t>
    <phoneticPr fontId="35" type="noConversion"/>
  </si>
  <si>
    <t>명성전자</t>
    <phoneticPr fontId="2" type="noConversion"/>
  </si>
  <si>
    <t>진행 상태</t>
    <phoneticPr fontId="35" type="noConversion"/>
  </si>
  <si>
    <t>완료</t>
    <phoneticPr fontId="35" type="noConversion"/>
  </si>
  <si>
    <t>2pin, 2mm, Vertical, Connector</t>
    <phoneticPr fontId="36" type="noConversion"/>
  </si>
  <si>
    <r>
      <t>2.54mm_8</t>
    </r>
    <r>
      <rPr>
        <sz val="11"/>
        <color theme="1"/>
        <rFont val="맑은 고딕"/>
        <family val="3"/>
        <charset val="129"/>
        <scheme val="minor"/>
      </rPr>
      <t>pin_Header</t>
    </r>
    <r>
      <rPr>
        <sz val="11"/>
        <color theme="1"/>
        <rFont val="맑은 고딕"/>
        <family val="3"/>
        <charset val="129"/>
        <scheme val="minor"/>
      </rPr>
      <t>/dni</t>
    </r>
    <phoneticPr fontId="35" type="noConversion"/>
  </si>
  <si>
    <t>제품 단가</t>
    <phoneticPr fontId="35" type="noConversion"/>
  </si>
  <si>
    <t>비고</t>
    <phoneticPr fontId="35" type="noConversion"/>
  </si>
  <si>
    <t>SMPS</t>
    <phoneticPr fontId="35" type="noConversion"/>
  </si>
  <si>
    <t>C100-W1V24</t>
    <phoneticPr fontId="35" type="noConversion"/>
  </si>
  <si>
    <t>제품 단가(가속도 센서 제외)</t>
    <phoneticPr fontId="35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</si>
  <si>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hina</t>
    </r>
    <phoneticPr fontId="35" type="noConversion"/>
  </si>
  <si>
    <t>RLC_TX 삭제</t>
    <phoneticPr fontId="35" type="noConversion"/>
  </si>
  <si>
    <t>485파트 삭제</t>
    <phoneticPr fontId="35" type="noConversion"/>
  </si>
  <si>
    <t>C2</t>
    <phoneticPr fontId="35" type="noConversion"/>
  </si>
  <si>
    <t>OSTYK41203030</t>
    <phoneticPr fontId="36" type="noConversion"/>
  </si>
  <si>
    <t>알리바바 구매예정, 견적요청 중</t>
    <phoneticPr fontId="35" type="noConversion"/>
  </si>
  <si>
    <t>China</t>
    <phoneticPr fontId="35" type="noConversion"/>
  </si>
  <si>
    <t>구매 완료</t>
    <phoneticPr fontId="35" type="noConversion"/>
  </si>
  <si>
    <t>IS62C1024AL-35QLI</t>
    <phoneticPr fontId="36" type="noConversion"/>
  </si>
  <si>
    <t>ATMEGA128-16AU</t>
    <phoneticPr fontId="36" type="noConversion"/>
  </si>
  <si>
    <t>명성전자</t>
    <phoneticPr fontId="35" type="noConversion"/>
  </si>
  <si>
    <t>76342-305LF</t>
    <phoneticPr fontId="36" type="noConversion"/>
  </si>
  <si>
    <t>China</t>
    <phoneticPr fontId="35" type="noConversion"/>
  </si>
  <si>
    <t>명성전자</t>
    <phoneticPr fontId="2" type="noConversion"/>
  </si>
  <si>
    <t>케이디티씨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</si>
  <si>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</si>
  <si>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</si>
  <si>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</si>
  <si>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</si>
  <si>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</si>
  <si>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</si>
  <si>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</si>
  <si>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명성전자</t>
    <phoneticPr fontId="35" type="noConversion"/>
  </si>
  <si>
    <t>China</t>
    <phoneticPr fontId="35" type="noConversion"/>
  </si>
  <si>
    <t>명성전자</t>
    <phoneticPr fontId="2" type="noConversion"/>
  </si>
  <si>
    <t>제일전자</t>
    <phoneticPr fontId="35" type="noConversion"/>
  </si>
  <si>
    <t>ATMEGA128-16AU</t>
    <phoneticPr fontId="36" type="noConversion"/>
  </si>
  <si>
    <t>엘레파츠</t>
    <phoneticPr fontId="35" type="noConversion"/>
  </si>
  <si>
    <t>00000215</t>
  </si>
  <si>
    <t>A2001-WR02</t>
  </si>
  <si>
    <t>R/A Connector  2 pin</t>
    <phoneticPr fontId="36" type="noConversion"/>
  </si>
  <si>
    <t>LHE</t>
    <phoneticPr fontId="36" type="noConversion"/>
  </si>
  <si>
    <t>LHE</t>
    <phoneticPr fontId="35" type="noConversion"/>
  </si>
  <si>
    <t>China</t>
    <phoneticPr fontId="35" type="noConversion"/>
  </si>
  <si>
    <t>00000233</t>
    <phoneticPr fontId="35" type="noConversion"/>
  </si>
  <si>
    <t>2.54mm_6pin_Header</t>
    <phoneticPr fontId="36" type="noConversion"/>
  </si>
  <si>
    <t>2.54mm, 6pin, Header</t>
    <phoneticPr fontId="36" type="noConversion"/>
  </si>
  <si>
    <t>China</t>
    <phoneticPr fontId="36" type="noConversion"/>
  </si>
  <si>
    <t>o</t>
    <phoneticPr fontId="35" type="noConversion"/>
  </si>
  <si>
    <t>J5</t>
    <phoneticPr fontId="35" type="noConversion"/>
  </si>
  <si>
    <t>China</t>
    <phoneticPr fontId="2" type="noConversion"/>
  </si>
  <si>
    <t>00000221</t>
  </si>
  <si>
    <t>ATMEGA88PA-AU</t>
    <phoneticPr fontId="36" type="noConversion"/>
  </si>
  <si>
    <t>MCU, 8BIT, ATMEGA, 20MHZ, TQFP-32</t>
    <phoneticPr fontId="36" type="noConversion"/>
  </si>
  <si>
    <t>케이디티씨</t>
    <phoneticPr fontId="35" type="noConversion"/>
  </si>
  <si>
    <t>Q1,Q2,Q3,Q4,Q5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</si>
  <si>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</si>
  <si>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</si>
  <si>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</si>
  <si>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</si>
  <si>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</si>
  <si>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</si>
  <si>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</si>
  <si>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</si>
  <si>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</si>
  <si>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</si>
  <si>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</si>
  <si>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삼성전자</t>
    <phoneticPr fontId="35" type="noConversion"/>
  </si>
  <si>
    <t>삼영 E/C 330UF 35V MVG</t>
    <phoneticPr fontId="35" type="noConversion"/>
  </si>
  <si>
    <t>FAIRCHILD</t>
    <phoneticPr fontId="36" type="noConversion"/>
  </si>
  <si>
    <t>47nF</t>
    <phoneticPr fontId="35" type="noConversion"/>
  </si>
  <si>
    <t>Tx, Ultra Sound Sensor, 40KHz</t>
    <phoneticPr fontId="35" type="noConversion"/>
  </si>
  <si>
    <t>COSSON</t>
    <phoneticPr fontId="35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</si>
  <si>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x</t>
    </r>
    <phoneticPr fontId="35" type="noConversion"/>
  </si>
  <si>
    <t>Rx</t>
    <phoneticPr fontId="35" type="noConversion"/>
  </si>
  <si>
    <t>KS-A1640H12CR</t>
    <phoneticPr fontId="35" type="noConversion"/>
  </si>
  <si>
    <t>Rx, Ultra Sound Sensor, 40KHz</t>
    <phoneticPr fontId="35" type="noConversion"/>
  </si>
  <si>
    <t>2.54mm, 2x3_pin, Header</t>
    <phoneticPr fontId="36" type="noConversion"/>
  </si>
  <si>
    <t>00000239</t>
  </si>
  <si>
    <t>00000238</t>
    <phoneticPr fontId="35" type="noConversion"/>
  </si>
  <si>
    <t>사용 안함</t>
    <phoneticPr fontId="35" type="noConversion"/>
  </si>
  <si>
    <t>올리브전자</t>
    <phoneticPr fontId="35" type="noConversion"/>
  </si>
  <si>
    <t>가속도 센서</t>
    <phoneticPr fontId="35" type="noConversion"/>
  </si>
  <si>
    <t>완료</t>
    <phoneticPr fontId="35" type="noConversion"/>
  </si>
  <si>
    <t>예정</t>
    <phoneticPr fontId="35" type="noConversion"/>
  </si>
  <si>
    <t>예정</t>
    <phoneticPr fontId="35" type="noConversion"/>
  </si>
  <si>
    <t>명성전자</t>
    <phoneticPr fontId="2" type="noConversion"/>
  </si>
  <si>
    <t>scm에만 사용</t>
    <phoneticPr fontId="35" type="noConversion"/>
  </si>
  <si>
    <t>485 파트</t>
    <phoneticPr fontId="35" type="noConversion"/>
  </si>
  <si>
    <t>2K</t>
    <phoneticPr fontId="35" type="noConversion"/>
  </si>
  <si>
    <t>2K, 2012, 1%</t>
    <phoneticPr fontId="36" type="noConversion"/>
  </si>
  <si>
    <t>1K</t>
    <phoneticPr fontId="36" type="noConversion"/>
  </si>
  <si>
    <t>USM(Insert 485_Accel_Switch)</t>
    <phoneticPr fontId="35" type="noConversion"/>
  </si>
  <si>
    <t>C2</t>
    <phoneticPr fontId="35" type="noConversion"/>
  </si>
  <si>
    <t>SCM(팬파트 삭제)</t>
    <phoneticPr fontId="35" type="noConversion"/>
  </si>
  <si>
    <t>o</t>
    <phoneticPr fontId="35" type="noConversion"/>
  </si>
  <si>
    <t>NO.</t>
    <phoneticPr fontId="35" type="noConversion"/>
  </si>
  <si>
    <t>1000개만 구입 필요할때마다 실장해서 판매</t>
    <phoneticPr fontId="35" type="noConversion"/>
  </si>
  <si>
    <t>부족수량= 사용 수량 - 현재고</t>
    <phoneticPr fontId="35" type="noConversion"/>
  </si>
  <si>
    <t>00000240</t>
    <phoneticPr fontId="35" type="noConversion"/>
  </si>
  <si>
    <t>00000241</t>
    <phoneticPr fontId="35" type="noConversion"/>
  </si>
  <si>
    <t>2.54mm_2x3_pin_Header, 10</t>
    <phoneticPr fontId="35" type="noConversion"/>
  </si>
  <si>
    <t>A2001-H03-060-tin</t>
    <phoneticPr fontId="36" type="noConversion"/>
  </si>
  <si>
    <t>00000237</t>
    <phoneticPr fontId="35" type="noConversion"/>
  </si>
  <si>
    <t>o</t>
    <phoneticPr fontId="35" type="noConversion"/>
  </si>
  <si>
    <t>o</t>
    <phoneticPr fontId="35" type="noConversion"/>
  </si>
  <si>
    <t>360, 2012, 1%</t>
    <phoneticPr fontId="36" type="noConversion"/>
  </si>
  <si>
    <t>USM(DNI 485_Acce)</t>
    <phoneticPr fontId="35" type="noConversion"/>
  </si>
  <si>
    <t>6.8uF, 3216, 6.3V, 10%, Tant</t>
    <phoneticPr fontId="35" type="noConversion"/>
  </si>
  <si>
    <t>P2</t>
    <phoneticPr fontId="2" type="noConversion"/>
  </si>
  <si>
    <t>USM Board (DNI 485_Accel)</t>
    <phoneticPr fontId="2" type="noConversion"/>
  </si>
  <si>
    <t>P2</t>
    <phoneticPr fontId="2" type="noConversion"/>
  </si>
  <si>
    <t>사용 수량</t>
    <phoneticPr fontId="35" type="noConversion"/>
  </si>
  <si>
    <t>변경 대상</t>
    <phoneticPr fontId="36" type="noConversion"/>
  </si>
  <si>
    <t>변경 내용</t>
    <phoneticPr fontId="36" type="noConversion"/>
  </si>
  <si>
    <t>C12C56,C18</t>
    <phoneticPr fontId="36" type="noConversion"/>
  </si>
  <si>
    <t>47nF</t>
    <phoneticPr fontId="36" type="noConversion"/>
  </si>
  <si>
    <t>47nF, 2012, 50V, 10%</t>
    <phoneticPr fontId="36" type="noConversion"/>
  </si>
  <si>
    <t>YINHUI</t>
    <phoneticPr fontId="36" type="noConversion"/>
  </si>
  <si>
    <t>LED, Green</t>
    <phoneticPr fontId="36" type="noConversion"/>
  </si>
  <si>
    <t>MMSD4148T1G</t>
    <phoneticPr fontId="36" type="noConversion"/>
  </si>
  <si>
    <t xml:space="preserve">SMT Switching Diode, 100V 200mA, 4ns, 2-pin SOD-123  </t>
    <phoneticPr fontId="36" type="noConversion"/>
  </si>
  <si>
    <t>2.54mm_2x3_pin_Header</t>
    <phoneticPr fontId="35" type="noConversion"/>
  </si>
  <si>
    <t>MMBT3904</t>
    <phoneticPr fontId="36" type="noConversion"/>
  </si>
  <si>
    <t>TR, NPN, 40V, 0.2A, SOT-23,</t>
    <phoneticPr fontId="36" type="noConversion"/>
  </si>
  <si>
    <t>Q1,Q2,Q3,Q4,Q5</t>
    <phoneticPr fontId="35" type="noConversion"/>
  </si>
  <si>
    <t>00000240</t>
    <phoneticPr fontId="35" type="noConversion"/>
  </si>
  <si>
    <t>360, 2012, 1%</t>
    <phoneticPr fontId="36" type="noConversion"/>
  </si>
  <si>
    <t>2.7K, 1608, 1%</t>
    <phoneticPr fontId="36" type="noConversion"/>
  </si>
  <si>
    <t xml:space="preserve">WR06X103FTL, 1608, 10K, 5%   </t>
    <phoneticPr fontId="36" type="noConversion"/>
  </si>
  <si>
    <t>3K, 1608, 1%</t>
    <phoneticPr fontId="36" type="noConversion"/>
  </si>
  <si>
    <t>100K</t>
    <phoneticPr fontId="36" type="noConversion"/>
  </si>
  <si>
    <t>100K, 1608, 1%</t>
    <phoneticPr fontId="36" type="noConversion"/>
  </si>
  <si>
    <t>360K, 1608, 1%</t>
    <phoneticPr fontId="36" type="noConversion"/>
  </si>
  <si>
    <t>MCU, TQFP-32</t>
    <phoneticPr fontId="36" type="noConversion"/>
  </si>
  <si>
    <t>Atmel</t>
    <phoneticPr fontId="36" type="noConversion"/>
  </si>
  <si>
    <t>IC, VOLTAGE-REG ADJ W/SD 8-SOI</t>
    <phoneticPr fontId="36" type="noConversion"/>
  </si>
  <si>
    <t>SX-1</t>
    <phoneticPr fontId="36" type="noConversion"/>
  </si>
  <si>
    <t>SX-1(8MHZ), Crystal, 8MHz</t>
    <phoneticPr fontId="36" type="noConversion"/>
  </si>
  <si>
    <t>Sunny Electronics</t>
    <phoneticPr fontId="36" type="noConversion"/>
  </si>
  <si>
    <t xml:space="preserve">BILL OF MATERIAL </t>
    <phoneticPr fontId="2" type="noConversion"/>
  </si>
  <si>
    <t>TRJA685K016RNJ</t>
    <phoneticPr fontId="36" type="noConversion"/>
  </si>
  <si>
    <t>6.8uF, 3216, 16V, 10%, Tant</t>
    <phoneticPr fontId="36" type="noConversion"/>
  </si>
  <si>
    <t>AVX</t>
    <phoneticPr fontId="36" type="noConversion"/>
  </si>
  <si>
    <t>2.54mm_2x3_pin_Header, 10</t>
    <phoneticPr fontId="35" type="noConversion"/>
  </si>
  <si>
    <t>2.54mm, 2x3_pin, Header</t>
    <phoneticPr fontId="36" type="noConversion"/>
  </si>
  <si>
    <t>LHE</t>
    <phoneticPr fontId="35" type="noConversion"/>
  </si>
  <si>
    <t>00000212</t>
    <phoneticPr fontId="36" type="noConversion"/>
  </si>
  <si>
    <t>BCV27</t>
    <phoneticPr fontId="36" type="noConversion"/>
  </si>
  <si>
    <t>TR, NPN, DARL, 30V, SOT</t>
    <phoneticPr fontId="36" type="noConversion"/>
  </si>
  <si>
    <t>R11,R13</t>
    <phoneticPr fontId="2" type="noConversion"/>
  </si>
  <si>
    <t>R31,R32,R20</t>
    <phoneticPr fontId="2" type="noConversion"/>
  </si>
  <si>
    <t>00000239</t>
    <phoneticPr fontId="35" type="noConversion"/>
  </si>
  <si>
    <t>2K</t>
    <phoneticPr fontId="36" type="noConversion"/>
  </si>
  <si>
    <t>2K, 2012, 1%</t>
    <phoneticPr fontId="36" type="noConversion"/>
  </si>
  <si>
    <t>R37,R41</t>
    <phoneticPr fontId="2" type="noConversion"/>
  </si>
  <si>
    <t>1K--&gt; 2K 변경(LED전류 18mA)</t>
    <phoneticPr fontId="35" type="noConversion"/>
  </si>
  <si>
    <t>LED 전류제한 저항값</t>
    <phoneticPr fontId="35" type="noConversion"/>
  </si>
  <si>
    <t>ATMEGA88PA-AU</t>
    <phoneticPr fontId="36" type="noConversion"/>
  </si>
  <si>
    <t>MCU, 8BIT, ATMEGA, 20MHZ, TQFP-32</t>
    <phoneticPr fontId="36" type="noConversion"/>
  </si>
  <si>
    <t>P0-1</t>
    <phoneticPr fontId="35" type="noConversion"/>
  </si>
  <si>
    <t>LGM Board</t>
    <phoneticPr fontId="36" type="noConversion"/>
  </si>
  <si>
    <t>PCB 수량</t>
    <phoneticPr fontId="36" type="noConversion"/>
  </si>
  <si>
    <t>사용수량</t>
    <phoneticPr fontId="36" type="noConversion"/>
  </si>
  <si>
    <t>변경 대상</t>
    <phoneticPr fontId="36" type="noConversion"/>
  </si>
  <si>
    <t>변경 내용</t>
    <phoneticPr fontId="36" type="noConversion"/>
  </si>
  <si>
    <t>15pF</t>
    <phoneticPr fontId="36" type="noConversion"/>
  </si>
  <si>
    <t>0603N150J500LT, 1608, 15pF, 50V, 5%</t>
    <phoneticPr fontId="36" type="noConversion"/>
  </si>
  <si>
    <t>WALSIN</t>
    <phoneticPr fontId="36" type="noConversion"/>
  </si>
  <si>
    <t>100nF</t>
    <phoneticPr fontId="36" type="noConversion"/>
  </si>
  <si>
    <t>0603Y104Z250BD, 1608, 100nF, 25V, -20/+80%</t>
    <phoneticPr fontId="36" type="noConversion"/>
  </si>
  <si>
    <t>YAGEO, Walsin</t>
    <phoneticPr fontId="36" type="noConversion"/>
  </si>
  <si>
    <t>C2</t>
    <phoneticPr fontId="35" type="noConversion"/>
  </si>
  <si>
    <t>TRJA685K016RNJ</t>
    <phoneticPr fontId="36" type="noConversion"/>
  </si>
  <si>
    <t>6.8uF, 3216, 16V, 10%, Tant</t>
    <phoneticPr fontId="36" type="noConversion"/>
  </si>
  <si>
    <t>AVX</t>
    <phoneticPr fontId="36" type="noConversion"/>
  </si>
  <si>
    <t>2.2uF</t>
    <phoneticPr fontId="36" type="noConversion"/>
  </si>
  <si>
    <t>0805F225Z160NT, 2012, 2.2uF, 16V, -20/+80%</t>
    <phoneticPr fontId="36" type="noConversion"/>
  </si>
  <si>
    <t>1608, 50V, 10%</t>
    <phoneticPr fontId="36" type="noConversion"/>
  </si>
  <si>
    <t>LED, Red</t>
    <phoneticPr fontId="36" type="noConversion"/>
  </si>
  <si>
    <t>YINHUI</t>
    <phoneticPr fontId="36" type="noConversion"/>
  </si>
  <si>
    <t xml:space="preserve">BILL OF MATERIAL </t>
    <phoneticPr fontId="36" type="noConversion"/>
  </si>
  <si>
    <t>Part Number</t>
    <phoneticPr fontId="36" type="noConversion"/>
  </si>
  <si>
    <t>Rev No.</t>
    <phoneticPr fontId="36" type="noConversion"/>
  </si>
  <si>
    <t>00</t>
    <phoneticPr fontId="36" type="noConversion"/>
  </si>
  <si>
    <t>작성자</t>
    <phoneticPr fontId="36" type="noConversion"/>
  </si>
  <si>
    <t>김진아</t>
    <phoneticPr fontId="36" type="noConversion"/>
  </si>
  <si>
    <t>Part Description</t>
    <phoneticPr fontId="36" type="noConversion"/>
  </si>
  <si>
    <t>SCM Board</t>
    <phoneticPr fontId="36" type="noConversion"/>
  </si>
  <si>
    <t>PCB Version</t>
    <phoneticPr fontId="36" type="noConversion"/>
  </si>
  <si>
    <t>P1</t>
    <phoneticPr fontId="36" type="noConversion"/>
  </si>
  <si>
    <t>DATE</t>
    <phoneticPr fontId="36" type="noConversion"/>
  </si>
  <si>
    <t>No</t>
    <phoneticPr fontId="36" type="noConversion"/>
  </si>
  <si>
    <t>품번 중복</t>
    <phoneticPr fontId="36" type="noConversion"/>
  </si>
  <si>
    <t>Material No.</t>
    <phoneticPr fontId="43" type="noConversion"/>
  </si>
  <si>
    <t>품명(Part description)</t>
    <phoneticPr fontId="43" type="noConversion"/>
  </si>
  <si>
    <t>규격(Specification)</t>
    <phoneticPr fontId="36" type="noConversion"/>
  </si>
  <si>
    <t>MAKER</t>
    <phoneticPr fontId="36" type="noConversion"/>
  </si>
  <si>
    <t>Quantity</t>
    <phoneticPr fontId="36" type="noConversion"/>
  </si>
  <si>
    <t>Reference</t>
    <phoneticPr fontId="36" type="noConversion"/>
  </si>
  <si>
    <t>사용 수량</t>
    <phoneticPr fontId="36" type="noConversion"/>
  </si>
  <si>
    <t>변경 대상</t>
    <phoneticPr fontId="36" type="noConversion"/>
  </si>
  <si>
    <t>변경 내용</t>
    <phoneticPr fontId="36" type="noConversion"/>
  </si>
  <si>
    <t>비고</t>
    <phoneticPr fontId="36" type="noConversion"/>
  </si>
  <si>
    <t>100nF</t>
    <phoneticPr fontId="36" type="noConversion"/>
  </si>
  <si>
    <t>0603Y104Z250BD, 1608, 100nF, 25V, -20/+80%</t>
    <phoneticPr fontId="36" type="noConversion"/>
  </si>
  <si>
    <t>YAGEO</t>
    <phoneticPr fontId="36" type="noConversion"/>
  </si>
  <si>
    <t>C1,C12,C13,C17,C18,C19,C20,C22,C33,C35,C38,C39,C40,C41,C42,C43,C46,C51,C52,C53,C54</t>
    <phoneticPr fontId="36" type="noConversion"/>
  </si>
  <si>
    <t>10nF</t>
    <phoneticPr fontId="36" type="noConversion"/>
  </si>
  <si>
    <t>10nF, 1608, 50V</t>
    <phoneticPr fontId="36" type="noConversion"/>
  </si>
  <si>
    <t>C32는 제거가능성 있음.</t>
    <phoneticPr fontId="35" type="noConversion"/>
  </si>
  <si>
    <t xml:space="preserve">10-89-7100 </t>
    <phoneticPr fontId="36" type="noConversion"/>
  </si>
  <si>
    <t>BOARD-BOARD CONNECTOR, HEADER, 10 POSITION, 2ROW</t>
    <phoneticPr fontId="36" type="noConversion"/>
  </si>
  <si>
    <t>Molex</t>
    <phoneticPr fontId="36" type="noConversion"/>
  </si>
  <si>
    <t>J4,J6</t>
    <phoneticPr fontId="35" type="noConversion"/>
  </si>
  <si>
    <t>00000233</t>
    <phoneticPr fontId="35" type="noConversion"/>
  </si>
  <si>
    <t>2.54mm_6pin_Header</t>
    <phoneticPr fontId="36" type="noConversion"/>
  </si>
  <si>
    <t>2.54mm, 6pin, Header</t>
    <phoneticPr fontId="36" type="noConversion"/>
  </si>
  <si>
    <t>China</t>
    <phoneticPr fontId="36" type="noConversion"/>
  </si>
  <si>
    <t>J5</t>
    <phoneticPr fontId="35" type="noConversion"/>
  </si>
  <si>
    <t>Con. BARRIER STRIP, 3Circuit, 8.25MM</t>
    <phoneticPr fontId="36" type="noConversion"/>
  </si>
  <si>
    <t>MOR_1W_5%_1ohm</t>
    <phoneticPr fontId="35" type="noConversion"/>
  </si>
  <si>
    <t>MOR_1W_5%_1ohm</t>
    <phoneticPr fontId="36" type="noConversion"/>
  </si>
  <si>
    <t>MAXIM</t>
    <phoneticPr fontId="36" type="noConversion"/>
  </si>
  <si>
    <t>LM1117IMPX-5.0</t>
    <phoneticPr fontId="36" type="noConversion"/>
  </si>
  <si>
    <t>ATMEGA128-16AU</t>
    <phoneticPr fontId="36" type="noConversion"/>
  </si>
  <si>
    <t>8-bit MCU, 128K Bytes, TQFP 64Pin</t>
    <phoneticPr fontId="36" type="noConversion"/>
  </si>
  <si>
    <t>SN74HC573ADW</t>
    <phoneticPr fontId="36" type="noConversion"/>
  </si>
  <si>
    <t>Latch, 74HC</t>
    <phoneticPr fontId="36" type="noConversion"/>
  </si>
  <si>
    <t>IS62C1024AL-35QLI</t>
    <phoneticPr fontId="36" type="noConversion"/>
  </si>
  <si>
    <t>SRAM, 1M</t>
    <phoneticPr fontId="36" type="noConversion"/>
  </si>
  <si>
    <t>ISSI</t>
    <phoneticPr fontId="36" type="noConversion"/>
  </si>
  <si>
    <t>6N137S</t>
    <phoneticPr fontId="36" type="noConversion"/>
  </si>
  <si>
    <t>Optocopler, Single Channel</t>
    <phoneticPr fontId="36" type="noConversion"/>
  </si>
  <si>
    <t>SN65176BD</t>
    <phoneticPr fontId="36" type="noConversion"/>
  </si>
  <si>
    <t>IC, DIFF BUS, Transceiver, RS485, 8-SOIC</t>
    <phoneticPr fontId="36" type="noConversion"/>
  </si>
  <si>
    <t>SM712</t>
    <phoneticPr fontId="36" type="noConversion"/>
  </si>
  <si>
    <t xml:space="preserve">TVS Diode </t>
    <phoneticPr fontId="36" type="noConversion"/>
  </si>
  <si>
    <t>Semetec</t>
    <phoneticPr fontId="36" type="noConversion"/>
  </si>
  <si>
    <t>LM2903D_SOIC</t>
    <phoneticPr fontId="36" type="noConversion"/>
  </si>
  <si>
    <t>Analog Comparators, 2Channel, SOIC-8</t>
    <phoneticPr fontId="36" type="noConversion"/>
  </si>
  <si>
    <t xml:space="preserve"> Status Board, BILL OF MATERIAL </t>
    <phoneticPr fontId="35" type="noConversion"/>
  </si>
  <si>
    <t>P1</t>
    <phoneticPr fontId="35" type="noConversion"/>
  </si>
  <si>
    <t>Status Board</t>
    <phoneticPr fontId="36" type="noConversion"/>
  </si>
  <si>
    <t>PCB 수량</t>
    <phoneticPr fontId="36" type="noConversion"/>
  </si>
  <si>
    <t>사용수량</t>
    <phoneticPr fontId="36" type="noConversion"/>
  </si>
  <si>
    <t>변경 대상</t>
    <phoneticPr fontId="36" type="noConversion"/>
  </si>
  <si>
    <t>변경 내용</t>
    <phoneticPr fontId="36" type="noConversion"/>
  </si>
  <si>
    <t>LED, RED, T-1 (3MM), 10MCD, 625NM</t>
    <phoneticPr fontId="36" type="noConversion"/>
  </si>
  <si>
    <t>76342-305LF</t>
    <phoneticPr fontId="36" type="noConversion"/>
  </si>
  <si>
    <t>76342-305LF, 2Row, 5+5way</t>
    <phoneticPr fontId="36" type="noConversion"/>
  </si>
  <si>
    <t>FCI</t>
    <phoneticPr fontId="36" type="noConversion"/>
  </si>
  <si>
    <t>1K</t>
    <phoneticPr fontId="36" type="noConversion"/>
  </si>
  <si>
    <t>1K, 1608, 1%</t>
    <phoneticPr fontId="36" type="noConversion"/>
  </si>
  <si>
    <r>
      <t>1608</t>
    </r>
    <r>
      <rPr>
        <sz val="10"/>
        <color theme="1"/>
        <rFont val="맑은 고딕"/>
        <family val="3"/>
        <charset val="129"/>
        <scheme val="minor"/>
      </rPr>
      <t>,1%</t>
    </r>
    <phoneticPr fontId="35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</si>
  <si>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</si>
  <si>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</si>
  <si>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</si>
  <si>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</si>
  <si>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 xml:space="preserve">Power Board, BILL OF MATERIAL </t>
    <phoneticPr fontId="35" type="noConversion"/>
  </si>
  <si>
    <t>Power Board</t>
    <phoneticPr fontId="36" type="noConversion"/>
  </si>
  <si>
    <t>OSTYK41203030</t>
    <phoneticPr fontId="36" type="noConversion"/>
  </si>
  <si>
    <t>Con. BARRIER STRIP, 2Circuit, 8.25MM</t>
    <phoneticPr fontId="36" type="noConversion"/>
  </si>
  <si>
    <t>JINLING</t>
    <phoneticPr fontId="36" type="noConversion"/>
  </si>
  <si>
    <t>00000209</t>
    <phoneticPr fontId="36" type="noConversion"/>
  </si>
  <si>
    <t>ERZ-V07D471</t>
    <phoneticPr fontId="36" type="noConversion"/>
  </si>
  <si>
    <t>Varistors 300V 10A CLAMP</t>
    <phoneticPr fontId="36" type="noConversion"/>
  </si>
  <si>
    <t>Panasonic</t>
    <phoneticPr fontId="36" type="noConversion"/>
  </si>
  <si>
    <t xml:space="preserve">Double Sensor Board, BILL OF MATERIAL </t>
    <phoneticPr fontId="35" type="noConversion"/>
  </si>
  <si>
    <t>P2</t>
    <phoneticPr fontId="35" type="noConversion"/>
  </si>
  <si>
    <t>00000238</t>
    <phoneticPr fontId="35" type="noConversion"/>
  </si>
  <si>
    <t>KS-A1640H12CT</t>
    <phoneticPr fontId="35" type="noConversion"/>
  </si>
  <si>
    <t>Tx, Ultra Sound Sensor, 40KHz</t>
    <phoneticPr fontId="35" type="noConversion"/>
  </si>
  <si>
    <t>COSSON</t>
    <phoneticPr fontId="35" type="noConversion"/>
  </si>
  <si>
    <t>Tx</t>
    <phoneticPr fontId="35" type="noConversion"/>
  </si>
  <si>
    <t>KS-A1640H12CR</t>
    <phoneticPr fontId="35" type="noConversion"/>
  </si>
  <si>
    <t>Rx, Ultra Sound Sensor, 40KHz</t>
    <phoneticPr fontId="35" type="noConversion"/>
  </si>
  <si>
    <t>Rx</t>
    <phoneticPr fontId="35" type="noConversion"/>
  </si>
  <si>
    <t>관세(8%)+배송료(110000) 포함</t>
    <phoneticPr fontId="35" type="noConversion"/>
  </si>
  <si>
    <t>SN65176BD</t>
    <phoneticPr fontId="36" type="noConversion"/>
  </si>
  <si>
    <t>MSS1P2L-M3/89A</t>
    <phoneticPr fontId="36" type="noConversion"/>
  </si>
  <si>
    <t>SN74HC573ADW</t>
    <phoneticPr fontId="36" type="noConversion"/>
  </si>
  <si>
    <t>IS62C1024AL-35QLI</t>
    <phoneticPr fontId="36" type="noConversion"/>
  </si>
  <si>
    <t>6N137S</t>
    <phoneticPr fontId="36" type="noConversion"/>
  </si>
  <si>
    <t>ROHS</t>
    <phoneticPr fontId="35" type="noConversion"/>
  </si>
  <si>
    <t>Rohs</t>
    <phoneticPr fontId="35" type="noConversion"/>
  </si>
  <si>
    <t xml:space="preserve">Rohs 자료 </t>
    <phoneticPr fontId="35" type="noConversion"/>
  </si>
  <si>
    <t>o</t>
    <phoneticPr fontId="35" type="noConversion"/>
  </si>
  <si>
    <t>LM2903D_SOIC</t>
    <phoneticPr fontId="36" type="noConversion"/>
  </si>
  <si>
    <t>LM1117IMPX-5.0</t>
    <phoneticPr fontId="36" type="noConversion"/>
  </si>
  <si>
    <t>LM2574HVM-5.0</t>
    <phoneticPr fontId="36" type="noConversion"/>
  </si>
  <si>
    <t>Rohs Datasheet에 나옴</t>
    <phoneticPr fontId="35" type="noConversion"/>
  </si>
  <si>
    <t>EEE-1VA331P</t>
    <phoneticPr fontId="36" type="noConversion"/>
  </si>
  <si>
    <t>o, Datasheet에 명시</t>
    <phoneticPr fontId="35" type="noConversion"/>
  </si>
  <si>
    <t>삼영</t>
    <phoneticPr fontId="36" type="noConversion"/>
  </si>
  <si>
    <t>MM74HC04M</t>
    <phoneticPr fontId="36" type="noConversion"/>
  </si>
  <si>
    <t>lead free</t>
    <phoneticPr fontId="35" type="noConversion"/>
  </si>
  <si>
    <t>HCPL2630S</t>
    <phoneticPr fontId="36" type="noConversion"/>
  </si>
  <si>
    <t>준수여부만 디지키에 나와있고 자료는 찾을 수가 없다.</t>
    <phoneticPr fontId="35" type="noConversion"/>
  </si>
  <si>
    <t>MMSZ4699T1G</t>
    <phoneticPr fontId="36" type="noConversion"/>
  </si>
  <si>
    <t>Datasheet에 명시</t>
    <phoneticPr fontId="35" type="noConversion"/>
  </si>
  <si>
    <t>Rohs, Pb Free</t>
    <phoneticPr fontId="35" type="noConversion"/>
  </si>
  <si>
    <t>L6201PS</t>
    <phoneticPr fontId="36" type="noConversion"/>
  </si>
  <si>
    <t>검토필요</t>
    <phoneticPr fontId="35" type="noConversion"/>
  </si>
  <si>
    <t>o, 성적서 있으나 검토 필요함.</t>
    <phoneticPr fontId="35" type="noConversion"/>
  </si>
  <si>
    <t>SM712</t>
    <phoneticPr fontId="36" type="noConversion"/>
  </si>
  <si>
    <t>BLM41PG750SN1</t>
    <phoneticPr fontId="35" type="noConversion"/>
  </si>
  <si>
    <t>MMZ2012R150A</t>
    <phoneticPr fontId="36" type="noConversion"/>
  </si>
  <si>
    <t>TDK</t>
    <phoneticPr fontId="36" type="noConversion"/>
  </si>
  <si>
    <t>2213S-10G</t>
    <phoneticPr fontId="36" type="noConversion"/>
  </si>
  <si>
    <t>MULTICOMP</t>
    <phoneticPr fontId="36" type="noConversion"/>
  </si>
  <si>
    <t>MAX253ESA</t>
    <phoneticPr fontId="36" type="noConversion"/>
  </si>
  <si>
    <t>Rohs, lead Free</t>
    <phoneticPr fontId="35" type="noConversion"/>
  </si>
  <si>
    <t>ON Semiconductor</t>
    <phoneticPr fontId="36" type="noConversion"/>
  </si>
  <si>
    <t>lead Free</t>
    <phoneticPr fontId="35" type="noConversion"/>
  </si>
  <si>
    <t>B82464A4474K</t>
    <phoneticPr fontId="36" type="noConversion"/>
  </si>
  <si>
    <t>o, Datasheet에 명시
관련자료 있음.</t>
    <phoneticPr fontId="35" type="noConversion"/>
  </si>
  <si>
    <t xml:space="preserve">DFLS160-7 </t>
    <phoneticPr fontId="36" type="noConversion"/>
  </si>
  <si>
    <t>KS-A1640H12CT</t>
    <phoneticPr fontId="35" type="noConversion"/>
  </si>
  <si>
    <t>Q4470-CL</t>
    <phoneticPr fontId="36" type="noConversion"/>
  </si>
  <si>
    <t>서약서</t>
    <phoneticPr fontId="35" type="noConversion"/>
  </si>
  <si>
    <t>Rohs</t>
    <phoneticPr fontId="35" type="noConversion"/>
  </si>
  <si>
    <t>o</t>
    <phoneticPr fontId="35" type="noConversion"/>
  </si>
  <si>
    <t>Rohs</t>
    <phoneticPr fontId="35" type="noConversion"/>
  </si>
  <si>
    <t>Datasheet 명시
선언서있음.</t>
    <phoneticPr fontId="35" type="noConversion"/>
  </si>
  <si>
    <t>ERZVF2M470</t>
    <phoneticPr fontId="36" type="noConversion"/>
  </si>
  <si>
    <t>Datasheet에 명시</t>
    <phoneticPr fontId="35" type="noConversion"/>
  </si>
  <si>
    <t>WALSIN</t>
    <phoneticPr fontId="35" type="noConversion"/>
  </si>
  <si>
    <t>TCSCS1C685MAAR</t>
    <phoneticPr fontId="35" type="noConversion"/>
  </si>
  <si>
    <t>TCSCS1C685MAAR</t>
    <phoneticPr fontId="36" type="noConversion"/>
  </si>
  <si>
    <t>LH30240</t>
    <phoneticPr fontId="35" type="noConversion"/>
  </si>
  <si>
    <t>정확한 품명 모름 (대표님께 문의)</t>
    <phoneticPr fontId="35" type="noConversion"/>
  </si>
  <si>
    <t>ERZ-V07D471</t>
    <phoneticPr fontId="36" type="noConversion"/>
  </si>
  <si>
    <t>MOR_1W_0.51ohm</t>
    <phoneticPr fontId="35" type="noConversion"/>
  </si>
  <si>
    <t>Rohs</t>
    <phoneticPr fontId="35" type="noConversion"/>
  </si>
  <si>
    <t>성분분석표</t>
    <phoneticPr fontId="35" type="noConversion"/>
  </si>
  <si>
    <t>Rohs</t>
    <phoneticPr fontId="35" type="noConversion"/>
  </si>
  <si>
    <t>o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</si>
</sst>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.00_);[Red]\(#,##0.00\)"/>
    <numFmt numFmtId="178" formatCode="#,##0.0_);[Red]\(#,##0.0\)"/>
    <numFmt numFmtId="179" formatCode="0;;\ @\,"/>
    <numFmt numFmtId="180" formatCode="#,##0_ "/>
  </numFmts>
  <fonts count="70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2D2D2D"/>
      <name val="Arial"/>
      <family val="2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b/>
      <sz val="2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75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0000"/>
      </left>
      <right/>
      <top/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5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6" fillId="43" borderId="4" applyNumberFormat="0" applyAlignment="0" applyProtection="0">
      <alignment vertical="center"/>
    </xf>
    <xf numFmtId="0" fontId="57" fillId="44" borderId="5" applyNumberFormat="0" applyAlignment="0" applyProtection="0">
      <alignment vertical="center"/>
    </xf>
    <xf numFmtId="0" fontId="58" fillId="44" borderId="4" applyNumberFormat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60" fillId="45" borderId="7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" fillId="46" borderId="8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64" fillId="70" borderId="0" applyNumberFormat="0" applyBorder="0" applyAlignment="0" applyProtection="0">
      <alignment vertical="center"/>
    </xf>
  </cellStyleXfs>
  <cellXfs count="756">
    <xf numFmtId="0" fontId="0" fillId="0" borderId="0" xfId="0">
      <alignment vertical="center"/>
    </xf>
    <xf numFmtId="0" fontId="24" fillId="0" borderId="1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4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49" fontId="24" fillId="0" borderId="11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24" fillId="0" borderId="14" xfId="0" applyNumberFormat="1" applyFont="1" applyFill="1" applyBorder="1" applyAlignment="1">
      <alignment horizontal="center" vertical="center" wrapText="1"/>
    </xf>
    <xf numFmtId="14" fontId="24" fillId="0" borderId="25" xfId="42" applyNumberFormat="1" applyFont="1" applyFill="1" applyBorder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/>
    </xf>
    <xf numFmtId="0" fontId="23" fillId="0" borderId="27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4" fillId="0" borderId="14" xfId="42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horizontal="center" vertical="center" wrapText="1" shrinkToFit="1"/>
    </xf>
    <xf numFmtId="0" fontId="20" fillId="0" borderId="13" xfId="0" applyFont="1" applyFill="1" applyBorder="1" applyAlignment="1">
      <alignment horizontal="center" vertical="center" wrapText="1" shrinkToFit="1"/>
    </xf>
    <xf numFmtId="176" fontId="31" fillId="33" borderId="29" xfId="0" applyNumberFormat="1" applyFont="1" applyFill="1" applyBorder="1" applyAlignment="1">
      <alignment horizontal="center" vertical="center" wrapText="1"/>
    </xf>
    <xf numFmtId="177" fontId="31" fillId="33" borderId="29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 shrinkToFit="1"/>
    </xf>
    <xf numFmtId="0" fontId="20" fillId="0" borderId="11" xfId="0" applyFont="1" applyFill="1" applyBorder="1" applyAlignment="1">
      <alignment horizontal="center" vertical="center" wrapText="1"/>
    </xf>
    <xf numFmtId="0" fontId="24" fillId="0" borderId="11" xfId="52" applyFont="1" applyFill="1" applyBorder="1" applyAlignment="1">
      <alignment horizontal="center" vertical="center"/>
    </xf>
    <xf numFmtId="49" fontId="28" fillId="0" borderId="11" xfId="0" applyNumberFormat="1" applyFont="1" applyFill="1" applyBorder="1" applyAlignment="1">
      <alignment vertical="center"/>
    </xf>
    <xf numFmtId="0" fontId="28" fillId="0" borderId="11" xfId="0" applyFont="1" applyFill="1" applyBorder="1" applyAlignment="1">
      <alignment horizontal="left" vertical="center" shrinkToFi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176" fontId="32" fillId="0" borderId="30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29" fillId="0" borderId="11" xfId="0" applyFont="1" applyFill="1" applyBorder="1" applyAlignment="1">
      <alignment horizontal="left" vertical="center"/>
    </xf>
    <xf numFmtId="0" fontId="28" fillId="0" borderId="11" xfId="0" applyNumberFormat="1" applyFont="1" applyFill="1" applyBorder="1" applyAlignment="1"/>
    <xf numFmtId="0" fontId="24" fillId="0" borderId="11" xfId="0" applyFont="1" applyFill="1" applyBorder="1" applyAlignment="1">
      <alignment horizontal="left" vertical="center" shrinkToFit="1"/>
    </xf>
    <xf numFmtId="0" fontId="20" fillId="0" borderId="11" xfId="0" applyFont="1" applyFill="1" applyBorder="1" applyAlignment="1">
      <alignment horizontal="center" vertical="center" wrapText="1" shrinkToFit="1"/>
    </xf>
    <xf numFmtId="0" fontId="30" fillId="0" borderId="11" xfId="0" applyFont="1" applyFill="1" applyBorder="1">
      <alignment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4" fillId="0" borderId="28" xfId="52" applyFont="1" applyFill="1" applyBorder="1" applyAlignment="1">
      <alignment horizontal="center" vertical="center"/>
    </xf>
    <xf numFmtId="49" fontId="28" fillId="0" borderId="28" xfId="0" applyNumberFormat="1" applyFont="1" applyFill="1" applyBorder="1" applyAlignment="1">
      <alignment vertical="center"/>
    </xf>
    <xf numFmtId="0" fontId="28" fillId="0" borderId="28" xfId="0" applyFont="1" applyFill="1" applyBorder="1" applyAlignment="1">
      <alignment horizontal="left" vertical="center" shrinkToFit="1"/>
    </xf>
    <xf numFmtId="0" fontId="28" fillId="0" borderId="28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28" fillId="0" borderId="11" xfId="0" applyFont="1" applyFill="1" applyBorder="1" applyAlignment="1">
      <alignment vertical="center" shrinkToFit="1"/>
    </xf>
    <xf numFmtId="0" fontId="28" fillId="0" borderId="11" xfId="0" applyFont="1" applyFill="1" applyBorder="1" applyAlignment="1">
      <alignment vertical="center" wrapText="1"/>
    </xf>
    <xf numFmtId="0" fontId="28" fillId="0" borderId="11" xfId="0" applyFont="1" applyFill="1" applyBorder="1" applyAlignment="1">
      <alignment horizontal="center" vertical="center" shrinkToFit="1"/>
    </xf>
    <xf numFmtId="0" fontId="2" fillId="0" borderId="11" xfId="0" applyFont="1" applyFill="1" applyBorder="1">
      <alignment vertical="center"/>
    </xf>
    <xf numFmtId="0" fontId="29" fillId="0" borderId="11" xfId="0" applyFont="1" applyFill="1" applyBorder="1">
      <alignment vertical="center"/>
    </xf>
    <xf numFmtId="0" fontId="27" fillId="0" borderId="31" xfId="0" applyFont="1" applyFill="1" applyBorder="1" applyAlignment="1">
      <alignment horizontal="center" vertical="center"/>
    </xf>
    <xf numFmtId="49" fontId="28" fillId="0" borderId="31" xfId="0" applyNumberFormat="1" applyFont="1" applyBorder="1" applyAlignment="1">
      <alignment vertical="center"/>
    </xf>
    <xf numFmtId="0" fontId="37" fillId="0" borderId="31" xfId="0" applyFont="1" applyFill="1" applyBorder="1" applyAlignment="1">
      <alignment horizontal="left" vertical="center" wrapText="1"/>
    </xf>
    <xf numFmtId="49" fontId="28" fillId="0" borderId="3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 wrapText="1" shrinkToFit="1"/>
    </xf>
    <xf numFmtId="0" fontId="31" fillId="33" borderId="29" xfId="0" applyFont="1" applyFill="1" applyBorder="1" applyAlignment="1">
      <alignment horizontal="left" vertical="center"/>
    </xf>
    <xf numFmtId="176" fontId="32" fillId="0" borderId="3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 shrinkToFit="1"/>
    </xf>
    <xf numFmtId="176" fontId="31" fillId="33" borderId="14" xfId="0" applyNumberFormat="1" applyFont="1" applyFill="1" applyBorder="1" applyAlignment="1">
      <alignment horizontal="center" vertical="center" wrapText="1"/>
    </xf>
    <xf numFmtId="176" fontId="24" fillId="0" borderId="30" xfId="0" applyNumberFormat="1" applyFont="1" applyFill="1" applyBorder="1" applyAlignment="1">
      <alignment horizontal="center" vertical="center" wrapText="1" shrinkToFit="1"/>
    </xf>
    <xf numFmtId="0" fontId="24" fillId="0" borderId="30" xfId="0" applyFont="1" applyFill="1" applyBorder="1" applyAlignment="1">
      <alignment horizontal="center" vertical="center" wrapText="1"/>
    </xf>
    <xf numFmtId="176" fontId="38" fillId="0" borderId="30" xfId="0" applyNumberFormat="1" applyFont="1" applyFill="1" applyBorder="1" applyAlignment="1">
      <alignment horizontal="center" vertical="center"/>
    </xf>
    <xf numFmtId="0" fontId="23" fillId="0" borderId="30" xfId="42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left" vertical="center" wrapText="1"/>
    </xf>
    <xf numFmtId="0" fontId="37" fillId="34" borderId="31" xfId="0" applyFont="1" applyFill="1" applyBorder="1" applyAlignment="1">
      <alignment horizontal="left" vertical="center" wrapText="1"/>
    </xf>
    <xf numFmtId="49" fontId="37" fillId="0" borderId="31" xfId="0" applyNumberFormat="1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7" fillId="0" borderId="43" xfId="0" applyFont="1" applyFill="1" applyBorder="1" applyAlignment="1">
      <alignment horizontal="left" vertical="center" shrinkToFit="1"/>
    </xf>
    <xf numFmtId="0" fontId="41" fillId="0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34" borderId="47" xfId="0" applyFont="1" applyFill="1" applyBorder="1" applyAlignment="1">
      <alignment horizontal="left" vertical="center" wrapText="1"/>
    </xf>
    <xf numFmtId="49" fontId="37" fillId="0" borderId="47" xfId="0" applyNumberFormat="1" applyFont="1" applyFill="1" applyBorder="1" applyAlignment="1">
      <alignment horizontal="center" vertical="center" wrapText="1"/>
    </xf>
    <xf numFmtId="0" fontId="37" fillId="35" borderId="47" xfId="42" applyFont="1" applyFill="1" applyBorder="1" applyAlignment="1">
      <alignment horizontal="center" vertical="center" wrapText="1"/>
    </xf>
    <xf numFmtId="14" fontId="37" fillId="0" borderId="48" xfId="42" applyNumberFormat="1" applyFont="1" applyFill="1" applyBorder="1" applyAlignment="1">
      <alignment horizontal="left" vertical="center" shrinkToFit="1"/>
    </xf>
    <xf numFmtId="0" fontId="42" fillId="0" borderId="50" xfId="42" applyFont="1" applyFill="1" applyBorder="1" applyAlignment="1">
      <alignment horizontal="center" vertical="center" wrapText="1"/>
    </xf>
    <xf numFmtId="0" fontId="42" fillId="0" borderId="31" xfId="42" applyFont="1" applyFill="1" applyBorder="1" applyAlignment="1">
      <alignment horizontal="center" vertical="center" wrapText="1"/>
    </xf>
    <xf numFmtId="0" fontId="42" fillId="0" borderId="31" xfId="42" applyFont="1" applyFill="1" applyBorder="1" applyAlignment="1">
      <alignment horizontal="left" vertical="center" wrapText="1"/>
    </xf>
    <xf numFmtId="0" fontId="42" fillId="0" borderId="31" xfId="0" applyFont="1" applyFill="1" applyBorder="1" applyAlignment="1">
      <alignment vertical="center" shrinkToFit="1"/>
    </xf>
    <xf numFmtId="0" fontId="37" fillId="0" borderId="31" xfId="52" applyFont="1" applyFill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vertical="center" shrinkToFit="1"/>
    </xf>
    <xf numFmtId="0" fontId="28" fillId="0" borderId="31" xfId="0" applyFont="1" applyFill="1" applyBorder="1" applyAlignment="1">
      <alignment vertical="center" shrinkToFit="1"/>
    </xf>
    <xf numFmtId="0" fontId="40" fillId="0" borderId="31" xfId="0" applyFont="1" applyFill="1" applyBorder="1" applyAlignment="1">
      <alignment horizontal="center" vertical="center" wrapText="1" shrinkToFit="1"/>
    </xf>
    <xf numFmtId="0" fontId="37" fillId="0" borderId="0" xfId="0" applyFont="1" applyFill="1" applyAlignment="1">
      <alignment horizontal="left" vertical="center" wrapText="1"/>
    </xf>
    <xf numFmtId="0" fontId="28" fillId="0" borderId="31" xfId="0" applyFont="1" applyFill="1" applyBorder="1" applyAlignment="1">
      <alignment horizontal="left" vertical="center" shrinkToFit="1"/>
    </xf>
    <xf numFmtId="0" fontId="40" fillId="0" borderId="31" xfId="0" applyFont="1" applyFill="1" applyBorder="1" applyAlignment="1">
      <alignment horizontal="left" vertical="center" wrapText="1"/>
    </xf>
    <xf numFmtId="0" fontId="28" fillId="0" borderId="31" xfId="0" applyFont="1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31" xfId="0" applyFill="1" applyBorder="1" applyAlignment="1">
      <alignment vertical="center" shrinkToFit="1"/>
    </xf>
    <xf numFmtId="0" fontId="40" fillId="0" borderId="0" xfId="0" applyFont="1" applyFill="1" applyAlignment="1">
      <alignment horizontal="center" vertical="center" wrapText="1"/>
    </xf>
    <xf numFmtId="0" fontId="40" fillId="0" borderId="0" xfId="0" applyFont="1" applyFill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 wrapText="1" shrinkToFit="1"/>
    </xf>
    <xf numFmtId="176" fontId="32" fillId="0" borderId="28" xfId="0" applyNumberFormat="1" applyFont="1" applyFill="1" applyBorder="1" applyAlignment="1">
      <alignment horizontal="left" vertical="center"/>
    </xf>
    <xf numFmtId="0" fontId="24" fillId="0" borderId="30" xfId="0" applyFont="1" applyFill="1" applyBorder="1" applyAlignment="1">
      <alignment horizontal="left" vertical="center" wrapText="1"/>
    </xf>
    <xf numFmtId="0" fontId="20" fillId="0" borderId="30" xfId="0" applyFont="1" applyFill="1" applyBorder="1" applyAlignment="1">
      <alignment horizontal="left" vertical="center" wrapText="1"/>
    </xf>
    <xf numFmtId="0" fontId="42" fillId="36" borderId="31" xfId="0" applyFont="1" applyFill="1" applyBorder="1" applyAlignment="1">
      <alignment horizontal="center" vertical="center" wrapText="1"/>
    </xf>
    <xf numFmtId="0" fontId="42" fillId="36" borderId="31" xfId="0" applyFont="1" applyFill="1" applyBorder="1" applyAlignment="1">
      <alignment vertical="center" wrapText="1"/>
    </xf>
    <xf numFmtId="0" fontId="23" fillId="37" borderId="26" xfId="0" applyFont="1" applyFill="1" applyBorder="1" applyAlignment="1">
      <alignment horizontal="center" vertical="center" wrapText="1" shrinkToFit="1"/>
    </xf>
    <xf numFmtId="0" fontId="37" fillId="0" borderId="11" xfId="0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176" fontId="32" fillId="0" borderId="11" xfId="0" applyNumberFormat="1" applyFont="1" applyFill="1" applyBorder="1" applyAlignment="1">
      <alignment horizontal="left" vertical="center"/>
    </xf>
    <xf numFmtId="176" fontId="32" fillId="0" borderId="11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 shrinkToFit="1"/>
    </xf>
    <xf numFmtId="0" fontId="2" fillId="0" borderId="31" xfId="0" applyFont="1" applyFill="1" applyBorder="1" applyAlignment="1">
      <alignment vertical="center" shrinkToFit="1"/>
    </xf>
    <xf numFmtId="0" fontId="28" fillId="0" borderId="31" xfId="0" applyFont="1" applyFill="1" applyBorder="1" applyAlignment="1">
      <alignment vertical="center" wrapText="1" shrinkToFit="1"/>
    </xf>
    <xf numFmtId="0" fontId="41" fillId="0" borderId="0" xfId="0" applyFont="1" applyFill="1" applyBorder="1" applyAlignment="1">
      <alignment horizontal="center" vertical="center" wrapText="1" shrinkToFit="1"/>
    </xf>
    <xf numFmtId="0" fontId="2" fillId="0" borderId="31" xfId="0" applyFont="1" applyFill="1" applyBorder="1" applyAlignment="1">
      <alignment horizontal="center" vertical="center" shrinkToFit="1"/>
    </xf>
    <xf numFmtId="0" fontId="2" fillId="0" borderId="31" xfId="0" applyFont="1" applyFill="1" applyBorder="1" applyAlignment="1">
      <alignment horizontal="left" vertical="center" shrinkToFit="1"/>
    </xf>
    <xf numFmtId="49" fontId="28" fillId="36" borderId="11" xfId="0" applyNumberFormat="1" applyFont="1" applyFill="1" applyBorder="1" applyAlignment="1">
      <alignment vertical="center"/>
    </xf>
    <xf numFmtId="0" fontId="28" fillId="36" borderId="11" xfId="0" applyFont="1" applyFill="1" applyBorder="1" applyAlignment="1">
      <alignment horizontal="left" vertical="center" shrinkToFit="1"/>
    </xf>
    <xf numFmtId="0" fontId="0" fillId="36" borderId="11" xfId="0" applyFill="1" applyBorder="1" applyAlignment="1">
      <alignment horizontal="center" vertical="center"/>
    </xf>
    <xf numFmtId="0" fontId="0" fillId="36" borderId="11" xfId="0" applyFill="1" applyBorder="1">
      <alignment vertical="center"/>
    </xf>
    <xf numFmtId="0" fontId="28" fillId="36" borderId="11" xfId="0" applyFont="1" applyFill="1" applyBorder="1" applyAlignment="1">
      <alignment horizontal="left" vertical="center"/>
    </xf>
    <xf numFmtId="0" fontId="24" fillId="36" borderId="11" xfId="0" applyFont="1" applyFill="1" applyBorder="1" applyAlignment="1">
      <alignment horizontal="left" vertical="center" wrapText="1"/>
    </xf>
    <xf numFmtId="0" fontId="24" fillId="36" borderId="11" xfId="0" applyFont="1" applyFill="1" applyBorder="1" applyAlignment="1">
      <alignment horizontal="center" vertical="center" wrapText="1"/>
    </xf>
    <xf numFmtId="0" fontId="29" fillId="36" borderId="11" xfId="0" applyFont="1" applyFill="1" applyBorder="1" applyAlignment="1">
      <alignment horizontal="left" vertical="center"/>
    </xf>
    <xf numFmtId="0" fontId="30" fillId="36" borderId="11" xfId="0" applyFont="1" applyFill="1" applyBorder="1">
      <alignment vertical="center"/>
    </xf>
    <xf numFmtId="0" fontId="24" fillId="0" borderId="30" xfId="52" applyFont="1" applyFill="1" applyBorder="1" applyAlignment="1">
      <alignment horizontal="center" vertical="center"/>
    </xf>
    <xf numFmtId="49" fontId="28" fillId="0" borderId="30" xfId="0" applyNumberFormat="1" applyFont="1" applyFill="1" applyBorder="1" applyAlignment="1">
      <alignment vertical="center"/>
    </xf>
    <xf numFmtId="0" fontId="28" fillId="0" borderId="30" xfId="0" applyFont="1" applyFill="1" applyBorder="1" applyAlignment="1">
      <alignment horizontal="left" vertical="center" shrinkToFit="1"/>
    </xf>
    <xf numFmtId="0" fontId="0" fillId="0" borderId="30" xfId="0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49" fontId="28" fillId="0" borderId="11" xfId="0" applyNumberFormat="1" applyFont="1" applyBorder="1" applyAlignment="1">
      <alignment vertical="center"/>
    </xf>
    <xf numFmtId="0" fontId="29" fillId="0" borderId="31" xfId="0" applyFont="1" applyFill="1" applyBorder="1" applyAlignment="1">
      <alignment horizontal="left" vertical="center"/>
    </xf>
    <xf numFmtId="0" fontId="29" fillId="0" borderId="31" xfId="0" applyFont="1" applyFill="1" applyBorder="1">
      <alignment vertical="center"/>
    </xf>
    <xf numFmtId="0" fontId="28" fillId="0" borderId="30" xfId="0" applyFont="1" applyFill="1" applyBorder="1" applyAlignment="1">
      <alignment horizontal="left" vertical="center"/>
    </xf>
    <xf numFmtId="3" fontId="20" fillId="0" borderId="13" xfId="0" applyNumberFormat="1" applyFont="1" applyFill="1" applyBorder="1" applyAlignment="1">
      <alignment horizontal="center" vertical="center" wrapText="1" shrinkToFit="1"/>
    </xf>
    <xf numFmtId="0" fontId="20" fillId="36" borderId="11" xfId="0" applyFont="1" applyFill="1" applyBorder="1" applyAlignment="1">
      <alignment horizontal="center" vertical="center" wrapText="1" shrinkToFit="1"/>
    </xf>
    <xf numFmtId="0" fontId="24" fillId="36" borderId="30" xfId="0" applyFont="1" applyFill="1" applyBorder="1" applyAlignment="1">
      <alignment horizontal="left" vertical="center" wrapText="1"/>
    </xf>
    <xf numFmtId="176" fontId="38" fillId="36" borderId="30" xfId="0" applyNumberFormat="1" applyFont="1" applyFill="1" applyBorder="1" applyAlignment="1">
      <alignment horizontal="center" vertical="center"/>
    </xf>
    <xf numFmtId="0" fontId="28" fillId="36" borderId="11" xfId="0" applyFont="1" applyFill="1" applyBorder="1" applyAlignment="1">
      <alignment horizontal="center" vertical="center"/>
    </xf>
    <xf numFmtId="0" fontId="28" fillId="36" borderId="11" xfId="0" applyFont="1" applyFill="1" applyBorder="1">
      <alignment vertical="center"/>
    </xf>
    <xf numFmtId="0" fontId="24" fillId="36" borderId="11" xfId="0" applyFont="1" applyFill="1" applyBorder="1" applyAlignment="1">
      <alignment horizontal="center" vertical="center" wrapText="1" shrinkToFit="1"/>
    </xf>
    <xf numFmtId="0" fontId="28" fillId="0" borderId="30" xfId="0" applyFont="1" applyFill="1" applyBorder="1" applyAlignment="1">
      <alignment vertical="center" shrinkToFit="1"/>
    </xf>
    <xf numFmtId="49" fontId="28" fillId="36" borderId="31" xfId="0" applyNumberFormat="1" applyFont="1" applyFill="1" applyBorder="1" applyAlignment="1">
      <alignment vertical="center"/>
    </xf>
    <xf numFmtId="0" fontId="37" fillId="36" borderId="31" xfId="0" applyFont="1" applyFill="1" applyBorder="1" applyAlignment="1">
      <alignment horizontal="center" vertical="center" wrapText="1"/>
    </xf>
    <xf numFmtId="176" fontId="32" fillId="0" borderId="14" xfId="0" applyNumberFormat="1" applyFont="1" applyFill="1" applyBorder="1" applyAlignment="1">
      <alignment horizontal="left" vertical="center"/>
    </xf>
    <xf numFmtId="176" fontId="32" fillId="0" borderId="14" xfId="0" applyNumberFormat="1" applyFont="1" applyFill="1" applyBorder="1" applyAlignment="1">
      <alignment horizontal="center" vertical="center"/>
    </xf>
    <xf numFmtId="176" fontId="38" fillId="0" borderId="14" xfId="0" applyNumberFormat="1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left" vertical="center" wrapText="1"/>
    </xf>
    <xf numFmtId="176" fontId="38" fillId="37" borderId="30" xfId="0" applyNumberFormat="1" applyFont="1" applyFill="1" applyBorder="1" applyAlignment="1">
      <alignment horizontal="center" vertical="center"/>
    </xf>
    <xf numFmtId="176" fontId="32" fillId="36" borderId="30" xfId="0" applyNumberFormat="1" applyFont="1" applyFill="1" applyBorder="1" applyAlignment="1">
      <alignment horizontal="center" vertical="center"/>
    </xf>
    <xf numFmtId="49" fontId="28" fillId="37" borderId="30" xfId="0" applyNumberFormat="1" applyFont="1" applyFill="1" applyBorder="1" applyAlignment="1">
      <alignment vertical="center"/>
    </xf>
    <xf numFmtId="0" fontId="28" fillId="37" borderId="30" xfId="0" applyFont="1" applyFill="1" applyBorder="1" applyAlignment="1">
      <alignment horizontal="left" vertical="center" shrinkToFit="1"/>
    </xf>
    <xf numFmtId="0" fontId="28" fillId="37" borderId="30" xfId="0" applyFont="1" applyFill="1" applyBorder="1" applyAlignment="1">
      <alignment horizontal="center" vertical="center" shrinkToFit="1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>
      <alignment vertical="center"/>
    </xf>
    <xf numFmtId="0" fontId="24" fillId="37" borderId="11" xfId="0" applyFont="1" applyFill="1" applyBorder="1" applyAlignment="1">
      <alignment horizontal="center" vertical="center" wrapText="1" shrinkToFit="1"/>
    </xf>
    <xf numFmtId="0" fontId="24" fillId="37" borderId="30" xfId="0" applyFont="1" applyFill="1" applyBorder="1" applyAlignment="1">
      <alignment horizontal="left" vertical="center" wrapText="1"/>
    </xf>
    <xf numFmtId="49" fontId="28" fillId="38" borderId="11" xfId="0" applyNumberFormat="1" applyFont="1" applyFill="1" applyBorder="1" applyAlignment="1">
      <alignment vertical="center"/>
    </xf>
    <xf numFmtId="0" fontId="24" fillId="38" borderId="11" xfId="0" applyFont="1" applyFill="1" applyBorder="1" applyAlignment="1">
      <alignment horizontal="left" vertical="center" wrapText="1"/>
    </xf>
    <xf numFmtId="0" fontId="24" fillId="38" borderId="11" xfId="0" applyFont="1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/>
    </xf>
    <xf numFmtId="0" fontId="0" fillId="38" borderId="11" xfId="0" applyFill="1" applyBorder="1">
      <alignment vertical="center"/>
    </xf>
    <xf numFmtId="0" fontId="24" fillId="38" borderId="11" xfId="0" applyFont="1" applyFill="1" applyBorder="1" applyAlignment="1">
      <alignment horizontal="center" vertical="center" wrapText="1" shrinkToFit="1"/>
    </xf>
    <xf numFmtId="0" fontId="24" fillId="38" borderId="30" xfId="0" applyFont="1" applyFill="1" applyBorder="1" applyAlignment="1">
      <alignment horizontal="left" vertical="center" wrapText="1"/>
    </xf>
    <xf numFmtId="176" fontId="38" fillId="38" borderId="30" xfId="0" applyNumberFormat="1" applyFont="1" applyFill="1" applyBorder="1" applyAlignment="1">
      <alignment horizontal="center" vertical="center"/>
    </xf>
    <xf numFmtId="0" fontId="28" fillId="36" borderId="31" xfId="0" applyFont="1" applyFill="1" applyBorder="1" applyAlignment="1">
      <alignment horizontal="left" vertical="center" shrinkToFit="1"/>
    </xf>
    <xf numFmtId="0" fontId="28" fillId="36" borderId="31" xfId="0" applyFont="1" applyFill="1" applyBorder="1" applyAlignment="1">
      <alignment vertical="center" shrinkToFit="1"/>
    </xf>
    <xf numFmtId="0" fontId="2" fillId="36" borderId="30" xfId="0" applyFont="1" applyFill="1" applyBorder="1">
      <alignment vertical="center"/>
    </xf>
    <xf numFmtId="0" fontId="47" fillId="0" borderId="31" xfId="0" applyFont="1" applyFill="1" applyBorder="1" applyAlignment="1">
      <alignment horizontal="left" vertical="center" shrinkToFit="1"/>
    </xf>
    <xf numFmtId="176" fontId="32" fillId="38" borderId="30" xfId="0" applyNumberFormat="1" applyFont="1" applyFill="1" applyBorder="1" applyAlignment="1">
      <alignment horizontal="center" vertical="center"/>
    </xf>
    <xf numFmtId="0" fontId="24" fillId="0" borderId="14" xfId="52" applyFont="1" applyFill="1" applyBorder="1" applyAlignment="1">
      <alignment horizontal="center" vertical="center"/>
    </xf>
    <xf numFmtId="49" fontId="28" fillId="0" borderId="47" xfId="0" applyNumberFormat="1" applyFont="1" applyBorder="1" applyAlignment="1">
      <alignment vertical="center"/>
    </xf>
    <xf numFmtId="0" fontId="37" fillId="0" borderId="47" xfId="0" applyFont="1" applyFill="1" applyBorder="1" applyAlignment="1">
      <alignment horizontal="left" vertical="center" wrapText="1"/>
    </xf>
    <xf numFmtId="0" fontId="40" fillId="0" borderId="47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20" fillId="0" borderId="14" xfId="0" applyFont="1" applyFill="1" applyBorder="1" applyAlignment="1">
      <alignment horizontal="center" vertical="center" wrapText="1" shrinkToFit="1"/>
    </xf>
    <xf numFmtId="0" fontId="20" fillId="0" borderId="31" xfId="0" applyFont="1" applyFill="1" applyBorder="1" applyAlignment="1">
      <alignment horizontal="left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left" vertical="center" shrinkToFit="1"/>
    </xf>
    <xf numFmtId="0" fontId="20" fillId="0" borderId="31" xfId="0" applyFont="1" applyFill="1" applyBorder="1" applyAlignment="1">
      <alignment horizontal="center" vertical="center" wrapText="1" shrinkToFit="1"/>
    </xf>
    <xf numFmtId="0" fontId="24" fillId="0" borderId="31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left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20" fillId="0" borderId="50" xfId="0" applyFont="1" applyFill="1" applyBorder="1" applyAlignment="1">
      <alignment horizontal="left" vertical="center" shrinkToFit="1"/>
    </xf>
    <xf numFmtId="0" fontId="20" fillId="0" borderId="27" xfId="0" applyFont="1" applyFill="1" applyBorder="1" applyAlignment="1">
      <alignment horizontal="center" vertical="center" wrapText="1" shrinkToFit="1"/>
    </xf>
    <xf numFmtId="0" fontId="24" fillId="0" borderId="50" xfId="0" applyFont="1" applyFill="1" applyBorder="1" applyAlignment="1">
      <alignment horizontal="left" vertical="center" wrapText="1"/>
    </xf>
    <xf numFmtId="0" fontId="24" fillId="0" borderId="31" xfId="52" applyFont="1" applyFill="1" applyBorder="1" applyAlignment="1">
      <alignment horizontal="center" vertical="center"/>
    </xf>
    <xf numFmtId="176" fontId="32" fillId="0" borderId="31" xfId="0" applyNumberFormat="1" applyFont="1" applyFill="1" applyBorder="1" applyAlignment="1">
      <alignment horizontal="center" vertical="center"/>
    </xf>
    <xf numFmtId="176" fontId="38" fillId="0" borderId="31" xfId="0" applyNumberFormat="1" applyFont="1" applyFill="1" applyBorder="1" applyAlignment="1">
      <alignment horizontal="center" vertical="center"/>
    </xf>
    <xf numFmtId="0" fontId="23" fillId="37" borderId="31" xfId="0" applyFont="1" applyFill="1" applyBorder="1" applyAlignment="1">
      <alignment horizontal="left" vertical="center" wrapText="1"/>
    </xf>
    <xf numFmtId="0" fontId="23" fillId="37" borderId="31" xfId="0" applyFont="1" applyFill="1" applyBorder="1" applyAlignment="1">
      <alignment horizontal="center" vertical="center" wrapText="1"/>
    </xf>
    <xf numFmtId="0" fontId="23" fillId="37" borderId="31" xfId="0" applyFont="1" applyFill="1" applyBorder="1" applyAlignment="1">
      <alignment horizontal="left" vertical="center" shrinkToFit="1"/>
    </xf>
    <xf numFmtId="0" fontId="23" fillId="37" borderId="31" xfId="0" applyFont="1" applyFill="1" applyBorder="1" applyAlignment="1">
      <alignment horizontal="center" vertical="center" wrapText="1" shrinkToFit="1"/>
    </xf>
    <xf numFmtId="0" fontId="24" fillId="37" borderId="13" xfId="0" applyFont="1" applyFill="1" applyBorder="1" applyAlignment="1">
      <alignment horizontal="center" vertical="center" wrapText="1" shrinkToFit="1"/>
    </xf>
    <xf numFmtId="176" fontId="24" fillId="0" borderId="11" xfId="0" applyNumberFormat="1" applyFont="1" applyFill="1" applyBorder="1" applyAlignment="1">
      <alignment horizontal="center" vertical="center" wrapText="1" shrinkToFit="1"/>
    </xf>
    <xf numFmtId="176" fontId="24" fillId="38" borderId="30" xfId="0" applyNumberFormat="1" applyFont="1" applyFill="1" applyBorder="1" applyAlignment="1">
      <alignment horizontal="center" vertical="center" wrapText="1" shrinkToFit="1"/>
    </xf>
    <xf numFmtId="176" fontId="24" fillId="37" borderId="30" xfId="0" applyNumberFormat="1" applyFont="1" applyFill="1" applyBorder="1" applyAlignment="1">
      <alignment horizontal="center" vertical="center" wrapText="1" shrinkToFit="1"/>
    </xf>
    <xf numFmtId="176" fontId="24" fillId="38" borderId="11" xfId="0" applyNumberFormat="1" applyFont="1" applyFill="1" applyBorder="1" applyAlignment="1">
      <alignment horizontal="center" vertical="center" wrapText="1" shrinkToFit="1"/>
    </xf>
    <xf numFmtId="176" fontId="24" fillId="0" borderId="28" xfId="0" applyNumberFormat="1" applyFont="1" applyFill="1" applyBorder="1" applyAlignment="1">
      <alignment horizontal="center" vertical="center" wrapText="1"/>
    </xf>
    <xf numFmtId="176" fontId="24" fillId="0" borderId="11" xfId="0" applyNumberFormat="1" applyFont="1" applyFill="1" applyBorder="1" applyAlignment="1">
      <alignment horizontal="center" vertical="center" wrapText="1"/>
    </xf>
    <xf numFmtId="176" fontId="24" fillId="36" borderId="30" xfId="0" applyNumberFormat="1" applyFont="1" applyFill="1" applyBorder="1" applyAlignment="1">
      <alignment horizontal="center" vertical="center" wrapText="1"/>
    </xf>
    <xf numFmtId="176" fontId="20" fillId="0" borderId="50" xfId="0" applyNumberFormat="1" applyFont="1" applyFill="1" applyBorder="1" applyAlignment="1">
      <alignment horizontal="center" vertical="center" wrapText="1"/>
    </xf>
    <xf numFmtId="176" fontId="20" fillId="0" borderId="31" xfId="0" applyNumberFormat="1" applyFont="1" applyFill="1" applyBorder="1" applyAlignment="1">
      <alignment horizontal="center" vertical="center" wrapText="1"/>
    </xf>
    <xf numFmtId="176" fontId="24" fillId="36" borderId="11" xfId="0" applyNumberFormat="1" applyFont="1" applyFill="1" applyBorder="1" applyAlignment="1">
      <alignment horizontal="center" vertical="center" wrapText="1"/>
    </xf>
    <xf numFmtId="176" fontId="24" fillId="0" borderId="50" xfId="0" applyNumberFormat="1" applyFont="1" applyFill="1" applyBorder="1" applyAlignment="1">
      <alignment horizontal="center" vertical="center" wrapText="1"/>
    </xf>
    <xf numFmtId="176" fontId="24" fillId="0" borderId="31" xfId="0" applyNumberFormat="1" applyFont="1" applyFill="1" applyBorder="1" applyAlignment="1">
      <alignment horizontal="center" vertical="center" wrapText="1"/>
    </xf>
    <xf numFmtId="176" fontId="23" fillId="37" borderId="31" xfId="0" applyNumberFormat="1" applyFont="1" applyFill="1" applyBorder="1" applyAlignment="1">
      <alignment horizontal="center" vertical="center" wrapText="1" shrinkToFit="1"/>
    </xf>
    <xf numFmtId="178" fontId="32" fillId="0" borderId="30" xfId="0" applyNumberFormat="1" applyFont="1" applyFill="1" applyBorder="1" applyAlignment="1">
      <alignment horizontal="center" vertical="center"/>
    </xf>
    <xf numFmtId="178" fontId="24" fillId="0" borderId="11" xfId="0" applyNumberFormat="1" applyFont="1" applyFill="1" applyBorder="1" applyAlignment="1">
      <alignment horizontal="center" vertical="center" wrapText="1" shrinkToFit="1"/>
    </xf>
    <xf numFmtId="178" fontId="24" fillId="0" borderId="30" xfId="0" applyNumberFormat="1" applyFont="1" applyFill="1" applyBorder="1" applyAlignment="1">
      <alignment horizontal="center" vertical="center" wrapText="1" shrinkToFit="1"/>
    </xf>
    <xf numFmtId="178" fontId="32" fillId="0" borderId="11" xfId="0" applyNumberFormat="1" applyFont="1" applyFill="1" applyBorder="1" applyAlignment="1">
      <alignment horizontal="center" vertical="center"/>
    </xf>
    <xf numFmtId="178" fontId="24" fillId="38" borderId="30" xfId="0" applyNumberFormat="1" applyFont="1" applyFill="1" applyBorder="1" applyAlignment="1">
      <alignment horizontal="center" vertical="center" wrapText="1" shrinkToFit="1"/>
    </xf>
    <xf numFmtId="178" fontId="24" fillId="37" borderId="30" xfId="0" applyNumberFormat="1" applyFont="1" applyFill="1" applyBorder="1" applyAlignment="1">
      <alignment horizontal="center" vertical="center" wrapText="1" shrinkToFit="1"/>
    </xf>
    <xf numFmtId="178" fontId="24" fillId="38" borderId="11" xfId="0" applyNumberFormat="1" applyFont="1" applyFill="1" applyBorder="1" applyAlignment="1">
      <alignment horizontal="center" vertical="center" wrapText="1" shrinkToFit="1"/>
    </xf>
    <xf numFmtId="178" fontId="32" fillId="0" borderId="14" xfId="0" applyNumberFormat="1" applyFont="1" applyFill="1" applyBorder="1" applyAlignment="1">
      <alignment horizontal="center" vertical="center"/>
    </xf>
    <xf numFmtId="178" fontId="24" fillId="0" borderId="28" xfId="0" applyNumberFormat="1" applyFont="1" applyFill="1" applyBorder="1" applyAlignment="1">
      <alignment horizontal="center" vertical="center" wrapText="1"/>
    </xf>
    <xf numFmtId="178" fontId="24" fillId="0" borderId="11" xfId="0" applyNumberFormat="1" applyFont="1" applyFill="1" applyBorder="1" applyAlignment="1">
      <alignment horizontal="center" vertical="center" wrapText="1"/>
    </xf>
    <xf numFmtId="178" fontId="32" fillId="36" borderId="30" xfId="0" applyNumberFormat="1" applyFont="1" applyFill="1" applyBorder="1" applyAlignment="1">
      <alignment horizontal="center" vertical="center"/>
    </xf>
    <xf numFmtId="178" fontId="24" fillId="36" borderId="30" xfId="0" applyNumberFormat="1" applyFont="1" applyFill="1" applyBorder="1" applyAlignment="1">
      <alignment horizontal="center" vertical="center" wrapText="1"/>
    </xf>
    <xf numFmtId="178" fontId="24" fillId="36" borderId="11" xfId="0" applyNumberFormat="1" applyFont="1" applyFill="1" applyBorder="1" applyAlignment="1">
      <alignment horizontal="center" vertical="center" wrapText="1"/>
    </xf>
    <xf numFmtId="178" fontId="32" fillId="0" borderId="31" xfId="0" applyNumberFormat="1" applyFont="1" applyFill="1" applyBorder="1" applyAlignment="1">
      <alignment horizontal="center" vertical="center"/>
    </xf>
    <xf numFmtId="178" fontId="24" fillId="0" borderId="31" xfId="0" applyNumberFormat="1" applyFont="1" applyFill="1" applyBorder="1" applyAlignment="1">
      <alignment horizontal="center" vertical="center" wrapText="1" shrinkToFit="1"/>
    </xf>
    <xf numFmtId="178" fontId="24" fillId="0" borderId="50" xfId="0" applyNumberFormat="1" applyFont="1" applyFill="1" applyBorder="1" applyAlignment="1">
      <alignment horizontal="center" vertical="center" wrapText="1"/>
    </xf>
    <xf numFmtId="178" fontId="24" fillId="0" borderId="31" xfId="0" applyNumberFormat="1" applyFont="1" applyFill="1" applyBorder="1" applyAlignment="1">
      <alignment horizontal="center" vertical="center" wrapText="1"/>
    </xf>
    <xf numFmtId="178" fontId="23" fillId="37" borderId="31" xfId="0" applyNumberFormat="1" applyFont="1" applyFill="1" applyBorder="1" applyAlignment="1">
      <alignment horizontal="center" vertical="center" wrapText="1"/>
    </xf>
    <xf numFmtId="178" fontId="23" fillId="37" borderId="31" xfId="0" applyNumberFormat="1" applyFont="1" applyFill="1" applyBorder="1" applyAlignment="1">
      <alignment horizontal="left" vertical="center" shrinkToFit="1"/>
    </xf>
    <xf numFmtId="178" fontId="23" fillId="37" borderId="31" xfId="0" applyNumberFormat="1" applyFont="1" applyFill="1" applyBorder="1" applyAlignment="1">
      <alignment horizontal="left" vertical="center" wrapText="1"/>
    </xf>
    <xf numFmtId="49" fontId="24" fillId="0" borderId="30" xfId="0" applyNumberFormat="1" applyFont="1" applyFill="1" applyBorder="1" applyAlignment="1">
      <alignment horizontal="center" vertical="center" wrapText="1"/>
    </xf>
    <xf numFmtId="49" fontId="28" fillId="0" borderId="31" xfId="0" applyNumberFormat="1" applyFont="1" applyBorder="1" applyAlignment="1">
      <alignment vertical="center" shrinkToFit="1"/>
    </xf>
    <xf numFmtId="0" fontId="37" fillId="0" borderId="31" xfId="0" applyFont="1" applyFill="1" applyBorder="1" applyAlignment="1">
      <alignment horizontal="left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30" xfId="0" applyBorder="1" applyAlignment="1">
      <alignment vertical="center" shrinkToFit="1"/>
    </xf>
    <xf numFmtId="49" fontId="28" fillId="0" borderId="31" xfId="0" applyNumberFormat="1" applyFont="1" applyFill="1" applyBorder="1" applyAlignment="1">
      <alignment vertical="center" shrinkToFit="1"/>
    </xf>
    <xf numFmtId="0" fontId="0" fillId="0" borderId="31" xfId="0" applyBorder="1" applyAlignment="1">
      <alignment horizontal="left" vertical="center" shrinkToFit="1"/>
    </xf>
    <xf numFmtId="0" fontId="40" fillId="0" borderId="31" xfId="0" applyFont="1" applyFill="1" applyBorder="1" applyAlignment="1">
      <alignment horizontal="left" vertical="center" shrinkToFit="1"/>
    </xf>
    <xf numFmtId="0" fontId="47" fillId="0" borderId="31" xfId="0" applyFont="1" applyBorder="1" applyAlignment="1">
      <alignment horizontal="left" vertical="center" shrinkToFit="1"/>
    </xf>
    <xf numFmtId="0" fontId="47" fillId="0" borderId="31" xfId="0" applyFont="1" applyBorder="1" applyAlignment="1">
      <alignment vertical="center" shrinkToFit="1"/>
    </xf>
    <xf numFmtId="0" fontId="28" fillId="0" borderId="31" xfId="0" applyNumberFormat="1" applyFont="1" applyFill="1" applyBorder="1" applyAlignment="1">
      <alignment shrinkToFit="1"/>
    </xf>
    <xf numFmtId="3" fontId="40" fillId="0" borderId="31" xfId="0" applyNumberFormat="1" applyFont="1" applyFill="1" applyBorder="1" applyAlignment="1">
      <alignment horizontal="center" vertical="center" shrinkToFit="1"/>
    </xf>
    <xf numFmtId="0" fontId="28" fillId="0" borderId="31" xfId="0" applyFont="1" applyBorder="1" applyAlignment="1">
      <alignment horizontal="left" vertical="center" shrinkToFit="1"/>
    </xf>
    <xf numFmtId="0" fontId="28" fillId="0" borderId="31" xfId="0" applyFont="1" applyBorder="1" applyAlignment="1">
      <alignment vertical="center" shrinkToFit="1"/>
    </xf>
    <xf numFmtId="49" fontId="28" fillId="38" borderId="30" xfId="0" applyNumberFormat="1" applyFont="1" applyFill="1" applyBorder="1" applyAlignment="1">
      <alignment vertical="center"/>
    </xf>
    <xf numFmtId="0" fontId="24" fillId="38" borderId="30" xfId="0" applyFont="1" applyFill="1" applyBorder="1" applyAlignment="1">
      <alignment horizontal="center" vertical="center" wrapText="1"/>
    </xf>
    <xf numFmtId="0" fontId="0" fillId="38" borderId="30" xfId="0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shrinkToFit="1"/>
    </xf>
    <xf numFmtId="0" fontId="42" fillId="36" borderId="42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37" fillId="0" borderId="31" xfId="0" applyFont="1" applyFill="1" applyBorder="1" applyAlignment="1">
      <alignment horizontal="center" vertical="center" shrinkToFit="1"/>
    </xf>
    <xf numFmtId="0" fontId="40" fillId="0" borderId="31" xfId="0" applyFont="1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28" fillId="0" borderId="31" xfId="0" applyFont="1" applyFill="1" applyBorder="1" applyAlignment="1">
      <alignment horizontal="center" vertical="center" shrinkToFit="1"/>
    </xf>
    <xf numFmtId="176" fontId="32" fillId="0" borderId="10" xfId="0" applyNumberFormat="1" applyFont="1" applyFill="1" applyBorder="1" applyAlignment="1">
      <alignment horizontal="center" vertical="center"/>
    </xf>
    <xf numFmtId="176" fontId="24" fillId="0" borderId="30" xfId="0" applyNumberFormat="1" applyFont="1" applyFill="1" applyBorder="1" applyAlignment="1">
      <alignment horizontal="center" vertical="center" wrapText="1"/>
    </xf>
    <xf numFmtId="178" fontId="24" fillId="0" borderId="30" xfId="0" applyNumberFormat="1" applyFont="1" applyFill="1" applyBorder="1" applyAlignment="1">
      <alignment horizontal="center" vertical="center" wrapText="1"/>
    </xf>
    <xf numFmtId="49" fontId="28" fillId="38" borderId="31" xfId="0" applyNumberFormat="1" applyFont="1" applyFill="1" applyBorder="1" applyAlignment="1">
      <alignment vertical="center"/>
    </xf>
    <xf numFmtId="0" fontId="0" fillId="38" borderId="30" xfId="0" applyFill="1" applyBorder="1" applyAlignment="1">
      <alignment horizontal="left" vertical="center" shrinkToFit="1"/>
    </xf>
    <xf numFmtId="0" fontId="40" fillId="38" borderId="31" xfId="0" applyFont="1" applyFill="1" applyBorder="1" applyAlignment="1">
      <alignment horizontal="left" vertical="center" wrapText="1"/>
    </xf>
    <xf numFmtId="0" fontId="40" fillId="38" borderId="31" xfId="0" applyFont="1" applyFill="1" applyBorder="1" applyAlignment="1">
      <alignment horizontal="center" vertical="center" wrapText="1"/>
    </xf>
    <xf numFmtId="0" fontId="0" fillId="38" borderId="30" xfId="0" applyFill="1" applyBorder="1" applyAlignment="1">
      <alignment horizontal="center" vertical="center" shrinkToFit="1"/>
    </xf>
    <xf numFmtId="0" fontId="0" fillId="38" borderId="30" xfId="0" applyFill="1" applyBorder="1" applyAlignment="1">
      <alignment vertical="center" shrinkToFit="1"/>
    </xf>
    <xf numFmtId="0" fontId="2" fillId="38" borderId="41" xfId="0" applyFont="1" applyFill="1" applyBorder="1" applyAlignment="1">
      <alignment horizontal="center" vertical="center" shrinkToFit="1"/>
    </xf>
    <xf numFmtId="0" fontId="2" fillId="38" borderId="31" xfId="0" applyFont="1" applyFill="1" applyBorder="1" applyAlignment="1">
      <alignment horizontal="left" vertical="center" shrinkToFit="1"/>
    </xf>
    <xf numFmtId="3" fontId="2" fillId="38" borderId="31" xfId="0" applyNumberFormat="1" applyFont="1" applyFill="1" applyBorder="1" applyAlignment="1">
      <alignment horizontal="center" vertical="center" shrinkToFit="1"/>
    </xf>
    <xf numFmtId="0" fontId="2" fillId="38" borderId="31" xfId="0" applyFont="1" applyFill="1" applyBorder="1" applyAlignment="1">
      <alignment horizontal="center" vertical="center" shrinkToFit="1"/>
    </xf>
    <xf numFmtId="49" fontId="28" fillId="38" borderId="31" xfId="0" applyNumberFormat="1" applyFont="1" applyFill="1" applyBorder="1" applyAlignment="1">
      <alignment vertical="center" shrinkToFit="1"/>
    </xf>
    <xf numFmtId="0" fontId="37" fillId="38" borderId="31" xfId="0" applyFont="1" applyFill="1" applyBorder="1" applyAlignment="1">
      <alignment horizontal="left" vertical="center" shrinkToFit="1"/>
    </xf>
    <xf numFmtId="0" fontId="37" fillId="38" borderId="31" xfId="0" applyFont="1" applyFill="1" applyBorder="1" applyAlignment="1">
      <alignment horizontal="center" vertical="center" shrinkToFit="1"/>
    </xf>
    <xf numFmtId="49" fontId="28" fillId="38" borderId="30" xfId="0" applyNumberFormat="1" applyFont="1" applyFill="1" applyBorder="1" applyAlignment="1">
      <alignment vertical="center" shrinkToFit="1"/>
    </xf>
    <xf numFmtId="0" fontId="27" fillId="0" borderId="47" xfId="0" applyFont="1" applyFill="1" applyBorder="1" applyAlignment="1">
      <alignment horizontal="center" vertical="center"/>
    </xf>
    <xf numFmtId="0" fontId="37" fillId="0" borderId="47" xfId="52" applyFont="1" applyFill="1" applyBorder="1" applyAlignment="1">
      <alignment horizontal="center" vertical="center"/>
    </xf>
    <xf numFmtId="49" fontId="28" fillId="0" borderId="47" xfId="0" applyNumberFormat="1" applyFont="1" applyBorder="1" applyAlignment="1">
      <alignment vertical="center" shrinkToFit="1"/>
    </xf>
    <xf numFmtId="0" fontId="28" fillId="0" borderId="47" xfId="0" applyFont="1" applyBorder="1" applyAlignment="1">
      <alignment horizontal="left" vertical="center" shrinkToFit="1"/>
    </xf>
    <xf numFmtId="0" fontId="28" fillId="0" borderId="47" xfId="0" applyFont="1" applyBorder="1" applyAlignment="1">
      <alignment vertical="center" shrinkToFit="1"/>
    </xf>
    <xf numFmtId="0" fontId="37" fillId="0" borderId="47" xfId="0" applyFont="1" applyFill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4" xfId="0" applyBorder="1" applyAlignment="1">
      <alignment vertical="center" shrinkToFit="1"/>
    </xf>
    <xf numFmtId="0" fontId="2" fillId="0" borderId="52" xfId="0" applyFont="1" applyFill="1" applyBorder="1" applyAlignment="1">
      <alignment horizontal="center" vertical="center" shrinkToFit="1"/>
    </xf>
    <xf numFmtId="176" fontId="32" fillId="38" borderId="10" xfId="0" applyNumberFormat="1" applyFont="1" applyFill="1" applyBorder="1" applyAlignment="1">
      <alignment horizontal="center" vertical="center"/>
    </xf>
    <xf numFmtId="178" fontId="48" fillId="0" borderId="31" xfId="0" applyNumberFormat="1" applyFont="1" applyFill="1" applyBorder="1" applyAlignment="1">
      <alignment horizontal="center" vertical="center" wrapText="1"/>
    </xf>
    <xf numFmtId="0" fontId="28" fillId="38" borderId="31" xfId="0" applyFont="1" applyFill="1" applyBorder="1" applyAlignment="1">
      <alignment horizontal="left" vertical="center" shrinkToFit="1"/>
    </xf>
    <xf numFmtId="0" fontId="28" fillId="38" borderId="31" xfId="0" applyFont="1" applyFill="1" applyBorder="1" applyAlignment="1">
      <alignment vertical="center" shrinkToFit="1"/>
    </xf>
    <xf numFmtId="0" fontId="24" fillId="38" borderId="10" xfId="0" applyFont="1" applyFill="1" applyBorder="1" applyAlignment="1">
      <alignment horizontal="center" vertical="center" wrapText="1"/>
    </xf>
    <xf numFmtId="0" fontId="41" fillId="39" borderId="49" xfId="0" applyFont="1" applyFill="1" applyBorder="1" applyAlignment="1">
      <alignment horizontal="center" vertical="center" wrapText="1" shrinkToFit="1"/>
    </xf>
    <xf numFmtId="0" fontId="24" fillId="39" borderId="13" xfId="0" applyFont="1" applyFill="1" applyBorder="1" applyAlignment="1">
      <alignment horizontal="center" vertical="center" wrapText="1" shrinkToFit="1"/>
    </xf>
    <xf numFmtId="176" fontId="38" fillId="0" borderId="51" xfId="0" applyNumberFormat="1" applyFont="1" applyFill="1" applyBorder="1" applyAlignment="1">
      <alignment horizontal="center" vertical="center"/>
    </xf>
    <xf numFmtId="0" fontId="48" fillId="0" borderId="31" xfId="0" applyFont="1" applyFill="1" applyBorder="1" applyAlignment="1">
      <alignment horizontal="left" vertical="center" wrapText="1"/>
    </xf>
    <xf numFmtId="0" fontId="0" fillId="0" borderId="47" xfId="0" applyBorder="1" applyAlignment="1">
      <alignment vertical="center" shrinkToFit="1"/>
    </xf>
    <xf numFmtId="176" fontId="32" fillId="0" borderId="47" xfId="0" applyNumberFormat="1" applyFont="1" applyFill="1" applyBorder="1" applyAlignment="1">
      <alignment horizontal="left" vertical="center"/>
    </xf>
    <xf numFmtId="176" fontId="32" fillId="0" borderId="47" xfId="0" applyNumberFormat="1" applyFont="1" applyFill="1" applyBorder="1" applyAlignment="1">
      <alignment horizontal="center" vertical="center"/>
    </xf>
    <xf numFmtId="178" fontId="32" fillId="0" borderId="47" xfId="0" applyNumberFormat="1" applyFont="1" applyFill="1" applyBorder="1" applyAlignment="1">
      <alignment horizontal="center" vertical="center"/>
    </xf>
    <xf numFmtId="0" fontId="41" fillId="34" borderId="38" xfId="0" applyFont="1" applyFill="1" applyBorder="1" applyAlignment="1">
      <alignment horizontal="center" vertical="center" wrapText="1" shrinkToFit="1"/>
    </xf>
    <xf numFmtId="0" fontId="2" fillId="0" borderId="42" xfId="0" applyFont="1" applyFill="1" applyBorder="1" applyAlignment="1">
      <alignment horizontal="center" vertical="center" shrinkToFit="1"/>
    </xf>
    <xf numFmtId="0" fontId="0" fillId="0" borderId="30" xfId="0" applyBorder="1" applyAlignment="1">
      <alignment horizontal="left" vertical="center" shrinkToFit="1"/>
    </xf>
    <xf numFmtId="0" fontId="40" fillId="0" borderId="31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37" fillId="0" borderId="0" xfId="5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176" fontId="32" fillId="0" borderId="0" xfId="0" applyNumberFormat="1" applyFont="1" applyFill="1" applyBorder="1" applyAlignment="1">
      <alignment horizontal="left" vertical="center"/>
    </xf>
    <xf numFmtId="0" fontId="42" fillId="36" borderId="47" xfId="0" applyFont="1" applyFill="1" applyBorder="1" applyAlignment="1">
      <alignment horizontal="center" vertical="center" wrapText="1"/>
    </xf>
    <xf numFmtId="0" fontId="42" fillId="36" borderId="47" xfId="0" applyFont="1" applyFill="1" applyBorder="1" applyAlignment="1">
      <alignment vertical="center" wrapText="1"/>
    </xf>
    <xf numFmtId="0" fontId="1" fillId="0" borderId="31" xfId="56" applyBorder="1">
      <alignment vertical="center"/>
    </xf>
    <xf numFmtId="176" fontId="32" fillId="0" borderId="31" xfId="0" applyNumberFormat="1" applyFont="1" applyFill="1" applyBorder="1" applyAlignment="1">
      <alignment horizontal="left" vertical="center"/>
    </xf>
    <xf numFmtId="0" fontId="37" fillId="0" borderId="31" xfId="0" applyFont="1" applyFill="1" applyBorder="1" applyAlignment="1">
      <alignment vertical="center" wrapText="1"/>
    </xf>
    <xf numFmtId="0" fontId="1" fillId="0" borderId="0" xfId="56" applyBorder="1">
      <alignment vertical="center"/>
    </xf>
    <xf numFmtId="0" fontId="1" fillId="0" borderId="0" xfId="56" applyBorder="1" applyAlignment="1">
      <alignment horizontal="center" vertical="center"/>
    </xf>
    <xf numFmtId="0" fontId="37" fillId="0" borderId="0" xfId="0" applyFont="1" applyFill="1" applyBorder="1" applyAlignment="1">
      <alignment vertical="center" wrapText="1"/>
    </xf>
    <xf numFmtId="0" fontId="47" fillId="0" borderId="0" xfId="0" applyFont="1" applyBorder="1" applyAlignment="1">
      <alignment horizontal="left" vertical="center" shrinkToFit="1"/>
    </xf>
    <xf numFmtId="49" fontId="28" fillId="0" borderId="0" xfId="0" applyNumberFormat="1" applyFont="1" applyBorder="1" applyAlignment="1">
      <alignment vertical="center"/>
    </xf>
    <xf numFmtId="0" fontId="1" fillId="0" borderId="31" xfId="56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/>
    </xf>
    <xf numFmtId="0" fontId="23" fillId="0" borderId="27" xfId="42" applyFont="1" applyFill="1" applyBorder="1" applyAlignment="1">
      <alignment horizontal="left" vertical="center" wrapText="1"/>
    </xf>
    <xf numFmtId="0" fontId="0" fillId="0" borderId="11" xfId="0" applyFill="1" applyBorder="1" applyAlignment="1">
      <alignment vertical="center" shrinkToFit="1"/>
    </xf>
    <xf numFmtId="0" fontId="23" fillId="0" borderId="28" xfId="0" applyFont="1" applyFill="1" applyBorder="1" applyAlignment="1">
      <alignment vertical="center" shrinkToFit="1"/>
    </xf>
    <xf numFmtId="0" fontId="26" fillId="0" borderId="0" xfId="0" applyFont="1" applyFill="1" applyBorder="1" applyAlignment="1">
      <alignment horizontal="center" vertical="center" shrinkToFit="1"/>
    </xf>
    <xf numFmtId="0" fontId="0" fillId="0" borderId="30" xfId="0" applyFill="1" applyBorder="1" applyAlignment="1">
      <alignment vertical="center" shrinkToFit="1"/>
    </xf>
    <xf numFmtId="0" fontId="23" fillId="0" borderId="56" xfId="42" applyFont="1" applyFill="1" applyBorder="1" applyAlignment="1">
      <alignment horizontal="center" vertical="center" wrapText="1"/>
    </xf>
    <xf numFmtId="0" fontId="28" fillId="0" borderId="55" xfId="0" applyNumberFormat="1" applyFont="1" applyFill="1" applyBorder="1" applyAlignment="1">
      <alignment horizontal="center" vertical="center"/>
    </xf>
    <xf numFmtId="0" fontId="28" fillId="0" borderId="57" xfId="0" applyNumberFormat="1" applyFont="1" applyFill="1" applyBorder="1" applyAlignment="1">
      <alignment horizontal="center" vertical="center"/>
    </xf>
    <xf numFmtId="0" fontId="24" fillId="0" borderId="55" xfId="0" applyFont="1" applyFill="1" applyBorder="1" applyAlignment="1">
      <alignment horizontal="center" vertical="center" wrapText="1"/>
    </xf>
    <xf numFmtId="0" fontId="28" fillId="0" borderId="55" xfId="0" applyFont="1" applyFill="1" applyBorder="1" applyAlignment="1">
      <alignment horizontal="center" vertical="center" shrinkToFit="1"/>
    </xf>
    <xf numFmtId="0" fontId="28" fillId="0" borderId="55" xfId="0" applyFont="1" applyFill="1" applyBorder="1" applyAlignment="1">
      <alignment horizontal="center" vertical="center"/>
    </xf>
    <xf numFmtId="0" fontId="23" fillId="0" borderId="58" xfId="42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23" fillId="0" borderId="60" xfId="0" applyFont="1" applyFill="1" applyBorder="1" applyAlignment="1">
      <alignment vertical="center" shrinkToFit="1"/>
    </xf>
    <xf numFmtId="0" fontId="23" fillId="0" borderId="60" xfId="0" applyFont="1" applyFill="1" applyBorder="1" applyAlignment="1">
      <alignment horizontal="center" vertical="center" shrinkToFit="1"/>
    </xf>
    <xf numFmtId="0" fontId="23" fillId="0" borderId="28" xfId="0" applyFont="1" applyFill="1" applyBorder="1" applyAlignment="1">
      <alignment horizontal="center" vertical="center" shrinkToFit="1"/>
    </xf>
    <xf numFmtId="0" fontId="23" fillId="0" borderId="57" xfId="0" applyFont="1" applyFill="1" applyBorder="1" applyAlignment="1">
      <alignment horizontal="center" vertical="center" shrinkToFit="1"/>
    </xf>
    <xf numFmtId="0" fontId="28" fillId="0" borderId="30" xfId="0" applyFont="1" applyFill="1" applyBorder="1" applyAlignment="1">
      <alignment vertical="center" wrapText="1"/>
    </xf>
    <xf numFmtId="0" fontId="24" fillId="0" borderId="30" xfId="0" applyFont="1" applyFill="1" applyBorder="1" applyAlignment="1">
      <alignment horizontal="center" vertical="center" wrapText="1" shrinkToFit="1"/>
    </xf>
    <xf numFmtId="0" fontId="2" fillId="0" borderId="30" xfId="0" applyFont="1" applyFill="1" applyBorder="1">
      <alignment vertical="center"/>
    </xf>
    <xf numFmtId="0" fontId="28" fillId="0" borderId="30" xfId="0" applyFont="1" applyFill="1" applyBorder="1" applyAlignment="1">
      <alignment horizontal="center" vertical="center" shrinkToFit="1"/>
    </xf>
    <xf numFmtId="0" fontId="28" fillId="0" borderId="30" xfId="0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/>
    </xf>
    <xf numFmtId="0" fontId="40" fillId="0" borderId="30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left" vertical="center"/>
    </xf>
    <xf numFmtId="0" fontId="28" fillId="0" borderId="30" xfId="0" applyNumberFormat="1" applyFont="1" applyFill="1" applyBorder="1" applyAlignment="1"/>
    <xf numFmtId="0" fontId="0" fillId="0" borderId="30" xfId="0" applyFill="1" applyBorder="1" applyAlignment="1">
      <alignment horizontal="center" vertical="center" shrinkToFit="1"/>
    </xf>
    <xf numFmtId="0" fontId="29" fillId="0" borderId="30" xfId="0" applyFont="1" applyFill="1" applyBorder="1">
      <alignment vertical="center"/>
    </xf>
    <xf numFmtId="0" fontId="37" fillId="0" borderId="30" xfId="0" applyFont="1" applyFill="1" applyBorder="1" applyAlignment="1">
      <alignment horizontal="left" vertical="center" wrapText="1"/>
    </xf>
    <xf numFmtId="0" fontId="47" fillId="0" borderId="30" xfId="0" applyFont="1" applyFill="1" applyBorder="1" applyAlignment="1">
      <alignment horizontal="left" vertical="center" shrinkToFit="1"/>
    </xf>
    <xf numFmtId="0" fontId="37" fillId="0" borderId="3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left" vertical="center" shrinkToFit="1"/>
    </xf>
    <xf numFmtId="0" fontId="30" fillId="0" borderId="3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30" xfId="0" applyBorder="1">
      <alignment vertical="center"/>
    </xf>
    <xf numFmtId="0" fontId="37" fillId="0" borderId="54" xfId="0" applyFont="1" applyFill="1" applyBorder="1" applyAlignment="1">
      <alignment horizontal="center" vertical="center" wrapText="1"/>
    </xf>
    <xf numFmtId="3" fontId="65" fillId="0" borderId="31" xfId="0" applyNumberFormat="1" applyFont="1" applyFill="1" applyBorder="1" applyAlignment="1">
      <alignment horizontal="center" vertical="center" wrapText="1"/>
    </xf>
    <xf numFmtId="0" fontId="65" fillId="0" borderId="31" xfId="0" applyFont="1" applyFill="1" applyBorder="1" applyAlignment="1">
      <alignment horizontal="center" vertical="center" wrapText="1"/>
    </xf>
    <xf numFmtId="3" fontId="66" fillId="0" borderId="31" xfId="0" applyNumberFormat="1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3" fillId="0" borderId="64" xfId="0" applyFont="1" applyFill="1" applyBorder="1" applyAlignment="1">
      <alignment horizontal="center" vertical="center" wrapText="1"/>
    </xf>
    <xf numFmtId="0" fontId="23" fillId="0" borderId="56" xfId="0" applyFont="1" applyFill="1" applyBorder="1" applyAlignment="1">
      <alignment horizontal="center" vertical="center" shrinkToFit="1"/>
    </xf>
    <xf numFmtId="0" fontId="23" fillId="0" borderId="65" xfId="0" applyFont="1" applyFill="1" applyBorder="1" applyAlignment="1">
      <alignment horizontal="center" vertical="center" wrapText="1"/>
    </xf>
    <xf numFmtId="0" fontId="24" fillId="0" borderId="63" xfId="0" applyFont="1" applyFill="1" applyBorder="1" applyAlignment="1">
      <alignment horizontal="center" vertical="center" wrapText="1"/>
    </xf>
    <xf numFmtId="0" fontId="65" fillId="0" borderId="67" xfId="0" applyFont="1" applyFill="1" applyBorder="1" applyAlignment="1">
      <alignment horizontal="center" vertical="center" wrapText="1"/>
    </xf>
    <xf numFmtId="0" fontId="37" fillId="36" borderId="31" xfId="0" applyFont="1" applyFill="1" applyBorder="1" applyAlignment="1">
      <alignment horizontal="left" vertical="center" wrapText="1"/>
    </xf>
    <xf numFmtId="0" fontId="40" fillId="36" borderId="31" xfId="0" applyFont="1" applyFill="1" applyBorder="1" applyAlignment="1">
      <alignment horizontal="left" vertical="center" wrapText="1"/>
    </xf>
    <xf numFmtId="0" fontId="0" fillId="36" borderId="31" xfId="0" applyFill="1" applyBorder="1" applyAlignment="1">
      <alignment horizontal="center" vertical="center"/>
    </xf>
    <xf numFmtId="0" fontId="2" fillId="36" borderId="31" xfId="0" applyFont="1" applyFill="1" applyBorder="1" applyAlignment="1">
      <alignment vertical="center" shrinkToFit="1"/>
    </xf>
    <xf numFmtId="0" fontId="2" fillId="0" borderId="31" xfId="0" applyFont="1" applyFill="1" applyBorder="1">
      <alignment vertical="center"/>
    </xf>
    <xf numFmtId="0" fontId="2" fillId="36" borderId="31" xfId="0" applyFont="1" applyFill="1" applyBorder="1">
      <alignment vertical="center"/>
    </xf>
    <xf numFmtId="49" fontId="28" fillId="37" borderId="31" xfId="0" applyNumberFormat="1" applyFont="1" applyFill="1" applyBorder="1" applyAlignment="1">
      <alignment vertical="center"/>
    </xf>
    <xf numFmtId="0" fontId="37" fillId="37" borderId="31" xfId="0" applyFont="1" applyFill="1" applyBorder="1" applyAlignment="1">
      <alignment horizontal="left" vertical="center" wrapText="1"/>
    </xf>
    <xf numFmtId="0" fontId="40" fillId="37" borderId="31" xfId="0" applyFont="1" applyFill="1" applyBorder="1" applyAlignment="1">
      <alignment horizontal="left" vertical="center" wrapText="1"/>
    </xf>
    <xf numFmtId="0" fontId="37" fillId="37" borderId="31" xfId="0" applyFont="1" applyFill="1" applyBorder="1" applyAlignment="1">
      <alignment vertical="center" wrapText="1"/>
    </xf>
    <xf numFmtId="0" fontId="0" fillId="37" borderId="31" xfId="0" applyFill="1" applyBorder="1" applyAlignment="1">
      <alignment horizontal="center" vertical="center"/>
    </xf>
    <xf numFmtId="0" fontId="2" fillId="37" borderId="31" xfId="0" applyFont="1" applyFill="1" applyBorder="1" applyAlignment="1">
      <alignment vertical="center" shrinkToFit="1"/>
    </xf>
    <xf numFmtId="0" fontId="28" fillId="37" borderId="31" xfId="0" applyFont="1" applyFill="1" applyBorder="1" applyAlignment="1">
      <alignment horizontal="left" vertical="center" shrinkToFit="1"/>
    </xf>
    <xf numFmtId="0" fontId="0" fillId="37" borderId="31" xfId="0" applyFill="1" applyBorder="1" applyAlignment="1">
      <alignment vertical="center" shrinkToFit="1"/>
    </xf>
    <xf numFmtId="176" fontId="31" fillId="33" borderId="55" xfId="0" applyNumberFormat="1" applyFont="1" applyFill="1" applyBorder="1" applyAlignment="1">
      <alignment horizontal="center" vertical="center" wrapText="1"/>
    </xf>
    <xf numFmtId="176" fontId="32" fillId="0" borderId="55" xfId="0" applyNumberFormat="1" applyFont="1" applyFill="1" applyBorder="1" applyAlignment="1">
      <alignment horizontal="center" vertical="center"/>
    </xf>
    <xf numFmtId="176" fontId="24" fillId="0" borderId="55" xfId="0" applyNumberFormat="1" applyFont="1" applyFill="1" applyBorder="1" applyAlignment="1">
      <alignment horizontal="center" vertical="center" wrapText="1" shrinkToFit="1"/>
    </xf>
    <xf numFmtId="176" fontId="32" fillId="0" borderId="51" xfId="0" applyNumberFormat="1" applyFont="1" applyFill="1" applyBorder="1" applyAlignment="1">
      <alignment horizontal="center" vertical="center"/>
    </xf>
    <xf numFmtId="0" fontId="41" fillId="36" borderId="31" xfId="0" applyFont="1" applyFill="1" applyBorder="1" applyAlignment="1">
      <alignment horizontal="center" vertical="center" wrapText="1"/>
    </xf>
    <xf numFmtId="49" fontId="28" fillId="0" borderId="47" xfId="0" applyNumberFormat="1" applyFont="1" applyFill="1" applyBorder="1" applyAlignment="1">
      <alignment vertical="center"/>
    </xf>
    <xf numFmtId="0" fontId="28" fillId="0" borderId="47" xfId="0" applyFont="1" applyFill="1" applyBorder="1" applyAlignment="1">
      <alignment horizontal="left" vertical="center" shrinkToFit="1"/>
    </xf>
    <xf numFmtId="0" fontId="28" fillId="0" borderId="47" xfId="0" applyFont="1" applyFill="1" applyBorder="1" applyAlignment="1">
      <alignment vertical="center" shrinkToFit="1"/>
    </xf>
    <xf numFmtId="0" fontId="0" fillId="0" borderId="47" xfId="0" applyFill="1" applyBorder="1" applyAlignment="1">
      <alignment horizontal="center" vertical="center"/>
    </xf>
    <xf numFmtId="0" fontId="0" fillId="0" borderId="47" xfId="0" applyFill="1" applyBorder="1" applyAlignment="1">
      <alignment vertical="center" shrinkToFit="1"/>
    </xf>
    <xf numFmtId="0" fontId="2" fillId="0" borderId="47" xfId="0" applyFont="1" applyFill="1" applyBorder="1" applyAlignment="1">
      <alignment vertical="center" shrinkToFit="1"/>
    </xf>
    <xf numFmtId="0" fontId="40" fillId="0" borderId="47" xfId="0" applyFont="1" applyFill="1" applyBorder="1" applyAlignment="1">
      <alignment horizontal="center" vertical="center" wrapText="1" shrinkToFit="1"/>
    </xf>
    <xf numFmtId="0" fontId="40" fillId="0" borderId="31" xfId="0" applyFont="1" applyFill="1" applyBorder="1" applyAlignment="1">
      <alignment horizontal="center" vertical="center" wrapText="1"/>
    </xf>
    <xf numFmtId="0" fontId="37" fillId="0" borderId="47" xfId="0" applyFont="1" applyFill="1" applyBorder="1" applyAlignment="1">
      <alignment horizontal="center" vertical="center" wrapText="1"/>
    </xf>
    <xf numFmtId="0" fontId="40" fillId="37" borderId="31" xfId="0" applyFont="1" applyFill="1" applyBorder="1" applyAlignment="1">
      <alignment horizontal="center" vertical="center" wrapText="1" shrinkToFit="1"/>
    </xf>
    <xf numFmtId="176" fontId="32" fillId="37" borderId="55" xfId="0" applyNumberFormat="1" applyFont="1" applyFill="1" applyBorder="1" applyAlignment="1">
      <alignment horizontal="center" vertical="center"/>
    </xf>
    <xf numFmtId="176" fontId="32" fillId="37" borderId="30" xfId="0" applyNumberFormat="1" applyFont="1" applyFill="1" applyBorder="1" applyAlignment="1">
      <alignment horizontal="left" vertical="center"/>
    </xf>
    <xf numFmtId="0" fontId="37" fillId="37" borderId="31" xfId="0" applyFont="1" applyFill="1" applyBorder="1" applyAlignment="1">
      <alignment horizontal="center" vertical="center" wrapText="1"/>
    </xf>
    <xf numFmtId="178" fontId="23" fillId="37" borderId="31" xfId="0" applyNumberFormat="1" applyFont="1" applyFill="1" applyBorder="1" applyAlignment="1">
      <alignment horizontal="center" vertical="center" shrinkToFit="1"/>
    </xf>
    <xf numFmtId="178" fontId="24" fillId="37" borderId="11" xfId="0" applyNumberFormat="1" applyFont="1" applyFill="1" applyBorder="1" applyAlignment="1">
      <alignment horizontal="center" vertical="center" wrapText="1" shrinkToFit="1"/>
    </xf>
    <xf numFmtId="0" fontId="28" fillId="0" borderId="55" xfId="0" applyFont="1" applyFill="1" applyBorder="1" applyAlignment="1">
      <alignment vertical="center" shrinkToFit="1"/>
    </xf>
    <xf numFmtId="0" fontId="37" fillId="0" borderId="68" xfId="0" applyFont="1" applyFill="1" applyBorder="1" applyAlignment="1">
      <alignment horizontal="center" vertical="center" wrapText="1"/>
    </xf>
    <xf numFmtId="0" fontId="37" fillId="0" borderId="69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28" fillId="0" borderId="61" xfId="0" applyFont="1" applyFill="1" applyBorder="1" applyAlignment="1">
      <alignment vertical="center" shrinkToFit="1"/>
    </xf>
    <xf numFmtId="0" fontId="28" fillId="0" borderId="59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vertical="center" shrinkToFit="1"/>
    </xf>
    <xf numFmtId="0" fontId="28" fillId="0" borderId="62" xfId="0" applyFont="1" applyFill="1" applyBorder="1" applyAlignment="1">
      <alignment vertical="center" shrinkToFit="1"/>
    </xf>
    <xf numFmtId="0" fontId="28" fillId="0" borderId="57" xfId="0" applyFont="1" applyFill="1" applyBorder="1" applyAlignment="1">
      <alignment vertical="center" shrinkToFit="1"/>
    </xf>
    <xf numFmtId="0" fontId="28" fillId="0" borderId="11" xfId="0" applyFont="1" applyFill="1" applyBorder="1">
      <alignment vertical="center"/>
    </xf>
    <xf numFmtId="0" fontId="28" fillId="0" borderId="11" xfId="0" applyFont="1" applyFill="1" applyBorder="1" applyAlignment="1">
      <alignment horizontal="left" vertical="center"/>
    </xf>
    <xf numFmtId="179" fontId="28" fillId="0" borderId="61" xfId="0" applyNumberFormat="1" applyFont="1" applyFill="1" applyBorder="1" applyAlignment="1">
      <alignment vertical="center" shrinkToFit="1"/>
    </xf>
    <xf numFmtId="0" fontId="28" fillId="0" borderId="42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 shrinkToFit="1"/>
    </xf>
    <xf numFmtId="0" fontId="37" fillId="0" borderId="31" xfId="0" applyFont="1" applyFill="1" applyBorder="1" applyAlignment="1">
      <alignment horizontal="center" vertical="center" wrapText="1" shrinkToFit="1"/>
    </xf>
    <xf numFmtId="180" fontId="24" fillId="0" borderId="31" xfId="0" applyNumberFormat="1" applyFont="1" applyFill="1" applyBorder="1" applyAlignment="1">
      <alignment horizontal="center" vertical="center" wrapText="1"/>
    </xf>
    <xf numFmtId="0" fontId="24" fillId="0" borderId="70" xfId="0" applyFont="1" applyFill="1" applyBorder="1" applyAlignment="1">
      <alignment horizontal="center" vertical="center" wrapText="1"/>
    </xf>
    <xf numFmtId="0" fontId="23" fillId="0" borderId="71" xfId="0" applyFont="1" applyFill="1" applyBorder="1" applyAlignment="1">
      <alignment horizontal="center" vertical="center" wrapText="1"/>
    </xf>
    <xf numFmtId="176" fontId="32" fillId="0" borderId="54" xfId="0" applyNumberFormat="1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 wrapText="1"/>
    </xf>
    <xf numFmtId="176" fontId="24" fillId="0" borderId="54" xfId="0" applyNumberFormat="1" applyFont="1" applyFill="1" applyBorder="1" applyAlignment="1">
      <alignment horizontal="center" vertical="center" wrapText="1" shrinkToFit="1"/>
    </xf>
    <xf numFmtId="180" fontId="24" fillId="0" borderId="54" xfId="0" applyNumberFormat="1" applyFont="1" applyFill="1" applyBorder="1" applyAlignment="1">
      <alignment horizontal="center" vertical="center" wrapText="1"/>
    </xf>
    <xf numFmtId="0" fontId="41" fillId="71" borderId="31" xfId="0" applyFont="1" applyFill="1" applyBorder="1" applyAlignment="1">
      <alignment horizontal="center" vertical="center" wrapText="1"/>
    </xf>
    <xf numFmtId="0" fontId="42" fillId="37" borderId="31" xfId="0" applyFont="1" applyFill="1" applyBorder="1" applyAlignment="1">
      <alignment horizontal="left" vertical="center" wrapText="1"/>
    </xf>
    <xf numFmtId="0" fontId="42" fillId="37" borderId="31" xfId="0" applyFont="1" applyFill="1" applyBorder="1" applyAlignment="1">
      <alignment horizontal="center" vertical="center" wrapText="1"/>
    </xf>
    <xf numFmtId="0" fontId="28" fillId="37" borderId="31" xfId="0" applyFont="1" applyFill="1" applyBorder="1" applyAlignment="1">
      <alignment vertical="center" wrapText="1" shrinkToFit="1"/>
    </xf>
    <xf numFmtId="0" fontId="2" fillId="0" borderId="11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 shrinkToFit="1"/>
    </xf>
    <xf numFmtId="49" fontId="28" fillId="72" borderId="31" xfId="0" applyNumberFormat="1" applyFont="1" applyFill="1" applyBorder="1" applyAlignment="1">
      <alignment vertical="center" shrinkToFit="1"/>
    </xf>
    <xf numFmtId="0" fontId="37" fillId="72" borderId="31" xfId="0" applyFont="1" applyFill="1" applyBorder="1" applyAlignment="1">
      <alignment horizontal="left" vertical="center" shrinkToFit="1"/>
    </xf>
    <xf numFmtId="0" fontId="37" fillId="72" borderId="31" xfId="0" applyFont="1" applyFill="1" applyBorder="1" applyAlignment="1">
      <alignment horizontal="center" vertical="center" shrinkToFit="1"/>
    </xf>
    <xf numFmtId="0" fontId="0" fillId="72" borderId="30" xfId="0" applyFill="1" applyBorder="1" applyAlignment="1">
      <alignment horizontal="center" vertical="center" shrinkToFit="1"/>
    </xf>
    <xf numFmtId="0" fontId="0" fillId="72" borderId="30" xfId="0" applyFill="1" applyBorder="1" applyAlignment="1">
      <alignment vertical="center" shrinkToFit="1"/>
    </xf>
    <xf numFmtId="0" fontId="2" fillId="72" borderId="41" xfId="0" applyFont="1" applyFill="1" applyBorder="1" applyAlignment="1">
      <alignment horizontal="center" vertical="center" shrinkToFit="1"/>
    </xf>
    <xf numFmtId="0" fontId="24" fillId="72" borderId="30" xfId="0" applyFont="1" applyFill="1" applyBorder="1" applyAlignment="1">
      <alignment horizontal="left" vertical="center" wrapText="1"/>
    </xf>
    <xf numFmtId="176" fontId="32" fillId="72" borderId="30" xfId="0" applyNumberFormat="1" applyFont="1" applyFill="1" applyBorder="1" applyAlignment="1">
      <alignment horizontal="center" vertical="center"/>
    </xf>
    <xf numFmtId="178" fontId="32" fillId="72" borderId="30" xfId="0" applyNumberFormat="1" applyFont="1" applyFill="1" applyBorder="1" applyAlignment="1">
      <alignment horizontal="center" vertical="center"/>
    </xf>
    <xf numFmtId="0" fontId="28" fillId="72" borderId="31" xfId="0" applyFont="1" applyFill="1" applyBorder="1" applyAlignment="1">
      <alignment horizontal="left" vertical="center" shrinkToFit="1"/>
    </xf>
    <xf numFmtId="0" fontId="28" fillId="72" borderId="31" xfId="0" applyFont="1" applyFill="1" applyBorder="1" applyAlignment="1">
      <alignment vertical="center" shrinkToFit="1"/>
    </xf>
    <xf numFmtId="176" fontId="32" fillId="72" borderId="30" xfId="0" applyNumberFormat="1" applyFont="1" applyFill="1" applyBorder="1" applyAlignment="1">
      <alignment horizontal="left" vertical="center"/>
    </xf>
    <xf numFmtId="0" fontId="47" fillId="72" borderId="31" xfId="0" applyFont="1" applyFill="1" applyBorder="1" applyAlignment="1">
      <alignment horizontal="left" vertical="center" shrinkToFit="1"/>
    </xf>
    <xf numFmtId="0" fontId="40" fillId="72" borderId="31" xfId="0" applyFont="1" applyFill="1" applyBorder="1" applyAlignment="1">
      <alignment horizontal="left" vertical="center" shrinkToFit="1"/>
    </xf>
    <xf numFmtId="0" fontId="40" fillId="72" borderId="31" xfId="0" applyFont="1" applyFill="1" applyBorder="1" applyAlignment="1">
      <alignment horizontal="center" vertical="center" shrinkToFit="1"/>
    </xf>
    <xf numFmtId="176" fontId="24" fillId="72" borderId="30" xfId="0" applyNumberFormat="1" applyFont="1" applyFill="1" applyBorder="1" applyAlignment="1">
      <alignment horizontal="center" vertical="center" wrapText="1" shrinkToFit="1"/>
    </xf>
    <xf numFmtId="178" fontId="24" fillId="72" borderId="30" xfId="0" applyNumberFormat="1" applyFont="1" applyFill="1" applyBorder="1" applyAlignment="1">
      <alignment horizontal="center" vertical="center" wrapText="1" shrinkToFit="1"/>
    </xf>
    <xf numFmtId="49" fontId="28" fillId="71" borderId="31" xfId="0" applyNumberFormat="1" applyFont="1" applyFill="1" applyBorder="1" applyAlignment="1">
      <alignment vertical="center"/>
    </xf>
    <xf numFmtId="0" fontId="28" fillId="71" borderId="31" xfId="0" applyFont="1" applyFill="1" applyBorder="1" applyAlignment="1">
      <alignment horizontal="left" vertical="center" shrinkToFit="1"/>
    </xf>
    <xf numFmtId="0" fontId="28" fillId="71" borderId="31" xfId="0" applyFont="1" applyFill="1" applyBorder="1" applyAlignment="1">
      <alignment vertical="center" shrinkToFit="1"/>
    </xf>
    <xf numFmtId="0" fontId="37" fillId="71" borderId="31" xfId="0" applyFont="1" applyFill="1" applyBorder="1" applyAlignment="1">
      <alignment horizontal="left" vertical="center" wrapText="1"/>
    </xf>
    <xf numFmtId="0" fontId="0" fillId="71" borderId="31" xfId="0" applyFill="1" applyBorder="1" applyAlignment="1">
      <alignment horizontal="center" vertical="center"/>
    </xf>
    <xf numFmtId="0" fontId="0" fillId="71" borderId="31" xfId="0" applyFill="1" applyBorder="1" applyAlignment="1">
      <alignment vertical="center" shrinkToFit="1"/>
    </xf>
    <xf numFmtId="0" fontId="2" fillId="71" borderId="31" xfId="0" applyFont="1" applyFill="1" applyBorder="1" applyAlignment="1">
      <alignment vertical="center" shrinkToFit="1"/>
    </xf>
    <xf numFmtId="0" fontId="40" fillId="71" borderId="31" xfId="0" applyFont="1" applyFill="1" applyBorder="1" applyAlignment="1">
      <alignment horizontal="center" vertical="center" wrapText="1" shrinkToFit="1"/>
    </xf>
    <xf numFmtId="176" fontId="32" fillId="71" borderId="11" xfId="0" applyNumberFormat="1" applyFont="1" applyFill="1" applyBorder="1" applyAlignment="1">
      <alignment horizontal="center" vertical="center"/>
    </xf>
    <xf numFmtId="178" fontId="32" fillId="71" borderId="11" xfId="0" applyNumberFormat="1" applyFont="1" applyFill="1" applyBorder="1" applyAlignment="1">
      <alignment horizontal="center" vertical="center"/>
    </xf>
    <xf numFmtId="176" fontId="32" fillId="71" borderId="55" xfId="0" applyNumberFormat="1" applyFont="1" applyFill="1" applyBorder="1" applyAlignment="1">
      <alignment horizontal="center" vertical="center"/>
    </xf>
    <xf numFmtId="176" fontId="32" fillId="71" borderId="30" xfId="0" applyNumberFormat="1" applyFont="1" applyFill="1" applyBorder="1" applyAlignment="1">
      <alignment horizontal="left" vertical="center"/>
    </xf>
    <xf numFmtId="0" fontId="37" fillId="71" borderId="31" xfId="0" applyFont="1" applyFill="1" applyBorder="1" applyAlignment="1">
      <alignment horizontal="center" vertical="center" wrapText="1"/>
    </xf>
    <xf numFmtId="0" fontId="24" fillId="71" borderId="11" xfId="0" applyFont="1" applyFill="1" applyBorder="1" applyAlignment="1">
      <alignment horizontal="left" vertical="center" wrapText="1"/>
    </xf>
    <xf numFmtId="176" fontId="65" fillId="0" borderId="30" xfId="0" applyNumberFormat="1" applyFont="1" applyFill="1" applyBorder="1" applyAlignment="1">
      <alignment horizontal="center" vertical="center" wrapText="1"/>
    </xf>
    <xf numFmtId="0" fontId="28" fillId="0" borderId="30" xfId="0" applyFont="1" applyFill="1" applyBorder="1">
      <alignment vertical="center"/>
    </xf>
    <xf numFmtId="0" fontId="28" fillId="0" borderId="0" xfId="0" applyFont="1" applyFill="1" applyBorder="1" applyAlignment="1">
      <alignment horizontal="center" vertical="center"/>
    </xf>
    <xf numFmtId="176" fontId="65" fillId="0" borderId="30" xfId="0" applyNumberFormat="1" applyFont="1" applyFill="1" applyBorder="1" applyAlignment="1">
      <alignment horizontal="center" vertical="center" wrapText="1" shrinkToFit="1"/>
    </xf>
    <xf numFmtId="0" fontId="23" fillId="0" borderId="0" xfId="0" applyFont="1" applyFill="1" applyBorder="1" applyAlignment="1">
      <alignment horizontal="center" vertical="center" shrinkToFit="1"/>
    </xf>
    <xf numFmtId="0" fontId="24" fillId="0" borderId="55" xfId="0" applyFont="1" applyFill="1" applyBorder="1" applyAlignment="1">
      <alignment horizontal="right" vertical="center" wrapText="1"/>
    </xf>
    <xf numFmtId="0" fontId="28" fillId="0" borderId="72" xfId="0" applyFont="1" applyFill="1" applyBorder="1" applyAlignment="1">
      <alignment vertical="center" shrinkToFit="1"/>
    </xf>
    <xf numFmtId="0" fontId="28" fillId="73" borderId="31" xfId="0" applyFont="1" applyFill="1" applyBorder="1" applyAlignment="1">
      <alignment vertical="center" shrinkToFit="1"/>
    </xf>
    <xf numFmtId="0" fontId="28" fillId="73" borderId="61" xfId="0" applyFont="1" applyFill="1" applyBorder="1" applyAlignment="1">
      <alignment vertical="center" shrinkToFit="1"/>
    </xf>
    <xf numFmtId="0" fontId="28" fillId="73" borderId="10" xfId="0" applyFont="1" applyFill="1" applyBorder="1" applyAlignment="1">
      <alignment horizontal="center" vertical="center"/>
    </xf>
    <xf numFmtId="0" fontId="28" fillId="73" borderId="30" xfId="0" applyFont="1" applyFill="1" applyBorder="1" applyAlignment="1">
      <alignment vertical="center" shrinkToFit="1"/>
    </xf>
    <xf numFmtId="0" fontId="28" fillId="73" borderId="55" xfId="0" applyFont="1" applyFill="1" applyBorder="1" applyAlignment="1">
      <alignment vertical="center" shrinkToFit="1"/>
    </xf>
    <xf numFmtId="0" fontId="28" fillId="73" borderId="72" xfId="0" applyFont="1" applyFill="1" applyBorder="1" applyAlignment="1">
      <alignment vertical="center" shrinkToFit="1"/>
    </xf>
    <xf numFmtId="0" fontId="24" fillId="73" borderId="55" xfId="0" applyFont="1" applyFill="1" applyBorder="1" applyAlignment="1">
      <alignment horizontal="center" vertical="center" wrapText="1"/>
    </xf>
    <xf numFmtId="0" fontId="24" fillId="73" borderId="63" xfId="0" applyFont="1" applyFill="1" applyBorder="1" applyAlignment="1">
      <alignment horizontal="center" vertical="center" wrapText="1"/>
    </xf>
    <xf numFmtId="3" fontId="66" fillId="73" borderId="31" xfId="0" applyNumberFormat="1" applyFont="1" applyFill="1" applyBorder="1" applyAlignment="1">
      <alignment horizontal="center" vertical="center" wrapText="1"/>
    </xf>
    <xf numFmtId="0" fontId="24" fillId="73" borderId="11" xfId="52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23" fillId="0" borderId="0" xfId="42" applyFont="1" applyFill="1" applyBorder="1" applyAlignment="1">
      <alignment horizontal="center" vertical="center" wrapText="1"/>
    </xf>
    <xf numFmtId="0" fontId="37" fillId="0" borderId="54" xfId="0" applyFont="1" applyFill="1" applyBorder="1" applyAlignment="1">
      <alignment horizontal="center" vertical="center" shrinkToFit="1"/>
    </xf>
    <xf numFmtId="0" fontId="37" fillId="0" borderId="30" xfId="0" applyFont="1" applyFill="1" applyBorder="1" applyAlignment="1">
      <alignment horizontal="center" vertical="center" shrinkToFit="1"/>
    </xf>
    <xf numFmtId="0" fontId="28" fillId="0" borderId="72" xfId="0" applyFont="1" applyFill="1" applyBorder="1" applyAlignment="1">
      <alignment horizontal="center" vertical="center" shrinkToFit="1"/>
    </xf>
    <xf numFmtId="0" fontId="28" fillId="73" borderId="72" xfId="0" applyFont="1" applyFill="1" applyBorder="1" applyAlignment="1">
      <alignment horizontal="center" vertical="center" shrinkToFit="1"/>
    </xf>
    <xf numFmtId="0" fontId="20" fillId="0" borderId="0" xfId="0" applyFont="1" applyFill="1" applyAlignment="1">
      <alignment horizontal="center" vertical="center" shrinkToFit="1"/>
    </xf>
    <xf numFmtId="179" fontId="28" fillId="0" borderId="72" xfId="0" applyNumberFormat="1" applyFont="1" applyFill="1" applyBorder="1" applyAlignment="1">
      <alignment horizontal="center" vertical="center" shrinkToFit="1"/>
    </xf>
    <xf numFmtId="0" fontId="24" fillId="0" borderId="72" xfId="0" applyFont="1" applyFill="1" applyBorder="1" applyAlignment="1">
      <alignment horizontal="center" vertical="center" wrapText="1"/>
    </xf>
    <xf numFmtId="49" fontId="28" fillId="73" borderId="11" xfId="0" applyNumberFormat="1" applyFont="1" applyFill="1" applyBorder="1" applyAlignment="1">
      <alignment vertical="center"/>
    </xf>
    <xf numFmtId="0" fontId="24" fillId="73" borderId="11" xfId="0" applyFont="1" applyFill="1" applyBorder="1" applyAlignment="1">
      <alignment horizontal="left" vertical="center" wrapText="1"/>
    </xf>
    <xf numFmtId="0" fontId="24" fillId="73" borderId="30" xfId="0" applyFont="1" applyFill="1" applyBorder="1" applyAlignment="1">
      <alignment horizontal="center" vertical="center" wrapText="1"/>
    </xf>
    <xf numFmtId="0" fontId="28" fillId="73" borderId="11" xfId="0" applyFont="1" applyFill="1" applyBorder="1" applyAlignment="1">
      <alignment vertical="center" shrinkToFit="1"/>
    </xf>
    <xf numFmtId="0" fontId="28" fillId="73" borderId="30" xfId="0" applyFont="1" applyFill="1" applyBorder="1">
      <alignment vertical="center"/>
    </xf>
    <xf numFmtId="0" fontId="28" fillId="73" borderId="10" xfId="0" applyFont="1" applyFill="1" applyBorder="1" applyAlignment="1">
      <alignment horizontal="center" vertical="center" shrinkToFit="1"/>
    </xf>
    <xf numFmtId="0" fontId="37" fillId="73" borderId="42" xfId="0" applyFont="1" applyFill="1" applyBorder="1" applyAlignment="1">
      <alignment horizontal="center" vertical="center" wrapText="1"/>
    </xf>
    <xf numFmtId="3" fontId="65" fillId="73" borderId="31" xfId="0" applyNumberFormat="1" applyFont="1" applyFill="1" applyBorder="1" applyAlignment="1">
      <alignment horizontal="center" vertical="center" wrapText="1"/>
    </xf>
    <xf numFmtId="176" fontId="24" fillId="73" borderId="30" xfId="0" applyNumberFormat="1" applyFont="1" applyFill="1" applyBorder="1" applyAlignment="1">
      <alignment horizontal="center" vertical="center" wrapText="1" shrinkToFit="1"/>
    </xf>
    <xf numFmtId="176" fontId="32" fillId="73" borderId="10" xfId="0" applyNumberFormat="1" applyFont="1" applyFill="1" applyBorder="1" applyAlignment="1">
      <alignment horizontal="center" vertical="center"/>
    </xf>
    <xf numFmtId="178" fontId="24" fillId="73" borderId="30" xfId="0" applyNumberFormat="1" applyFont="1" applyFill="1" applyBorder="1" applyAlignment="1">
      <alignment horizontal="center" vertical="center" wrapText="1" shrinkToFit="1"/>
    </xf>
    <xf numFmtId="176" fontId="24" fillId="73" borderId="55" xfId="0" applyNumberFormat="1" applyFont="1" applyFill="1" applyBorder="1" applyAlignment="1">
      <alignment horizontal="center" vertical="center" wrapText="1" shrinkToFit="1"/>
    </xf>
    <xf numFmtId="176" fontId="24" fillId="73" borderId="31" xfId="0" applyNumberFormat="1" applyFont="1" applyFill="1" applyBorder="1" applyAlignment="1">
      <alignment horizontal="center" vertical="center" wrapText="1" shrinkToFit="1"/>
    </xf>
    <xf numFmtId="0" fontId="28" fillId="73" borderId="30" xfId="0" applyFont="1" applyFill="1" applyBorder="1" applyAlignment="1">
      <alignment horizontal="center" vertical="center"/>
    </xf>
    <xf numFmtId="176" fontId="24" fillId="0" borderId="31" xfId="0" applyNumberFormat="1" applyFont="1" applyFill="1" applyBorder="1" applyAlignment="1">
      <alignment horizontal="center" vertical="center" wrapText="1" shrinkToFit="1"/>
    </xf>
    <xf numFmtId="176" fontId="24" fillId="0" borderId="54" xfId="0" applyNumberFormat="1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vertical="center" shrinkToFit="1"/>
    </xf>
    <xf numFmtId="0" fontId="28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 shrinkToFit="1"/>
    </xf>
    <xf numFmtId="0" fontId="28" fillId="0" borderId="31" xfId="0" applyFont="1" applyFill="1" applyBorder="1">
      <alignment vertical="center"/>
    </xf>
    <xf numFmtId="0" fontId="24" fillId="0" borderId="54" xfId="0" applyFont="1" applyFill="1" applyBorder="1" applyAlignment="1">
      <alignment horizontal="center" vertical="center" wrapText="1"/>
    </xf>
    <xf numFmtId="0" fontId="28" fillId="73" borderId="30" xfId="0" applyFont="1" applyFill="1" applyBorder="1" applyAlignment="1">
      <alignment horizontal="left" vertical="center" shrinkToFit="1"/>
    </xf>
    <xf numFmtId="0" fontId="28" fillId="0" borderId="24" xfId="0" applyFont="1" applyFill="1" applyBorder="1" applyAlignment="1">
      <alignment horizontal="center" vertical="center"/>
    </xf>
    <xf numFmtId="176" fontId="32" fillId="0" borderId="24" xfId="0" applyNumberFormat="1" applyFont="1" applyFill="1" applyBorder="1" applyAlignment="1">
      <alignment horizontal="center" vertical="center"/>
    </xf>
    <xf numFmtId="3" fontId="67" fillId="0" borderId="31" xfId="0" applyNumberFormat="1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180" fontId="68" fillId="0" borderId="0" xfId="0" applyNumberFormat="1" applyFont="1" applyFill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14" fontId="24" fillId="0" borderId="30" xfId="42" applyNumberFormat="1" applyFont="1" applyFill="1" applyBorder="1" applyAlignment="1">
      <alignment horizontal="left" vertical="center" shrinkToFit="1"/>
    </xf>
    <xf numFmtId="0" fontId="23" fillId="37" borderId="0" xfId="0" applyFont="1" applyFill="1" applyBorder="1" applyAlignment="1">
      <alignment horizontal="center" vertical="center" wrapText="1" shrinkToFit="1"/>
    </xf>
    <xf numFmtId="0" fontId="42" fillId="0" borderId="50" xfId="0" applyFont="1" applyFill="1" applyBorder="1" applyAlignment="1">
      <alignment vertical="center" shrinkToFit="1"/>
    </xf>
    <xf numFmtId="14" fontId="37" fillId="0" borderId="31" xfId="42" applyNumberFormat="1" applyFont="1" applyFill="1" applyBorder="1" applyAlignment="1">
      <alignment horizontal="left" vertical="center" shrinkToFit="1"/>
    </xf>
    <xf numFmtId="0" fontId="41" fillId="34" borderId="0" xfId="0" applyFont="1" applyFill="1" applyBorder="1" applyAlignment="1">
      <alignment horizontal="center" vertical="center" wrapText="1" shrinkToFit="1"/>
    </xf>
    <xf numFmtId="0" fontId="23" fillId="0" borderId="27" xfId="0" applyFont="1" applyFill="1" applyBorder="1" applyAlignment="1">
      <alignment vertical="center" shrinkToFit="1"/>
    </xf>
    <xf numFmtId="176" fontId="65" fillId="0" borderId="28" xfId="0" applyNumberFormat="1" applyFont="1" applyFill="1" applyBorder="1" applyAlignment="1">
      <alignment horizontal="center" vertical="center" wrapText="1"/>
    </xf>
    <xf numFmtId="0" fontId="28" fillId="74" borderId="11" xfId="0" applyFont="1" applyFill="1" applyBorder="1" applyAlignment="1">
      <alignment vertical="center" shrinkToFit="1"/>
    </xf>
    <xf numFmtId="0" fontId="28" fillId="74" borderId="10" xfId="0" applyFont="1" applyFill="1" applyBorder="1" applyAlignment="1">
      <alignment horizontal="center" vertical="center" shrinkToFit="1"/>
    </xf>
    <xf numFmtId="0" fontId="28" fillId="74" borderId="61" xfId="0" applyFont="1" applyFill="1" applyBorder="1" applyAlignment="1">
      <alignment vertical="center" shrinkToFit="1"/>
    </xf>
    <xf numFmtId="0" fontId="28" fillId="0" borderId="73" xfId="0" applyFont="1" applyFill="1" applyBorder="1" applyAlignment="1">
      <alignment horizontal="center" vertical="center" shrinkToFit="1"/>
    </xf>
    <xf numFmtId="0" fontId="24" fillId="0" borderId="30" xfId="42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 shrinkToFit="1"/>
    </xf>
    <xf numFmtId="0" fontId="40" fillId="0" borderId="0" xfId="0" applyFont="1" applyFill="1" applyAlignment="1">
      <alignment vertical="center" shrinkToFit="1"/>
    </xf>
    <xf numFmtId="0" fontId="37" fillId="0" borderId="0" xfId="0" applyFont="1" applyFill="1" applyAlignment="1">
      <alignment horizontal="center" vertical="center" shrinkToFit="1"/>
    </xf>
    <xf numFmtId="0" fontId="0" fillId="0" borderId="0" xfId="0" applyAlignment="1">
      <alignment vertical="center" shrinkToFit="1"/>
    </xf>
    <xf numFmtId="49" fontId="37" fillId="0" borderId="31" xfId="0" applyNumberFormat="1" applyFont="1" applyFill="1" applyBorder="1" applyAlignment="1">
      <alignment horizontal="center" vertical="center" shrinkToFit="1"/>
    </xf>
    <xf numFmtId="0" fontId="41" fillId="0" borderId="0" xfId="0" applyFont="1" applyFill="1" applyAlignment="1">
      <alignment horizontal="center" vertical="center" shrinkToFit="1"/>
    </xf>
    <xf numFmtId="0" fontId="37" fillId="0" borderId="38" xfId="0" applyFont="1" applyFill="1" applyBorder="1" applyAlignment="1">
      <alignment horizontal="left" vertical="center" shrinkToFit="1"/>
    </xf>
    <xf numFmtId="0" fontId="37" fillId="0" borderId="31" xfId="42" applyFont="1" applyFill="1" applyBorder="1" applyAlignment="1">
      <alignment horizontal="center" vertical="center" shrinkToFit="1"/>
    </xf>
    <xf numFmtId="0" fontId="23" fillId="37" borderId="0" xfId="0" applyFont="1" applyFill="1" applyBorder="1" applyAlignment="1">
      <alignment horizontal="center" vertical="center" shrinkToFit="1"/>
    </xf>
    <xf numFmtId="0" fontId="20" fillId="0" borderId="13" xfId="0" applyFont="1" applyFill="1" applyBorder="1" applyAlignment="1">
      <alignment horizontal="center" vertical="center" shrinkToFit="1"/>
    </xf>
    <xf numFmtId="0" fontId="42" fillId="0" borderId="50" xfId="42" applyFont="1" applyFill="1" applyBorder="1" applyAlignment="1">
      <alignment horizontal="center" vertical="center" shrinkToFit="1"/>
    </xf>
    <xf numFmtId="0" fontId="42" fillId="0" borderId="50" xfId="42" applyFont="1" applyFill="1" applyBorder="1" applyAlignment="1">
      <alignment horizontal="left" vertical="center" shrinkToFit="1"/>
    </xf>
    <xf numFmtId="0" fontId="42" fillId="36" borderId="31" xfId="0" applyFont="1" applyFill="1" applyBorder="1" applyAlignment="1">
      <alignment horizontal="center" vertical="center" shrinkToFit="1"/>
    </xf>
    <xf numFmtId="0" fontId="42" fillId="0" borderId="31" xfId="0" applyFont="1" applyFill="1" applyBorder="1" applyAlignment="1">
      <alignment horizontal="center" vertical="center" shrinkToFit="1"/>
    </xf>
    <xf numFmtId="0" fontId="27" fillId="0" borderId="31" xfId="0" applyFont="1" applyFill="1" applyBorder="1" applyAlignment="1">
      <alignment horizontal="center" vertical="center" shrinkToFit="1"/>
    </xf>
    <xf numFmtId="0" fontId="37" fillId="0" borderId="31" xfId="52" applyFont="1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37" fillId="0" borderId="31" xfId="0" applyFont="1" applyFill="1" applyBorder="1" applyAlignment="1">
      <alignment vertical="center" shrinkToFit="1"/>
    </xf>
    <xf numFmtId="0" fontId="37" fillId="0" borderId="54" xfId="0" applyFont="1" applyFill="1" applyBorder="1" applyAlignment="1">
      <alignment horizontal="left" vertical="center" shrinkToFit="1"/>
    </xf>
    <xf numFmtId="49" fontId="28" fillId="73" borderId="30" xfId="0" applyNumberFormat="1" applyFont="1" applyFill="1" applyBorder="1" applyAlignment="1">
      <alignment vertical="center" shrinkToFit="1"/>
    </xf>
    <xf numFmtId="0" fontId="28" fillId="73" borderId="30" xfId="0" applyNumberFormat="1" applyFont="1" applyFill="1" applyBorder="1" applyAlignment="1">
      <alignment shrinkToFit="1"/>
    </xf>
    <xf numFmtId="0" fontId="47" fillId="0" borderId="31" xfId="56" applyFont="1" applyBorder="1" applyAlignment="1">
      <alignment horizontal="left" vertical="center"/>
    </xf>
    <xf numFmtId="0" fontId="47" fillId="0" borderId="31" xfId="56" applyFont="1" applyBorder="1">
      <alignment vertical="center"/>
    </xf>
    <xf numFmtId="0" fontId="28" fillId="0" borderId="31" xfId="56" applyFont="1" applyBorder="1" applyAlignment="1">
      <alignment horizontal="center" vertical="center"/>
    </xf>
    <xf numFmtId="0" fontId="28" fillId="0" borderId="31" xfId="56" applyFont="1" applyBorder="1">
      <alignment vertical="center"/>
    </xf>
    <xf numFmtId="0" fontId="47" fillId="0" borderId="42" xfId="56" applyFont="1" applyFill="1" applyBorder="1" applyAlignment="1">
      <alignment horizontal="center" vertical="center"/>
    </xf>
    <xf numFmtId="0" fontId="47" fillId="0" borderId="31" xfId="56" applyFont="1" applyFill="1" applyBorder="1">
      <alignment vertical="center"/>
    </xf>
    <xf numFmtId="0" fontId="24" fillId="0" borderId="28" xfId="42" applyFont="1" applyFill="1" applyBorder="1" applyAlignment="1">
      <alignment horizontal="center" vertical="center" wrapText="1"/>
    </xf>
    <xf numFmtId="0" fontId="24" fillId="0" borderId="57" xfId="42" applyFont="1" applyFill="1" applyBorder="1" applyAlignment="1">
      <alignment horizontal="center" vertical="center" wrapText="1"/>
    </xf>
    <xf numFmtId="14" fontId="24" fillId="0" borderId="59" xfId="42" applyNumberFormat="1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left" vertical="center" wrapText="1"/>
    </xf>
    <xf numFmtId="49" fontId="24" fillId="0" borderId="57" xfId="0" applyNumberFormat="1" applyFont="1" applyFill="1" applyBorder="1" applyAlignment="1">
      <alignment horizontal="center" vertical="center" wrapText="1"/>
    </xf>
    <xf numFmtId="0" fontId="19" fillId="0" borderId="5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81" xfId="42" applyFont="1" applyFill="1" applyBorder="1" applyAlignment="1">
      <alignment vertical="center" wrapText="1"/>
    </xf>
    <xf numFmtId="0" fontId="23" fillId="0" borderId="81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6" fillId="0" borderId="38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left" vertical="center" wrapText="1"/>
    </xf>
    <xf numFmtId="0" fontId="26" fillId="0" borderId="38" xfId="0" applyFont="1" applyFill="1" applyBorder="1" applyAlignment="1">
      <alignment horizontal="center" vertical="center" shrinkToFit="1"/>
    </xf>
    <xf numFmtId="0" fontId="28" fillId="0" borderId="50" xfId="0" applyFont="1" applyFill="1" applyBorder="1" applyAlignment="1">
      <alignment vertical="center" shrinkToFit="1"/>
    </xf>
    <xf numFmtId="0" fontId="2" fillId="0" borderId="55" xfId="0" applyFont="1" applyFill="1" applyBorder="1" applyAlignment="1">
      <alignment vertical="center" shrinkToFit="1"/>
    </xf>
    <xf numFmtId="0" fontId="47" fillId="0" borderId="10" xfId="56" applyFont="1" applyFill="1" applyBorder="1" applyAlignment="1">
      <alignment horizontal="center" vertical="center"/>
    </xf>
    <xf numFmtId="0" fontId="47" fillId="0" borderId="11" xfId="56" applyFont="1" applyFill="1" applyBorder="1" applyAlignment="1">
      <alignment vertical="center" shrinkToFit="1"/>
    </xf>
    <xf numFmtId="0" fontId="28" fillId="0" borderId="14" xfId="0" applyFont="1" applyFill="1" applyBorder="1" applyAlignment="1">
      <alignment horizontal="center" vertical="center"/>
    </xf>
    <xf numFmtId="0" fontId="28" fillId="0" borderId="74" xfId="0" applyFont="1" applyFill="1" applyBorder="1" applyAlignment="1">
      <alignment vertical="center" shrinkToFit="1"/>
    </xf>
    <xf numFmtId="0" fontId="28" fillId="0" borderId="75" xfId="0" applyFont="1" applyFill="1" applyBorder="1" applyAlignment="1">
      <alignment horizontal="center" vertical="center" shrinkToFit="1"/>
    </xf>
    <xf numFmtId="0" fontId="28" fillId="0" borderId="14" xfId="0" applyFont="1" applyFill="1" applyBorder="1">
      <alignment vertical="center"/>
    </xf>
    <xf numFmtId="0" fontId="37" fillId="0" borderId="30" xfId="0" applyFont="1" applyFill="1" applyBorder="1" applyAlignment="1">
      <alignment horizontal="center" vertical="center"/>
    </xf>
    <xf numFmtId="0" fontId="37" fillId="0" borderId="42" xfId="0" applyFont="1" applyFill="1" applyBorder="1" applyAlignment="1">
      <alignment horizontal="center" vertical="center"/>
    </xf>
    <xf numFmtId="0" fontId="37" fillId="0" borderId="61" xfId="0" applyFont="1" applyFill="1" applyBorder="1" applyAlignment="1">
      <alignment vertical="center" shrinkToFit="1"/>
    </xf>
    <xf numFmtId="0" fontId="37" fillId="0" borderId="72" xfId="0" applyFont="1" applyFill="1" applyBorder="1" applyAlignment="1">
      <alignment horizontal="center" vertical="center" shrinkToFit="1"/>
    </xf>
    <xf numFmtId="0" fontId="37" fillId="0" borderId="10" xfId="0" applyFont="1" applyFill="1" applyBorder="1" applyAlignment="1">
      <alignment horizontal="center" vertical="center" shrinkToFit="1"/>
    </xf>
    <xf numFmtId="0" fontId="37" fillId="0" borderId="30" xfId="0" applyFont="1" applyFill="1" applyBorder="1" applyAlignment="1">
      <alignment vertical="center" shrinkToFit="1"/>
    </xf>
    <xf numFmtId="0" fontId="37" fillId="0" borderId="55" xfId="0" applyFont="1" applyFill="1" applyBorder="1" applyAlignment="1">
      <alignment vertical="center" shrinkToFit="1"/>
    </xf>
    <xf numFmtId="0" fontId="37" fillId="0" borderId="10" xfId="0" applyFont="1" applyFill="1" applyBorder="1" applyAlignment="1">
      <alignment horizontal="center" vertical="center"/>
    </xf>
    <xf numFmtId="0" fontId="37" fillId="0" borderId="72" xfId="0" applyFont="1" applyFill="1" applyBorder="1" applyAlignment="1">
      <alignment vertical="center" shrinkToFit="1"/>
    </xf>
    <xf numFmtId="0" fontId="37" fillId="0" borderId="55" xfId="0" applyFont="1" applyFill="1" applyBorder="1" applyAlignment="1">
      <alignment horizontal="center" vertical="center" wrapText="1"/>
    </xf>
    <xf numFmtId="0" fontId="37" fillId="0" borderId="66" xfId="0" applyFont="1" applyFill="1" applyBorder="1" applyAlignment="1">
      <alignment horizontal="center" vertical="center" wrapText="1"/>
    </xf>
    <xf numFmtId="176" fontId="69" fillId="0" borderId="67" xfId="0" applyNumberFormat="1" applyFont="1" applyFill="1" applyBorder="1" applyAlignment="1">
      <alignment horizontal="center" vertical="center"/>
    </xf>
    <xf numFmtId="3" fontId="37" fillId="0" borderId="67" xfId="0" applyNumberFormat="1" applyFont="1" applyFill="1" applyBorder="1" applyAlignment="1">
      <alignment horizontal="center" vertical="center" wrapText="1"/>
    </xf>
    <xf numFmtId="176" fontId="69" fillId="0" borderId="68" xfId="0" applyNumberFormat="1" applyFont="1" applyFill="1" applyBorder="1" applyAlignment="1">
      <alignment horizontal="center" vertical="center"/>
    </xf>
    <xf numFmtId="176" fontId="69" fillId="0" borderId="69" xfId="0" applyNumberFormat="1" applyFont="1" applyFill="1" applyBorder="1" applyAlignment="1">
      <alignment horizontal="center" vertical="center"/>
    </xf>
    <xf numFmtId="178" fontId="69" fillId="0" borderId="70" xfId="0" applyNumberFormat="1" applyFont="1" applyFill="1" applyBorder="1" applyAlignment="1">
      <alignment horizontal="center" vertical="center"/>
    </xf>
    <xf numFmtId="176" fontId="69" fillId="0" borderId="54" xfId="0" applyNumberFormat="1" applyFont="1" applyFill="1" applyBorder="1" applyAlignment="1">
      <alignment horizontal="center" vertical="center"/>
    </xf>
    <xf numFmtId="176" fontId="37" fillId="0" borderId="31" xfId="0" applyNumberFormat="1" applyFont="1" applyFill="1" applyBorder="1" applyAlignment="1">
      <alignment horizontal="center" vertical="center" wrapText="1" shrinkToFit="1"/>
    </xf>
    <xf numFmtId="3" fontId="37" fillId="0" borderId="42" xfId="0" applyNumberFormat="1" applyFont="1" applyFill="1" applyBorder="1" applyAlignment="1">
      <alignment horizontal="center" vertical="center" shrinkToFit="1"/>
    </xf>
    <xf numFmtId="0" fontId="47" fillId="0" borderId="31" xfId="56" applyFont="1" applyFill="1" applyBorder="1" applyAlignment="1">
      <alignment vertical="center" shrinkToFit="1"/>
    </xf>
    <xf numFmtId="0" fontId="47" fillId="0" borderId="54" xfId="56" applyFont="1" applyFill="1" applyBorder="1" applyAlignment="1">
      <alignment vertical="center" shrinkToFit="1"/>
    </xf>
    <xf numFmtId="0" fontId="28" fillId="0" borderId="0" xfId="0" applyFont="1" applyFill="1" applyAlignment="1">
      <alignment horizontal="center" vertical="center"/>
    </xf>
    <xf numFmtId="0" fontId="28" fillId="0" borderId="10" xfId="0" applyFont="1" applyFill="1" applyBorder="1" applyAlignment="1">
      <alignment vertical="center"/>
    </xf>
    <xf numFmtId="0" fontId="47" fillId="0" borderId="54" xfId="56" applyFont="1" applyFill="1" applyBorder="1" applyAlignment="1">
      <alignment horizontal="center" vertical="center"/>
    </xf>
    <xf numFmtId="0" fontId="47" fillId="0" borderId="30" xfId="56" applyFont="1" applyFill="1" applyBorder="1" applyAlignment="1">
      <alignment horizontal="center" vertical="center"/>
    </xf>
    <xf numFmtId="0" fontId="27" fillId="74" borderId="31" xfId="0" applyFont="1" applyFill="1" applyBorder="1" applyAlignment="1">
      <alignment horizontal="center" vertical="center"/>
    </xf>
    <xf numFmtId="0" fontId="24" fillId="74" borderId="11" xfId="52" applyFont="1" applyFill="1" applyBorder="1" applyAlignment="1">
      <alignment horizontal="center" vertical="center"/>
    </xf>
    <xf numFmtId="49" fontId="28" fillId="74" borderId="31" xfId="0" applyNumberFormat="1" applyFont="1" applyFill="1" applyBorder="1" applyAlignment="1">
      <alignment vertical="center"/>
    </xf>
    <xf numFmtId="0" fontId="28" fillId="74" borderId="31" xfId="0" applyFont="1" applyFill="1" applyBorder="1" applyAlignment="1">
      <alignment horizontal="left" vertical="center" shrinkToFit="1"/>
    </xf>
    <xf numFmtId="0" fontId="28" fillId="74" borderId="31" xfId="0" applyFont="1" applyFill="1" applyBorder="1" applyAlignment="1">
      <alignment vertical="center" shrinkToFit="1"/>
    </xf>
    <xf numFmtId="0" fontId="37" fillId="74" borderId="54" xfId="0" applyFont="1" applyFill="1" applyBorder="1" applyAlignment="1">
      <alignment horizontal="center" vertical="center" wrapText="1"/>
    </xf>
    <xf numFmtId="0" fontId="37" fillId="74" borderId="30" xfId="0" applyFont="1" applyFill="1" applyBorder="1" applyAlignment="1">
      <alignment horizontal="center" vertical="center" wrapText="1"/>
    </xf>
    <xf numFmtId="0" fontId="28" fillId="74" borderId="42" xfId="0" applyFont="1" applyFill="1" applyBorder="1" applyAlignment="1">
      <alignment horizontal="center" vertical="center"/>
    </xf>
    <xf numFmtId="0" fontId="28" fillId="74" borderId="72" xfId="0" applyFont="1" applyFill="1" applyBorder="1" applyAlignment="1">
      <alignment horizontal="center" vertical="center" shrinkToFit="1"/>
    </xf>
    <xf numFmtId="179" fontId="28" fillId="74" borderId="72" xfId="0" applyNumberFormat="1" applyFont="1" applyFill="1" applyBorder="1" applyAlignment="1">
      <alignment horizontal="center" vertical="center" shrinkToFit="1"/>
    </xf>
    <xf numFmtId="0" fontId="28" fillId="74" borderId="30" xfId="0" applyFont="1" applyFill="1" applyBorder="1" applyAlignment="1">
      <alignment vertical="center" shrinkToFit="1"/>
    </xf>
    <xf numFmtId="0" fontId="28" fillId="74" borderId="55" xfId="0" applyFont="1" applyFill="1" applyBorder="1" applyAlignment="1">
      <alignment vertical="center" shrinkToFit="1"/>
    </xf>
    <xf numFmtId="0" fontId="28" fillId="74" borderId="10" xfId="0" applyFont="1" applyFill="1" applyBorder="1" applyAlignment="1">
      <alignment horizontal="center" vertical="center"/>
    </xf>
    <xf numFmtId="179" fontId="28" fillId="74" borderId="61" xfId="0" applyNumberFormat="1" applyFont="1" applyFill="1" applyBorder="1" applyAlignment="1">
      <alignment vertical="center" shrinkToFit="1"/>
    </xf>
    <xf numFmtId="0" fontId="28" fillId="74" borderId="72" xfId="0" applyFont="1" applyFill="1" applyBorder="1" applyAlignment="1">
      <alignment vertical="center" shrinkToFit="1"/>
    </xf>
    <xf numFmtId="0" fontId="28" fillId="74" borderId="55" xfId="0" applyFont="1" applyFill="1" applyBorder="1" applyAlignment="1">
      <alignment horizontal="center" vertical="center" shrinkToFit="1"/>
    </xf>
    <xf numFmtId="0" fontId="24" fillId="74" borderId="63" xfId="0" applyFont="1" applyFill="1" applyBorder="1" applyAlignment="1">
      <alignment horizontal="center" vertical="center" wrapText="1"/>
    </xf>
    <xf numFmtId="0" fontId="65" fillId="74" borderId="67" xfId="0" applyFont="1" applyFill="1" applyBorder="1" applyAlignment="1">
      <alignment horizontal="center" vertical="center" wrapText="1"/>
    </xf>
    <xf numFmtId="3" fontId="66" fillId="74" borderId="31" xfId="0" applyNumberFormat="1" applyFont="1" applyFill="1" applyBorder="1" applyAlignment="1">
      <alignment horizontal="center" vertical="center" wrapText="1"/>
    </xf>
    <xf numFmtId="0" fontId="37" fillId="74" borderId="68" xfId="0" applyFont="1" applyFill="1" applyBorder="1" applyAlignment="1">
      <alignment horizontal="center" vertical="center" wrapText="1"/>
    </xf>
    <xf numFmtId="0" fontId="37" fillId="74" borderId="69" xfId="0" applyFont="1" applyFill="1" applyBorder="1" applyAlignment="1">
      <alignment horizontal="center" vertical="center" wrapText="1"/>
    </xf>
    <xf numFmtId="0" fontId="24" fillId="74" borderId="70" xfId="0" applyFont="1" applyFill="1" applyBorder="1" applyAlignment="1">
      <alignment horizontal="center" vertical="center" wrapText="1"/>
    </xf>
    <xf numFmtId="180" fontId="24" fillId="74" borderId="54" xfId="0" applyNumberFormat="1" applyFont="1" applyFill="1" applyBorder="1" applyAlignment="1">
      <alignment horizontal="center" vertical="center" wrapText="1"/>
    </xf>
    <xf numFmtId="176" fontId="24" fillId="74" borderId="31" xfId="0" applyNumberFormat="1" applyFont="1" applyFill="1" applyBorder="1" applyAlignment="1">
      <alignment horizontal="center" vertical="center" wrapText="1" shrinkToFit="1"/>
    </xf>
    <xf numFmtId="0" fontId="20" fillId="74" borderId="31" xfId="0" applyFont="1" applyFill="1" applyBorder="1" applyAlignment="1">
      <alignment horizontal="left" vertical="center" wrapText="1"/>
    </xf>
    <xf numFmtId="0" fontId="37" fillId="74" borderId="47" xfId="0" applyFont="1" applyFill="1" applyBorder="1" applyAlignment="1">
      <alignment horizontal="left" vertical="center" wrapText="1"/>
    </xf>
    <xf numFmtId="0" fontId="24" fillId="74" borderId="51" xfId="0" applyFont="1" applyFill="1" applyBorder="1" applyAlignment="1">
      <alignment horizontal="center" vertical="center" wrapText="1"/>
    </xf>
    <xf numFmtId="0" fontId="24" fillId="74" borderId="30" xfId="0" applyFont="1" applyFill="1" applyBorder="1" applyAlignment="1">
      <alignment horizontal="center" vertical="center" wrapText="1"/>
    </xf>
    <xf numFmtId="0" fontId="37" fillId="74" borderId="31" xfId="0" applyFont="1" applyFill="1" applyBorder="1" applyAlignment="1">
      <alignment horizontal="left" vertical="center" wrapText="1"/>
    </xf>
    <xf numFmtId="0" fontId="24" fillId="74" borderId="55" xfId="0" applyFont="1" applyFill="1" applyBorder="1" applyAlignment="1">
      <alignment horizontal="center" vertical="center" wrapText="1"/>
    </xf>
    <xf numFmtId="176" fontId="65" fillId="74" borderId="30" xfId="0" applyNumberFormat="1" applyFont="1" applyFill="1" applyBorder="1" applyAlignment="1">
      <alignment horizontal="center" vertical="center" wrapText="1" shrinkToFit="1"/>
    </xf>
    <xf numFmtId="0" fontId="24" fillId="74" borderId="31" xfId="0" applyFont="1" applyFill="1" applyBorder="1" applyAlignment="1">
      <alignment horizontal="center" vertical="center" wrapText="1"/>
    </xf>
    <xf numFmtId="0" fontId="24" fillId="74" borderId="59" xfId="0" applyFont="1" applyFill="1" applyBorder="1" applyAlignment="1">
      <alignment horizontal="center" vertical="center" wrapText="1"/>
    </xf>
    <xf numFmtId="180" fontId="24" fillId="74" borderId="31" xfId="0" applyNumberFormat="1" applyFont="1" applyFill="1" applyBorder="1" applyAlignment="1">
      <alignment horizontal="center" vertical="center" wrapText="1"/>
    </xf>
    <xf numFmtId="0" fontId="40" fillId="74" borderId="31" xfId="0" applyFont="1" applyFill="1" applyBorder="1" applyAlignment="1">
      <alignment horizontal="left" vertical="center" shrinkToFit="1"/>
    </xf>
    <xf numFmtId="0" fontId="37" fillId="74" borderId="54" xfId="0" applyFont="1" applyFill="1" applyBorder="1" applyAlignment="1">
      <alignment horizontal="center" vertical="center" shrinkToFit="1"/>
    </xf>
    <xf numFmtId="0" fontId="37" fillId="74" borderId="30" xfId="0" applyFont="1" applyFill="1" applyBorder="1" applyAlignment="1">
      <alignment horizontal="center" vertical="center" shrinkToFit="1"/>
    </xf>
    <xf numFmtId="0" fontId="0" fillId="74" borderId="42" xfId="0" applyFill="1" applyBorder="1" applyAlignment="1">
      <alignment horizontal="center" vertical="center"/>
    </xf>
    <xf numFmtId="0" fontId="0" fillId="74" borderId="31" xfId="0" applyFill="1" applyBorder="1" applyAlignment="1">
      <alignment vertical="center" shrinkToFit="1"/>
    </xf>
    <xf numFmtId="0" fontId="0" fillId="74" borderId="61" xfId="0" applyFill="1" applyBorder="1" applyAlignment="1">
      <alignment vertical="center" shrinkToFit="1"/>
    </xf>
    <xf numFmtId="0" fontId="0" fillId="74" borderId="72" xfId="0" applyFill="1" applyBorder="1" applyAlignment="1">
      <alignment horizontal="center" vertical="center" shrinkToFit="1"/>
    </xf>
    <xf numFmtId="0" fontId="0" fillId="74" borderId="55" xfId="0" applyFill="1" applyBorder="1" applyAlignment="1">
      <alignment vertical="center" shrinkToFit="1"/>
    </xf>
    <xf numFmtId="0" fontId="0" fillId="74" borderId="10" xfId="0" applyFill="1" applyBorder="1" applyAlignment="1">
      <alignment horizontal="center" vertical="center" shrinkToFit="1"/>
    </xf>
    <xf numFmtId="0" fontId="2" fillId="74" borderId="30" xfId="0" applyFont="1" applyFill="1" applyBorder="1" applyAlignment="1">
      <alignment vertical="center" shrinkToFit="1"/>
    </xf>
    <xf numFmtId="179" fontId="0" fillId="74" borderId="61" xfId="0" applyNumberFormat="1" applyFill="1" applyBorder="1" applyAlignment="1">
      <alignment vertical="center" shrinkToFit="1"/>
    </xf>
    <xf numFmtId="0" fontId="0" fillId="74" borderId="10" xfId="0" applyFill="1" applyBorder="1" applyAlignment="1">
      <alignment horizontal="center" vertical="center"/>
    </xf>
    <xf numFmtId="0" fontId="0" fillId="74" borderId="30" xfId="0" applyFill="1" applyBorder="1" applyAlignment="1">
      <alignment vertical="center" shrinkToFit="1"/>
    </xf>
    <xf numFmtId="0" fontId="0" fillId="74" borderId="72" xfId="0" applyFill="1" applyBorder="1" applyAlignment="1">
      <alignment vertical="center" shrinkToFit="1"/>
    </xf>
    <xf numFmtId="0" fontId="0" fillId="74" borderId="55" xfId="0" applyFill="1" applyBorder="1" applyAlignment="1">
      <alignment horizontal="center" vertical="center" shrinkToFit="1"/>
    </xf>
    <xf numFmtId="0" fontId="24" fillId="74" borderId="66" xfId="0" applyFont="1" applyFill="1" applyBorder="1" applyAlignment="1">
      <alignment horizontal="center" vertical="center" wrapText="1"/>
    </xf>
    <xf numFmtId="3" fontId="66" fillId="74" borderId="67" xfId="0" applyNumberFormat="1" applyFont="1" applyFill="1" applyBorder="1" applyAlignment="1">
      <alignment horizontal="center" vertical="center" wrapText="1"/>
    </xf>
    <xf numFmtId="0" fontId="20" fillId="74" borderId="70" xfId="0" applyFont="1" applyFill="1" applyBorder="1" applyAlignment="1">
      <alignment horizontal="center" vertical="center" wrapText="1"/>
    </xf>
    <xf numFmtId="179" fontId="0" fillId="74" borderId="72" xfId="0" applyNumberFormat="1" applyFill="1" applyBorder="1" applyAlignment="1">
      <alignment horizontal="center" vertical="center" shrinkToFit="1"/>
    </xf>
    <xf numFmtId="0" fontId="47" fillId="74" borderId="42" xfId="56" applyFont="1" applyFill="1" applyBorder="1" applyAlignment="1">
      <alignment horizontal="center" vertical="center"/>
    </xf>
    <xf numFmtId="0" fontId="47" fillId="74" borderId="31" xfId="56" applyFont="1" applyFill="1" applyBorder="1">
      <alignment vertical="center"/>
    </xf>
    <xf numFmtId="0" fontId="47" fillId="74" borderId="31" xfId="56" applyFont="1" applyFill="1" applyBorder="1" applyAlignment="1">
      <alignment vertical="center" shrinkToFit="1"/>
    </xf>
    <xf numFmtId="0" fontId="65" fillId="74" borderId="31" xfId="0" applyFont="1" applyFill="1" applyBorder="1" applyAlignment="1">
      <alignment horizontal="center" vertical="center" wrapText="1"/>
    </xf>
    <xf numFmtId="176" fontId="32" fillId="74" borderId="31" xfId="0" applyNumberFormat="1" applyFont="1" applyFill="1" applyBorder="1" applyAlignment="1">
      <alignment horizontal="center" vertical="center"/>
    </xf>
    <xf numFmtId="0" fontId="37" fillId="74" borderId="31" xfId="0" applyFont="1" applyFill="1" applyBorder="1" applyAlignment="1">
      <alignment horizontal="center" vertical="center" wrapText="1"/>
    </xf>
    <xf numFmtId="0" fontId="37" fillId="74" borderId="31" xfId="0" applyFont="1" applyFill="1" applyBorder="1" applyAlignment="1">
      <alignment horizontal="center" vertical="center" wrapText="1" shrinkToFit="1"/>
    </xf>
    <xf numFmtId="0" fontId="28" fillId="74" borderId="31" xfId="0" applyFont="1" applyFill="1" applyBorder="1" applyAlignment="1">
      <alignment horizontal="left" vertical="center"/>
    </xf>
    <xf numFmtId="178" fontId="32" fillId="74" borderId="31" xfId="0" applyNumberFormat="1" applyFont="1" applyFill="1" applyBorder="1" applyAlignment="1">
      <alignment horizontal="center" vertical="center"/>
    </xf>
    <xf numFmtId="0" fontId="47" fillId="74" borderId="54" xfId="56" applyFont="1" applyFill="1" applyBorder="1" applyAlignment="1">
      <alignment vertical="center" shrinkToFit="1"/>
    </xf>
    <xf numFmtId="0" fontId="47" fillId="74" borderId="31" xfId="0" applyFont="1" applyFill="1" applyBorder="1" applyAlignment="1">
      <alignment horizontal="left" vertical="center" shrinkToFit="1"/>
    </xf>
    <xf numFmtId="0" fontId="24" fillId="74" borderId="30" xfId="52" applyFont="1" applyFill="1" applyBorder="1" applyAlignment="1">
      <alignment horizontal="center" vertical="center"/>
    </xf>
    <xf numFmtId="0" fontId="24" fillId="74" borderId="54" xfId="0" applyFont="1" applyFill="1" applyBorder="1" applyAlignment="1">
      <alignment horizontal="center" vertical="center" wrapText="1"/>
    </xf>
    <xf numFmtId="0" fontId="28" fillId="74" borderId="30" xfId="0" applyFont="1" applyFill="1" applyBorder="1" applyAlignment="1">
      <alignment horizontal="center" vertical="center"/>
    </xf>
    <xf numFmtId="0" fontId="0" fillId="74" borderId="30" xfId="0" applyFill="1" applyBorder="1" applyAlignment="1">
      <alignment horizontal="center" vertical="center"/>
    </xf>
    <xf numFmtId="0" fontId="0" fillId="74" borderId="30" xfId="0" applyFill="1" applyBorder="1">
      <alignment vertical="center"/>
    </xf>
    <xf numFmtId="176" fontId="38" fillId="74" borderId="30" xfId="0" applyNumberFormat="1" applyFont="1" applyFill="1" applyBorder="1" applyAlignment="1">
      <alignment horizontal="center" vertical="center"/>
    </xf>
    <xf numFmtId="176" fontId="32" fillId="74" borderId="30" xfId="0" applyNumberFormat="1" applyFont="1" applyFill="1" applyBorder="1" applyAlignment="1">
      <alignment horizontal="center" vertical="center"/>
    </xf>
    <xf numFmtId="176" fontId="32" fillId="74" borderId="10" xfId="0" applyNumberFormat="1" applyFont="1" applyFill="1" applyBorder="1" applyAlignment="1">
      <alignment horizontal="center" vertical="center"/>
    </xf>
    <xf numFmtId="178" fontId="32" fillId="74" borderId="30" xfId="0" applyNumberFormat="1" applyFont="1" applyFill="1" applyBorder="1" applyAlignment="1">
      <alignment horizontal="center" vertical="center"/>
    </xf>
    <xf numFmtId="176" fontId="32" fillId="74" borderId="55" xfId="0" applyNumberFormat="1" applyFont="1" applyFill="1" applyBorder="1" applyAlignment="1">
      <alignment horizontal="center" vertical="center"/>
    </xf>
    <xf numFmtId="0" fontId="24" fillId="74" borderId="31" xfId="0" applyFont="1" applyFill="1" applyBorder="1" applyAlignment="1">
      <alignment horizontal="left" vertical="center" wrapText="1"/>
    </xf>
    <xf numFmtId="49" fontId="28" fillId="74" borderId="11" xfId="0" applyNumberFormat="1" applyFont="1" applyFill="1" applyBorder="1" applyAlignment="1">
      <alignment vertical="center"/>
    </xf>
    <xf numFmtId="0" fontId="28" fillId="74" borderId="11" xfId="0" applyFont="1" applyFill="1" applyBorder="1" applyAlignment="1">
      <alignment horizontal="left" vertical="center"/>
    </xf>
    <xf numFmtId="0" fontId="24" fillId="74" borderId="11" xfId="0" applyFont="1" applyFill="1" applyBorder="1" applyAlignment="1">
      <alignment horizontal="left" vertical="center" wrapText="1"/>
    </xf>
    <xf numFmtId="176" fontId="24" fillId="74" borderId="30" xfId="0" applyNumberFormat="1" applyFont="1" applyFill="1" applyBorder="1" applyAlignment="1">
      <alignment horizontal="center" vertical="center" wrapText="1" shrinkToFit="1"/>
    </xf>
    <xf numFmtId="0" fontId="24" fillId="74" borderId="10" xfId="0" applyFont="1" applyFill="1" applyBorder="1" applyAlignment="1">
      <alignment horizontal="center" vertical="center" wrapText="1"/>
    </xf>
    <xf numFmtId="178" fontId="24" fillId="74" borderId="30" xfId="0" applyNumberFormat="1" applyFont="1" applyFill="1" applyBorder="1" applyAlignment="1">
      <alignment horizontal="center" vertical="center" wrapText="1" shrinkToFit="1"/>
    </xf>
    <xf numFmtId="176" fontId="24" fillId="74" borderId="55" xfId="0" applyNumberFormat="1" applyFont="1" applyFill="1" applyBorder="1" applyAlignment="1">
      <alignment horizontal="center" vertical="center" wrapText="1" shrinkToFit="1"/>
    </xf>
    <xf numFmtId="0" fontId="28" fillId="74" borderId="11" xfId="0" applyFont="1" applyFill="1" applyBorder="1">
      <alignment vertical="center"/>
    </xf>
    <xf numFmtId="0" fontId="28" fillId="74" borderId="55" xfId="0" applyFont="1" applyFill="1" applyBorder="1" applyAlignment="1">
      <alignment horizontal="center" vertical="center"/>
    </xf>
    <xf numFmtId="3" fontId="65" fillId="74" borderId="31" xfId="0" applyNumberFormat="1" applyFont="1" applyFill="1" applyBorder="1" applyAlignment="1">
      <alignment horizontal="center" vertical="center" wrapText="1"/>
    </xf>
    <xf numFmtId="0" fontId="37" fillId="74" borderId="31" xfId="52" applyFont="1" applyFill="1" applyBorder="1" applyAlignment="1">
      <alignment horizontal="center" vertical="center"/>
    </xf>
    <xf numFmtId="0" fontId="28" fillId="74" borderId="30" xfId="0" applyFont="1" applyFill="1" applyBorder="1">
      <alignment vertical="center"/>
    </xf>
    <xf numFmtId="176" fontId="32" fillId="74" borderId="54" xfId="0" applyNumberFormat="1" applyFont="1" applyFill="1" applyBorder="1" applyAlignment="1">
      <alignment horizontal="center" vertical="center"/>
    </xf>
    <xf numFmtId="0" fontId="28" fillId="71" borderId="61" xfId="0" applyFont="1" applyFill="1" applyBorder="1" applyAlignment="1">
      <alignment vertical="center" shrinkToFit="1"/>
    </xf>
    <xf numFmtId="0" fontId="28" fillId="71" borderId="10" xfId="0" applyFont="1" applyFill="1" applyBorder="1" applyAlignment="1">
      <alignment horizontal="center" vertical="center"/>
    </xf>
    <xf numFmtId="0" fontId="28" fillId="71" borderId="55" xfId="0" applyFont="1" applyFill="1" applyBorder="1" applyAlignment="1">
      <alignment vertical="center" shrinkToFit="1"/>
    </xf>
    <xf numFmtId="0" fontId="28" fillId="71" borderId="11" xfId="0" applyFont="1" applyFill="1" applyBorder="1" applyAlignment="1">
      <alignment vertical="center" shrinkToFit="1"/>
    </xf>
    <xf numFmtId="0" fontId="28" fillId="71" borderId="72" xfId="0" applyFont="1" applyFill="1" applyBorder="1" applyAlignment="1">
      <alignment vertical="center" shrinkToFit="1"/>
    </xf>
    <xf numFmtId="0" fontId="24" fillId="71" borderId="55" xfId="0" applyFont="1" applyFill="1" applyBorder="1" applyAlignment="1">
      <alignment horizontal="center" vertical="center" wrapText="1"/>
    </xf>
    <xf numFmtId="0" fontId="24" fillId="71" borderId="63" xfId="0" applyFont="1" applyFill="1" applyBorder="1" applyAlignment="1">
      <alignment horizontal="center" vertical="center" wrapText="1"/>
    </xf>
    <xf numFmtId="0" fontId="65" fillId="71" borderId="31" xfId="0" applyFont="1" applyFill="1" applyBorder="1" applyAlignment="1">
      <alignment horizontal="center" vertical="center" wrapText="1"/>
    </xf>
    <xf numFmtId="3" fontId="66" fillId="71" borderId="31" xfId="0" applyNumberFormat="1" applyFont="1" applyFill="1" applyBorder="1" applyAlignment="1">
      <alignment horizontal="center" vertical="center" wrapText="1"/>
    </xf>
    <xf numFmtId="176" fontId="32" fillId="71" borderId="31" xfId="0" applyNumberFormat="1" applyFont="1" applyFill="1" applyBorder="1" applyAlignment="1">
      <alignment horizontal="center" vertical="center"/>
    </xf>
    <xf numFmtId="178" fontId="32" fillId="71" borderId="31" xfId="0" applyNumberFormat="1" applyFont="1" applyFill="1" applyBorder="1" applyAlignment="1">
      <alignment horizontal="center" vertical="center"/>
    </xf>
    <xf numFmtId="180" fontId="24" fillId="71" borderId="54" xfId="0" applyNumberFormat="1" applyFont="1" applyFill="1" applyBorder="1" applyAlignment="1">
      <alignment horizontal="center" vertical="center" wrapText="1"/>
    </xf>
    <xf numFmtId="176" fontId="24" fillId="71" borderId="31" xfId="0" applyNumberFormat="1" applyFont="1" applyFill="1" applyBorder="1" applyAlignment="1">
      <alignment horizontal="center" vertical="center" wrapText="1" shrinkToFit="1"/>
    </xf>
    <xf numFmtId="0" fontId="20" fillId="71" borderId="31" xfId="0" applyFont="1" applyFill="1" applyBorder="1" applyAlignment="1">
      <alignment horizontal="left" vertical="center" wrapText="1"/>
    </xf>
    <xf numFmtId="0" fontId="28" fillId="71" borderId="30" xfId="0" applyFont="1" applyFill="1" applyBorder="1" applyAlignment="1">
      <alignment vertical="center" shrinkToFit="1"/>
    </xf>
    <xf numFmtId="176" fontId="38" fillId="71" borderId="30" xfId="0" applyNumberFormat="1" applyFont="1" applyFill="1" applyBorder="1" applyAlignment="1">
      <alignment horizontal="center" vertical="center"/>
    </xf>
    <xf numFmtId="176" fontId="24" fillId="71" borderId="31" xfId="0" applyNumberFormat="1" applyFont="1" applyFill="1" applyBorder="1" applyAlignment="1">
      <alignment horizontal="center" vertical="center" wrapText="1"/>
    </xf>
    <xf numFmtId="178" fontId="24" fillId="71" borderId="31" xfId="0" applyNumberFormat="1" applyFont="1" applyFill="1" applyBorder="1" applyAlignment="1">
      <alignment horizontal="center" vertical="center" wrapText="1"/>
    </xf>
    <xf numFmtId="176" fontId="32" fillId="71" borderId="54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4" fillId="0" borderId="20" xfId="42" applyFont="1" applyFill="1" applyBorder="1" applyAlignment="1">
      <alignment horizontal="center" vertical="center" wrapText="1"/>
    </xf>
    <xf numFmtId="0" fontId="24" fillId="0" borderId="12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  <xf numFmtId="0" fontId="24" fillId="0" borderId="22" xfId="42" applyFont="1" applyFill="1" applyBorder="1" applyAlignment="1">
      <alignment horizontal="center" vertical="center" wrapText="1"/>
    </xf>
    <xf numFmtId="0" fontId="24" fillId="0" borderId="23" xfId="42" applyFont="1" applyFill="1" applyBorder="1" applyAlignment="1">
      <alignment horizontal="center" vertical="center" wrapText="1"/>
    </xf>
    <xf numFmtId="0" fontId="24" fillId="0" borderId="24" xfId="42" applyFont="1" applyFill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/>
    </xf>
    <xf numFmtId="0" fontId="26" fillId="0" borderId="33" xfId="0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0" fontId="26" fillId="0" borderId="57" xfId="0" applyFont="1" applyFill="1" applyBorder="1" applyAlignment="1">
      <alignment horizontal="center" vertical="center"/>
    </xf>
    <xf numFmtId="0" fontId="26" fillId="0" borderId="59" xfId="0" applyFont="1" applyFill="1" applyBorder="1" applyAlignment="1">
      <alignment horizontal="center" vertical="center"/>
    </xf>
    <xf numFmtId="0" fontId="24" fillId="0" borderId="55" xfId="42" applyFont="1" applyFill="1" applyBorder="1" applyAlignment="1">
      <alignment horizontal="center" vertical="center" wrapText="1"/>
    </xf>
    <xf numFmtId="0" fontId="39" fillId="0" borderId="76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39" fillId="0" borderId="71" xfId="0" applyFont="1" applyFill="1" applyBorder="1" applyAlignment="1">
      <alignment horizontal="center" vertical="center"/>
    </xf>
    <xf numFmtId="0" fontId="39" fillId="0" borderId="38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7" fillId="0" borderId="54" xfId="42" applyFont="1" applyFill="1" applyBorder="1" applyAlignment="1">
      <alignment horizontal="center" vertical="center" wrapText="1"/>
    </xf>
    <xf numFmtId="0" fontId="37" fillId="0" borderId="41" xfId="42" applyFont="1" applyFill="1" applyBorder="1" applyAlignment="1">
      <alignment horizontal="center" vertical="center" wrapText="1"/>
    </xf>
    <xf numFmtId="0" fontId="37" fillId="0" borderId="42" xfId="42" applyFont="1" applyFill="1" applyBorder="1" applyAlignment="1">
      <alignment horizontal="center" vertical="center" wrapText="1"/>
    </xf>
    <xf numFmtId="0" fontId="24" fillId="0" borderId="32" xfId="42" applyFont="1" applyFill="1" applyBorder="1" applyAlignment="1">
      <alignment horizontal="center" vertical="center" wrapText="1"/>
    </xf>
    <xf numFmtId="0" fontId="24" fillId="0" borderId="33" xfId="42" applyFont="1" applyFill="1" applyBorder="1" applyAlignment="1">
      <alignment horizontal="center" vertical="center" wrapText="1"/>
    </xf>
    <xf numFmtId="0" fontId="39" fillId="0" borderId="34" xfId="0" applyFont="1" applyFill="1" applyBorder="1" applyAlignment="1">
      <alignment horizontal="center" vertical="center"/>
    </xf>
    <xf numFmtId="0" fontId="39" fillId="0" borderId="35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horizontal="center" vertical="center"/>
    </xf>
    <xf numFmtId="0" fontId="39" fillId="0" borderId="39" xfId="0" applyFont="1" applyFill="1" applyBorder="1" applyAlignment="1">
      <alignment horizontal="center" vertical="center"/>
    </xf>
    <xf numFmtId="0" fontId="37" fillId="34" borderId="40" xfId="42" applyFont="1" applyFill="1" applyBorder="1" applyAlignment="1">
      <alignment horizontal="center" vertical="center" wrapText="1"/>
    </xf>
    <xf numFmtId="0" fontId="37" fillId="34" borderId="41" xfId="42" applyFont="1" applyFill="1" applyBorder="1" applyAlignment="1">
      <alignment horizontal="center" vertical="center" wrapText="1"/>
    </xf>
    <xf numFmtId="0" fontId="37" fillId="34" borderId="42" xfId="42" applyFont="1" applyFill="1" applyBorder="1" applyAlignment="1">
      <alignment horizontal="center" vertical="center" wrapText="1"/>
    </xf>
    <xf numFmtId="0" fontId="37" fillId="34" borderId="44" xfId="42" applyFont="1" applyFill="1" applyBorder="1" applyAlignment="1">
      <alignment horizontal="center" vertical="center" wrapText="1"/>
    </xf>
    <xf numFmtId="0" fontId="37" fillId="34" borderId="45" xfId="42" applyFont="1" applyFill="1" applyBorder="1" applyAlignment="1">
      <alignment horizontal="center" vertical="center" wrapText="1"/>
    </xf>
    <xf numFmtId="0" fontId="37" fillId="34" borderId="46" xfId="42" applyFont="1" applyFill="1" applyBorder="1" applyAlignment="1">
      <alignment horizontal="center" vertical="center" wrapText="1"/>
    </xf>
    <xf numFmtId="0" fontId="24" fillId="0" borderId="30" xfId="42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/>
    </xf>
    <xf numFmtId="0" fontId="23" fillId="0" borderId="80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6" fillId="0" borderId="77" xfId="0" applyFont="1" applyFill="1" applyBorder="1" applyAlignment="1">
      <alignment horizontal="center" vertical="center"/>
    </xf>
    <xf numFmtId="0" fontId="26" fillId="0" borderId="78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23" fillId="0" borderId="80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left" vertical="center" shrinkToFi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0</xdr:row>
      <xdr:rowOff>0</xdr:rowOff>
    </xdr:from>
    <xdr:to>
      <xdr:col>9</xdr:col>
      <xdr:colOff>1150015</xdr:colOff>
      <xdr:row>3</xdr:row>
      <xdr:rowOff>222250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96333" y="0"/>
          <a:ext cx="1732099" cy="1365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0</xdr:row>
      <xdr:rowOff>0</xdr:rowOff>
    </xdr:from>
    <xdr:to>
      <xdr:col>9</xdr:col>
      <xdr:colOff>889211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17499" y="0"/>
          <a:ext cx="1450129" cy="1143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846667</xdr:colOff>
      <xdr:row>2</xdr:row>
      <xdr:rowOff>215982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9</xdr:col>
      <xdr:colOff>209550</xdr:colOff>
      <xdr:row>1</xdr:row>
      <xdr:rowOff>105696</xdr:rowOff>
    </xdr:to>
    <xdr:pic>
      <xdr:nvPicPr>
        <xdr:cNvPr id="4" name="그림 3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842433</xdr:colOff>
      <xdr:row>2</xdr:row>
      <xdr:rowOff>215982</xdr:rowOff>
    </xdr:to>
    <xdr:pic>
      <xdr:nvPicPr>
        <xdr:cNvPr id="5" name="그림 4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30741</xdr:colOff>
      <xdr:row>0</xdr:row>
      <xdr:rowOff>21897</xdr:rowOff>
    </xdr:from>
    <xdr:to>
      <xdr:col>9</xdr:col>
      <xdr:colOff>484703</xdr:colOff>
      <xdr:row>3</xdr:row>
      <xdr:rowOff>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4965" y="21897"/>
          <a:ext cx="1143703" cy="110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30742</xdr:colOff>
      <xdr:row>0</xdr:row>
      <xdr:rowOff>28576</xdr:rowOff>
    </xdr:from>
    <xdr:to>
      <xdr:col>9</xdr:col>
      <xdr:colOff>478989</xdr:colOff>
      <xdr:row>2</xdr:row>
      <xdr:rowOff>57150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5642" y="28576"/>
          <a:ext cx="1140834" cy="94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8</xdr:col>
      <xdr:colOff>1266825</xdr:colOff>
      <xdr:row>2</xdr:row>
      <xdr:rowOff>197129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235074" cy="9210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8</xdr:col>
      <xdr:colOff>819150</xdr:colOff>
      <xdr:row>1</xdr:row>
      <xdr:rowOff>391446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0</xdr:row>
      <xdr:rowOff>0</xdr:rowOff>
    </xdr:from>
    <xdr:to>
      <xdr:col>9</xdr:col>
      <xdr:colOff>868046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50750" y="0"/>
          <a:ext cx="1450129" cy="11430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30741</xdr:colOff>
      <xdr:row>0</xdr:row>
      <xdr:rowOff>21897</xdr:rowOff>
    </xdr:from>
    <xdr:to>
      <xdr:col>9</xdr:col>
      <xdr:colOff>243841</xdr:colOff>
      <xdr:row>2</xdr:row>
      <xdr:rowOff>208018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9016" y="21897"/>
          <a:ext cx="1146549" cy="1100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31750</xdr:colOff>
      <xdr:row>0</xdr:row>
      <xdr:rowOff>0</xdr:rowOff>
    </xdr:from>
    <xdr:to>
      <xdr:col>9</xdr:col>
      <xdr:colOff>544197</xdr:colOff>
      <xdr:row>3</xdr:row>
      <xdr:rowOff>0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57100" y="0"/>
          <a:ext cx="1445896" cy="11430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9</xdr:col>
      <xdr:colOff>19050</xdr:colOff>
      <xdr:row>2</xdr:row>
      <xdr:rowOff>182479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654174" cy="117307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90" zoomScaleNormal="90" workbookViewId="0">
      <pane ySplit="5" topLeftCell="A6" activePane="bottomLeft" state="frozen"/>
      <selection activeCell="F1" sqref="F1"/>
      <selection pane="bottomLeft" activeCell="E27" sqref="E27"/>
    </sheetView>
  </sheetViews>
  <sheetFormatPr defaultRowHeight="13.5" customHeight="1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39.75" style="3" customWidth="1"/>
    <col min="6" max="6" width="23.25" style="6" customWidth="1"/>
    <col min="7" max="7" width="12" style="6" customWidth="1"/>
    <col min="8" max="8" width="40" style="11" customWidth="1"/>
    <col min="9" max="9" width="8" style="8" customWidth="1"/>
    <col min="10" max="10" width="23.125" style="3" customWidth="1"/>
    <col min="11" max="11" width="20.875" style="3" customWidth="1"/>
    <col min="12" max="12" width="22.75" style="3" customWidth="1"/>
    <col min="13" max="13" width="33.125" style="16" customWidth="1"/>
    <col min="14" max="14" width="9" style="3" customWidth="1"/>
    <col min="15" max="16384" width="9" style="3"/>
  </cols>
  <sheetData>
    <row r="1" spans="1:13" ht="36" customHeight="1">
      <c r="A1" s="706" t="s">
        <v>671</v>
      </c>
      <c r="B1" s="707"/>
      <c r="C1" s="707"/>
      <c r="D1" s="707"/>
      <c r="E1" s="707"/>
      <c r="F1" s="707"/>
      <c r="G1" s="707"/>
      <c r="H1" s="708"/>
      <c r="I1" s="9"/>
      <c r="J1" s="63"/>
      <c r="K1" s="63"/>
    </row>
    <row r="2" spans="1:13" ht="36" customHeight="1">
      <c r="A2" s="709"/>
      <c r="B2" s="710"/>
      <c r="C2" s="710"/>
      <c r="D2" s="710"/>
      <c r="E2" s="710"/>
      <c r="F2" s="710"/>
      <c r="G2" s="710"/>
      <c r="H2" s="711"/>
      <c r="I2" s="9"/>
      <c r="J2" s="63"/>
      <c r="K2" s="63"/>
    </row>
    <row r="3" spans="1:13" s="5" customFormat="1" ht="18" customHeight="1">
      <c r="A3" s="712" t="s">
        <v>1</v>
      </c>
      <c r="B3" s="713"/>
      <c r="C3" s="714"/>
      <c r="D3" s="4"/>
      <c r="E3" s="4" t="s">
        <v>2</v>
      </c>
      <c r="F3" s="12" t="s">
        <v>669</v>
      </c>
      <c r="G3" s="1" t="s">
        <v>4</v>
      </c>
      <c r="H3" s="10" t="s">
        <v>5</v>
      </c>
      <c r="I3" s="9"/>
      <c r="J3" s="63"/>
      <c r="K3" s="63"/>
      <c r="M3" s="16"/>
    </row>
    <row r="4" spans="1:13" s="5" customFormat="1" ht="18" customHeight="1">
      <c r="A4" s="715" t="s">
        <v>6</v>
      </c>
      <c r="B4" s="716"/>
      <c r="C4" s="717"/>
      <c r="D4" s="13" t="s">
        <v>672</v>
      </c>
      <c r="E4" s="26" t="s">
        <v>8</v>
      </c>
      <c r="F4" s="14" t="s">
        <v>670</v>
      </c>
      <c r="G4" s="27" t="s">
        <v>9</v>
      </c>
      <c r="H4" s="15">
        <v>42780</v>
      </c>
      <c r="I4" s="28"/>
      <c r="J4" s="100"/>
      <c r="K4" s="100"/>
      <c r="M4" s="16"/>
    </row>
    <row r="5" spans="1:13" s="5" customFormat="1" ht="18" customHeight="1">
      <c r="A5" s="18" t="s">
        <v>11</v>
      </c>
      <c r="B5" s="18" t="s">
        <v>12</v>
      </c>
      <c r="C5" s="19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2" t="s">
        <v>19</v>
      </c>
      <c r="J5" s="305" t="s">
        <v>249</v>
      </c>
      <c r="K5" s="306" t="s">
        <v>250</v>
      </c>
      <c r="L5" s="22" t="s">
        <v>24</v>
      </c>
    </row>
    <row r="6" spans="1:13" s="23" customFormat="1" ht="18" customHeight="1">
      <c r="A6" s="17">
        <v>1</v>
      </c>
      <c r="B6" s="127">
        <f t="shared" ref="B6:B53" si="0">COUNTIF(C:C,C6)</f>
        <v>1</v>
      </c>
      <c r="C6" s="128" t="s">
        <v>25</v>
      </c>
      <c r="D6" s="129" t="s">
        <v>26</v>
      </c>
      <c r="E6" s="129" t="s">
        <v>27</v>
      </c>
      <c r="F6" s="339" t="s">
        <v>28</v>
      </c>
      <c r="G6" s="130">
        <v>1</v>
      </c>
      <c r="H6" s="131" t="s">
        <v>29</v>
      </c>
      <c r="I6" s="336" t="s">
        <v>30</v>
      </c>
      <c r="J6" s="65"/>
      <c r="K6" s="65"/>
      <c r="L6" s="69"/>
    </row>
    <row r="7" spans="1:13" s="23" customFormat="1" ht="18" customHeight="1">
      <c r="A7" s="17">
        <v>2</v>
      </c>
      <c r="B7" s="127">
        <f t="shared" si="0"/>
        <v>1</v>
      </c>
      <c r="C7" s="128" t="s">
        <v>32</v>
      </c>
      <c r="D7" s="129" t="s">
        <v>33</v>
      </c>
      <c r="E7" s="129" t="s">
        <v>34</v>
      </c>
      <c r="F7" s="339" t="s">
        <v>35</v>
      </c>
      <c r="G7" s="130">
        <v>1</v>
      </c>
      <c r="H7" s="131" t="s">
        <v>36</v>
      </c>
      <c r="I7" s="336" t="s">
        <v>37</v>
      </c>
      <c r="J7" s="65"/>
      <c r="K7" s="65"/>
      <c r="L7" s="69"/>
    </row>
    <row r="8" spans="1:13" s="23" customFormat="1" ht="18" customHeight="1">
      <c r="A8" s="17">
        <v>3</v>
      </c>
      <c r="B8" s="127">
        <f t="shared" si="0"/>
        <v>1</v>
      </c>
      <c r="C8" s="128" t="s">
        <v>38</v>
      </c>
      <c r="D8" s="129" t="s">
        <v>39</v>
      </c>
      <c r="E8" s="143" t="s">
        <v>40</v>
      </c>
      <c r="F8" s="130"/>
      <c r="G8" s="130">
        <v>1</v>
      </c>
      <c r="H8" s="131" t="s">
        <v>41</v>
      </c>
      <c r="I8" s="336" t="s">
        <v>42</v>
      </c>
      <c r="J8" s="65"/>
      <c r="K8" s="65"/>
      <c r="L8" s="69"/>
    </row>
    <row r="9" spans="1:13" s="23" customFormat="1" ht="18" customHeight="1">
      <c r="A9" s="17">
        <v>4</v>
      </c>
      <c r="B9" s="127">
        <f t="shared" si="0"/>
        <v>1</v>
      </c>
      <c r="C9" s="128" t="s">
        <v>43</v>
      </c>
      <c r="D9" s="129" t="s">
        <v>44</v>
      </c>
      <c r="E9" s="143" t="s">
        <v>45</v>
      </c>
      <c r="F9" s="130"/>
      <c r="G9" s="130">
        <v>1</v>
      </c>
      <c r="H9" s="131" t="s">
        <v>46</v>
      </c>
      <c r="I9" s="336" t="s">
        <v>47</v>
      </c>
      <c r="J9" s="65"/>
      <c r="K9" s="65"/>
      <c r="L9" s="69"/>
    </row>
    <row r="10" spans="1:13" s="23" customFormat="1" ht="18" customHeight="1">
      <c r="A10" s="17">
        <v>5</v>
      </c>
      <c r="B10" s="127">
        <f t="shared" si="0"/>
        <v>1</v>
      </c>
      <c r="C10" s="128" t="s">
        <v>48</v>
      </c>
      <c r="D10" s="102" t="s">
        <v>49</v>
      </c>
      <c r="E10" s="102" t="s">
        <v>50</v>
      </c>
      <c r="F10" s="69" t="s">
        <v>51</v>
      </c>
      <c r="G10" s="130">
        <v>11</v>
      </c>
      <c r="H10" s="131" t="s">
        <v>652</v>
      </c>
      <c r="I10" s="336" t="s">
        <v>30</v>
      </c>
      <c r="J10" s="102"/>
      <c r="K10" s="102"/>
      <c r="L10" s="69"/>
    </row>
    <row r="11" spans="1:13" s="23" customFormat="1" ht="21" customHeight="1">
      <c r="A11" s="17">
        <v>6</v>
      </c>
      <c r="B11" s="127">
        <f t="shared" si="0"/>
        <v>1</v>
      </c>
      <c r="C11" s="128" t="s">
        <v>53</v>
      </c>
      <c r="D11" s="129" t="s">
        <v>433</v>
      </c>
      <c r="E11" s="143" t="s">
        <v>434</v>
      </c>
      <c r="F11" s="130"/>
      <c r="G11" s="130">
        <v>1</v>
      </c>
      <c r="H11" s="131" t="s">
        <v>54</v>
      </c>
      <c r="I11" s="336" t="s">
        <v>30</v>
      </c>
      <c r="J11" s="65" t="s">
        <v>435</v>
      </c>
      <c r="K11" s="65"/>
      <c r="L11" s="69"/>
    </row>
    <row r="12" spans="1:13" s="23" customFormat="1" ht="18" customHeight="1">
      <c r="A12" s="17">
        <v>7</v>
      </c>
      <c r="B12" s="127">
        <f t="shared" si="0"/>
        <v>1</v>
      </c>
      <c r="C12" s="128" t="s">
        <v>55</v>
      </c>
      <c r="D12" s="102" t="s">
        <v>56</v>
      </c>
      <c r="E12" s="102" t="s">
        <v>57</v>
      </c>
      <c r="F12" s="130"/>
      <c r="G12" s="130">
        <v>1</v>
      </c>
      <c r="H12" s="131" t="s">
        <v>58</v>
      </c>
      <c r="I12" s="336" t="s">
        <v>30</v>
      </c>
      <c r="J12" s="102"/>
      <c r="K12" s="102"/>
      <c r="L12" s="69"/>
    </row>
    <row r="13" spans="1:13" s="23" customFormat="1" ht="18" customHeight="1">
      <c r="A13" s="17">
        <v>8</v>
      </c>
      <c r="B13" s="127">
        <f t="shared" si="0"/>
        <v>1</v>
      </c>
      <c r="C13" s="128" t="s">
        <v>437</v>
      </c>
      <c r="D13" s="129" t="s">
        <v>438</v>
      </c>
      <c r="E13" s="335" t="s">
        <v>439</v>
      </c>
      <c r="F13" s="130"/>
      <c r="G13" s="130">
        <v>1</v>
      </c>
      <c r="H13" s="131" t="s">
        <v>653</v>
      </c>
      <c r="I13" s="336"/>
      <c r="J13" s="102"/>
      <c r="K13" s="102"/>
      <c r="L13" s="69"/>
    </row>
    <row r="14" spans="1:13" s="23" customFormat="1" ht="18" customHeight="1">
      <c r="A14" s="17">
        <v>9</v>
      </c>
      <c r="B14" s="127">
        <f t="shared" si="0"/>
        <v>1</v>
      </c>
      <c r="C14" s="128" t="s">
        <v>59</v>
      </c>
      <c r="D14" s="340" t="s">
        <v>583</v>
      </c>
      <c r="E14" s="131" t="s">
        <v>650</v>
      </c>
      <c r="F14" s="341" t="s">
        <v>651</v>
      </c>
      <c r="G14" s="130">
        <v>2</v>
      </c>
      <c r="H14" s="131" t="s">
        <v>60</v>
      </c>
      <c r="I14" s="336" t="s">
        <v>30</v>
      </c>
      <c r="J14" s="65"/>
      <c r="K14" s="65"/>
      <c r="L14" s="69"/>
    </row>
    <row r="15" spans="1:13" s="23" customFormat="1" ht="18" customHeight="1">
      <c r="A15" s="17">
        <v>10</v>
      </c>
      <c r="B15" s="127">
        <f t="shared" si="0"/>
        <v>1</v>
      </c>
      <c r="C15" s="128" t="s">
        <v>61</v>
      </c>
      <c r="D15" s="102" t="s">
        <v>62</v>
      </c>
      <c r="E15" s="102" t="s">
        <v>63</v>
      </c>
      <c r="F15" s="69" t="s">
        <v>64</v>
      </c>
      <c r="G15" s="130">
        <v>2</v>
      </c>
      <c r="H15" s="131" t="s">
        <v>65</v>
      </c>
      <c r="I15" s="336" t="s">
        <v>30</v>
      </c>
      <c r="J15" s="102"/>
      <c r="K15" s="102"/>
      <c r="L15" s="69"/>
    </row>
    <row r="16" spans="1:13" s="23" customFormat="1" ht="18" customHeight="1">
      <c r="A16" s="17">
        <v>11</v>
      </c>
      <c r="B16" s="127">
        <f t="shared" si="0"/>
        <v>1</v>
      </c>
      <c r="C16" s="128" t="s">
        <v>66</v>
      </c>
      <c r="D16" s="340" t="s">
        <v>67</v>
      </c>
      <c r="E16" s="102" t="s">
        <v>68</v>
      </c>
      <c r="F16" s="130"/>
      <c r="G16" s="130">
        <v>1</v>
      </c>
      <c r="H16" s="131" t="s">
        <v>69</v>
      </c>
      <c r="I16" s="336" t="s">
        <v>30</v>
      </c>
      <c r="J16" s="65"/>
      <c r="K16" s="65"/>
      <c r="L16" s="69"/>
    </row>
    <row r="17" spans="1:12" s="23" customFormat="1" ht="18" customHeight="1">
      <c r="A17" s="17">
        <v>12</v>
      </c>
      <c r="B17" s="127">
        <f t="shared" si="0"/>
        <v>1</v>
      </c>
      <c r="C17" s="128" t="s">
        <v>70</v>
      </c>
      <c r="D17" s="129" t="s">
        <v>71</v>
      </c>
      <c r="E17" s="335" t="s">
        <v>72</v>
      </c>
      <c r="F17" s="339" t="s">
        <v>73</v>
      </c>
      <c r="G17" s="130">
        <v>2</v>
      </c>
      <c r="H17" s="131" t="s">
        <v>74</v>
      </c>
      <c r="I17" s="336" t="s">
        <v>30</v>
      </c>
      <c r="J17" s="65"/>
      <c r="K17" s="65"/>
      <c r="L17" s="69"/>
    </row>
    <row r="18" spans="1:12" s="23" customFormat="1" ht="18" customHeight="1">
      <c r="A18" s="17">
        <v>13</v>
      </c>
      <c r="B18" s="127">
        <f t="shared" si="0"/>
        <v>1</v>
      </c>
      <c r="C18" s="128" t="s">
        <v>75</v>
      </c>
      <c r="D18" s="129" t="s">
        <v>76</v>
      </c>
      <c r="E18" s="129" t="s">
        <v>77</v>
      </c>
      <c r="F18" s="338" t="s">
        <v>78</v>
      </c>
      <c r="G18" s="69">
        <v>2</v>
      </c>
      <c r="H18" s="131" t="s">
        <v>79</v>
      </c>
      <c r="I18" s="336" t="s">
        <v>30</v>
      </c>
      <c r="J18" s="65"/>
      <c r="K18" s="65"/>
      <c r="L18" s="69"/>
    </row>
    <row r="19" spans="1:12" s="23" customFormat="1" ht="18" customHeight="1">
      <c r="A19" s="17">
        <v>14</v>
      </c>
      <c r="B19" s="127">
        <f t="shared" si="0"/>
        <v>1</v>
      </c>
      <c r="C19" s="128" t="s">
        <v>80</v>
      </c>
      <c r="D19" s="340" t="s">
        <v>81</v>
      </c>
      <c r="E19" s="131" t="s">
        <v>82</v>
      </c>
      <c r="F19" s="130" t="s">
        <v>83</v>
      </c>
      <c r="G19" s="130">
        <v>5</v>
      </c>
      <c r="H19" s="131" t="s">
        <v>84</v>
      </c>
      <c r="I19" s="336" t="s">
        <v>30</v>
      </c>
      <c r="J19" s="65"/>
      <c r="K19" s="65"/>
      <c r="L19" s="69"/>
    </row>
    <row r="20" spans="1:12" s="23" customFormat="1" ht="18" customHeight="1">
      <c r="A20" s="17">
        <v>15</v>
      </c>
      <c r="B20" s="127">
        <f t="shared" si="0"/>
        <v>1</v>
      </c>
      <c r="C20" s="128" t="s">
        <v>85</v>
      </c>
      <c r="D20" s="340" t="s">
        <v>86</v>
      </c>
      <c r="E20" s="131" t="s">
        <v>87</v>
      </c>
      <c r="F20" s="130" t="s">
        <v>88</v>
      </c>
      <c r="G20" s="130">
        <v>4</v>
      </c>
      <c r="H20" s="131" t="s">
        <v>89</v>
      </c>
      <c r="I20" s="336" t="s">
        <v>30</v>
      </c>
      <c r="J20" s="102"/>
      <c r="K20" s="102"/>
      <c r="L20" s="69"/>
    </row>
    <row r="21" spans="1:12" s="23" customFormat="1" ht="18" customHeight="1">
      <c r="A21" s="17">
        <v>16</v>
      </c>
      <c r="B21" s="127">
        <f t="shared" si="0"/>
        <v>1</v>
      </c>
      <c r="C21" s="128" t="s">
        <v>90</v>
      </c>
      <c r="D21" s="340" t="s">
        <v>91</v>
      </c>
      <c r="E21" s="131" t="s">
        <v>92</v>
      </c>
      <c r="F21" s="130" t="s">
        <v>93</v>
      </c>
      <c r="G21" s="130">
        <v>4</v>
      </c>
      <c r="H21" s="131" t="s">
        <v>94</v>
      </c>
      <c r="I21" s="336" t="s">
        <v>30</v>
      </c>
      <c r="J21" s="102"/>
      <c r="K21" s="102"/>
      <c r="L21" s="69"/>
    </row>
    <row r="22" spans="1:12" s="23" customFormat="1" ht="18" customHeight="1">
      <c r="A22" s="17">
        <v>17</v>
      </c>
      <c r="B22" s="127">
        <f t="shared" si="0"/>
        <v>1</v>
      </c>
      <c r="C22" s="128" t="s">
        <v>95</v>
      </c>
      <c r="D22" s="129" t="s">
        <v>96</v>
      </c>
      <c r="E22" s="102" t="s">
        <v>97</v>
      </c>
      <c r="F22" s="342" t="s">
        <v>98</v>
      </c>
      <c r="G22" s="130">
        <v>1</v>
      </c>
      <c r="H22" s="131" t="s">
        <v>99</v>
      </c>
      <c r="I22" s="336" t="s">
        <v>30</v>
      </c>
      <c r="J22" s="65"/>
      <c r="K22" s="65"/>
      <c r="L22" s="69"/>
    </row>
    <row r="23" spans="1:12" s="23" customFormat="1" ht="18" customHeight="1">
      <c r="A23" s="17">
        <v>18</v>
      </c>
      <c r="B23" s="127">
        <f t="shared" si="0"/>
        <v>1</v>
      </c>
      <c r="C23" s="128" t="s">
        <v>100</v>
      </c>
      <c r="D23" s="129" t="s">
        <v>101</v>
      </c>
      <c r="E23" s="143" t="s">
        <v>102</v>
      </c>
      <c r="F23" s="130"/>
      <c r="G23" s="130">
        <v>1</v>
      </c>
      <c r="H23" s="131" t="s">
        <v>103</v>
      </c>
      <c r="I23" s="336" t="s">
        <v>30</v>
      </c>
      <c r="J23" s="65"/>
      <c r="K23" s="65"/>
      <c r="L23" s="69"/>
    </row>
    <row r="24" spans="1:12" s="23" customFormat="1" ht="18" customHeight="1">
      <c r="A24" s="17">
        <v>19</v>
      </c>
      <c r="B24" s="127">
        <f t="shared" si="0"/>
        <v>1</v>
      </c>
      <c r="C24" s="128" t="s">
        <v>104</v>
      </c>
      <c r="D24" s="340" t="s">
        <v>105</v>
      </c>
      <c r="E24" s="103" t="s">
        <v>106</v>
      </c>
      <c r="F24" s="342" t="s">
        <v>107</v>
      </c>
      <c r="G24" s="130">
        <v>1</v>
      </c>
      <c r="H24" s="131" t="s">
        <v>108</v>
      </c>
      <c r="I24" s="336" t="s">
        <v>30</v>
      </c>
      <c r="J24" s="102"/>
      <c r="K24" s="102"/>
      <c r="L24" s="69"/>
    </row>
    <row r="25" spans="1:12" s="23" customFormat="1" ht="18" customHeight="1">
      <c r="A25" s="17">
        <v>20</v>
      </c>
      <c r="B25" s="127">
        <f t="shared" si="0"/>
        <v>1</v>
      </c>
      <c r="C25" s="128" t="s">
        <v>109</v>
      </c>
      <c r="D25" s="129" t="s">
        <v>110</v>
      </c>
      <c r="E25" s="129" t="s">
        <v>111</v>
      </c>
      <c r="F25" s="338" t="s">
        <v>112</v>
      </c>
      <c r="G25" s="130">
        <v>1</v>
      </c>
      <c r="H25" s="131" t="s">
        <v>113</v>
      </c>
      <c r="I25" s="336" t="s">
        <v>30</v>
      </c>
      <c r="J25" s="65"/>
      <c r="K25" s="65"/>
      <c r="L25" s="69"/>
    </row>
    <row r="26" spans="1:12" s="23" customFormat="1" ht="18" customHeight="1">
      <c r="A26" s="17">
        <v>21</v>
      </c>
      <c r="B26" s="127">
        <f t="shared" si="0"/>
        <v>1</v>
      </c>
      <c r="C26" s="128" t="s">
        <v>114</v>
      </c>
      <c r="D26" s="129" t="s">
        <v>115</v>
      </c>
      <c r="E26" s="129" t="s">
        <v>116</v>
      </c>
      <c r="F26" s="338" t="s">
        <v>117</v>
      </c>
      <c r="G26" s="130">
        <v>7</v>
      </c>
      <c r="H26" s="131" t="s">
        <v>118</v>
      </c>
      <c r="I26" s="336" t="s">
        <v>30</v>
      </c>
      <c r="J26" s="65"/>
      <c r="K26" s="65"/>
      <c r="L26" s="69"/>
    </row>
    <row r="27" spans="1:12" s="23" customFormat="1" ht="18" customHeight="1">
      <c r="A27" s="17">
        <v>22</v>
      </c>
      <c r="B27" s="127">
        <f t="shared" si="0"/>
        <v>1</v>
      </c>
      <c r="C27" s="128" t="s">
        <v>446</v>
      </c>
      <c r="D27" s="129" t="s">
        <v>483</v>
      </c>
      <c r="E27" s="129" t="s">
        <v>447</v>
      </c>
      <c r="F27" s="338" t="s">
        <v>112</v>
      </c>
      <c r="G27" s="130">
        <v>1</v>
      </c>
      <c r="H27" s="131" t="s">
        <v>119</v>
      </c>
      <c r="I27" s="336" t="s">
        <v>30</v>
      </c>
      <c r="J27" s="102"/>
      <c r="K27" s="102"/>
      <c r="L27" s="69"/>
    </row>
    <row r="28" spans="1:12" s="23" customFormat="1" ht="18" customHeight="1">
      <c r="A28" s="17">
        <v>23</v>
      </c>
      <c r="B28" s="127">
        <f t="shared" si="0"/>
        <v>1</v>
      </c>
      <c r="C28" s="128" t="s">
        <v>120</v>
      </c>
      <c r="D28" s="129" t="s">
        <v>121</v>
      </c>
      <c r="E28" s="143" t="s">
        <v>122</v>
      </c>
      <c r="F28" s="130"/>
      <c r="G28" s="130">
        <v>1</v>
      </c>
      <c r="H28" s="131" t="s">
        <v>123</v>
      </c>
      <c r="I28" s="336" t="s">
        <v>30</v>
      </c>
      <c r="J28" s="65"/>
      <c r="K28" s="65"/>
      <c r="L28" s="69"/>
    </row>
    <row r="29" spans="1:12" s="23" customFormat="1" ht="18" customHeight="1">
      <c r="A29" s="17">
        <v>24</v>
      </c>
      <c r="B29" s="127">
        <f t="shared" si="0"/>
        <v>1</v>
      </c>
      <c r="C29" s="128" t="s">
        <v>125</v>
      </c>
      <c r="D29" s="343">
        <v>15</v>
      </c>
      <c r="E29" s="102" t="s">
        <v>126</v>
      </c>
      <c r="F29" s="130"/>
      <c r="G29" s="130">
        <v>2</v>
      </c>
      <c r="H29" s="131" t="s">
        <v>127</v>
      </c>
      <c r="I29" s="336" t="s">
        <v>30</v>
      </c>
      <c r="J29" s="65"/>
      <c r="K29" s="65"/>
      <c r="L29" s="69"/>
    </row>
    <row r="30" spans="1:12" s="23" customFormat="1" ht="18" customHeight="1">
      <c r="A30" s="17">
        <v>25</v>
      </c>
      <c r="B30" s="127">
        <f t="shared" si="0"/>
        <v>1</v>
      </c>
      <c r="C30" s="128" t="s">
        <v>128</v>
      </c>
      <c r="D30" s="102" t="s">
        <v>129</v>
      </c>
      <c r="E30" s="102" t="s">
        <v>130</v>
      </c>
      <c r="F30" s="130"/>
      <c r="G30" s="130">
        <v>2</v>
      </c>
      <c r="H30" s="131" t="s">
        <v>131</v>
      </c>
      <c r="I30" s="336" t="s">
        <v>30</v>
      </c>
      <c r="J30" s="102"/>
      <c r="K30" s="102"/>
      <c r="L30" s="69"/>
    </row>
    <row r="31" spans="1:12" s="23" customFormat="1" ht="18" customHeight="1">
      <c r="A31" s="17">
        <v>26</v>
      </c>
      <c r="B31" s="127">
        <f t="shared" si="0"/>
        <v>1</v>
      </c>
      <c r="C31" s="128" t="s">
        <v>132</v>
      </c>
      <c r="D31" s="129" t="s">
        <v>133</v>
      </c>
      <c r="E31" s="344" t="s">
        <v>134</v>
      </c>
      <c r="F31" s="316" t="s">
        <v>135</v>
      </c>
      <c r="G31" s="130">
        <v>7</v>
      </c>
      <c r="H31" s="131" t="s">
        <v>136</v>
      </c>
      <c r="I31" s="336" t="s">
        <v>30</v>
      </c>
      <c r="J31" s="102"/>
      <c r="K31" s="102"/>
      <c r="L31" s="69"/>
    </row>
    <row r="32" spans="1:12" s="23" customFormat="1" ht="18" customHeight="1">
      <c r="A32" s="17">
        <v>27</v>
      </c>
      <c r="B32" s="127">
        <f t="shared" si="0"/>
        <v>1</v>
      </c>
      <c r="C32" s="128" t="s">
        <v>137</v>
      </c>
      <c r="D32" s="129" t="s">
        <v>138</v>
      </c>
      <c r="E32" s="143" t="s">
        <v>139</v>
      </c>
      <c r="F32" s="130"/>
      <c r="G32" s="345">
        <v>9</v>
      </c>
      <c r="H32" s="321" t="s">
        <v>654</v>
      </c>
      <c r="I32" s="336" t="s">
        <v>30</v>
      </c>
      <c r="J32" s="65"/>
      <c r="K32" s="65"/>
      <c r="L32" s="69"/>
    </row>
    <row r="33" spans="1:12" s="23" customFormat="1" ht="18" customHeight="1">
      <c r="A33" s="17">
        <v>28</v>
      </c>
      <c r="B33" s="127">
        <f t="shared" si="0"/>
        <v>1</v>
      </c>
      <c r="C33" s="128" t="s">
        <v>141</v>
      </c>
      <c r="D33" s="129" t="s">
        <v>142</v>
      </c>
      <c r="E33" s="143" t="s">
        <v>143</v>
      </c>
      <c r="F33" s="130"/>
      <c r="G33" s="130">
        <v>2</v>
      </c>
      <c r="H33" s="337" t="s">
        <v>655</v>
      </c>
      <c r="I33" s="336" t="s">
        <v>30</v>
      </c>
      <c r="J33" s="65"/>
      <c r="K33" s="65"/>
      <c r="L33" s="69"/>
    </row>
    <row r="34" spans="1:12" s="23" customFormat="1" ht="18" customHeight="1">
      <c r="A34" s="17">
        <v>29</v>
      </c>
      <c r="B34" s="127">
        <f t="shared" si="0"/>
        <v>1</v>
      </c>
      <c r="C34" s="128" t="s">
        <v>144</v>
      </c>
      <c r="D34" s="129">
        <v>200</v>
      </c>
      <c r="E34" s="143" t="s">
        <v>145</v>
      </c>
      <c r="F34" s="69"/>
      <c r="G34" s="130">
        <v>1</v>
      </c>
      <c r="H34" s="131" t="s">
        <v>146</v>
      </c>
      <c r="I34" s="336" t="s">
        <v>30</v>
      </c>
      <c r="J34" s="65"/>
      <c r="K34" s="65"/>
      <c r="L34" s="69"/>
    </row>
    <row r="35" spans="1:12" s="23" customFormat="1" ht="18" customHeight="1">
      <c r="A35" s="17">
        <v>30</v>
      </c>
      <c r="B35" s="127">
        <f t="shared" si="0"/>
        <v>1</v>
      </c>
      <c r="C35" s="128" t="s">
        <v>147</v>
      </c>
      <c r="D35" s="343" t="s">
        <v>148</v>
      </c>
      <c r="E35" s="346" t="s">
        <v>149</v>
      </c>
      <c r="F35" s="130"/>
      <c r="G35" s="130">
        <v>1</v>
      </c>
      <c r="H35" s="131" t="s">
        <v>150</v>
      </c>
      <c r="I35" s="336" t="s">
        <v>30</v>
      </c>
      <c r="J35" s="65"/>
      <c r="K35" s="65"/>
      <c r="L35" s="69"/>
    </row>
    <row r="36" spans="1:12" s="23" customFormat="1" ht="18" customHeight="1">
      <c r="A36" s="17">
        <v>31</v>
      </c>
      <c r="B36" s="127">
        <f t="shared" si="0"/>
        <v>1</v>
      </c>
      <c r="C36" s="128" t="s">
        <v>151</v>
      </c>
      <c r="D36" s="129" t="s">
        <v>152</v>
      </c>
      <c r="E36" s="143" t="s">
        <v>153</v>
      </c>
      <c r="F36" s="130"/>
      <c r="G36" s="130">
        <v>4</v>
      </c>
      <c r="H36" s="337" t="s">
        <v>656</v>
      </c>
      <c r="I36" s="336" t="s">
        <v>30</v>
      </c>
      <c r="J36" s="65"/>
      <c r="K36" s="65"/>
      <c r="L36" s="69"/>
    </row>
    <row r="37" spans="1:12" s="23" customFormat="1" ht="18" customHeight="1">
      <c r="A37" s="17">
        <v>32</v>
      </c>
      <c r="B37" s="127">
        <f t="shared" si="0"/>
        <v>1</v>
      </c>
      <c r="C37" s="128" t="s">
        <v>220</v>
      </c>
      <c r="D37" s="347" t="s">
        <v>222</v>
      </c>
      <c r="E37" s="347" t="s">
        <v>221</v>
      </c>
      <c r="F37" s="130"/>
      <c r="G37" s="130">
        <v>2</v>
      </c>
      <c r="H37" s="337" t="s">
        <v>218</v>
      </c>
      <c r="I37" s="336" t="s">
        <v>30</v>
      </c>
      <c r="J37" s="65"/>
      <c r="K37" s="65"/>
      <c r="L37" s="69"/>
    </row>
    <row r="38" spans="1:12" s="23" customFormat="1" ht="18" customHeight="1">
      <c r="A38" s="17">
        <v>33</v>
      </c>
      <c r="B38" s="127">
        <f t="shared" si="0"/>
        <v>1</v>
      </c>
      <c r="C38" s="128" t="s">
        <v>154</v>
      </c>
      <c r="D38" s="343" t="s">
        <v>155</v>
      </c>
      <c r="E38" s="346" t="s">
        <v>156</v>
      </c>
      <c r="F38" s="130"/>
      <c r="G38" s="130">
        <v>2</v>
      </c>
      <c r="H38" s="131" t="s">
        <v>157</v>
      </c>
      <c r="I38" s="336" t="s">
        <v>30</v>
      </c>
      <c r="J38" s="65"/>
      <c r="K38" s="65"/>
      <c r="L38" s="69"/>
    </row>
    <row r="39" spans="1:12" s="23" customFormat="1" ht="18" customHeight="1">
      <c r="A39" s="17">
        <v>34</v>
      </c>
      <c r="B39" s="127">
        <f t="shared" si="0"/>
        <v>1</v>
      </c>
      <c r="C39" s="128" t="s">
        <v>158</v>
      </c>
      <c r="D39" s="343" t="s">
        <v>159</v>
      </c>
      <c r="E39" s="346" t="s">
        <v>160</v>
      </c>
      <c r="F39" s="130"/>
      <c r="G39" s="130">
        <v>2</v>
      </c>
      <c r="H39" s="131" t="s">
        <v>161</v>
      </c>
      <c r="I39" s="336" t="s">
        <v>30</v>
      </c>
      <c r="J39" s="65"/>
      <c r="K39" s="65"/>
      <c r="L39" s="69"/>
    </row>
    <row r="40" spans="1:12" s="23" customFormat="1" ht="15.75" customHeight="1">
      <c r="A40" s="17">
        <v>35</v>
      </c>
      <c r="B40" s="127">
        <f t="shared" si="0"/>
        <v>1</v>
      </c>
      <c r="C40" s="128" t="s">
        <v>162</v>
      </c>
      <c r="D40" s="129" t="s">
        <v>163</v>
      </c>
      <c r="E40" s="129" t="s">
        <v>164</v>
      </c>
      <c r="F40" s="339" t="s">
        <v>165</v>
      </c>
      <c r="G40" s="345">
        <v>18</v>
      </c>
      <c r="H40" s="321" t="s">
        <v>657</v>
      </c>
      <c r="I40" s="336" t="s">
        <v>30</v>
      </c>
      <c r="J40" s="102"/>
      <c r="K40" s="102"/>
      <c r="L40" s="69"/>
    </row>
    <row r="41" spans="1:12" s="23" customFormat="1" ht="18" customHeight="1">
      <c r="A41" s="17">
        <v>36</v>
      </c>
      <c r="B41" s="127">
        <f t="shared" si="0"/>
        <v>1</v>
      </c>
      <c r="C41" s="128" t="s">
        <v>167</v>
      </c>
      <c r="D41" s="102">
        <v>10</v>
      </c>
      <c r="E41" s="102" t="s">
        <v>168</v>
      </c>
      <c r="F41" s="69" t="s">
        <v>169</v>
      </c>
      <c r="G41" s="130">
        <v>2</v>
      </c>
      <c r="H41" s="131" t="s">
        <v>170</v>
      </c>
      <c r="I41" s="336" t="s">
        <v>30</v>
      </c>
      <c r="J41" s="102"/>
      <c r="K41" s="102"/>
      <c r="L41" s="69"/>
    </row>
    <row r="42" spans="1:12" s="23" customFormat="1" ht="18" customHeight="1">
      <c r="A42" s="17">
        <v>37</v>
      </c>
      <c r="B42" s="127">
        <f t="shared" si="0"/>
        <v>1</v>
      </c>
      <c r="C42" s="128" t="s">
        <v>171</v>
      </c>
      <c r="D42" s="343" t="s">
        <v>172</v>
      </c>
      <c r="E42" s="346" t="s">
        <v>173</v>
      </c>
      <c r="F42" s="130"/>
      <c r="G42" s="130">
        <v>1</v>
      </c>
      <c r="H42" s="131" t="s">
        <v>174</v>
      </c>
      <c r="I42" s="336" t="s">
        <v>30</v>
      </c>
      <c r="J42" s="65"/>
      <c r="K42" s="65"/>
      <c r="L42" s="69"/>
    </row>
    <row r="43" spans="1:12" s="23" customFormat="1" ht="18" customHeight="1">
      <c r="A43" s="17">
        <v>38</v>
      </c>
      <c r="B43" s="127">
        <f t="shared" si="0"/>
        <v>1</v>
      </c>
      <c r="C43" s="128" t="s">
        <v>175</v>
      </c>
      <c r="D43" s="129">
        <v>0</v>
      </c>
      <c r="E43" s="143" t="s">
        <v>176</v>
      </c>
      <c r="F43" s="130"/>
      <c r="G43" s="130">
        <v>2</v>
      </c>
      <c r="H43" s="131" t="s">
        <v>177</v>
      </c>
      <c r="I43" s="336" t="s">
        <v>30</v>
      </c>
      <c r="J43" s="65"/>
      <c r="K43" s="65"/>
      <c r="L43" s="69"/>
    </row>
    <row r="44" spans="1:12" s="23" customFormat="1" ht="18" customHeight="1">
      <c r="A44" s="17">
        <v>39</v>
      </c>
      <c r="B44" s="127">
        <f t="shared" si="0"/>
        <v>1</v>
      </c>
      <c r="C44" s="128" t="s">
        <v>646</v>
      </c>
      <c r="D44" s="348" t="s">
        <v>647</v>
      </c>
      <c r="E44" s="347" t="s">
        <v>648</v>
      </c>
      <c r="F44" s="349" t="s">
        <v>649</v>
      </c>
      <c r="G44" s="130">
        <v>1</v>
      </c>
      <c r="H44" s="131" t="s">
        <v>452</v>
      </c>
      <c r="I44" s="336" t="s">
        <v>30</v>
      </c>
      <c r="J44" s="65"/>
      <c r="K44" s="65"/>
      <c r="L44" s="69"/>
    </row>
    <row r="45" spans="1:12" s="23" customFormat="1" ht="18" customHeight="1">
      <c r="A45" s="17">
        <v>40</v>
      </c>
      <c r="B45" s="127">
        <f t="shared" si="0"/>
        <v>1</v>
      </c>
      <c r="C45" s="128" t="s">
        <v>178</v>
      </c>
      <c r="D45" s="350" t="s">
        <v>179</v>
      </c>
      <c r="E45" s="350" t="s">
        <v>180</v>
      </c>
      <c r="F45" s="130" t="s">
        <v>181</v>
      </c>
      <c r="G45" s="130">
        <v>1</v>
      </c>
      <c r="H45" s="131" t="s">
        <v>182</v>
      </c>
      <c r="I45" s="336" t="s">
        <v>30</v>
      </c>
      <c r="J45" s="102"/>
      <c r="K45" s="102"/>
      <c r="L45" s="69"/>
    </row>
    <row r="46" spans="1:12" s="23" customFormat="1" ht="18" customHeight="1">
      <c r="A46" s="17">
        <v>41</v>
      </c>
      <c r="B46" s="127">
        <f t="shared" si="0"/>
        <v>1</v>
      </c>
      <c r="C46" s="128" t="s">
        <v>183</v>
      </c>
      <c r="D46" s="343" t="s">
        <v>184</v>
      </c>
      <c r="E46" s="102" t="s">
        <v>185</v>
      </c>
      <c r="F46" s="69" t="s">
        <v>186</v>
      </c>
      <c r="G46" s="130">
        <v>1</v>
      </c>
      <c r="H46" s="131" t="s">
        <v>187</v>
      </c>
      <c r="I46" s="336" t="s">
        <v>30</v>
      </c>
      <c r="J46" s="102"/>
      <c r="K46" s="102"/>
      <c r="L46" s="69"/>
    </row>
    <row r="47" spans="1:12" s="23" customFormat="1" ht="18" customHeight="1">
      <c r="A47" s="17">
        <v>42</v>
      </c>
      <c r="B47" s="127">
        <f t="shared" si="0"/>
        <v>1</v>
      </c>
      <c r="C47" s="128" t="s">
        <v>188</v>
      </c>
      <c r="D47" s="343" t="s">
        <v>189</v>
      </c>
      <c r="E47" s="102" t="s">
        <v>190</v>
      </c>
      <c r="F47" s="69" t="s">
        <v>191</v>
      </c>
      <c r="G47" s="130">
        <v>1</v>
      </c>
      <c r="H47" s="131" t="s">
        <v>192</v>
      </c>
      <c r="I47" s="336" t="s">
        <v>30</v>
      </c>
      <c r="J47" s="65"/>
      <c r="K47" s="65"/>
      <c r="L47" s="69"/>
    </row>
    <row r="48" spans="1:12" s="24" customFormat="1" ht="18" customHeight="1">
      <c r="A48" s="17">
        <v>43</v>
      </c>
      <c r="B48" s="34">
        <f t="shared" si="0"/>
        <v>1</v>
      </c>
      <c r="C48" s="62" t="s">
        <v>409</v>
      </c>
      <c r="D48" s="93" t="s">
        <v>620</v>
      </c>
      <c r="E48" s="90" t="s">
        <v>411</v>
      </c>
      <c r="F48" s="354" t="s">
        <v>611</v>
      </c>
      <c r="G48" s="130">
        <v>1</v>
      </c>
      <c r="H48" s="337" t="s">
        <v>668</v>
      </c>
      <c r="I48" s="336" t="s">
        <v>30</v>
      </c>
      <c r="J48" s="102"/>
      <c r="K48" s="102"/>
      <c r="L48" s="69"/>
    </row>
    <row r="49" spans="1:12" s="24" customFormat="1" ht="18" customHeight="1">
      <c r="A49" s="17">
        <v>44</v>
      </c>
      <c r="B49" s="127">
        <f t="shared" si="0"/>
        <v>1</v>
      </c>
      <c r="C49" s="128" t="s">
        <v>193</v>
      </c>
      <c r="D49" s="343" t="s">
        <v>194</v>
      </c>
      <c r="E49" s="102" t="s">
        <v>195</v>
      </c>
      <c r="F49" s="69" t="s">
        <v>196</v>
      </c>
      <c r="G49" s="130">
        <v>1</v>
      </c>
      <c r="H49" s="131" t="s">
        <v>197</v>
      </c>
      <c r="I49" s="336" t="s">
        <v>30</v>
      </c>
      <c r="J49" s="102"/>
      <c r="K49" s="102"/>
      <c r="L49" s="69"/>
    </row>
    <row r="50" spans="1:12" s="24" customFormat="1" ht="18" customHeight="1">
      <c r="A50" s="17">
        <v>45</v>
      </c>
      <c r="B50" s="127">
        <f t="shared" si="0"/>
        <v>1</v>
      </c>
      <c r="C50" s="128" t="s">
        <v>198</v>
      </c>
      <c r="D50" s="129" t="s">
        <v>199</v>
      </c>
      <c r="E50" s="129" t="s">
        <v>200</v>
      </c>
      <c r="F50" s="130"/>
      <c r="G50" s="130">
        <v>1</v>
      </c>
      <c r="H50" s="131" t="s">
        <v>201</v>
      </c>
      <c r="I50" s="336" t="s">
        <v>30</v>
      </c>
      <c r="J50" s="103"/>
      <c r="K50" s="103"/>
      <c r="L50" s="69"/>
    </row>
    <row r="51" spans="1:12" s="24" customFormat="1" ht="18" customHeight="1">
      <c r="A51" s="17">
        <v>46</v>
      </c>
      <c r="B51" s="127">
        <f t="shared" si="0"/>
        <v>1</v>
      </c>
      <c r="C51" s="128" t="s">
        <v>202</v>
      </c>
      <c r="D51" s="343" t="s">
        <v>203</v>
      </c>
      <c r="E51" s="102" t="s">
        <v>204</v>
      </c>
      <c r="F51" s="69" t="s">
        <v>205</v>
      </c>
      <c r="G51" s="130">
        <v>1</v>
      </c>
      <c r="H51" s="131" t="s">
        <v>206</v>
      </c>
      <c r="I51" s="336" t="s">
        <v>30</v>
      </c>
      <c r="J51" s="102"/>
      <c r="K51" s="102"/>
      <c r="L51" s="69"/>
    </row>
    <row r="52" spans="1:12" s="24" customFormat="1" ht="18" customHeight="1">
      <c r="A52" s="17">
        <v>47</v>
      </c>
      <c r="B52" s="127">
        <f t="shared" si="0"/>
        <v>1</v>
      </c>
      <c r="C52" s="128" t="s">
        <v>207</v>
      </c>
      <c r="D52" s="343" t="s">
        <v>208</v>
      </c>
      <c r="E52" s="351" t="s">
        <v>209</v>
      </c>
      <c r="F52" s="69" t="s">
        <v>210</v>
      </c>
      <c r="G52" s="130">
        <v>1</v>
      </c>
      <c r="H52" s="131" t="s">
        <v>211</v>
      </c>
      <c r="I52" s="336" t="s">
        <v>30</v>
      </c>
      <c r="J52" s="65"/>
      <c r="K52" s="65"/>
      <c r="L52" s="69"/>
    </row>
    <row r="53" spans="1:12" ht="13.5" customHeight="1">
      <c r="A53" s="17">
        <v>48</v>
      </c>
      <c r="B53" s="34">
        <f t="shared" si="0"/>
        <v>1</v>
      </c>
      <c r="C53" s="35" t="s">
        <v>212</v>
      </c>
      <c r="D53" s="36" t="s">
        <v>213</v>
      </c>
      <c r="E53" s="54" t="s">
        <v>214</v>
      </c>
      <c r="F53" s="325" t="s">
        <v>215</v>
      </c>
      <c r="G53" s="329">
        <v>1</v>
      </c>
      <c r="H53" s="318" t="s">
        <v>216</v>
      </c>
    </row>
  </sheetData>
  <mergeCells count="3">
    <mergeCell ref="A1:H2"/>
    <mergeCell ref="A3:C3"/>
    <mergeCell ref="A4:C4"/>
  </mergeCells>
  <phoneticPr fontId="2" type="noConversion"/>
  <pageMargins left="0.7" right="0.7" top="0.75" bottom="0.75" header="0.3" footer="0.3"/>
  <pageSetup paperSize="8" scale="7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="90" zoomScaleNormal="90" workbookViewId="0">
      <pane ySplit="5" topLeftCell="A6" activePane="bottomLeft" state="frozen"/>
      <selection activeCell="F1" sqref="F1"/>
      <selection pane="bottomLeft" sqref="A1:XFD1048576"/>
    </sheetView>
  </sheetViews>
  <sheetFormatPr defaultRowHeight="13.5" customHeight="1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39.75" style="3" customWidth="1"/>
    <col min="6" max="6" width="23.25" style="6" customWidth="1"/>
    <col min="7" max="7" width="12" style="6" customWidth="1"/>
    <col min="8" max="8" width="40" style="11" customWidth="1"/>
    <col min="9" max="9" width="8" style="8" customWidth="1"/>
    <col min="10" max="10" width="23.125" style="3" customWidth="1"/>
    <col min="11" max="11" width="20.875" style="3" customWidth="1"/>
    <col min="12" max="12" width="22.75" style="3" customWidth="1"/>
    <col min="13" max="13" width="33.125" style="16" customWidth="1"/>
    <col min="14" max="14" width="9" style="3" customWidth="1"/>
    <col min="15" max="16384" width="9" style="3"/>
  </cols>
  <sheetData>
    <row r="1" spans="1:13" ht="36" customHeight="1">
      <c r="A1" s="718" t="s">
        <v>890</v>
      </c>
      <c r="B1" s="719"/>
      <c r="C1" s="719"/>
      <c r="D1" s="719"/>
      <c r="E1" s="719"/>
      <c r="F1" s="719"/>
      <c r="G1" s="719"/>
      <c r="H1" s="720"/>
      <c r="I1" s="9"/>
      <c r="J1" s="63"/>
      <c r="K1" s="63"/>
    </row>
    <row r="2" spans="1:13" ht="36" customHeight="1">
      <c r="A2" s="721"/>
      <c r="B2" s="710"/>
      <c r="C2" s="710"/>
      <c r="D2" s="710"/>
      <c r="E2" s="710"/>
      <c r="F2" s="710"/>
      <c r="G2" s="710"/>
      <c r="H2" s="722"/>
      <c r="I2" s="9"/>
      <c r="J2" s="63"/>
      <c r="K2" s="63"/>
    </row>
    <row r="3" spans="1:13" s="5" customFormat="1" ht="18" customHeight="1">
      <c r="A3" s="723" t="s">
        <v>1</v>
      </c>
      <c r="B3" s="713"/>
      <c r="C3" s="714"/>
      <c r="D3" s="102"/>
      <c r="E3" s="102" t="s">
        <v>2</v>
      </c>
      <c r="F3" s="233" t="s">
        <v>859</v>
      </c>
      <c r="G3" s="69" t="s">
        <v>4</v>
      </c>
      <c r="H3" s="350" t="s">
        <v>5</v>
      </c>
      <c r="I3" s="9"/>
      <c r="J3" s="63"/>
      <c r="K3" s="63"/>
      <c r="M3" s="16"/>
    </row>
    <row r="4" spans="1:13" s="5" customFormat="1" ht="18" customHeight="1">
      <c r="A4" s="723" t="s">
        <v>6</v>
      </c>
      <c r="B4" s="713"/>
      <c r="C4" s="714"/>
      <c r="D4" s="510" t="s">
        <v>860</v>
      </c>
      <c r="E4" s="102" t="s">
        <v>8</v>
      </c>
      <c r="F4" s="233" t="s">
        <v>861</v>
      </c>
      <c r="G4" s="522" t="s">
        <v>9</v>
      </c>
      <c r="H4" s="511">
        <v>42851</v>
      </c>
      <c r="I4" s="512" t="s">
        <v>10</v>
      </c>
      <c r="J4" s="29">
        <v>3000</v>
      </c>
      <c r="K4" s="100"/>
      <c r="M4" s="16"/>
    </row>
    <row r="5" spans="1:13" s="5" customFormat="1" ht="18" customHeight="1">
      <c r="A5" s="18" t="s">
        <v>11</v>
      </c>
      <c r="B5" s="18" t="s">
        <v>12</v>
      </c>
      <c r="C5" s="18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2" t="s">
        <v>862</v>
      </c>
      <c r="J5" s="305" t="s">
        <v>863</v>
      </c>
      <c r="K5" s="306" t="s">
        <v>864</v>
      </c>
      <c r="L5" s="22" t="s">
        <v>24</v>
      </c>
    </row>
    <row r="6" spans="1:13" s="23" customFormat="1" ht="18" customHeight="1">
      <c r="A6" s="524">
        <v>1</v>
      </c>
      <c r="B6" s="127">
        <f t="shared" ref="B6:B41" si="0">COUNTIF(C:C,C6)</f>
        <v>1</v>
      </c>
      <c r="C6" s="128" t="s">
        <v>25</v>
      </c>
      <c r="D6" s="129" t="s">
        <v>26</v>
      </c>
      <c r="E6" s="129" t="s">
        <v>27</v>
      </c>
      <c r="F6" s="339" t="s">
        <v>28</v>
      </c>
      <c r="G6" s="130">
        <v>1</v>
      </c>
      <c r="H6" s="131" t="s">
        <v>29</v>
      </c>
      <c r="I6" s="298">
        <f>G6*$J$4</f>
        <v>3000</v>
      </c>
      <c r="J6" s="65"/>
      <c r="K6" s="65"/>
      <c r="L6" s="69"/>
    </row>
    <row r="7" spans="1:13" s="23" customFormat="1" ht="18" customHeight="1">
      <c r="A7" s="524">
        <v>2</v>
      </c>
      <c r="B7" s="127">
        <f t="shared" si="0"/>
        <v>1</v>
      </c>
      <c r="C7" s="128" t="s">
        <v>32</v>
      </c>
      <c r="D7" s="129" t="s">
        <v>33</v>
      </c>
      <c r="E7" s="129" t="s">
        <v>34</v>
      </c>
      <c r="F7" s="339" t="s">
        <v>28</v>
      </c>
      <c r="G7" s="130">
        <v>1</v>
      </c>
      <c r="H7" s="131" t="s">
        <v>36</v>
      </c>
      <c r="I7" s="298">
        <f t="shared" ref="I7:I41" si="1">G7*$J$4</f>
        <v>3000</v>
      </c>
      <c r="J7" s="65"/>
      <c r="K7" s="65"/>
      <c r="L7" s="69"/>
    </row>
    <row r="8" spans="1:13" s="23" customFormat="1" ht="18" customHeight="1">
      <c r="A8" s="524">
        <v>3</v>
      </c>
      <c r="B8" s="127">
        <f t="shared" si="0"/>
        <v>1</v>
      </c>
      <c r="C8" s="128" t="s">
        <v>38</v>
      </c>
      <c r="D8" s="129" t="s">
        <v>39</v>
      </c>
      <c r="E8" s="143" t="s">
        <v>40</v>
      </c>
      <c r="F8" s="130"/>
      <c r="G8" s="130">
        <v>1</v>
      </c>
      <c r="H8" s="131" t="s">
        <v>41</v>
      </c>
      <c r="I8" s="298">
        <f t="shared" si="1"/>
        <v>3000</v>
      </c>
      <c r="J8" s="65"/>
      <c r="K8" s="65"/>
      <c r="L8" s="69"/>
    </row>
    <row r="9" spans="1:13" s="23" customFormat="1" ht="18" customHeight="1">
      <c r="A9" s="524">
        <v>4</v>
      </c>
      <c r="B9" s="127">
        <f t="shared" si="0"/>
        <v>1</v>
      </c>
      <c r="C9" s="128" t="s">
        <v>43</v>
      </c>
      <c r="D9" s="129" t="s">
        <v>44</v>
      </c>
      <c r="E9" s="143" t="s">
        <v>45</v>
      </c>
      <c r="F9" s="130"/>
      <c r="G9" s="130">
        <v>1</v>
      </c>
      <c r="H9" s="131" t="s">
        <v>46</v>
      </c>
      <c r="I9" s="298">
        <f t="shared" si="1"/>
        <v>3000</v>
      </c>
      <c r="J9" s="65"/>
      <c r="K9" s="65"/>
      <c r="L9" s="69"/>
    </row>
    <row r="10" spans="1:13" s="23" customFormat="1" ht="18" customHeight="1">
      <c r="A10" s="524">
        <v>5</v>
      </c>
      <c r="B10" s="127">
        <f t="shared" si="0"/>
        <v>1</v>
      </c>
      <c r="C10" s="128" t="s">
        <v>48</v>
      </c>
      <c r="D10" s="102" t="s">
        <v>49</v>
      </c>
      <c r="E10" s="102" t="s">
        <v>50</v>
      </c>
      <c r="F10" s="69" t="s">
        <v>51</v>
      </c>
      <c r="G10" s="130">
        <v>3</v>
      </c>
      <c r="H10" s="131" t="s">
        <v>865</v>
      </c>
      <c r="I10" s="298">
        <f t="shared" si="1"/>
        <v>9000</v>
      </c>
      <c r="J10" s="102"/>
      <c r="K10" s="102"/>
      <c r="L10" s="69"/>
    </row>
    <row r="11" spans="1:13" s="23" customFormat="1" ht="21" customHeight="1">
      <c r="A11" s="524">
        <v>6</v>
      </c>
      <c r="B11" s="127">
        <f t="shared" si="0"/>
        <v>1</v>
      </c>
      <c r="C11" s="128" t="s">
        <v>53</v>
      </c>
      <c r="D11" s="129" t="s">
        <v>866</v>
      </c>
      <c r="E11" s="143" t="s">
        <v>867</v>
      </c>
      <c r="F11" s="130"/>
      <c r="G11" s="130">
        <v>1</v>
      </c>
      <c r="H11" s="131" t="s">
        <v>54</v>
      </c>
      <c r="I11" s="298">
        <f t="shared" si="1"/>
        <v>3000</v>
      </c>
      <c r="J11" s="65"/>
      <c r="K11" s="65"/>
      <c r="L11" s="69"/>
    </row>
    <row r="12" spans="1:13" s="23" customFormat="1" ht="18" customHeight="1">
      <c r="A12" s="524">
        <v>7</v>
      </c>
      <c r="B12" s="127">
        <f t="shared" si="0"/>
        <v>1</v>
      </c>
      <c r="C12" s="128" t="s">
        <v>55</v>
      </c>
      <c r="D12" s="102" t="s">
        <v>56</v>
      </c>
      <c r="E12" s="102" t="s">
        <v>57</v>
      </c>
      <c r="F12" s="130"/>
      <c r="G12" s="130">
        <v>1</v>
      </c>
      <c r="H12" s="131" t="s">
        <v>58</v>
      </c>
      <c r="I12" s="298">
        <f t="shared" si="1"/>
        <v>3000</v>
      </c>
      <c r="J12" s="102"/>
      <c r="K12" s="102"/>
      <c r="L12" s="69"/>
    </row>
    <row r="13" spans="1:13" s="23" customFormat="1" ht="18" customHeight="1">
      <c r="A13" s="524">
        <v>9</v>
      </c>
      <c r="B13" s="127">
        <f t="shared" si="0"/>
        <v>1</v>
      </c>
      <c r="C13" s="128" t="s">
        <v>59</v>
      </c>
      <c r="D13" s="525" t="s">
        <v>891</v>
      </c>
      <c r="E13" s="131" t="s">
        <v>892</v>
      </c>
      <c r="F13" s="341" t="s">
        <v>893</v>
      </c>
      <c r="G13" s="130">
        <v>2</v>
      </c>
      <c r="H13" s="131" t="s">
        <v>60</v>
      </c>
      <c r="I13" s="298">
        <f t="shared" si="1"/>
        <v>6000</v>
      </c>
      <c r="J13" s="65"/>
      <c r="K13" s="65"/>
      <c r="L13" s="69"/>
    </row>
    <row r="14" spans="1:13" s="23" customFormat="1" ht="18" customHeight="1">
      <c r="A14" s="524">
        <v>10</v>
      </c>
      <c r="B14" s="127">
        <f t="shared" si="0"/>
        <v>1</v>
      </c>
      <c r="C14" s="128" t="s">
        <v>61</v>
      </c>
      <c r="D14" s="102" t="s">
        <v>62</v>
      </c>
      <c r="E14" s="102" t="s">
        <v>63</v>
      </c>
      <c r="F14" s="69" t="s">
        <v>28</v>
      </c>
      <c r="G14" s="130">
        <v>2</v>
      </c>
      <c r="H14" s="131" t="s">
        <v>65</v>
      </c>
      <c r="I14" s="298">
        <f t="shared" si="1"/>
        <v>6000</v>
      </c>
      <c r="J14" s="102"/>
      <c r="K14" s="102"/>
      <c r="L14" s="69"/>
    </row>
    <row r="15" spans="1:13" s="23" customFormat="1" ht="18" customHeight="1">
      <c r="A15" s="524">
        <v>11</v>
      </c>
      <c r="B15" s="127">
        <f t="shared" si="0"/>
        <v>1</v>
      </c>
      <c r="C15" s="128" t="s">
        <v>66</v>
      </c>
      <c r="D15" s="340" t="s">
        <v>67</v>
      </c>
      <c r="E15" s="102" t="s">
        <v>68</v>
      </c>
      <c r="F15" s="130"/>
      <c r="G15" s="130">
        <v>1</v>
      </c>
      <c r="H15" s="131" t="s">
        <v>69</v>
      </c>
      <c r="I15" s="298">
        <f t="shared" si="1"/>
        <v>3000</v>
      </c>
      <c r="J15" s="65"/>
      <c r="K15" s="65"/>
      <c r="L15" s="69"/>
    </row>
    <row r="16" spans="1:13" s="23" customFormat="1" ht="18" customHeight="1">
      <c r="A16" s="524">
        <v>12</v>
      </c>
      <c r="B16" s="127">
        <f t="shared" si="0"/>
        <v>1</v>
      </c>
      <c r="C16" s="128" t="s">
        <v>75</v>
      </c>
      <c r="D16" s="129" t="s">
        <v>76</v>
      </c>
      <c r="E16" s="129" t="s">
        <v>77</v>
      </c>
      <c r="F16" s="338" t="s">
        <v>78</v>
      </c>
      <c r="G16" s="69">
        <v>2</v>
      </c>
      <c r="H16" s="131" t="s">
        <v>79</v>
      </c>
      <c r="I16" s="298">
        <f t="shared" si="1"/>
        <v>6000</v>
      </c>
      <c r="J16" s="65"/>
      <c r="K16" s="65"/>
      <c r="L16" s="69"/>
    </row>
    <row r="17" spans="1:12" s="23" customFormat="1" ht="18" customHeight="1">
      <c r="A17" s="524">
        <v>13</v>
      </c>
      <c r="B17" s="127">
        <f t="shared" si="0"/>
        <v>1</v>
      </c>
      <c r="C17" s="128" t="s">
        <v>80</v>
      </c>
      <c r="D17" s="340" t="s">
        <v>81</v>
      </c>
      <c r="E17" s="131" t="s">
        <v>82</v>
      </c>
      <c r="F17" s="130" t="s">
        <v>83</v>
      </c>
      <c r="G17" s="130">
        <v>5</v>
      </c>
      <c r="H17" s="131" t="s">
        <v>84</v>
      </c>
      <c r="I17" s="298">
        <f t="shared" si="1"/>
        <v>15000</v>
      </c>
      <c r="J17" s="65"/>
      <c r="K17" s="65"/>
      <c r="L17" s="69"/>
    </row>
    <row r="18" spans="1:12" s="23" customFormat="1" ht="18" customHeight="1">
      <c r="A18" s="524">
        <v>14</v>
      </c>
      <c r="B18" s="127">
        <f t="shared" si="0"/>
        <v>1</v>
      </c>
      <c r="C18" s="128" t="s">
        <v>85</v>
      </c>
      <c r="D18" s="340" t="s">
        <v>86</v>
      </c>
      <c r="E18" s="131" t="s">
        <v>87</v>
      </c>
      <c r="F18" s="130" t="s">
        <v>88</v>
      </c>
      <c r="G18" s="130">
        <v>4</v>
      </c>
      <c r="H18" s="131" t="s">
        <v>89</v>
      </c>
      <c r="I18" s="298">
        <f t="shared" si="1"/>
        <v>12000</v>
      </c>
      <c r="J18" s="102"/>
      <c r="K18" s="102"/>
      <c r="L18" s="69"/>
    </row>
    <row r="19" spans="1:12" s="23" customFormat="1" ht="18" customHeight="1">
      <c r="A19" s="524">
        <v>15</v>
      </c>
      <c r="B19" s="127">
        <f t="shared" si="0"/>
        <v>1</v>
      </c>
      <c r="C19" s="128" t="s">
        <v>90</v>
      </c>
      <c r="D19" s="340" t="s">
        <v>91</v>
      </c>
      <c r="E19" s="131" t="s">
        <v>92</v>
      </c>
      <c r="F19" s="130" t="s">
        <v>88</v>
      </c>
      <c r="G19" s="130">
        <v>4</v>
      </c>
      <c r="H19" s="131" t="s">
        <v>94</v>
      </c>
      <c r="I19" s="298">
        <f t="shared" si="1"/>
        <v>12000</v>
      </c>
      <c r="J19" s="102"/>
      <c r="K19" s="102"/>
      <c r="L19" s="69"/>
    </row>
    <row r="20" spans="1:12" s="23" customFormat="1" ht="18" customHeight="1">
      <c r="A20" s="524">
        <v>16</v>
      </c>
      <c r="B20" s="127">
        <f t="shared" si="0"/>
        <v>1</v>
      </c>
      <c r="C20" s="62" t="s">
        <v>742</v>
      </c>
      <c r="D20" s="61" t="s">
        <v>894</v>
      </c>
      <c r="E20" s="61" t="s">
        <v>895</v>
      </c>
      <c r="F20" s="503" t="s">
        <v>896</v>
      </c>
      <c r="G20" s="130">
        <v>1</v>
      </c>
      <c r="H20" s="131" t="s">
        <v>103</v>
      </c>
      <c r="I20" s="298">
        <f t="shared" si="1"/>
        <v>3000</v>
      </c>
      <c r="J20" s="65"/>
      <c r="K20" s="65"/>
      <c r="L20" s="69"/>
    </row>
    <row r="21" spans="1:12" s="23" customFormat="1" ht="18" customHeight="1">
      <c r="A21" s="524">
        <v>17</v>
      </c>
      <c r="B21" s="127">
        <f t="shared" si="0"/>
        <v>1</v>
      </c>
      <c r="C21" s="128" t="s">
        <v>104</v>
      </c>
      <c r="D21" s="340" t="s">
        <v>105</v>
      </c>
      <c r="E21" s="103" t="s">
        <v>106</v>
      </c>
      <c r="F21" s="342" t="s">
        <v>107</v>
      </c>
      <c r="G21" s="130">
        <v>1</v>
      </c>
      <c r="H21" s="131" t="s">
        <v>108</v>
      </c>
      <c r="I21" s="298">
        <f t="shared" si="1"/>
        <v>3000</v>
      </c>
      <c r="J21" s="102"/>
      <c r="K21" s="102"/>
      <c r="L21" s="69"/>
    </row>
    <row r="22" spans="1:12" s="23" customFormat="1" ht="18" customHeight="1">
      <c r="A22" s="524">
        <v>18</v>
      </c>
      <c r="B22" s="127">
        <f t="shared" si="0"/>
        <v>1</v>
      </c>
      <c r="C22" s="128" t="s">
        <v>109</v>
      </c>
      <c r="D22" s="129" t="s">
        <v>110</v>
      </c>
      <c r="E22" s="129" t="s">
        <v>111</v>
      </c>
      <c r="F22" s="338" t="s">
        <v>112</v>
      </c>
      <c r="G22" s="130">
        <v>1</v>
      </c>
      <c r="H22" s="131" t="s">
        <v>113</v>
      </c>
      <c r="I22" s="298">
        <f t="shared" si="1"/>
        <v>3000</v>
      </c>
      <c r="J22" s="65"/>
      <c r="K22" s="65"/>
      <c r="L22" s="69"/>
    </row>
    <row r="23" spans="1:12" s="23" customFormat="1" ht="18" customHeight="1">
      <c r="A23" s="524">
        <v>19</v>
      </c>
      <c r="B23" s="127">
        <f t="shared" si="0"/>
        <v>1</v>
      </c>
      <c r="C23" s="128" t="s">
        <v>114</v>
      </c>
      <c r="D23" s="129" t="s">
        <v>115</v>
      </c>
      <c r="E23" s="129" t="s">
        <v>116</v>
      </c>
      <c r="F23" s="338" t="s">
        <v>112</v>
      </c>
      <c r="G23" s="130">
        <v>7</v>
      </c>
      <c r="H23" s="131" t="s">
        <v>118</v>
      </c>
      <c r="I23" s="298">
        <f t="shared" si="1"/>
        <v>21000</v>
      </c>
      <c r="J23" s="65"/>
      <c r="K23" s="65"/>
      <c r="L23" s="69"/>
    </row>
    <row r="24" spans="1:12" s="23" customFormat="1" ht="18" customHeight="1">
      <c r="A24" s="524">
        <v>20</v>
      </c>
      <c r="B24" s="127">
        <f t="shared" si="0"/>
        <v>1</v>
      </c>
      <c r="C24" s="128" t="s">
        <v>897</v>
      </c>
      <c r="D24" s="129" t="s">
        <v>898</v>
      </c>
      <c r="E24" s="129" t="s">
        <v>899</v>
      </c>
      <c r="F24" s="338" t="s">
        <v>112</v>
      </c>
      <c r="G24" s="130">
        <v>1</v>
      </c>
      <c r="H24" s="131" t="s">
        <v>119</v>
      </c>
      <c r="I24" s="298">
        <f t="shared" si="1"/>
        <v>3000</v>
      </c>
      <c r="J24" s="102"/>
      <c r="K24" s="102"/>
      <c r="L24" s="69"/>
    </row>
    <row r="25" spans="1:12" s="23" customFormat="1" ht="18" customHeight="1">
      <c r="A25" s="524">
        <v>21</v>
      </c>
      <c r="B25" s="127">
        <f t="shared" si="0"/>
        <v>1</v>
      </c>
      <c r="C25" s="128" t="s">
        <v>120</v>
      </c>
      <c r="D25" s="129" t="s">
        <v>121</v>
      </c>
      <c r="E25" s="143" t="s">
        <v>122</v>
      </c>
      <c r="F25" s="130"/>
      <c r="G25" s="130">
        <v>1</v>
      </c>
      <c r="H25" s="131" t="s">
        <v>123</v>
      </c>
      <c r="I25" s="298">
        <f t="shared" si="1"/>
        <v>3000</v>
      </c>
      <c r="J25" s="65"/>
      <c r="K25" s="65"/>
      <c r="L25" s="69"/>
    </row>
    <row r="26" spans="1:12" s="23" customFormat="1" ht="18" customHeight="1">
      <c r="A26" s="524">
        <v>22</v>
      </c>
      <c r="B26" s="127">
        <f t="shared" si="0"/>
        <v>1</v>
      </c>
      <c r="C26" s="128" t="s">
        <v>125</v>
      </c>
      <c r="D26" s="135">
        <v>15</v>
      </c>
      <c r="E26" s="102" t="s">
        <v>126</v>
      </c>
      <c r="F26" s="130"/>
      <c r="G26" s="130">
        <v>2</v>
      </c>
      <c r="H26" s="131" t="s">
        <v>127</v>
      </c>
      <c r="I26" s="298">
        <f t="shared" si="1"/>
        <v>6000</v>
      </c>
      <c r="J26" s="65"/>
      <c r="K26" s="65"/>
      <c r="L26" s="69"/>
    </row>
    <row r="27" spans="1:12" s="23" customFormat="1" ht="18" customHeight="1">
      <c r="A27" s="524">
        <v>23</v>
      </c>
      <c r="B27" s="127">
        <f t="shared" si="0"/>
        <v>1</v>
      </c>
      <c r="C27" s="128" t="s">
        <v>128</v>
      </c>
      <c r="D27" s="102" t="s">
        <v>129</v>
      </c>
      <c r="E27" s="102" t="s">
        <v>130</v>
      </c>
      <c r="F27" s="130"/>
      <c r="G27" s="130">
        <v>2</v>
      </c>
      <c r="H27" s="131" t="s">
        <v>131</v>
      </c>
      <c r="I27" s="298">
        <f t="shared" si="1"/>
        <v>6000</v>
      </c>
      <c r="J27" s="102"/>
      <c r="K27" s="102"/>
      <c r="L27" s="69"/>
    </row>
    <row r="28" spans="1:12" s="23" customFormat="1" ht="18" customHeight="1">
      <c r="A28" s="524">
        <v>24</v>
      </c>
      <c r="B28" s="127">
        <f t="shared" si="0"/>
        <v>1</v>
      </c>
      <c r="C28" s="128" t="s">
        <v>132</v>
      </c>
      <c r="D28" s="129" t="s">
        <v>133</v>
      </c>
      <c r="E28" s="344" t="s">
        <v>134</v>
      </c>
      <c r="F28" s="316" t="s">
        <v>28</v>
      </c>
      <c r="G28" s="130">
        <v>7</v>
      </c>
      <c r="H28" s="131" t="s">
        <v>136</v>
      </c>
      <c r="I28" s="298">
        <f t="shared" si="1"/>
        <v>21000</v>
      </c>
      <c r="J28" s="102"/>
      <c r="K28" s="102"/>
      <c r="L28" s="69"/>
    </row>
    <row r="29" spans="1:12" s="23" customFormat="1" ht="18" customHeight="1">
      <c r="A29" s="524">
        <v>25</v>
      </c>
      <c r="B29" s="127">
        <f t="shared" si="0"/>
        <v>1</v>
      </c>
      <c r="C29" s="128" t="s">
        <v>137</v>
      </c>
      <c r="D29" s="129" t="s">
        <v>138</v>
      </c>
      <c r="E29" s="143" t="s">
        <v>139</v>
      </c>
      <c r="F29" s="130"/>
      <c r="G29" s="345">
        <v>9</v>
      </c>
      <c r="H29" s="321" t="s">
        <v>654</v>
      </c>
      <c r="I29" s="298">
        <f t="shared" si="1"/>
        <v>27000</v>
      </c>
      <c r="J29" s="65"/>
      <c r="K29" s="65"/>
      <c r="L29" s="69"/>
    </row>
    <row r="30" spans="1:12" s="23" customFormat="1" ht="18" customHeight="1">
      <c r="A30" s="524">
        <v>26</v>
      </c>
      <c r="B30" s="127">
        <f t="shared" si="0"/>
        <v>1</v>
      </c>
      <c r="C30" s="128" t="s">
        <v>141</v>
      </c>
      <c r="D30" s="129" t="s">
        <v>142</v>
      </c>
      <c r="E30" s="143" t="s">
        <v>143</v>
      </c>
      <c r="F30" s="130"/>
      <c r="G30" s="130">
        <v>2</v>
      </c>
      <c r="H30" s="337" t="s">
        <v>900</v>
      </c>
      <c r="I30" s="298">
        <f t="shared" si="1"/>
        <v>6000</v>
      </c>
      <c r="J30" s="65"/>
      <c r="K30" s="65"/>
      <c r="L30" s="69"/>
    </row>
    <row r="31" spans="1:12" s="23" customFormat="1" ht="18" customHeight="1">
      <c r="A31" s="524">
        <v>27</v>
      </c>
      <c r="B31" s="127">
        <f t="shared" si="0"/>
        <v>1</v>
      </c>
      <c r="C31" s="128" t="s">
        <v>144</v>
      </c>
      <c r="D31" s="129">
        <v>200</v>
      </c>
      <c r="E31" s="143" t="s">
        <v>145</v>
      </c>
      <c r="F31" s="69"/>
      <c r="G31" s="130">
        <v>1</v>
      </c>
      <c r="H31" s="131" t="s">
        <v>146</v>
      </c>
      <c r="I31" s="298">
        <f t="shared" si="1"/>
        <v>3000</v>
      </c>
      <c r="J31" s="65"/>
      <c r="K31" s="65"/>
      <c r="L31" s="69"/>
    </row>
    <row r="32" spans="1:12" s="23" customFormat="1" ht="18" customHeight="1">
      <c r="A32" s="524">
        <v>28</v>
      </c>
      <c r="B32" s="127">
        <f t="shared" si="0"/>
        <v>1</v>
      </c>
      <c r="C32" s="128" t="s">
        <v>147</v>
      </c>
      <c r="D32" s="135" t="s">
        <v>148</v>
      </c>
      <c r="E32" s="458" t="s">
        <v>149</v>
      </c>
      <c r="F32" s="130"/>
      <c r="G32" s="130">
        <v>1</v>
      </c>
      <c r="H32" s="131" t="s">
        <v>150</v>
      </c>
      <c r="I32" s="298">
        <f t="shared" si="1"/>
        <v>3000</v>
      </c>
      <c r="J32" s="65"/>
      <c r="K32" s="65"/>
      <c r="L32" s="69"/>
    </row>
    <row r="33" spans="1:12" s="23" customFormat="1" ht="18" customHeight="1">
      <c r="A33" s="524">
        <v>29</v>
      </c>
      <c r="B33" s="127">
        <f t="shared" si="0"/>
        <v>1</v>
      </c>
      <c r="C33" s="128" t="s">
        <v>151</v>
      </c>
      <c r="D33" s="129" t="s">
        <v>152</v>
      </c>
      <c r="E33" s="143" t="s">
        <v>153</v>
      </c>
      <c r="F33" s="130"/>
      <c r="G33" s="130">
        <v>3</v>
      </c>
      <c r="H33" s="337" t="s">
        <v>901</v>
      </c>
      <c r="I33" s="298">
        <f t="shared" si="1"/>
        <v>9000</v>
      </c>
      <c r="J33" s="65"/>
      <c r="K33" s="65"/>
      <c r="L33" s="69"/>
    </row>
    <row r="34" spans="1:12" s="23" customFormat="1" ht="18" customHeight="1">
      <c r="A34" s="524">
        <v>30</v>
      </c>
      <c r="B34" s="127">
        <f t="shared" si="0"/>
        <v>1</v>
      </c>
      <c r="C34" s="128" t="s">
        <v>902</v>
      </c>
      <c r="D34" s="347" t="s">
        <v>903</v>
      </c>
      <c r="E34" s="347" t="s">
        <v>904</v>
      </c>
      <c r="F34" s="130"/>
      <c r="G34" s="130">
        <v>2</v>
      </c>
      <c r="H34" s="337" t="s">
        <v>905</v>
      </c>
      <c r="I34" s="298">
        <f t="shared" si="1"/>
        <v>6000</v>
      </c>
      <c r="J34" s="65" t="s">
        <v>906</v>
      </c>
      <c r="K34" s="65" t="s">
        <v>907</v>
      </c>
      <c r="L34" s="69"/>
    </row>
    <row r="35" spans="1:12" s="23" customFormat="1" ht="18" customHeight="1">
      <c r="A35" s="524">
        <v>31</v>
      </c>
      <c r="B35" s="127">
        <f t="shared" si="0"/>
        <v>1</v>
      </c>
      <c r="C35" s="128" t="s">
        <v>154</v>
      </c>
      <c r="D35" s="135" t="s">
        <v>155</v>
      </c>
      <c r="E35" s="458" t="s">
        <v>156</v>
      </c>
      <c r="F35" s="130"/>
      <c r="G35" s="130">
        <v>2</v>
      </c>
      <c r="H35" s="131" t="s">
        <v>157</v>
      </c>
      <c r="I35" s="298">
        <f t="shared" si="1"/>
        <v>6000</v>
      </c>
      <c r="J35" s="65"/>
      <c r="K35" s="65"/>
      <c r="L35" s="69"/>
    </row>
    <row r="36" spans="1:12" s="23" customFormat="1" ht="18" customHeight="1">
      <c r="A36" s="524">
        <v>32</v>
      </c>
      <c r="B36" s="127">
        <f t="shared" si="0"/>
        <v>1</v>
      </c>
      <c r="C36" s="128" t="s">
        <v>158</v>
      </c>
      <c r="D36" s="135" t="s">
        <v>159</v>
      </c>
      <c r="E36" s="458" t="s">
        <v>160</v>
      </c>
      <c r="F36" s="130"/>
      <c r="G36" s="130">
        <v>2</v>
      </c>
      <c r="H36" s="131" t="s">
        <v>161</v>
      </c>
      <c r="I36" s="298">
        <f t="shared" si="1"/>
        <v>6000</v>
      </c>
      <c r="J36" s="65"/>
      <c r="K36" s="65"/>
      <c r="L36" s="69"/>
    </row>
    <row r="37" spans="1:12" s="23" customFormat="1" ht="15.75" customHeight="1">
      <c r="A37" s="524">
        <v>33</v>
      </c>
      <c r="B37" s="127">
        <f t="shared" si="0"/>
        <v>1</v>
      </c>
      <c r="C37" s="128" t="s">
        <v>162</v>
      </c>
      <c r="D37" s="129" t="s">
        <v>163</v>
      </c>
      <c r="E37" s="129" t="s">
        <v>164</v>
      </c>
      <c r="F37" s="339" t="s">
        <v>51</v>
      </c>
      <c r="G37" s="352">
        <v>8</v>
      </c>
      <c r="H37" s="353" t="s">
        <v>667</v>
      </c>
      <c r="I37" s="298">
        <f t="shared" si="1"/>
        <v>24000</v>
      </c>
      <c r="J37" s="102"/>
      <c r="K37" s="102"/>
      <c r="L37" s="69"/>
    </row>
    <row r="38" spans="1:12" s="23" customFormat="1" ht="18" customHeight="1">
      <c r="A38" s="524">
        <v>34</v>
      </c>
      <c r="B38" s="127">
        <f t="shared" si="0"/>
        <v>1</v>
      </c>
      <c r="C38" s="128" t="s">
        <v>178</v>
      </c>
      <c r="D38" s="350" t="s">
        <v>179</v>
      </c>
      <c r="E38" s="350" t="s">
        <v>180</v>
      </c>
      <c r="F38" s="130" t="s">
        <v>181</v>
      </c>
      <c r="G38" s="130">
        <v>1</v>
      </c>
      <c r="H38" s="131" t="s">
        <v>182</v>
      </c>
      <c r="I38" s="298">
        <f t="shared" si="1"/>
        <v>3000</v>
      </c>
      <c r="J38" s="102"/>
      <c r="K38" s="102"/>
      <c r="L38" s="69"/>
    </row>
    <row r="39" spans="1:12" s="23" customFormat="1" ht="18" customHeight="1">
      <c r="A39" s="524">
        <v>35</v>
      </c>
      <c r="B39" s="127">
        <f t="shared" si="0"/>
        <v>1</v>
      </c>
      <c r="C39" s="128" t="s">
        <v>183</v>
      </c>
      <c r="D39" s="135" t="s">
        <v>184</v>
      </c>
      <c r="E39" s="102" t="s">
        <v>185</v>
      </c>
      <c r="F39" s="69" t="s">
        <v>181</v>
      </c>
      <c r="G39" s="130">
        <v>1</v>
      </c>
      <c r="H39" s="131" t="s">
        <v>187</v>
      </c>
      <c r="I39" s="298">
        <f t="shared" si="1"/>
        <v>3000</v>
      </c>
      <c r="J39" s="102"/>
      <c r="K39" s="102"/>
      <c r="L39" s="69"/>
    </row>
    <row r="40" spans="1:12" s="23" customFormat="1" ht="18" customHeight="1">
      <c r="A40" s="524">
        <v>36</v>
      </c>
      <c r="B40" s="127">
        <f t="shared" si="0"/>
        <v>1</v>
      </c>
      <c r="C40" s="62" t="s">
        <v>801</v>
      </c>
      <c r="D40" s="135" t="s">
        <v>908</v>
      </c>
      <c r="E40" s="102" t="s">
        <v>909</v>
      </c>
      <c r="F40" s="69" t="s">
        <v>191</v>
      </c>
      <c r="G40" s="130">
        <v>1</v>
      </c>
      <c r="H40" s="131" t="s">
        <v>192</v>
      </c>
      <c r="I40" s="298">
        <f t="shared" si="1"/>
        <v>3000</v>
      </c>
      <c r="J40" s="65"/>
      <c r="K40" s="65"/>
      <c r="L40" s="69"/>
    </row>
    <row r="41" spans="1:12" s="16" customFormat="1" ht="22.5" customHeight="1">
      <c r="A41" s="524">
        <v>37</v>
      </c>
      <c r="B41" s="127">
        <f t="shared" si="0"/>
        <v>1</v>
      </c>
      <c r="C41" s="128" t="s">
        <v>212</v>
      </c>
      <c r="D41" s="129" t="s">
        <v>213</v>
      </c>
      <c r="E41" s="143" t="s">
        <v>214</v>
      </c>
      <c r="F41" s="325" t="s">
        <v>215</v>
      </c>
      <c r="G41" s="130">
        <v>1</v>
      </c>
      <c r="H41" s="321" t="s">
        <v>216</v>
      </c>
      <c r="I41" s="298">
        <f t="shared" si="1"/>
        <v>3000</v>
      </c>
      <c r="J41" s="65"/>
      <c r="K41" s="65"/>
      <c r="L41" s="69"/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72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zoomScale="87" zoomScaleNormal="87" workbookViewId="0">
      <selection activeCell="D10" sqref="D10"/>
    </sheetView>
  </sheetViews>
  <sheetFormatPr defaultRowHeight="16.5"/>
  <cols>
    <col min="1" max="1" width="3.875" style="529" customWidth="1"/>
    <col min="2" max="2" width="8.375" style="529" customWidth="1"/>
    <col min="3" max="3" width="15.125" style="529" customWidth="1"/>
    <col min="4" max="4" width="22.75" style="529" customWidth="1"/>
    <col min="5" max="5" width="30.25" style="529" customWidth="1"/>
    <col min="6" max="7" width="9" style="529"/>
    <col min="8" max="8" width="16.125" style="529" customWidth="1"/>
    <col min="9" max="9" width="9" style="529"/>
    <col min="10" max="10" width="16.875" style="529" customWidth="1"/>
    <col min="11" max="11" width="17.5" style="529" customWidth="1"/>
    <col min="12" max="12" width="16.375" style="529" customWidth="1"/>
    <col min="13" max="16384" width="9" style="529"/>
  </cols>
  <sheetData>
    <row r="1" spans="1:12" ht="39">
      <c r="A1" s="724" t="s">
        <v>931</v>
      </c>
      <c r="B1" s="725"/>
      <c r="C1" s="725"/>
      <c r="D1" s="725"/>
      <c r="E1" s="725"/>
      <c r="F1" s="725"/>
      <c r="G1" s="725"/>
      <c r="H1" s="726"/>
      <c r="I1" s="526"/>
      <c r="J1" s="527"/>
      <c r="K1" s="99"/>
      <c r="L1" s="528"/>
    </row>
    <row r="2" spans="1:12" ht="39">
      <c r="A2" s="727"/>
      <c r="B2" s="728"/>
      <c r="C2" s="728"/>
      <c r="D2" s="728"/>
      <c r="E2" s="728"/>
      <c r="F2" s="728"/>
      <c r="G2" s="728"/>
      <c r="H2" s="729"/>
      <c r="I2" s="526"/>
      <c r="J2" s="527"/>
      <c r="K2" s="99"/>
      <c r="L2" s="528"/>
    </row>
    <row r="3" spans="1:12">
      <c r="A3" s="730" t="s">
        <v>932</v>
      </c>
      <c r="B3" s="731"/>
      <c r="C3" s="732"/>
      <c r="D3" s="235"/>
      <c r="E3" s="235" t="s">
        <v>933</v>
      </c>
      <c r="F3" s="530" t="s">
        <v>934</v>
      </c>
      <c r="G3" s="254" t="s">
        <v>935</v>
      </c>
      <c r="H3" s="235" t="s">
        <v>936</v>
      </c>
      <c r="I3" s="112"/>
      <c r="J3" s="527"/>
      <c r="K3" s="531"/>
      <c r="L3" s="528"/>
    </row>
    <row r="4" spans="1:12">
      <c r="A4" s="730" t="s">
        <v>937</v>
      </c>
      <c r="B4" s="731"/>
      <c r="C4" s="732"/>
      <c r="D4" s="532" t="s">
        <v>938</v>
      </c>
      <c r="E4" s="235" t="s">
        <v>939</v>
      </c>
      <c r="F4" s="530" t="s">
        <v>940</v>
      </c>
      <c r="G4" s="533" t="s">
        <v>941</v>
      </c>
      <c r="H4" s="514">
        <v>42852</v>
      </c>
      <c r="I4" s="534" t="s">
        <v>10</v>
      </c>
      <c r="J4" s="535">
        <v>100</v>
      </c>
      <c r="K4" s="531"/>
      <c r="L4" s="528"/>
    </row>
    <row r="5" spans="1:12">
      <c r="A5" s="536" t="s">
        <v>942</v>
      </c>
      <c r="B5" s="536" t="s">
        <v>943</v>
      </c>
      <c r="C5" s="536" t="s">
        <v>944</v>
      </c>
      <c r="D5" s="537" t="s">
        <v>945</v>
      </c>
      <c r="E5" s="537" t="s">
        <v>946</v>
      </c>
      <c r="F5" s="536" t="s">
        <v>947</v>
      </c>
      <c r="G5" s="536" t="s">
        <v>948</v>
      </c>
      <c r="H5" s="513" t="s">
        <v>949</v>
      </c>
      <c r="I5" s="86" t="s">
        <v>950</v>
      </c>
      <c r="J5" s="538" t="s">
        <v>951</v>
      </c>
      <c r="K5" s="538" t="s">
        <v>952</v>
      </c>
      <c r="L5" s="539" t="s">
        <v>953</v>
      </c>
    </row>
    <row r="6" spans="1:12">
      <c r="A6" s="540">
        <v>1</v>
      </c>
      <c r="B6" s="541">
        <f t="shared" ref="B6:B44" si="0">COUNTIF(C:C,C6)</f>
        <v>1</v>
      </c>
      <c r="C6" s="238" t="s">
        <v>48</v>
      </c>
      <c r="D6" s="235" t="s">
        <v>954</v>
      </c>
      <c r="E6" s="235" t="s">
        <v>955</v>
      </c>
      <c r="F6" s="235" t="s">
        <v>956</v>
      </c>
      <c r="G6" s="254">
        <v>21</v>
      </c>
      <c r="H6" s="97" t="s">
        <v>957</v>
      </c>
      <c r="I6" s="298">
        <f>G6*$J$4</f>
        <v>2100</v>
      </c>
      <c r="J6" s="235"/>
      <c r="K6" s="540"/>
      <c r="L6" s="254"/>
    </row>
    <row r="7" spans="1:12">
      <c r="A7" s="540">
        <v>2</v>
      </c>
      <c r="B7" s="541">
        <f t="shared" si="0"/>
        <v>1</v>
      </c>
      <c r="C7" s="238" t="s">
        <v>255</v>
      </c>
      <c r="D7" s="93" t="s">
        <v>958</v>
      </c>
      <c r="E7" s="90" t="s">
        <v>959</v>
      </c>
      <c r="F7" s="97"/>
      <c r="G7" s="542">
        <v>2</v>
      </c>
      <c r="H7" s="97" t="s">
        <v>258</v>
      </c>
      <c r="I7" s="298">
        <f t="shared" ref="I7:I50" si="1">G7*$J$4</f>
        <v>200</v>
      </c>
      <c r="J7" s="235"/>
      <c r="K7" s="540"/>
      <c r="L7" s="254"/>
    </row>
    <row r="8" spans="1:12">
      <c r="A8" s="540">
        <v>3</v>
      </c>
      <c r="B8" s="541">
        <f t="shared" si="0"/>
        <v>1</v>
      </c>
      <c r="C8" s="238" t="s">
        <v>259</v>
      </c>
      <c r="D8" s="93" t="s">
        <v>260</v>
      </c>
      <c r="E8" s="90" t="s">
        <v>261</v>
      </c>
      <c r="F8" s="97"/>
      <c r="G8" s="542">
        <v>1</v>
      </c>
      <c r="H8" s="97" t="s">
        <v>262</v>
      </c>
      <c r="I8" s="298">
        <f t="shared" si="1"/>
        <v>100</v>
      </c>
      <c r="J8" s="235"/>
      <c r="K8" s="540"/>
      <c r="L8" s="254"/>
    </row>
    <row r="9" spans="1:12">
      <c r="A9" s="540">
        <v>4</v>
      </c>
      <c r="B9" s="541">
        <f t="shared" si="0"/>
        <v>1</v>
      </c>
      <c r="C9" s="238" t="s">
        <v>263</v>
      </c>
      <c r="D9" s="93" t="s">
        <v>264</v>
      </c>
      <c r="E9" s="90" t="s">
        <v>265</v>
      </c>
      <c r="F9" s="235" t="s">
        <v>266</v>
      </c>
      <c r="G9" s="542">
        <v>2</v>
      </c>
      <c r="H9" s="97" t="s">
        <v>267</v>
      </c>
      <c r="I9" s="298">
        <f t="shared" si="1"/>
        <v>200</v>
      </c>
      <c r="J9" s="235"/>
      <c r="K9" s="540"/>
      <c r="L9" s="254"/>
    </row>
    <row r="10" spans="1:12">
      <c r="A10" s="540">
        <v>5</v>
      </c>
      <c r="B10" s="541">
        <f t="shared" si="0"/>
        <v>1</v>
      </c>
      <c r="C10" s="238" t="s">
        <v>59</v>
      </c>
      <c r="D10" s="117" t="s">
        <v>1078</v>
      </c>
      <c r="E10" s="97" t="s">
        <v>268</v>
      </c>
      <c r="F10" s="240" t="s">
        <v>269</v>
      </c>
      <c r="G10" s="542">
        <v>2</v>
      </c>
      <c r="H10" s="97" t="s">
        <v>270</v>
      </c>
      <c r="I10" s="298">
        <f t="shared" si="1"/>
        <v>200</v>
      </c>
      <c r="J10" s="235"/>
      <c r="K10" s="540"/>
      <c r="L10" s="254"/>
    </row>
    <row r="11" spans="1:12">
      <c r="A11" s="540">
        <v>6</v>
      </c>
      <c r="B11" s="541">
        <f t="shared" si="0"/>
        <v>1</v>
      </c>
      <c r="C11" s="238" t="s">
        <v>271</v>
      </c>
      <c r="D11" s="93" t="s">
        <v>272</v>
      </c>
      <c r="E11" s="90" t="s">
        <v>273</v>
      </c>
      <c r="F11" s="97"/>
      <c r="G11" s="542">
        <v>7</v>
      </c>
      <c r="H11" s="97" t="s">
        <v>274</v>
      </c>
      <c r="I11" s="298">
        <f t="shared" si="1"/>
        <v>700</v>
      </c>
      <c r="J11" s="235"/>
      <c r="K11" s="540"/>
      <c r="L11" s="254" t="s">
        <v>960</v>
      </c>
    </row>
    <row r="12" spans="1:12">
      <c r="A12" s="540">
        <v>7</v>
      </c>
      <c r="B12" s="541">
        <f t="shared" si="0"/>
        <v>1</v>
      </c>
      <c r="C12" s="238" t="s">
        <v>61</v>
      </c>
      <c r="D12" s="235" t="s">
        <v>275</v>
      </c>
      <c r="E12" s="235" t="s">
        <v>276</v>
      </c>
      <c r="F12" s="235" t="s">
        <v>277</v>
      </c>
      <c r="G12" s="542">
        <v>2</v>
      </c>
      <c r="H12" s="97" t="s">
        <v>278</v>
      </c>
      <c r="I12" s="298">
        <f t="shared" si="1"/>
        <v>200</v>
      </c>
      <c r="J12" s="235"/>
      <c r="K12" s="540"/>
      <c r="L12" s="254"/>
    </row>
    <row r="13" spans="1:12">
      <c r="A13" s="540">
        <v>8</v>
      </c>
      <c r="B13" s="541">
        <f t="shared" si="0"/>
        <v>1</v>
      </c>
      <c r="C13" s="238" t="s">
        <v>279</v>
      </c>
      <c r="D13" s="93" t="s">
        <v>280</v>
      </c>
      <c r="E13" s="90" t="s">
        <v>281</v>
      </c>
      <c r="F13" s="235" t="s">
        <v>282</v>
      </c>
      <c r="G13" s="542">
        <v>1</v>
      </c>
      <c r="H13" s="97" t="s">
        <v>283</v>
      </c>
      <c r="I13" s="298">
        <f t="shared" si="1"/>
        <v>100</v>
      </c>
      <c r="J13" s="235"/>
      <c r="K13" s="540"/>
      <c r="L13" s="254"/>
    </row>
    <row r="14" spans="1:12">
      <c r="A14" s="540">
        <v>9</v>
      </c>
      <c r="B14" s="541">
        <f t="shared" si="0"/>
        <v>1</v>
      </c>
      <c r="C14" s="238" t="s">
        <v>284</v>
      </c>
      <c r="D14" s="93" t="s">
        <v>285</v>
      </c>
      <c r="E14" s="90" t="s">
        <v>286</v>
      </c>
      <c r="F14" s="235" t="s">
        <v>287</v>
      </c>
      <c r="G14" s="542">
        <v>6</v>
      </c>
      <c r="H14" s="97" t="s">
        <v>288</v>
      </c>
      <c r="I14" s="298">
        <f t="shared" si="1"/>
        <v>600</v>
      </c>
      <c r="J14" s="235"/>
      <c r="K14" s="540"/>
      <c r="L14" s="254"/>
    </row>
    <row r="15" spans="1:12">
      <c r="A15" s="540">
        <v>10</v>
      </c>
      <c r="B15" s="541">
        <f t="shared" si="0"/>
        <v>1</v>
      </c>
      <c r="C15" s="238" t="s">
        <v>289</v>
      </c>
      <c r="D15" s="93" t="s">
        <v>290</v>
      </c>
      <c r="E15" s="90" t="s">
        <v>291</v>
      </c>
      <c r="F15" s="235" t="s">
        <v>292</v>
      </c>
      <c r="G15" s="542">
        <v>1</v>
      </c>
      <c r="H15" s="97" t="s">
        <v>293</v>
      </c>
      <c r="I15" s="298">
        <f t="shared" si="1"/>
        <v>100</v>
      </c>
      <c r="J15" s="235"/>
      <c r="K15" s="540"/>
      <c r="L15" s="254"/>
    </row>
    <row r="16" spans="1:12">
      <c r="A16" s="540">
        <v>11</v>
      </c>
      <c r="B16" s="541">
        <f t="shared" si="0"/>
        <v>1</v>
      </c>
      <c r="C16" s="238" t="s">
        <v>294</v>
      </c>
      <c r="D16" s="93" t="s">
        <v>295</v>
      </c>
      <c r="E16" s="90" t="s">
        <v>296</v>
      </c>
      <c r="F16" s="93" t="s">
        <v>297</v>
      </c>
      <c r="G16" s="542">
        <v>2</v>
      </c>
      <c r="H16" s="97" t="s">
        <v>298</v>
      </c>
      <c r="I16" s="298">
        <f t="shared" si="1"/>
        <v>200</v>
      </c>
      <c r="J16" s="235"/>
      <c r="K16" s="540"/>
      <c r="L16" s="254"/>
    </row>
    <row r="17" spans="1:12">
      <c r="A17" s="540">
        <v>12</v>
      </c>
      <c r="B17" s="541">
        <f t="shared" si="0"/>
        <v>1</v>
      </c>
      <c r="C17" s="238" t="s">
        <v>299</v>
      </c>
      <c r="D17" s="93" t="s">
        <v>300</v>
      </c>
      <c r="E17" s="90" t="s">
        <v>301</v>
      </c>
      <c r="F17" s="235" t="s">
        <v>297</v>
      </c>
      <c r="G17" s="542">
        <v>4</v>
      </c>
      <c r="H17" s="97" t="s">
        <v>302</v>
      </c>
      <c r="I17" s="298">
        <f t="shared" si="1"/>
        <v>400</v>
      </c>
      <c r="J17" s="235"/>
      <c r="K17" s="540"/>
      <c r="L17" s="254"/>
    </row>
    <row r="18" spans="1:12">
      <c r="A18" s="540">
        <v>13</v>
      </c>
      <c r="B18" s="541">
        <f t="shared" si="0"/>
        <v>1</v>
      </c>
      <c r="C18" s="238" t="s">
        <v>303</v>
      </c>
      <c r="D18" s="93" t="s">
        <v>304</v>
      </c>
      <c r="E18" s="90" t="s">
        <v>305</v>
      </c>
      <c r="F18" s="235" t="s">
        <v>306</v>
      </c>
      <c r="G18" s="542">
        <v>1</v>
      </c>
      <c r="H18" s="97" t="s">
        <v>307</v>
      </c>
      <c r="I18" s="298">
        <f t="shared" si="1"/>
        <v>100</v>
      </c>
      <c r="J18" s="235"/>
      <c r="K18" s="540"/>
      <c r="L18" s="254"/>
    </row>
    <row r="19" spans="1:12">
      <c r="A19" s="540">
        <v>14</v>
      </c>
      <c r="B19" s="541">
        <f t="shared" si="0"/>
        <v>1</v>
      </c>
      <c r="C19" s="238" t="s">
        <v>308</v>
      </c>
      <c r="D19" s="97" t="s">
        <v>309</v>
      </c>
      <c r="E19" s="240" t="s">
        <v>310</v>
      </c>
      <c r="F19" s="240" t="s">
        <v>311</v>
      </c>
      <c r="G19" s="542">
        <v>1</v>
      </c>
      <c r="H19" s="97" t="s">
        <v>103</v>
      </c>
      <c r="I19" s="298">
        <f t="shared" si="1"/>
        <v>100</v>
      </c>
      <c r="J19" s="235"/>
      <c r="K19" s="540"/>
      <c r="L19" s="254"/>
    </row>
    <row r="20" spans="1:12">
      <c r="A20" s="540">
        <v>15</v>
      </c>
      <c r="B20" s="541">
        <f t="shared" si="0"/>
        <v>1</v>
      </c>
      <c r="C20" s="238" t="s">
        <v>635</v>
      </c>
      <c r="D20" s="235" t="s">
        <v>961</v>
      </c>
      <c r="E20" s="240" t="s">
        <v>962</v>
      </c>
      <c r="F20" s="543" t="s">
        <v>963</v>
      </c>
      <c r="G20" s="542">
        <v>2</v>
      </c>
      <c r="H20" s="113" t="s">
        <v>964</v>
      </c>
      <c r="I20" s="298">
        <f t="shared" si="1"/>
        <v>200</v>
      </c>
      <c r="J20" s="235"/>
      <c r="K20" s="235"/>
      <c r="L20" s="254"/>
    </row>
    <row r="21" spans="1:12">
      <c r="A21" s="540">
        <v>16</v>
      </c>
      <c r="B21" s="541">
        <f t="shared" si="0"/>
        <v>1</v>
      </c>
      <c r="C21" s="238" t="s">
        <v>965</v>
      </c>
      <c r="D21" s="93" t="s">
        <v>966</v>
      </c>
      <c r="E21" s="90" t="s">
        <v>967</v>
      </c>
      <c r="F21" s="544" t="s">
        <v>968</v>
      </c>
      <c r="G21" s="542">
        <v>1</v>
      </c>
      <c r="H21" s="113" t="s">
        <v>969</v>
      </c>
      <c r="I21" s="298">
        <f t="shared" si="1"/>
        <v>100</v>
      </c>
      <c r="J21" s="235"/>
      <c r="K21" s="235"/>
      <c r="L21" s="254"/>
    </row>
    <row r="22" spans="1:12">
      <c r="A22" s="540">
        <v>17</v>
      </c>
      <c r="B22" s="541">
        <f t="shared" si="0"/>
        <v>1</v>
      </c>
      <c r="C22" s="238" t="s">
        <v>313</v>
      </c>
      <c r="D22" s="93" t="s">
        <v>314</v>
      </c>
      <c r="E22" s="90" t="s">
        <v>970</v>
      </c>
      <c r="F22" s="235" t="s">
        <v>315</v>
      </c>
      <c r="G22" s="542">
        <v>2</v>
      </c>
      <c r="H22" s="97" t="s">
        <v>316</v>
      </c>
      <c r="I22" s="298">
        <f t="shared" si="1"/>
        <v>200</v>
      </c>
      <c r="J22" s="235"/>
      <c r="K22" s="235"/>
      <c r="L22" s="254"/>
    </row>
    <row r="23" spans="1:12">
      <c r="A23" s="540">
        <v>18</v>
      </c>
      <c r="B23" s="541">
        <f t="shared" si="0"/>
        <v>1</v>
      </c>
      <c r="C23" s="238" t="s">
        <v>319</v>
      </c>
      <c r="D23" s="93" t="s">
        <v>320</v>
      </c>
      <c r="E23" s="90" t="s">
        <v>321</v>
      </c>
      <c r="F23" s="235" t="s">
        <v>322</v>
      </c>
      <c r="G23" s="542">
        <v>1</v>
      </c>
      <c r="H23" s="97" t="s">
        <v>323</v>
      </c>
      <c r="I23" s="298">
        <f t="shared" si="1"/>
        <v>100</v>
      </c>
      <c r="J23" s="235"/>
      <c r="K23" s="235"/>
      <c r="L23" s="254"/>
    </row>
    <row r="24" spans="1:12">
      <c r="A24" s="540">
        <v>19</v>
      </c>
      <c r="B24" s="541">
        <f t="shared" si="0"/>
        <v>1</v>
      </c>
      <c r="C24" s="238" t="s">
        <v>324</v>
      </c>
      <c r="D24" s="93" t="s">
        <v>325</v>
      </c>
      <c r="E24" s="90" t="s">
        <v>326</v>
      </c>
      <c r="F24" s="235" t="s">
        <v>266</v>
      </c>
      <c r="G24" s="542">
        <v>3</v>
      </c>
      <c r="H24" s="97" t="s">
        <v>327</v>
      </c>
      <c r="I24" s="298">
        <f t="shared" si="1"/>
        <v>300</v>
      </c>
      <c r="J24" s="235"/>
      <c r="K24" s="235"/>
      <c r="L24" s="254"/>
    </row>
    <row r="25" spans="1:12">
      <c r="A25" s="540">
        <v>20</v>
      </c>
      <c r="B25" s="541">
        <f t="shared" si="0"/>
        <v>1</v>
      </c>
      <c r="C25" s="238" t="s">
        <v>328</v>
      </c>
      <c r="D25" s="235" t="s">
        <v>329</v>
      </c>
      <c r="E25" s="235" t="s">
        <v>330</v>
      </c>
      <c r="F25" s="235" t="s">
        <v>253</v>
      </c>
      <c r="G25" s="542">
        <v>16</v>
      </c>
      <c r="H25" s="97" t="s">
        <v>331</v>
      </c>
      <c r="I25" s="298">
        <f t="shared" si="1"/>
        <v>1600</v>
      </c>
      <c r="J25" s="235"/>
      <c r="K25" s="257"/>
      <c r="L25" s="254"/>
    </row>
    <row r="26" spans="1:12">
      <c r="A26" s="540">
        <v>21</v>
      </c>
      <c r="B26" s="541">
        <f t="shared" si="0"/>
        <v>1</v>
      </c>
      <c r="C26" s="238" t="s">
        <v>332</v>
      </c>
      <c r="D26" s="93">
        <v>470</v>
      </c>
      <c r="E26" s="90" t="s">
        <v>333</v>
      </c>
      <c r="F26" s="97"/>
      <c r="G26" s="542">
        <v>10</v>
      </c>
      <c r="H26" s="97" t="s">
        <v>334</v>
      </c>
      <c r="I26" s="298">
        <f t="shared" si="1"/>
        <v>1000</v>
      </c>
      <c r="J26" s="235"/>
      <c r="K26" s="235"/>
      <c r="L26" s="254"/>
    </row>
    <row r="27" spans="1:12">
      <c r="A27" s="540">
        <v>22</v>
      </c>
      <c r="B27" s="541">
        <f t="shared" si="0"/>
        <v>1</v>
      </c>
      <c r="C27" s="238" t="s">
        <v>335</v>
      </c>
      <c r="D27" s="93" t="s">
        <v>336</v>
      </c>
      <c r="E27" s="90" t="s">
        <v>337</v>
      </c>
      <c r="F27" s="97"/>
      <c r="G27" s="542">
        <v>1</v>
      </c>
      <c r="H27" s="97" t="s">
        <v>338</v>
      </c>
      <c r="I27" s="298">
        <f t="shared" si="1"/>
        <v>100</v>
      </c>
      <c r="J27" s="235"/>
      <c r="K27" s="235"/>
      <c r="L27" s="254"/>
    </row>
    <row r="28" spans="1:12">
      <c r="A28" s="540">
        <v>23</v>
      </c>
      <c r="B28" s="541">
        <f t="shared" si="0"/>
        <v>1</v>
      </c>
      <c r="C28" s="545" t="s">
        <v>132</v>
      </c>
      <c r="D28" s="504" t="s">
        <v>133</v>
      </c>
      <c r="E28" s="546" t="s">
        <v>134</v>
      </c>
      <c r="F28" s="468" t="s">
        <v>28</v>
      </c>
      <c r="G28" s="542">
        <v>12</v>
      </c>
      <c r="H28" s="97" t="s">
        <v>343</v>
      </c>
      <c r="I28" s="298">
        <f t="shared" si="1"/>
        <v>1200</v>
      </c>
      <c r="J28" s="235"/>
      <c r="K28" s="235"/>
      <c r="L28" s="254"/>
    </row>
    <row r="29" spans="1:12">
      <c r="A29" s="540">
        <v>24</v>
      </c>
      <c r="B29" s="541">
        <f t="shared" si="0"/>
        <v>1</v>
      </c>
      <c r="C29" s="238" t="s">
        <v>344</v>
      </c>
      <c r="D29" s="93">
        <v>120</v>
      </c>
      <c r="E29" s="90" t="s">
        <v>345</v>
      </c>
      <c r="F29" s="97"/>
      <c r="G29" s="542">
        <v>2</v>
      </c>
      <c r="H29" s="97" t="s">
        <v>346</v>
      </c>
      <c r="I29" s="298">
        <f t="shared" si="1"/>
        <v>200</v>
      </c>
      <c r="J29" s="235"/>
      <c r="K29" s="257"/>
      <c r="L29" s="254"/>
    </row>
    <row r="30" spans="1:12">
      <c r="A30" s="540">
        <v>25</v>
      </c>
      <c r="B30" s="541">
        <f t="shared" si="0"/>
        <v>1</v>
      </c>
      <c r="C30" s="238" t="s">
        <v>175</v>
      </c>
      <c r="D30" s="93">
        <v>0</v>
      </c>
      <c r="E30" s="90" t="s">
        <v>347</v>
      </c>
      <c r="F30" s="97"/>
      <c r="G30" s="542">
        <v>4</v>
      </c>
      <c r="H30" s="97" t="s">
        <v>348</v>
      </c>
      <c r="I30" s="298">
        <f t="shared" si="1"/>
        <v>400</v>
      </c>
      <c r="J30" s="235"/>
      <c r="K30" s="257"/>
      <c r="L30" s="254"/>
    </row>
    <row r="31" spans="1:12">
      <c r="A31" s="540">
        <v>26</v>
      </c>
      <c r="B31" s="541">
        <f t="shared" si="0"/>
        <v>1</v>
      </c>
      <c r="C31" s="238" t="s">
        <v>638</v>
      </c>
      <c r="D31" s="235" t="s">
        <v>971</v>
      </c>
      <c r="E31" s="235" t="s">
        <v>972</v>
      </c>
      <c r="F31" s="97"/>
      <c r="G31" s="542">
        <v>3</v>
      </c>
      <c r="H31" s="97" t="s">
        <v>349</v>
      </c>
      <c r="I31" s="298">
        <f t="shared" si="1"/>
        <v>300</v>
      </c>
      <c r="J31" s="235"/>
      <c r="K31" s="235"/>
      <c r="L31" s="254"/>
    </row>
    <row r="32" spans="1:12">
      <c r="A32" s="540">
        <v>27</v>
      </c>
      <c r="B32" s="541">
        <f t="shared" si="0"/>
        <v>1</v>
      </c>
      <c r="C32" s="238" t="s">
        <v>350</v>
      </c>
      <c r="D32" s="93" t="s">
        <v>351</v>
      </c>
      <c r="E32" s="90" t="s">
        <v>352</v>
      </c>
      <c r="F32" s="97"/>
      <c r="G32" s="542">
        <v>1</v>
      </c>
      <c r="H32" s="97" t="s">
        <v>353</v>
      </c>
      <c r="I32" s="298">
        <f t="shared" si="1"/>
        <v>100</v>
      </c>
      <c r="J32" s="235"/>
      <c r="K32" s="257"/>
      <c r="L32" s="254"/>
    </row>
    <row r="33" spans="1:12">
      <c r="A33" s="540">
        <v>28</v>
      </c>
      <c r="B33" s="541">
        <f t="shared" si="0"/>
        <v>1</v>
      </c>
      <c r="C33" s="238" t="s">
        <v>137</v>
      </c>
      <c r="D33" s="93" t="s">
        <v>222</v>
      </c>
      <c r="E33" s="90" t="s">
        <v>354</v>
      </c>
      <c r="F33" s="97"/>
      <c r="G33" s="542">
        <v>1</v>
      </c>
      <c r="H33" s="97" t="s">
        <v>355</v>
      </c>
      <c r="I33" s="298">
        <f t="shared" si="1"/>
        <v>100</v>
      </c>
      <c r="J33" s="235"/>
      <c r="K33" s="257"/>
      <c r="L33" s="254"/>
    </row>
    <row r="34" spans="1:12">
      <c r="A34" s="540">
        <v>29</v>
      </c>
      <c r="B34" s="541">
        <f t="shared" si="0"/>
        <v>1</v>
      </c>
      <c r="C34" s="238" t="s">
        <v>128</v>
      </c>
      <c r="D34" s="235" t="s">
        <v>356</v>
      </c>
      <c r="E34" s="235" t="s">
        <v>357</v>
      </c>
      <c r="F34" s="235" t="s">
        <v>277</v>
      </c>
      <c r="G34" s="542">
        <v>1</v>
      </c>
      <c r="H34" s="97" t="s">
        <v>358</v>
      </c>
      <c r="I34" s="298">
        <f t="shared" si="1"/>
        <v>100</v>
      </c>
      <c r="J34" s="235"/>
      <c r="K34" s="257"/>
      <c r="L34" s="254"/>
    </row>
    <row r="35" spans="1:12">
      <c r="A35" s="540">
        <v>30</v>
      </c>
      <c r="B35" s="541">
        <f t="shared" si="0"/>
        <v>1</v>
      </c>
      <c r="C35" s="238" t="s">
        <v>144</v>
      </c>
      <c r="D35" s="93">
        <v>200</v>
      </c>
      <c r="E35" s="90" t="s">
        <v>359</v>
      </c>
      <c r="F35" s="97"/>
      <c r="G35" s="542">
        <v>1</v>
      </c>
      <c r="H35" s="97" t="s">
        <v>360</v>
      </c>
      <c r="I35" s="298">
        <f t="shared" si="1"/>
        <v>100</v>
      </c>
      <c r="J35" s="235"/>
      <c r="K35" s="257"/>
      <c r="L35" s="254"/>
    </row>
    <row r="36" spans="1:12">
      <c r="A36" s="540">
        <v>31</v>
      </c>
      <c r="B36" s="541">
        <f t="shared" si="0"/>
        <v>1</v>
      </c>
      <c r="C36" s="238" t="s">
        <v>361</v>
      </c>
      <c r="D36" s="93" t="s">
        <v>362</v>
      </c>
      <c r="E36" s="90" t="s">
        <v>363</v>
      </c>
      <c r="F36" s="235" t="s">
        <v>364</v>
      </c>
      <c r="G36" s="542">
        <v>3</v>
      </c>
      <c r="H36" s="97" t="s">
        <v>365</v>
      </c>
      <c r="I36" s="298">
        <f t="shared" si="1"/>
        <v>300</v>
      </c>
      <c r="J36" s="235"/>
      <c r="K36" s="235"/>
      <c r="L36" s="254"/>
    </row>
    <row r="37" spans="1:12">
      <c r="A37" s="540">
        <v>32</v>
      </c>
      <c r="B37" s="541">
        <f t="shared" si="0"/>
        <v>1</v>
      </c>
      <c r="C37" s="238" t="s">
        <v>366</v>
      </c>
      <c r="D37" s="93" t="s">
        <v>367</v>
      </c>
      <c r="E37" s="90" t="s">
        <v>368</v>
      </c>
      <c r="F37" s="235" t="s">
        <v>369</v>
      </c>
      <c r="G37" s="542">
        <v>1</v>
      </c>
      <c r="H37" s="97" t="s">
        <v>370</v>
      </c>
      <c r="I37" s="298">
        <f t="shared" si="1"/>
        <v>100</v>
      </c>
      <c r="J37" s="235"/>
      <c r="K37" s="257"/>
      <c r="L37" s="254"/>
    </row>
    <row r="38" spans="1:12">
      <c r="A38" s="540">
        <v>33</v>
      </c>
      <c r="B38" s="541">
        <f t="shared" si="0"/>
        <v>1</v>
      </c>
      <c r="C38" s="238" t="s">
        <v>371</v>
      </c>
      <c r="D38" s="93" t="s">
        <v>372</v>
      </c>
      <c r="E38" s="90" t="s">
        <v>373</v>
      </c>
      <c r="F38" s="235" t="s">
        <v>374</v>
      </c>
      <c r="G38" s="542">
        <v>2</v>
      </c>
      <c r="H38" s="97" t="s">
        <v>375</v>
      </c>
      <c r="I38" s="298">
        <f t="shared" si="1"/>
        <v>200</v>
      </c>
      <c r="J38" s="235"/>
      <c r="K38" s="540"/>
      <c r="L38" s="254"/>
    </row>
    <row r="39" spans="1:12">
      <c r="A39" s="540">
        <v>34</v>
      </c>
      <c r="B39" s="541">
        <f t="shared" si="0"/>
        <v>1</v>
      </c>
      <c r="C39" s="238" t="s">
        <v>376</v>
      </c>
      <c r="D39" s="93" t="s">
        <v>377</v>
      </c>
      <c r="E39" s="90" t="s">
        <v>378</v>
      </c>
      <c r="F39" s="235" t="s">
        <v>374</v>
      </c>
      <c r="G39" s="542">
        <v>2</v>
      </c>
      <c r="H39" s="97" t="s">
        <v>379</v>
      </c>
      <c r="I39" s="298">
        <f t="shared" si="1"/>
        <v>200</v>
      </c>
      <c r="J39" s="235"/>
      <c r="K39" s="540"/>
      <c r="L39" s="254"/>
    </row>
    <row r="40" spans="1:12">
      <c r="A40" s="540">
        <v>35</v>
      </c>
      <c r="B40" s="541">
        <f t="shared" si="0"/>
        <v>1</v>
      </c>
      <c r="C40" s="238" t="s">
        <v>380</v>
      </c>
      <c r="D40" s="93" t="s">
        <v>381</v>
      </c>
      <c r="E40" s="90" t="s">
        <v>382</v>
      </c>
      <c r="F40" s="235" t="s">
        <v>383</v>
      </c>
      <c r="G40" s="542">
        <v>1</v>
      </c>
      <c r="H40" s="97" t="s">
        <v>384</v>
      </c>
      <c r="I40" s="298">
        <f t="shared" si="1"/>
        <v>100</v>
      </c>
      <c r="J40" s="235"/>
      <c r="K40" s="540"/>
      <c r="L40" s="254"/>
    </row>
    <row r="41" spans="1:12">
      <c r="A41" s="540">
        <v>36</v>
      </c>
      <c r="B41" s="541">
        <f t="shared" si="0"/>
        <v>1</v>
      </c>
      <c r="C41" s="238" t="s">
        <v>385</v>
      </c>
      <c r="D41" s="93" t="s">
        <v>386</v>
      </c>
      <c r="E41" s="90" t="s">
        <v>387</v>
      </c>
      <c r="F41" s="235" t="s">
        <v>973</v>
      </c>
      <c r="G41" s="542">
        <v>3</v>
      </c>
      <c r="H41" s="97" t="s">
        <v>389</v>
      </c>
      <c r="I41" s="298">
        <f t="shared" si="1"/>
        <v>300</v>
      </c>
      <c r="J41" s="235"/>
      <c r="K41" s="540"/>
      <c r="L41" s="254"/>
    </row>
    <row r="42" spans="1:12">
      <c r="A42" s="540">
        <v>37</v>
      </c>
      <c r="B42" s="541">
        <f t="shared" si="0"/>
        <v>1</v>
      </c>
      <c r="C42" s="238" t="s">
        <v>390</v>
      </c>
      <c r="D42" s="93" t="s">
        <v>974</v>
      </c>
      <c r="E42" s="90"/>
      <c r="F42" s="235" t="s">
        <v>383</v>
      </c>
      <c r="G42" s="542">
        <v>3</v>
      </c>
      <c r="H42" s="97" t="s">
        <v>392</v>
      </c>
      <c r="I42" s="298">
        <f t="shared" si="1"/>
        <v>300</v>
      </c>
      <c r="J42" s="235"/>
      <c r="K42" s="540"/>
      <c r="L42" s="254"/>
    </row>
    <row r="43" spans="1:12">
      <c r="A43" s="540">
        <v>38</v>
      </c>
      <c r="B43" s="541">
        <f t="shared" si="0"/>
        <v>1</v>
      </c>
      <c r="C43" s="238" t="s">
        <v>393</v>
      </c>
      <c r="D43" s="93" t="s">
        <v>975</v>
      </c>
      <c r="E43" s="90" t="s">
        <v>976</v>
      </c>
      <c r="F43" s="235" t="s">
        <v>885</v>
      </c>
      <c r="G43" s="542">
        <v>1</v>
      </c>
      <c r="H43" s="97" t="s">
        <v>396</v>
      </c>
      <c r="I43" s="298">
        <f t="shared" si="1"/>
        <v>100</v>
      </c>
      <c r="J43" s="235"/>
      <c r="K43" s="540"/>
      <c r="L43" s="254"/>
    </row>
    <row r="44" spans="1:12">
      <c r="A44" s="540">
        <v>39</v>
      </c>
      <c r="B44" s="541">
        <f t="shared" si="0"/>
        <v>1</v>
      </c>
      <c r="C44" s="238" t="s">
        <v>397</v>
      </c>
      <c r="D44" s="93" t="s">
        <v>977</v>
      </c>
      <c r="E44" s="90" t="s">
        <v>978</v>
      </c>
      <c r="F44" s="235" t="s">
        <v>383</v>
      </c>
      <c r="G44" s="542">
        <v>1</v>
      </c>
      <c r="H44" s="97" t="s">
        <v>400</v>
      </c>
      <c r="I44" s="298">
        <f t="shared" si="1"/>
        <v>100</v>
      </c>
      <c r="J44" s="235"/>
      <c r="K44" s="540"/>
      <c r="L44" s="254"/>
    </row>
    <row r="45" spans="1:12">
      <c r="A45" s="540">
        <v>40</v>
      </c>
      <c r="B45" s="541">
        <f>COUNTIF(C:C,D45)</f>
        <v>0</v>
      </c>
      <c r="C45" s="238" t="s">
        <v>401</v>
      </c>
      <c r="D45" s="93" t="s">
        <v>979</v>
      </c>
      <c r="E45" s="90" t="s">
        <v>980</v>
      </c>
      <c r="F45" s="235" t="s">
        <v>981</v>
      </c>
      <c r="G45" s="542">
        <v>1</v>
      </c>
      <c r="H45" s="97" t="s">
        <v>404</v>
      </c>
      <c r="I45" s="298">
        <f t="shared" si="1"/>
        <v>100</v>
      </c>
      <c r="J45" s="235"/>
      <c r="K45" s="540"/>
      <c r="L45" s="254"/>
    </row>
    <row r="46" spans="1:12">
      <c r="A46" s="540">
        <v>41</v>
      </c>
      <c r="B46" s="541">
        <f>COUNTIF(C:C,C46)</f>
        <v>1</v>
      </c>
      <c r="C46" s="238" t="s">
        <v>405</v>
      </c>
      <c r="D46" s="93" t="s">
        <v>982</v>
      </c>
      <c r="E46" s="90" t="s">
        <v>983</v>
      </c>
      <c r="F46" s="235" t="s">
        <v>287</v>
      </c>
      <c r="G46" s="542">
        <v>6</v>
      </c>
      <c r="H46" s="97" t="s">
        <v>408</v>
      </c>
      <c r="I46" s="298">
        <f t="shared" si="1"/>
        <v>600</v>
      </c>
      <c r="J46" s="235"/>
      <c r="K46" s="257"/>
      <c r="L46" s="254"/>
    </row>
    <row r="47" spans="1:12">
      <c r="A47" s="540">
        <v>42</v>
      </c>
      <c r="B47" s="541">
        <f>COUNTIF(C:C,C47)</f>
        <v>1</v>
      </c>
      <c r="C47" s="238" t="s">
        <v>409</v>
      </c>
      <c r="D47" s="93" t="s">
        <v>984</v>
      </c>
      <c r="E47" s="90" t="s">
        <v>985</v>
      </c>
      <c r="F47" s="235" t="s">
        <v>383</v>
      </c>
      <c r="G47" s="542">
        <v>2</v>
      </c>
      <c r="H47" s="97" t="s">
        <v>412</v>
      </c>
      <c r="I47" s="298">
        <f t="shared" si="1"/>
        <v>200</v>
      </c>
      <c r="J47" s="235"/>
      <c r="K47" s="540"/>
      <c r="L47" s="254"/>
    </row>
    <row r="48" spans="1:12">
      <c r="A48" s="540">
        <v>43</v>
      </c>
      <c r="B48" s="541">
        <f>COUNTIF(C:C,C48)</f>
        <v>1</v>
      </c>
      <c r="C48" s="238" t="s">
        <v>413</v>
      </c>
      <c r="D48" s="93" t="s">
        <v>986</v>
      </c>
      <c r="E48" s="90" t="s">
        <v>987</v>
      </c>
      <c r="F48" s="235" t="s">
        <v>988</v>
      </c>
      <c r="G48" s="542">
        <v>2</v>
      </c>
      <c r="H48" s="97" t="s">
        <v>417</v>
      </c>
      <c r="I48" s="298">
        <f t="shared" si="1"/>
        <v>200</v>
      </c>
      <c r="J48" s="235"/>
      <c r="K48" s="257"/>
      <c r="L48" s="254"/>
    </row>
    <row r="49" spans="1:12">
      <c r="A49" s="540">
        <v>44</v>
      </c>
      <c r="B49" s="541">
        <f>COUNTIF(C:C,C49)</f>
        <v>1</v>
      </c>
      <c r="C49" s="238" t="s">
        <v>418</v>
      </c>
      <c r="D49" s="93" t="s">
        <v>989</v>
      </c>
      <c r="E49" s="90" t="s">
        <v>990</v>
      </c>
      <c r="F49" s="235" t="s">
        <v>383</v>
      </c>
      <c r="G49" s="542">
        <v>1</v>
      </c>
      <c r="H49" s="97" t="s">
        <v>421</v>
      </c>
      <c r="I49" s="298">
        <f t="shared" si="1"/>
        <v>100</v>
      </c>
      <c r="J49" s="235"/>
      <c r="K49" s="257"/>
      <c r="L49" s="254"/>
    </row>
    <row r="50" spans="1:12">
      <c r="A50" s="540">
        <v>45</v>
      </c>
      <c r="B50" s="541">
        <f>COUNTIF(C:C,C50)</f>
        <v>1</v>
      </c>
      <c r="C50" s="238" t="s">
        <v>212</v>
      </c>
      <c r="D50" s="93" t="s">
        <v>887</v>
      </c>
      <c r="E50" s="90" t="s">
        <v>888</v>
      </c>
      <c r="F50" s="235" t="s">
        <v>889</v>
      </c>
      <c r="G50" s="542">
        <v>1</v>
      </c>
      <c r="H50" s="97" t="s">
        <v>425</v>
      </c>
      <c r="I50" s="298">
        <f t="shared" si="1"/>
        <v>100</v>
      </c>
      <c r="J50" s="235"/>
      <c r="K50" s="235"/>
      <c r="L50" s="254"/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77" fitToWidth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91" zoomScaleNormal="91" workbookViewId="0">
      <selection sqref="A1:XFD1048576"/>
    </sheetView>
  </sheetViews>
  <sheetFormatPr defaultRowHeight="13.5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5.75" style="3" customWidth="1"/>
    <col min="6" max="6" width="23.25" style="6" customWidth="1"/>
    <col min="7" max="7" width="12" style="6" customWidth="1"/>
    <col min="8" max="8" width="40" style="11" customWidth="1"/>
    <col min="9" max="9" width="21.875" style="8" customWidth="1"/>
    <col min="10" max="10" width="19.75" style="3" customWidth="1"/>
    <col min="11" max="11" width="20.875" style="3" customWidth="1"/>
    <col min="12" max="12" width="22.75" style="3" customWidth="1"/>
    <col min="13" max="13" width="33.125" style="16" customWidth="1"/>
    <col min="14" max="14" width="9" style="3" customWidth="1"/>
    <col min="15" max="16384" width="9" style="3"/>
  </cols>
  <sheetData>
    <row r="1" spans="1:13">
      <c r="A1" s="718" t="s">
        <v>0</v>
      </c>
      <c r="B1" s="719"/>
      <c r="C1" s="719"/>
      <c r="D1" s="719"/>
      <c r="E1" s="719"/>
      <c r="F1" s="719"/>
      <c r="G1" s="719"/>
      <c r="H1" s="720"/>
      <c r="I1" s="9"/>
      <c r="J1" s="63"/>
      <c r="K1" s="63"/>
    </row>
    <row r="2" spans="1:13" ht="43.5" customHeight="1">
      <c r="A2" s="721"/>
      <c r="B2" s="710"/>
      <c r="C2" s="710"/>
      <c r="D2" s="710"/>
      <c r="E2" s="710"/>
      <c r="F2" s="710"/>
      <c r="G2" s="710"/>
      <c r="H2" s="722"/>
      <c r="I2" s="9"/>
      <c r="J2" s="63"/>
      <c r="K2" s="63"/>
    </row>
    <row r="3" spans="1:13" s="5" customFormat="1" ht="18" customHeight="1">
      <c r="A3" s="723" t="s">
        <v>1</v>
      </c>
      <c r="B3" s="713"/>
      <c r="C3" s="714"/>
      <c r="D3" s="102"/>
      <c r="E3" s="102" t="s">
        <v>2</v>
      </c>
      <c r="F3" s="233" t="s">
        <v>910</v>
      </c>
      <c r="G3" s="69" t="s">
        <v>4</v>
      </c>
      <c r="H3" s="350" t="s">
        <v>5</v>
      </c>
      <c r="I3" s="9"/>
      <c r="J3" s="63"/>
      <c r="K3" s="63"/>
      <c r="M3" s="16"/>
    </row>
    <row r="4" spans="1:13" s="5" customFormat="1" ht="16.5">
      <c r="A4" s="723" t="s">
        <v>6</v>
      </c>
      <c r="B4" s="713"/>
      <c r="C4" s="714"/>
      <c r="D4" s="510" t="s">
        <v>911</v>
      </c>
      <c r="E4" s="102" t="s">
        <v>8</v>
      </c>
      <c r="F4" s="233" t="s">
        <v>910</v>
      </c>
      <c r="G4" s="522" t="s">
        <v>9</v>
      </c>
      <c r="H4" s="511">
        <v>42852</v>
      </c>
      <c r="I4" s="515" t="s">
        <v>912</v>
      </c>
      <c r="J4" s="297">
        <v>1000</v>
      </c>
      <c r="K4" s="100"/>
      <c r="M4" s="16"/>
    </row>
    <row r="5" spans="1:13" s="5" customFormat="1" ht="16.5">
      <c r="A5" s="18" t="s">
        <v>11</v>
      </c>
      <c r="B5" s="18" t="s">
        <v>12</v>
      </c>
      <c r="C5" s="18" t="s">
        <v>13</v>
      </c>
      <c r="D5" s="317" t="s">
        <v>14</v>
      </c>
      <c r="E5" s="317" t="s">
        <v>15</v>
      </c>
      <c r="F5" s="18" t="s">
        <v>16</v>
      </c>
      <c r="G5" s="18" t="s">
        <v>17</v>
      </c>
      <c r="H5" s="516" t="s">
        <v>18</v>
      </c>
      <c r="I5" s="22" t="s">
        <v>913</v>
      </c>
      <c r="J5" s="104" t="s">
        <v>914</v>
      </c>
      <c r="K5" s="105" t="s">
        <v>915</v>
      </c>
      <c r="L5" s="22" t="s">
        <v>24</v>
      </c>
    </row>
    <row r="6" spans="1:13" s="23" customFormat="1" ht="18" customHeight="1">
      <c r="A6" s="59">
        <v>1</v>
      </c>
      <c r="B6" s="87">
        <f t="shared" ref="B6:B25" si="0">COUNTIF(C:C,C6)</f>
        <v>1</v>
      </c>
      <c r="C6" s="234" t="s">
        <v>61</v>
      </c>
      <c r="D6" s="235" t="s">
        <v>916</v>
      </c>
      <c r="E6" s="235" t="s">
        <v>917</v>
      </c>
      <c r="F6" s="235" t="s">
        <v>918</v>
      </c>
      <c r="G6" s="236">
        <v>2</v>
      </c>
      <c r="H6" s="237" t="s">
        <v>487</v>
      </c>
      <c r="I6" s="298">
        <f>G6*$J$4</f>
        <v>2000</v>
      </c>
      <c r="J6" s="65"/>
      <c r="K6" s="65"/>
      <c r="L6" s="69"/>
    </row>
    <row r="7" spans="1:13" s="23" customFormat="1" ht="18" customHeight="1">
      <c r="A7" s="59">
        <v>2</v>
      </c>
      <c r="B7" s="87">
        <f t="shared" si="0"/>
        <v>1</v>
      </c>
      <c r="C7" s="238" t="s">
        <v>48</v>
      </c>
      <c r="D7" s="235" t="s">
        <v>919</v>
      </c>
      <c r="E7" s="235" t="s">
        <v>920</v>
      </c>
      <c r="F7" s="235" t="s">
        <v>921</v>
      </c>
      <c r="G7" s="236">
        <v>1</v>
      </c>
      <c r="H7" s="425" t="s">
        <v>922</v>
      </c>
      <c r="I7" s="298">
        <f t="shared" ref="I7:I25" si="1">G7*$J$4</f>
        <v>1000</v>
      </c>
      <c r="J7" s="101"/>
      <c r="K7" s="101"/>
      <c r="L7" s="25"/>
    </row>
    <row r="8" spans="1:13" s="23" customFormat="1" ht="18" customHeight="1">
      <c r="A8" s="59">
        <v>3</v>
      </c>
      <c r="B8" s="87">
        <f t="shared" si="0"/>
        <v>1</v>
      </c>
      <c r="C8" s="234" t="s">
        <v>59</v>
      </c>
      <c r="D8" s="239" t="s">
        <v>923</v>
      </c>
      <c r="E8" s="89" t="s">
        <v>924</v>
      </c>
      <c r="F8" s="240" t="s">
        <v>925</v>
      </c>
      <c r="G8" s="236">
        <v>1</v>
      </c>
      <c r="H8" s="237" t="s">
        <v>494</v>
      </c>
      <c r="I8" s="298">
        <f t="shared" si="1"/>
        <v>1000</v>
      </c>
      <c r="J8" s="65"/>
      <c r="K8" s="65"/>
      <c r="L8" s="69"/>
    </row>
    <row r="9" spans="1:13" s="23" customFormat="1" ht="18" customHeight="1">
      <c r="A9" s="59">
        <v>4</v>
      </c>
      <c r="B9" s="87">
        <f t="shared" si="0"/>
        <v>1</v>
      </c>
      <c r="C9" s="234" t="s">
        <v>55</v>
      </c>
      <c r="D9" s="235" t="s">
        <v>926</v>
      </c>
      <c r="E9" s="235" t="s">
        <v>927</v>
      </c>
      <c r="F9" s="235" t="s">
        <v>918</v>
      </c>
      <c r="G9" s="236">
        <v>1</v>
      </c>
      <c r="H9" s="237" t="s">
        <v>498</v>
      </c>
      <c r="I9" s="298">
        <f t="shared" si="1"/>
        <v>1000</v>
      </c>
      <c r="J9" s="65"/>
      <c r="K9" s="65"/>
      <c r="L9" s="69"/>
    </row>
    <row r="10" spans="1:13" s="23" customFormat="1" ht="18" customHeight="1">
      <c r="A10" s="59">
        <v>5</v>
      </c>
      <c r="B10" s="87">
        <f t="shared" si="0"/>
        <v>1</v>
      </c>
      <c r="C10" s="234" t="s">
        <v>66</v>
      </c>
      <c r="D10" s="239" t="s">
        <v>67</v>
      </c>
      <c r="E10" s="235" t="s">
        <v>928</v>
      </c>
      <c r="F10" s="240"/>
      <c r="G10" s="236">
        <v>1</v>
      </c>
      <c r="H10" s="237" t="s">
        <v>29</v>
      </c>
      <c r="I10" s="298">
        <f t="shared" si="1"/>
        <v>1000</v>
      </c>
      <c r="J10" s="102"/>
      <c r="K10" s="102"/>
      <c r="L10" s="69"/>
    </row>
    <row r="11" spans="1:13" s="23" customFormat="1" ht="21" customHeight="1">
      <c r="A11" s="59">
        <v>6</v>
      </c>
      <c r="B11" s="87">
        <f t="shared" si="0"/>
        <v>1</v>
      </c>
      <c r="C11" s="60" t="s">
        <v>500</v>
      </c>
      <c r="D11" s="299" t="s">
        <v>501</v>
      </c>
      <c r="E11" s="94" t="s">
        <v>929</v>
      </c>
      <c r="F11" s="300" t="s">
        <v>930</v>
      </c>
      <c r="G11" s="236">
        <v>6</v>
      </c>
      <c r="H11" s="237" t="s">
        <v>504</v>
      </c>
      <c r="I11" s="298">
        <f t="shared" si="1"/>
        <v>6000</v>
      </c>
      <c r="J11" s="65"/>
      <c r="K11" s="65"/>
      <c r="L11" s="69"/>
    </row>
    <row r="12" spans="1:13" s="23" customFormat="1" ht="18" customHeight="1">
      <c r="A12" s="59">
        <v>7</v>
      </c>
      <c r="B12" s="87">
        <f t="shared" si="0"/>
        <v>1</v>
      </c>
      <c r="C12" s="60" t="s">
        <v>505</v>
      </c>
      <c r="D12" s="299" t="s">
        <v>506</v>
      </c>
      <c r="E12" s="94" t="s">
        <v>869</v>
      </c>
      <c r="F12" s="300" t="s">
        <v>868</v>
      </c>
      <c r="G12" s="236">
        <v>6</v>
      </c>
      <c r="H12" s="237" t="s">
        <v>508</v>
      </c>
      <c r="I12" s="298">
        <f t="shared" si="1"/>
        <v>6000</v>
      </c>
      <c r="J12" s="102"/>
      <c r="K12" s="102"/>
      <c r="L12" s="69"/>
    </row>
    <row r="13" spans="1:13" s="23" customFormat="1" ht="18" customHeight="1">
      <c r="A13" s="59">
        <v>8</v>
      </c>
      <c r="B13" s="87">
        <f t="shared" si="0"/>
        <v>1</v>
      </c>
      <c r="C13" s="234" t="s">
        <v>80</v>
      </c>
      <c r="D13" s="239" t="s">
        <v>870</v>
      </c>
      <c r="E13" s="89" t="s">
        <v>871</v>
      </c>
      <c r="F13" s="89" t="s">
        <v>292</v>
      </c>
      <c r="G13" s="236">
        <v>5</v>
      </c>
      <c r="H13" s="237" t="s">
        <v>512</v>
      </c>
      <c r="I13" s="298">
        <f t="shared" si="1"/>
        <v>5000</v>
      </c>
      <c r="J13" s="102"/>
      <c r="K13" s="102"/>
      <c r="L13" s="69"/>
    </row>
    <row r="14" spans="1:13" s="23" customFormat="1" ht="18" customHeight="1">
      <c r="A14" s="59">
        <v>9</v>
      </c>
      <c r="B14" s="87">
        <f t="shared" si="0"/>
        <v>1</v>
      </c>
      <c r="C14" s="62" t="s">
        <v>742</v>
      </c>
      <c r="D14" s="61" t="s">
        <v>872</v>
      </c>
      <c r="E14" s="237"/>
      <c r="F14" s="236"/>
      <c r="G14" s="236">
        <v>1</v>
      </c>
      <c r="H14" s="237" t="s">
        <v>103</v>
      </c>
      <c r="I14" s="298">
        <f t="shared" si="1"/>
        <v>1000</v>
      </c>
      <c r="J14" s="65"/>
      <c r="K14" s="65"/>
      <c r="L14" s="69"/>
    </row>
    <row r="15" spans="1:13" s="23" customFormat="1" ht="18" customHeight="1">
      <c r="A15" s="59">
        <v>10</v>
      </c>
      <c r="B15" s="87">
        <f t="shared" si="0"/>
        <v>1</v>
      </c>
      <c r="C15" s="234" t="s">
        <v>114</v>
      </c>
      <c r="D15" s="93" t="s">
        <v>873</v>
      </c>
      <c r="E15" s="93" t="s">
        <v>874</v>
      </c>
      <c r="F15" s="93" t="s">
        <v>374</v>
      </c>
      <c r="G15" s="236">
        <v>5</v>
      </c>
      <c r="H15" s="425" t="s">
        <v>875</v>
      </c>
      <c r="I15" s="298">
        <f t="shared" si="1"/>
        <v>5000</v>
      </c>
      <c r="J15" s="102"/>
      <c r="K15" s="102"/>
      <c r="L15" s="69"/>
    </row>
    <row r="16" spans="1:13" s="23" customFormat="1" ht="18" customHeight="1">
      <c r="A16" s="59">
        <v>11</v>
      </c>
      <c r="B16" s="87">
        <f t="shared" si="0"/>
        <v>1</v>
      </c>
      <c r="C16" s="234" t="s">
        <v>876</v>
      </c>
      <c r="D16" s="235">
        <v>360</v>
      </c>
      <c r="E16" s="235" t="s">
        <v>877</v>
      </c>
      <c r="F16" s="236"/>
      <c r="G16" s="236">
        <v>2</v>
      </c>
      <c r="H16" s="237" t="s">
        <v>525</v>
      </c>
      <c r="I16" s="298">
        <f t="shared" si="1"/>
        <v>2000</v>
      </c>
      <c r="J16" s="65"/>
      <c r="K16" s="65"/>
      <c r="L16" s="69"/>
    </row>
    <row r="17" spans="1:12" s="23" customFormat="1" ht="18" customHeight="1">
      <c r="A17" s="59">
        <v>12</v>
      </c>
      <c r="B17" s="87">
        <f t="shared" si="0"/>
        <v>1</v>
      </c>
      <c r="C17" s="234" t="s">
        <v>154</v>
      </c>
      <c r="D17" s="241" t="s">
        <v>155</v>
      </c>
      <c r="E17" s="242" t="s">
        <v>878</v>
      </c>
      <c r="F17" s="236"/>
      <c r="G17" s="236">
        <v>2</v>
      </c>
      <c r="H17" s="237" t="s">
        <v>527</v>
      </c>
      <c r="I17" s="298">
        <f t="shared" si="1"/>
        <v>2000</v>
      </c>
      <c r="J17" s="65"/>
      <c r="K17" s="65"/>
      <c r="L17" s="69"/>
    </row>
    <row r="18" spans="1:12" s="23" customFormat="1" ht="18" customHeight="1">
      <c r="A18" s="59">
        <v>13</v>
      </c>
      <c r="B18" s="87">
        <f t="shared" si="0"/>
        <v>1</v>
      </c>
      <c r="C18" s="234" t="s">
        <v>132</v>
      </c>
      <c r="D18" s="93" t="s">
        <v>133</v>
      </c>
      <c r="E18" s="243" t="s">
        <v>879</v>
      </c>
      <c r="F18" s="93" t="s">
        <v>28</v>
      </c>
      <c r="G18" s="236">
        <v>1</v>
      </c>
      <c r="H18" s="237" t="s">
        <v>529</v>
      </c>
      <c r="I18" s="298">
        <f t="shared" si="1"/>
        <v>1000</v>
      </c>
      <c r="J18" s="65"/>
      <c r="K18" s="65"/>
      <c r="L18" s="69"/>
    </row>
    <row r="19" spans="1:12" s="23" customFormat="1" ht="18" customHeight="1">
      <c r="A19" s="59">
        <v>14</v>
      </c>
      <c r="B19" s="87">
        <f t="shared" si="0"/>
        <v>1</v>
      </c>
      <c r="C19" s="234" t="s">
        <v>158</v>
      </c>
      <c r="D19" s="241" t="s">
        <v>159</v>
      </c>
      <c r="E19" s="242" t="s">
        <v>880</v>
      </c>
      <c r="F19" s="235"/>
      <c r="G19" s="244">
        <v>2</v>
      </c>
      <c r="H19" s="237" t="s">
        <v>531</v>
      </c>
      <c r="I19" s="298">
        <f t="shared" si="1"/>
        <v>2000</v>
      </c>
      <c r="J19" s="102"/>
      <c r="K19" s="102"/>
      <c r="L19" s="69"/>
    </row>
    <row r="20" spans="1:12" s="23" customFormat="1" ht="18" customHeight="1">
      <c r="A20" s="59">
        <v>15</v>
      </c>
      <c r="B20" s="87">
        <f t="shared" si="0"/>
        <v>1</v>
      </c>
      <c r="C20" s="234" t="s">
        <v>128</v>
      </c>
      <c r="D20" s="235" t="s">
        <v>356</v>
      </c>
      <c r="E20" s="235" t="s">
        <v>357</v>
      </c>
      <c r="F20" s="235" t="s">
        <v>277</v>
      </c>
      <c r="G20" s="236">
        <v>1</v>
      </c>
      <c r="H20" s="237" t="s">
        <v>535</v>
      </c>
      <c r="I20" s="298">
        <f t="shared" si="1"/>
        <v>1000</v>
      </c>
      <c r="J20" s="102"/>
      <c r="K20" s="102"/>
      <c r="L20" s="69"/>
    </row>
    <row r="21" spans="1:12" s="23" customFormat="1" ht="18" customHeight="1">
      <c r="A21" s="59">
        <v>16</v>
      </c>
      <c r="B21" s="87">
        <f t="shared" si="0"/>
        <v>1</v>
      </c>
      <c r="C21" s="234" t="s">
        <v>151</v>
      </c>
      <c r="D21" s="245" t="s">
        <v>881</v>
      </c>
      <c r="E21" s="246" t="s">
        <v>882</v>
      </c>
      <c r="F21" s="236"/>
      <c r="G21" s="236">
        <v>2</v>
      </c>
      <c r="H21" s="237" t="s">
        <v>538</v>
      </c>
      <c r="I21" s="298">
        <f t="shared" si="1"/>
        <v>2000</v>
      </c>
      <c r="J21" s="65"/>
      <c r="K21" s="65"/>
      <c r="L21" s="69"/>
    </row>
    <row r="22" spans="1:12" s="23" customFormat="1" ht="18" customHeight="1">
      <c r="A22" s="59">
        <v>17</v>
      </c>
      <c r="B22" s="87">
        <f t="shared" si="0"/>
        <v>1</v>
      </c>
      <c r="C22" s="234" t="s">
        <v>147</v>
      </c>
      <c r="D22" s="241" t="s">
        <v>148</v>
      </c>
      <c r="E22" s="242" t="s">
        <v>883</v>
      </c>
      <c r="F22" s="235"/>
      <c r="G22" s="236">
        <v>1</v>
      </c>
      <c r="H22" s="237" t="s">
        <v>140</v>
      </c>
      <c r="I22" s="298">
        <f t="shared" si="1"/>
        <v>1000</v>
      </c>
      <c r="J22" s="65"/>
      <c r="K22" s="65"/>
      <c r="L22" s="69"/>
    </row>
    <row r="23" spans="1:12" s="23" customFormat="1" ht="18" customHeight="1">
      <c r="A23" s="59">
        <v>18</v>
      </c>
      <c r="B23" s="87">
        <f t="shared" si="0"/>
        <v>1</v>
      </c>
      <c r="C23" s="234" t="s">
        <v>550</v>
      </c>
      <c r="D23" s="240" t="s">
        <v>584</v>
      </c>
      <c r="E23" s="240" t="s">
        <v>884</v>
      </c>
      <c r="F23" s="235" t="s">
        <v>885</v>
      </c>
      <c r="G23" s="236">
        <v>1</v>
      </c>
      <c r="H23" s="237" t="s">
        <v>370</v>
      </c>
      <c r="I23" s="298">
        <f t="shared" si="1"/>
        <v>1000</v>
      </c>
      <c r="J23" s="65"/>
      <c r="K23" s="65"/>
      <c r="L23" s="69"/>
    </row>
    <row r="24" spans="1:12" s="23" customFormat="1" ht="18" customHeight="1">
      <c r="A24" s="59">
        <v>19</v>
      </c>
      <c r="B24" s="87">
        <f t="shared" si="0"/>
        <v>1</v>
      </c>
      <c r="C24" s="234" t="s">
        <v>183</v>
      </c>
      <c r="D24" s="241" t="s">
        <v>184</v>
      </c>
      <c r="E24" s="235" t="s">
        <v>886</v>
      </c>
      <c r="F24" s="235" t="s">
        <v>383</v>
      </c>
      <c r="G24" s="236">
        <v>1</v>
      </c>
      <c r="H24" s="237" t="s">
        <v>182</v>
      </c>
      <c r="I24" s="298">
        <f t="shared" si="1"/>
        <v>1000</v>
      </c>
      <c r="J24" s="65"/>
      <c r="K24" s="65"/>
      <c r="L24" s="69"/>
    </row>
    <row r="25" spans="1:12" s="23" customFormat="1" ht="18" customHeight="1">
      <c r="A25" s="59">
        <v>20</v>
      </c>
      <c r="B25" s="87">
        <f t="shared" si="0"/>
        <v>1</v>
      </c>
      <c r="C25" s="234" t="s">
        <v>212</v>
      </c>
      <c r="D25" s="245" t="s">
        <v>887</v>
      </c>
      <c r="E25" s="246" t="s">
        <v>888</v>
      </c>
      <c r="F25" s="235" t="s">
        <v>889</v>
      </c>
      <c r="G25" s="236">
        <v>1</v>
      </c>
      <c r="H25" s="237" t="s">
        <v>425</v>
      </c>
      <c r="I25" s="298">
        <f t="shared" si="1"/>
        <v>1000</v>
      </c>
      <c r="J25" s="102"/>
      <c r="K25" s="102"/>
      <c r="L25" s="69"/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6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8"/>
  <sheetViews>
    <sheetView topLeftCell="B1" zoomScale="90" zoomScaleNormal="90" workbookViewId="0">
      <pane ySplit="5" topLeftCell="A36" activePane="bottomLeft" state="frozen"/>
      <selection activeCell="F1" sqref="F1"/>
      <selection pane="bottomLeft" activeCell="E21" sqref="E21"/>
    </sheetView>
  </sheetViews>
  <sheetFormatPr defaultRowHeight="13.5" customHeight="1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2" style="3" customWidth="1"/>
    <col min="6" max="6" width="12.5" style="6" customWidth="1"/>
    <col min="7" max="7" width="12" style="6" customWidth="1"/>
    <col min="8" max="8" width="40" style="11" customWidth="1"/>
    <col min="9" max="9" width="8" style="8" customWidth="1"/>
    <col min="10" max="10" width="22" style="3" customWidth="1"/>
    <col min="11" max="11" width="15" style="6" customWidth="1"/>
    <col min="12" max="12" width="13" style="6" customWidth="1"/>
    <col min="13" max="14" width="15.75" style="6" customWidth="1"/>
    <col min="15" max="15" width="19.5" style="3" customWidth="1"/>
    <col min="16" max="16" width="33.125" style="16" customWidth="1"/>
    <col min="17" max="17" width="26" style="3" customWidth="1"/>
    <col min="18" max="16384" width="9" style="3"/>
  </cols>
  <sheetData>
    <row r="1" spans="1:17" ht="36" customHeight="1">
      <c r="A1" s="706" t="s">
        <v>0</v>
      </c>
      <c r="B1" s="707"/>
      <c r="C1" s="707"/>
      <c r="D1" s="707"/>
      <c r="E1" s="707"/>
      <c r="F1" s="707"/>
      <c r="G1" s="707"/>
      <c r="H1" s="708"/>
      <c r="I1" s="9"/>
      <c r="J1" s="7"/>
      <c r="K1" s="8"/>
      <c r="L1" s="8"/>
      <c r="M1" s="8"/>
      <c r="N1" s="8"/>
    </row>
    <row r="2" spans="1:17" ht="36" customHeight="1">
      <c r="A2" s="709"/>
      <c r="B2" s="710"/>
      <c r="C2" s="710"/>
      <c r="D2" s="710"/>
      <c r="E2" s="710"/>
      <c r="F2" s="710"/>
      <c r="G2" s="710"/>
      <c r="H2" s="711"/>
      <c r="I2" s="9"/>
      <c r="J2" s="7"/>
      <c r="K2" s="8"/>
      <c r="L2" s="8"/>
      <c r="M2" s="8"/>
      <c r="N2" s="8"/>
    </row>
    <row r="3" spans="1:17" s="5" customFormat="1" ht="18" customHeight="1">
      <c r="A3" s="712" t="s">
        <v>1</v>
      </c>
      <c r="B3" s="713"/>
      <c r="C3" s="714"/>
      <c r="D3" s="4"/>
      <c r="E3" s="4" t="s">
        <v>2</v>
      </c>
      <c r="F3" s="12" t="s">
        <v>471</v>
      </c>
      <c r="G3" s="1" t="s">
        <v>4</v>
      </c>
      <c r="H3" s="10" t="s">
        <v>5</v>
      </c>
      <c r="I3" s="9"/>
      <c r="J3" s="7"/>
      <c r="K3" s="8"/>
      <c r="L3" s="8"/>
      <c r="M3" s="8"/>
      <c r="N3" s="8"/>
      <c r="P3" s="16"/>
    </row>
    <row r="4" spans="1:17" s="5" customFormat="1" ht="24.75" customHeight="1">
      <c r="A4" s="733" t="s">
        <v>6</v>
      </c>
      <c r="B4" s="734"/>
      <c r="C4" s="717"/>
      <c r="D4" s="13" t="s">
        <v>7</v>
      </c>
      <c r="E4" s="26" t="s">
        <v>8</v>
      </c>
      <c r="F4" s="14" t="s">
        <v>471</v>
      </c>
      <c r="G4" s="27" t="s">
        <v>9</v>
      </c>
      <c r="H4" s="15">
        <v>42774</v>
      </c>
      <c r="I4" s="106" t="s">
        <v>10</v>
      </c>
      <c r="J4" s="199">
        <v>3000</v>
      </c>
      <c r="K4" s="29" t="s">
        <v>445</v>
      </c>
      <c r="L4" s="136">
        <v>1145</v>
      </c>
      <c r="M4" s="29"/>
      <c r="N4" s="66"/>
      <c r="P4" s="16"/>
    </row>
    <row r="5" spans="1:17" s="5" customFormat="1" ht="18" customHeight="1">
      <c r="A5" s="71" t="s">
        <v>11</v>
      </c>
      <c r="B5" s="71" t="s">
        <v>12</v>
      </c>
      <c r="C5" s="19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2" t="s">
        <v>19</v>
      </c>
      <c r="J5" s="64" t="s">
        <v>23</v>
      </c>
      <c r="K5" s="30" t="s">
        <v>20</v>
      </c>
      <c r="L5" s="31" t="s">
        <v>21</v>
      </c>
      <c r="M5" s="30" t="s">
        <v>22</v>
      </c>
      <c r="N5" s="67" t="s">
        <v>228</v>
      </c>
      <c r="O5" s="22" t="s">
        <v>24</v>
      </c>
      <c r="P5" s="420" t="s">
        <v>755</v>
      </c>
      <c r="Q5" s="420" t="s">
        <v>759</v>
      </c>
    </row>
    <row r="6" spans="1:17" s="23" customFormat="1" ht="18" customHeight="1">
      <c r="A6" s="17">
        <v>1</v>
      </c>
      <c r="B6" s="34">
        <f t="shared" ref="B6:B12" si="0">COUNTIF(C:C,C6)</f>
        <v>1</v>
      </c>
      <c r="C6" s="35" t="s">
        <v>25</v>
      </c>
      <c r="D6" s="36" t="s">
        <v>26</v>
      </c>
      <c r="E6" s="36" t="s">
        <v>27</v>
      </c>
      <c r="F6" s="46" t="s">
        <v>28</v>
      </c>
      <c r="G6" s="37">
        <v>1</v>
      </c>
      <c r="H6" s="38" t="s">
        <v>29</v>
      </c>
      <c r="I6" s="32"/>
      <c r="J6" s="65" t="s">
        <v>31</v>
      </c>
      <c r="K6" s="39">
        <v>4000</v>
      </c>
      <c r="L6" s="213">
        <v>2.38</v>
      </c>
      <c r="M6" s="39">
        <f t="shared" ref="M6:M12" si="1">K6*L6</f>
        <v>9520</v>
      </c>
      <c r="N6" s="70">
        <f t="shared" ref="N6:N12" si="2">$J$4*G6</f>
        <v>3000</v>
      </c>
      <c r="O6" s="1"/>
      <c r="P6" s="61">
        <f>G6*L6</f>
        <v>2.38</v>
      </c>
      <c r="Q6" s="61">
        <f>G6*L6</f>
        <v>2.38</v>
      </c>
    </row>
    <row r="7" spans="1:17" s="23" customFormat="1" ht="18" customHeight="1">
      <c r="A7" s="17">
        <v>2</v>
      </c>
      <c r="B7" s="48">
        <f t="shared" si="0"/>
        <v>1</v>
      </c>
      <c r="C7" s="49" t="s">
        <v>32</v>
      </c>
      <c r="D7" s="50" t="s">
        <v>33</v>
      </c>
      <c r="E7" s="50" t="s">
        <v>34</v>
      </c>
      <c r="F7" s="51" t="s">
        <v>28</v>
      </c>
      <c r="G7" s="52">
        <v>1</v>
      </c>
      <c r="H7" s="53" t="s">
        <v>36</v>
      </c>
      <c r="I7" s="32"/>
      <c r="J7" s="65" t="s">
        <v>31</v>
      </c>
      <c r="K7" s="39">
        <v>4000</v>
      </c>
      <c r="L7" s="213">
        <v>3.3</v>
      </c>
      <c r="M7" s="39">
        <f t="shared" si="1"/>
        <v>13200</v>
      </c>
      <c r="N7" s="70">
        <f t="shared" si="2"/>
        <v>3000</v>
      </c>
      <c r="O7" s="25"/>
      <c r="P7" s="61">
        <f t="shared" ref="P7:P61" si="3">G7*L7</f>
        <v>3.3</v>
      </c>
      <c r="Q7" s="61">
        <f t="shared" ref="Q7:Q61" si="4">G7*L7</f>
        <v>3.3</v>
      </c>
    </row>
    <row r="8" spans="1:17" s="23" customFormat="1" ht="18" customHeight="1">
      <c r="A8" s="17">
        <v>3</v>
      </c>
      <c r="B8" s="34">
        <f t="shared" si="0"/>
        <v>1</v>
      </c>
      <c r="C8" s="35" t="s">
        <v>38</v>
      </c>
      <c r="D8" s="36" t="s">
        <v>39</v>
      </c>
      <c r="E8" s="54" t="s">
        <v>40</v>
      </c>
      <c r="F8" s="37"/>
      <c r="G8" s="37">
        <v>1</v>
      </c>
      <c r="H8" s="38" t="s">
        <v>41</v>
      </c>
      <c r="I8" s="32"/>
      <c r="J8" s="65" t="s">
        <v>31</v>
      </c>
      <c r="K8" s="39">
        <v>4000</v>
      </c>
      <c r="L8" s="213">
        <v>1.23</v>
      </c>
      <c r="M8" s="39">
        <f t="shared" si="1"/>
        <v>4920</v>
      </c>
      <c r="N8" s="70">
        <f t="shared" si="2"/>
        <v>3000</v>
      </c>
      <c r="O8" s="1"/>
      <c r="P8" s="61">
        <f t="shared" si="3"/>
        <v>1.23</v>
      </c>
      <c r="Q8" s="61">
        <f t="shared" si="4"/>
        <v>1.23</v>
      </c>
    </row>
    <row r="9" spans="1:17" s="23" customFormat="1" ht="18" customHeight="1">
      <c r="A9" s="17">
        <v>4</v>
      </c>
      <c r="B9" s="34">
        <f t="shared" si="0"/>
        <v>1</v>
      </c>
      <c r="C9" s="35" t="s">
        <v>43</v>
      </c>
      <c r="D9" s="36" t="s">
        <v>44</v>
      </c>
      <c r="E9" s="54" t="s">
        <v>45</v>
      </c>
      <c r="F9" s="37"/>
      <c r="G9" s="37">
        <v>1</v>
      </c>
      <c r="H9" s="38" t="s">
        <v>46</v>
      </c>
      <c r="I9" s="32"/>
      <c r="J9" s="65" t="s">
        <v>31</v>
      </c>
      <c r="K9" s="39">
        <v>4000</v>
      </c>
      <c r="L9" s="213">
        <v>1.6</v>
      </c>
      <c r="M9" s="39">
        <f t="shared" si="1"/>
        <v>6400</v>
      </c>
      <c r="N9" s="70">
        <f t="shared" si="2"/>
        <v>3000</v>
      </c>
      <c r="O9" s="1"/>
      <c r="P9" s="61">
        <f t="shared" si="3"/>
        <v>1.6</v>
      </c>
      <c r="Q9" s="61">
        <f t="shared" si="4"/>
        <v>1.6</v>
      </c>
    </row>
    <row r="10" spans="1:17" s="23" customFormat="1" ht="18" customHeight="1">
      <c r="A10" s="17">
        <v>5</v>
      </c>
      <c r="B10" s="34">
        <f t="shared" si="0"/>
        <v>1</v>
      </c>
      <c r="C10" s="35" t="s">
        <v>48</v>
      </c>
      <c r="D10" s="4" t="s">
        <v>49</v>
      </c>
      <c r="E10" s="4" t="s">
        <v>50</v>
      </c>
      <c r="F10" s="1" t="s">
        <v>51</v>
      </c>
      <c r="G10" s="37">
        <v>10</v>
      </c>
      <c r="H10" s="38" t="s">
        <v>52</v>
      </c>
      <c r="I10" s="32"/>
      <c r="J10" s="65" t="s">
        <v>31</v>
      </c>
      <c r="K10" s="200">
        <v>4000</v>
      </c>
      <c r="L10" s="214">
        <v>1.2</v>
      </c>
      <c r="M10" s="200">
        <f t="shared" si="1"/>
        <v>4800</v>
      </c>
      <c r="N10" s="70">
        <f t="shared" si="2"/>
        <v>30000</v>
      </c>
      <c r="O10" s="1"/>
      <c r="P10" s="61">
        <f t="shared" si="3"/>
        <v>12</v>
      </c>
      <c r="Q10" s="61">
        <f t="shared" si="4"/>
        <v>12</v>
      </c>
    </row>
    <row r="11" spans="1:17" s="23" customFormat="1" ht="18" customHeight="1">
      <c r="A11" s="17">
        <v>6</v>
      </c>
      <c r="B11" s="127">
        <f t="shared" si="0"/>
        <v>1</v>
      </c>
      <c r="C11" s="62" t="s">
        <v>53</v>
      </c>
      <c r="D11" s="93" t="s">
        <v>433</v>
      </c>
      <c r="E11" s="90" t="s">
        <v>434</v>
      </c>
      <c r="F11" s="130"/>
      <c r="G11" s="130">
        <v>1</v>
      </c>
      <c r="H11" s="131" t="s">
        <v>54</v>
      </c>
      <c r="I11" s="32"/>
      <c r="J11" s="65" t="s">
        <v>31</v>
      </c>
      <c r="K11" s="39">
        <v>4000</v>
      </c>
      <c r="L11" s="213">
        <v>2.0699999999999998</v>
      </c>
      <c r="M11" s="39">
        <f t="shared" si="1"/>
        <v>8280</v>
      </c>
      <c r="N11" s="70">
        <f t="shared" si="2"/>
        <v>3000</v>
      </c>
      <c r="O11" s="69"/>
      <c r="P11" s="61">
        <f t="shared" si="3"/>
        <v>2.0699999999999998</v>
      </c>
      <c r="Q11" s="61">
        <f t="shared" si="4"/>
        <v>2.0699999999999998</v>
      </c>
    </row>
    <row r="12" spans="1:17" s="23" customFormat="1" ht="21" customHeight="1">
      <c r="A12" s="17">
        <v>7</v>
      </c>
      <c r="B12" s="34">
        <f t="shared" si="0"/>
        <v>1</v>
      </c>
      <c r="C12" s="35" t="s">
        <v>55</v>
      </c>
      <c r="D12" s="4" t="s">
        <v>56</v>
      </c>
      <c r="E12" s="4" t="s">
        <v>57</v>
      </c>
      <c r="F12" s="37"/>
      <c r="G12" s="37">
        <v>1</v>
      </c>
      <c r="H12" s="38" t="s">
        <v>58</v>
      </c>
      <c r="I12" s="32"/>
      <c r="J12" s="65" t="s">
        <v>31</v>
      </c>
      <c r="K12" s="68">
        <v>4000</v>
      </c>
      <c r="L12" s="215">
        <v>5.25</v>
      </c>
      <c r="M12" s="68">
        <f t="shared" si="1"/>
        <v>21000</v>
      </c>
      <c r="N12" s="70">
        <f t="shared" si="2"/>
        <v>3000</v>
      </c>
      <c r="O12" s="1"/>
      <c r="P12" s="61">
        <f t="shared" si="3"/>
        <v>5.25</v>
      </c>
      <c r="Q12" s="61">
        <f t="shared" si="4"/>
        <v>5.25</v>
      </c>
    </row>
    <row r="13" spans="1:17" s="23" customFormat="1" ht="18" customHeight="1">
      <c r="A13" s="17">
        <v>8</v>
      </c>
      <c r="B13" s="34"/>
      <c r="C13" s="132" t="s">
        <v>437</v>
      </c>
      <c r="D13" s="36" t="s">
        <v>438</v>
      </c>
      <c r="E13" s="55" t="s">
        <v>439</v>
      </c>
      <c r="F13" s="47"/>
      <c r="G13" s="37"/>
      <c r="H13" s="38"/>
      <c r="I13" s="32"/>
      <c r="J13" s="102" t="s">
        <v>440</v>
      </c>
      <c r="K13" s="68">
        <v>4000</v>
      </c>
      <c r="L13" s="215">
        <v>12</v>
      </c>
      <c r="M13" s="68">
        <v>48000</v>
      </c>
      <c r="N13" s="70"/>
      <c r="O13" s="1"/>
      <c r="P13" s="61">
        <f t="shared" si="3"/>
        <v>0</v>
      </c>
      <c r="Q13" s="61">
        <f t="shared" si="4"/>
        <v>0</v>
      </c>
    </row>
    <row r="14" spans="1:17" s="23" customFormat="1" ht="18" customHeight="1">
      <c r="A14" s="17">
        <v>9</v>
      </c>
      <c r="B14" s="34">
        <f t="shared" ref="B14:B56" si="5">COUNTIF(C:C,C14)</f>
        <v>1</v>
      </c>
      <c r="C14" s="128" t="s">
        <v>59</v>
      </c>
      <c r="D14" s="340" t="s">
        <v>583</v>
      </c>
      <c r="E14" s="131" t="s">
        <v>650</v>
      </c>
      <c r="F14" s="341" t="s">
        <v>651</v>
      </c>
      <c r="G14" s="37">
        <v>2</v>
      </c>
      <c r="H14" s="38" t="s">
        <v>60</v>
      </c>
      <c r="I14" s="32"/>
      <c r="J14" s="109" t="s">
        <v>31</v>
      </c>
      <c r="K14" s="110">
        <v>2000</v>
      </c>
      <c r="L14" s="216">
        <v>47</v>
      </c>
      <c r="M14" s="110">
        <f>K14*L14</f>
        <v>94000</v>
      </c>
      <c r="N14" s="70">
        <f t="shared" ref="N14:N47" si="6">$J$4*G14</f>
        <v>6000</v>
      </c>
      <c r="O14" s="1"/>
      <c r="P14" s="61">
        <f t="shared" si="3"/>
        <v>94</v>
      </c>
      <c r="Q14" s="61">
        <f t="shared" si="4"/>
        <v>94</v>
      </c>
    </row>
    <row r="15" spans="1:17" s="23" customFormat="1" ht="18" customHeight="1">
      <c r="A15" s="17">
        <v>10</v>
      </c>
      <c r="B15" s="34">
        <f t="shared" si="5"/>
        <v>1</v>
      </c>
      <c r="C15" s="161" t="s">
        <v>61</v>
      </c>
      <c r="D15" s="162" t="s">
        <v>62</v>
      </c>
      <c r="E15" s="162" t="s">
        <v>63</v>
      </c>
      <c r="F15" s="163" t="s">
        <v>28</v>
      </c>
      <c r="G15" s="164">
        <v>2</v>
      </c>
      <c r="H15" s="165" t="s">
        <v>65</v>
      </c>
      <c r="I15" s="166"/>
      <c r="J15" s="167" t="s">
        <v>223</v>
      </c>
      <c r="K15" s="201">
        <v>3000</v>
      </c>
      <c r="L15" s="217"/>
      <c r="M15" s="201"/>
      <c r="N15" s="168">
        <f t="shared" si="6"/>
        <v>6000</v>
      </c>
      <c r="O15" s="1"/>
      <c r="P15" s="61">
        <f t="shared" si="3"/>
        <v>0</v>
      </c>
      <c r="Q15" s="61">
        <f t="shared" si="4"/>
        <v>0</v>
      </c>
    </row>
    <row r="16" spans="1:17" s="23" customFormat="1" ht="18" customHeight="1">
      <c r="A16" s="17">
        <v>11</v>
      </c>
      <c r="B16" s="34">
        <f t="shared" si="5"/>
        <v>1</v>
      </c>
      <c r="C16" s="35" t="s">
        <v>66</v>
      </c>
      <c r="D16" s="40" t="s">
        <v>67</v>
      </c>
      <c r="E16" s="4" t="s">
        <v>68</v>
      </c>
      <c r="F16" s="37"/>
      <c r="G16" s="37">
        <v>1</v>
      </c>
      <c r="H16" s="38" t="s">
        <v>69</v>
      </c>
      <c r="I16" s="32"/>
      <c r="J16" s="109" t="s">
        <v>31</v>
      </c>
      <c r="K16" s="110">
        <v>4000</v>
      </c>
      <c r="L16" s="216">
        <v>6.29</v>
      </c>
      <c r="M16" s="110">
        <f t="shared" ref="M16:M29" si="7">K16*L16</f>
        <v>25160</v>
      </c>
      <c r="N16" s="70">
        <f t="shared" si="6"/>
        <v>3000</v>
      </c>
      <c r="O16" s="1"/>
      <c r="P16" s="61">
        <f t="shared" si="3"/>
        <v>6.29</v>
      </c>
      <c r="Q16" s="61">
        <f t="shared" si="4"/>
        <v>6.29</v>
      </c>
    </row>
    <row r="17" spans="1:17" s="23" customFormat="1" ht="18" customHeight="1">
      <c r="A17" s="17">
        <v>12</v>
      </c>
      <c r="B17" s="34">
        <f t="shared" si="5"/>
        <v>1</v>
      </c>
      <c r="C17" s="35" t="s">
        <v>70</v>
      </c>
      <c r="D17" s="36" t="s">
        <v>56</v>
      </c>
      <c r="E17" s="55" t="s">
        <v>72</v>
      </c>
      <c r="F17" s="46" t="s">
        <v>28</v>
      </c>
      <c r="G17" s="37">
        <v>2</v>
      </c>
      <c r="H17" s="38" t="s">
        <v>74</v>
      </c>
      <c r="I17" s="32"/>
      <c r="J17" s="65" t="s">
        <v>31</v>
      </c>
      <c r="K17" s="39">
        <v>4000</v>
      </c>
      <c r="L17" s="213">
        <v>5.25</v>
      </c>
      <c r="M17" s="39">
        <f t="shared" si="7"/>
        <v>21000</v>
      </c>
      <c r="N17" s="70">
        <f t="shared" si="6"/>
        <v>6000</v>
      </c>
      <c r="O17" s="1"/>
      <c r="P17" s="61">
        <f t="shared" si="3"/>
        <v>10.5</v>
      </c>
      <c r="Q17" s="61">
        <f t="shared" si="4"/>
        <v>10.5</v>
      </c>
    </row>
    <row r="18" spans="1:17" s="23" customFormat="1" ht="18" customHeight="1">
      <c r="A18" s="17">
        <v>13</v>
      </c>
      <c r="B18" s="34">
        <f t="shared" si="5"/>
        <v>1</v>
      </c>
      <c r="C18" s="35" t="s">
        <v>75</v>
      </c>
      <c r="D18" s="36" t="s">
        <v>76</v>
      </c>
      <c r="E18" s="36" t="s">
        <v>77</v>
      </c>
      <c r="F18" s="56" t="s">
        <v>78</v>
      </c>
      <c r="G18" s="1">
        <v>2</v>
      </c>
      <c r="H18" s="38" t="s">
        <v>79</v>
      </c>
      <c r="I18" s="32"/>
      <c r="J18" s="65" t="s">
        <v>31</v>
      </c>
      <c r="K18" s="39">
        <v>3000</v>
      </c>
      <c r="L18" s="213">
        <v>18</v>
      </c>
      <c r="M18" s="39">
        <f t="shared" si="7"/>
        <v>54000</v>
      </c>
      <c r="N18" s="70">
        <f t="shared" si="6"/>
        <v>6000</v>
      </c>
      <c r="O18" s="1"/>
      <c r="P18" s="61">
        <f t="shared" si="3"/>
        <v>36</v>
      </c>
      <c r="Q18" s="61">
        <f t="shared" si="4"/>
        <v>36</v>
      </c>
    </row>
    <row r="19" spans="1:17" s="23" customFormat="1" ht="18" customHeight="1">
      <c r="A19" s="17">
        <v>14</v>
      </c>
      <c r="B19" s="34">
        <f t="shared" si="5"/>
        <v>1</v>
      </c>
      <c r="C19" s="35" t="s">
        <v>80</v>
      </c>
      <c r="D19" s="40" t="s">
        <v>81</v>
      </c>
      <c r="E19" s="38" t="s">
        <v>82</v>
      </c>
      <c r="F19" s="37" t="s">
        <v>83</v>
      </c>
      <c r="G19" s="37">
        <v>5</v>
      </c>
      <c r="H19" s="38" t="s">
        <v>84</v>
      </c>
      <c r="I19" s="32"/>
      <c r="J19" s="65" t="s">
        <v>31</v>
      </c>
      <c r="K19" s="39">
        <v>3000</v>
      </c>
      <c r="L19" s="213">
        <v>15.6</v>
      </c>
      <c r="M19" s="39">
        <f t="shared" si="7"/>
        <v>46800</v>
      </c>
      <c r="N19" s="70">
        <f t="shared" si="6"/>
        <v>15000</v>
      </c>
      <c r="O19" s="1"/>
      <c r="P19" s="61">
        <f t="shared" si="3"/>
        <v>78</v>
      </c>
      <c r="Q19" s="61">
        <f t="shared" si="4"/>
        <v>78</v>
      </c>
    </row>
    <row r="20" spans="1:17" s="23" customFormat="1" ht="18" customHeight="1">
      <c r="A20" s="17">
        <v>15</v>
      </c>
      <c r="B20" s="34">
        <f t="shared" si="5"/>
        <v>1</v>
      </c>
      <c r="C20" s="35" t="s">
        <v>85</v>
      </c>
      <c r="D20" s="40" t="s">
        <v>86</v>
      </c>
      <c r="E20" s="38" t="s">
        <v>87</v>
      </c>
      <c r="F20" s="37" t="s">
        <v>88</v>
      </c>
      <c r="G20" s="37">
        <v>4</v>
      </c>
      <c r="H20" s="38" t="s">
        <v>89</v>
      </c>
      <c r="I20" s="32"/>
      <c r="J20" s="102" t="s">
        <v>224</v>
      </c>
      <c r="K20" s="68">
        <v>12000</v>
      </c>
      <c r="L20" s="215">
        <v>12</v>
      </c>
      <c r="M20" s="68">
        <f t="shared" si="7"/>
        <v>144000</v>
      </c>
      <c r="N20" s="70">
        <f t="shared" si="6"/>
        <v>12000</v>
      </c>
      <c r="O20" s="1"/>
      <c r="P20" s="61">
        <f t="shared" si="3"/>
        <v>48</v>
      </c>
      <c r="Q20" s="61">
        <f t="shared" si="4"/>
        <v>48</v>
      </c>
    </row>
    <row r="21" spans="1:17" s="23" customFormat="1" ht="18" customHeight="1">
      <c r="A21" s="17">
        <v>16</v>
      </c>
      <c r="B21" s="34">
        <f t="shared" si="5"/>
        <v>1</v>
      </c>
      <c r="C21" s="35" t="s">
        <v>90</v>
      </c>
      <c r="D21" s="40" t="s">
        <v>91</v>
      </c>
      <c r="E21" s="38" t="s">
        <v>92</v>
      </c>
      <c r="F21" s="37" t="s">
        <v>88</v>
      </c>
      <c r="G21" s="37">
        <v>4</v>
      </c>
      <c r="H21" s="38" t="s">
        <v>94</v>
      </c>
      <c r="I21" s="32"/>
      <c r="J21" s="4" t="s">
        <v>224</v>
      </c>
      <c r="K21" s="200">
        <v>12000</v>
      </c>
      <c r="L21" s="214">
        <v>17</v>
      </c>
      <c r="M21" s="200">
        <f t="shared" si="7"/>
        <v>204000</v>
      </c>
      <c r="N21" s="70">
        <f t="shared" si="6"/>
        <v>12000</v>
      </c>
      <c r="O21" s="1"/>
      <c r="P21" s="61">
        <f t="shared" si="3"/>
        <v>68</v>
      </c>
      <c r="Q21" s="61">
        <f t="shared" si="4"/>
        <v>68</v>
      </c>
    </row>
    <row r="22" spans="1:17" s="23" customFormat="1" ht="18" customHeight="1">
      <c r="A22" s="17">
        <v>17</v>
      </c>
      <c r="B22" s="34">
        <f t="shared" si="5"/>
        <v>1</v>
      </c>
      <c r="C22" s="35" t="s">
        <v>95</v>
      </c>
      <c r="D22" s="36" t="s">
        <v>96</v>
      </c>
      <c r="E22" s="4" t="s">
        <v>97</v>
      </c>
      <c r="F22" s="33" t="s">
        <v>98</v>
      </c>
      <c r="G22" s="37">
        <v>1</v>
      </c>
      <c r="H22" s="38" t="s">
        <v>99</v>
      </c>
      <c r="I22" s="32"/>
      <c r="J22" s="109" t="s">
        <v>31</v>
      </c>
      <c r="K22" s="110">
        <v>4000</v>
      </c>
      <c r="L22" s="216">
        <v>28</v>
      </c>
      <c r="M22" s="110">
        <f t="shared" si="7"/>
        <v>112000</v>
      </c>
      <c r="N22" s="70">
        <f t="shared" si="6"/>
        <v>3000</v>
      </c>
      <c r="O22" s="1"/>
      <c r="P22" s="61">
        <f t="shared" si="3"/>
        <v>28</v>
      </c>
      <c r="Q22" s="61">
        <f t="shared" si="4"/>
        <v>28</v>
      </c>
    </row>
    <row r="23" spans="1:17" s="23" customFormat="1" ht="18" customHeight="1">
      <c r="A23" s="17">
        <v>18</v>
      </c>
      <c r="B23" s="34">
        <f t="shared" si="5"/>
        <v>1</v>
      </c>
      <c r="C23" s="62" t="s">
        <v>742</v>
      </c>
      <c r="D23" s="61" t="s">
        <v>741</v>
      </c>
      <c r="E23" s="61" t="s">
        <v>743</v>
      </c>
      <c r="F23" s="424" t="s">
        <v>760</v>
      </c>
      <c r="G23" s="37">
        <v>1</v>
      </c>
      <c r="H23" s="38" t="s">
        <v>103</v>
      </c>
      <c r="I23" s="32"/>
      <c r="J23" s="65" t="s">
        <v>31</v>
      </c>
      <c r="K23" s="39">
        <v>3000</v>
      </c>
      <c r="L23" s="213">
        <v>16.48</v>
      </c>
      <c r="M23" s="39">
        <f t="shared" si="7"/>
        <v>49440</v>
      </c>
      <c r="N23" s="70">
        <f t="shared" si="6"/>
        <v>3000</v>
      </c>
      <c r="O23" s="1"/>
      <c r="P23" s="61">
        <f t="shared" si="3"/>
        <v>16.48</v>
      </c>
      <c r="Q23" s="61">
        <f t="shared" si="4"/>
        <v>16.48</v>
      </c>
    </row>
    <row r="24" spans="1:17" s="23" customFormat="1" ht="18" customHeight="1">
      <c r="A24" s="17">
        <v>19</v>
      </c>
      <c r="B24" s="34">
        <f t="shared" si="5"/>
        <v>1</v>
      </c>
      <c r="C24" s="35" t="s">
        <v>104</v>
      </c>
      <c r="D24" s="40" t="s">
        <v>105</v>
      </c>
      <c r="E24" s="2" t="s">
        <v>106</v>
      </c>
      <c r="F24" s="33" t="s">
        <v>107</v>
      </c>
      <c r="G24" s="37">
        <v>1</v>
      </c>
      <c r="H24" s="38" t="s">
        <v>108</v>
      </c>
      <c r="I24" s="32"/>
      <c r="J24" s="102" t="s">
        <v>225</v>
      </c>
      <c r="K24" s="68">
        <v>3000</v>
      </c>
      <c r="L24" s="215">
        <v>3.5</v>
      </c>
      <c r="M24" s="68">
        <f t="shared" si="7"/>
        <v>10500</v>
      </c>
      <c r="N24" s="70">
        <f t="shared" si="6"/>
        <v>3000</v>
      </c>
      <c r="O24" s="1"/>
      <c r="P24" s="61">
        <f t="shared" si="3"/>
        <v>3.5</v>
      </c>
      <c r="Q24" s="61">
        <f t="shared" si="4"/>
        <v>3.5</v>
      </c>
    </row>
    <row r="25" spans="1:17" s="23" customFormat="1" ht="18" customHeight="1">
      <c r="A25" s="17">
        <v>20</v>
      </c>
      <c r="B25" s="34">
        <f t="shared" si="5"/>
        <v>1</v>
      </c>
      <c r="C25" s="35" t="s">
        <v>109</v>
      </c>
      <c r="D25" s="36" t="s">
        <v>110</v>
      </c>
      <c r="E25" s="36" t="s">
        <v>111</v>
      </c>
      <c r="F25" s="56" t="s">
        <v>112</v>
      </c>
      <c r="G25" s="37">
        <v>1</v>
      </c>
      <c r="H25" s="38" t="s">
        <v>113</v>
      </c>
      <c r="I25" s="32"/>
      <c r="J25" s="109" t="s">
        <v>31</v>
      </c>
      <c r="K25" s="110">
        <v>3000</v>
      </c>
      <c r="L25" s="216">
        <v>9</v>
      </c>
      <c r="M25" s="110">
        <f t="shared" si="7"/>
        <v>27000</v>
      </c>
      <c r="N25" s="70">
        <f t="shared" si="6"/>
        <v>3000</v>
      </c>
      <c r="O25" s="1"/>
      <c r="P25" s="61">
        <f t="shared" si="3"/>
        <v>9</v>
      </c>
      <c r="Q25" s="61">
        <f t="shared" si="4"/>
        <v>9</v>
      </c>
    </row>
    <row r="26" spans="1:17" s="23" customFormat="1" ht="18" customHeight="1">
      <c r="A26" s="17">
        <v>21</v>
      </c>
      <c r="B26" s="34">
        <f t="shared" si="5"/>
        <v>1</v>
      </c>
      <c r="C26" s="35" t="s">
        <v>114</v>
      </c>
      <c r="D26" s="36" t="s">
        <v>115</v>
      </c>
      <c r="E26" s="36" t="s">
        <v>116</v>
      </c>
      <c r="F26" s="56" t="s">
        <v>112</v>
      </c>
      <c r="G26" s="37">
        <v>7</v>
      </c>
      <c r="H26" s="38" t="s">
        <v>118</v>
      </c>
      <c r="I26" s="32"/>
      <c r="J26" s="65" t="s">
        <v>31</v>
      </c>
      <c r="K26" s="39">
        <v>3000</v>
      </c>
      <c r="L26" s="213">
        <v>9</v>
      </c>
      <c r="M26" s="39">
        <f t="shared" si="7"/>
        <v>27000</v>
      </c>
      <c r="N26" s="70">
        <f t="shared" si="6"/>
        <v>21000</v>
      </c>
      <c r="O26" s="1"/>
      <c r="P26" s="61">
        <f t="shared" si="3"/>
        <v>63</v>
      </c>
      <c r="Q26" s="61">
        <f t="shared" si="4"/>
        <v>63</v>
      </c>
    </row>
    <row r="27" spans="1:17" s="23" customFormat="1" ht="18" customHeight="1">
      <c r="A27" s="17">
        <v>22</v>
      </c>
      <c r="B27" s="34">
        <f t="shared" si="5"/>
        <v>1</v>
      </c>
      <c r="C27" s="154" t="s">
        <v>446</v>
      </c>
      <c r="D27" s="155" t="s">
        <v>483</v>
      </c>
      <c r="E27" s="155" t="s">
        <v>447</v>
      </c>
      <c r="F27" s="156" t="s">
        <v>112</v>
      </c>
      <c r="G27" s="157">
        <v>1</v>
      </c>
      <c r="H27" s="158" t="s">
        <v>119</v>
      </c>
      <c r="I27" s="159"/>
      <c r="J27" s="160" t="s">
        <v>453</v>
      </c>
      <c r="K27" s="202">
        <v>3000</v>
      </c>
      <c r="L27" s="218">
        <v>47</v>
      </c>
      <c r="M27" s="202">
        <f t="shared" si="7"/>
        <v>141000</v>
      </c>
      <c r="N27" s="152">
        <f t="shared" si="6"/>
        <v>3000</v>
      </c>
      <c r="O27" s="1" t="s">
        <v>124</v>
      </c>
      <c r="P27" s="61">
        <f t="shared" si="3"/>
        <v>47</v>
      </c>
      <c r="Q27" s="61">
        <f t="shared" si="4"/>
        <v>47</v>
      </c>
    </row>
    <row r="28" spans="1:17" s="23" customFormat="1" ht="18" customHeight="1">
      <c r="A28" s="17">
        <v>23</v>
      </c>
      <c r="B28" s="34">
        <f t="shared" si="5"/>
        <v>1</v>
      </c>
      <c r="C28" s="62" t="s">
        <v>120</v>
      </c>
      <c r="D28" s="93" t="s">
        <v>121</v>
      </c>
      <c r="E28" s="90" t="s">
        <v>122</v>
      </c>
      <c r="F28" s="37"/>
      <c r="G28" s="37">
        <v>1</v>
      </c>
      <c r="H28" s="38" t="s">
        <v>123</v>
      </c>
      <c r="I28" s="32"/>
      <c r="J28" s="109" t="s">
        <v>31</v>
      </c>
      <c r="K28" s="110">
        <v>5000</v>
      </c>
      <c r="L28" s="213">
        <v>0.6</v>
      </c>
      <c r="M28" s="39">
        <f t="shared" si="7"/>
        <v>3000</v>
      </c>
      <c r="N28" s="70">
        <f t="shared" si="6"/>
        <v>3000</v>
      </c>
      <c r="O28" s="1"/>
      <c r="P28" s="61">
        <f t="shared" si="3"/>
        <v>0.6</v>
      </c>
      <c r="Q28" s="61">
        <f t="shared" si="4"/>
        <v>0.6</v>
      </c>
    </row>
    <row r="29" spans="1:17" s="23" customFormat="1" ht="18" customHeight="1">
      <c r="A29" s="17">
        <v>24</v>
      </c>
      <c r="B29" s="34">
        <f t="shared" si="5"/>
        <v>1</v>
      </c>
      <c r="C29" s="35" t="s">
        <v>125</v>
      </c>
      <c r="D29" s="41">
        <v>15</v>
      </c>
      <c r="E29" s="4" t="s">
        <v>126</v>
      </c>
      <c r="F29" s="37"/>
      <c r="G29" s="37">
        <v>2</v>
      </c>
      <c r="H29" s="38" t="s">
        <v>127</v>
      </c>
      <c r="I29" s="32"/>
      <c r="J29" s="65" t="s">
        <v>31</v>
      </c>
      <c r="K29" s="39">
        <v>5000</v>
      </c>
      <c r="L29" s="216">
        <v>1.2</v>
      </c>
      <c r="M29" s="110">
        <f t="shared" si="7"/>
        <v>6000</v>
      </c>
      <c r="N29" s="70">
        <f t="shared" si="6"/>
        <v>6000</v>
      </c>
      <c r="O29" s="1"/>
      <c r="P29" s="61">
        <f t="shared" si="3"/>
        <v>2.4</v>
      </c>
      <c r="Q29" s="61">
        <f t="shared" si="4"/>
        <v>2.4</v>
      </c>
    </row>
    <row r="30" spans="1:17" s="23" customFormat="1" ht="18" customHeight="1">
      <c r="A30" s="17">
        <v>25</v>
      </c>
      <c r="B30" s="34">
        <f t="shared" si="5"/>
        <v>1</v>
      </c>
      <c r="C30" s="35" t="s">
        <v>128</v>
      </c>
      <c r="D30" s="4" t="s">
        <v>129</v>
      </c>
      <c r="E30" s="4" t="s">
        <v>130</v>
      </c>
      <c r="F30" s="37"/>
      <c r="G30" s="37">
        <v>2</v>
      </c>
      <c r="H30" s="38" t="s">
        <v>131</v>
      </c>
      <c r="I30" s="32"/>
      <c r="J30" s="102" t="s">
        <v>223</v>
      </c>
      <c r="K30" s="68"/>
      <c r="L30" s="215"/>
      <c r="M30" s="68"/>
      <c r="N30" s="70">
        <f t="shared" si="6"/>
        <v>6000</v>
      </c>
      <c r="O30" s="1"/>
      <c r="P30" s="61">
        <f t="shared" si="3"/>
        <v>0</v>
      </c>
      <c r="Q30" s="61">
        <f t="shared" si="4"/>
        <v>0</v>
      </c>
    </row>
    <row r="31" spans="1:17" s="23" customFormat="1" ht="18" customHeight="1">
      <c r="A31" s="17">
        <v>26</v>
      </c>
      <c r="B31" s="34">
        <f t="shared" si="5"/>
        <v>1</v>
      </c>
      <c r="C31" s="35" t="s">
        <v>132</v>
      </c>
      <c r="D31" s="36" t="s">
        <v>133</v>
      </c>
      <c r="E31" s="42" t="s">
        <v>134</v>
      </c>
      <c r="F31" s="47" t="s">
        <v>28</v>
      </c>
      <c r="G31" s="37">
        <v>7</v>
      </c>
      <c r="H31" s="38" t="s">
        <v>136</v>
      </c>
      <c r="I31" s="32"/>
      <c r="J31" s="109" t="s">
        <v>31</v>
      </c>
      <c r="K31" s="200">
        <v>5000</v>
      </c>
      <c r="L31" s="214">
        <v>0.8</v>
      </c>
      <c r="M31" s="110">
        <f t="shared" ref="M31:M40" si="8">K31*L31</f>
        <v>4000</v>
      </c>
      <c r="N31" s="70">
        <f t="shared" si="6"/>
        <v>21000</v>
      </c>
      <c r="O31" s="1"/>
      <c r="P31" s="61">
        <f t="shared" si="3"/>
        <v>5.6000000000000005</v>
      </c>
      <c r="Q31" s="61">
        <f t="shared" si="4"/>
        <v>5.6000000000000005</v>
      </c>
    </row>
    <row r="32" spans="1:17" s="23" customFormat="1" ht="18" customHeight="1">
      <c r="A32" s="17">
        <v>27</v>
      </c>
      <c r="B32" s="34">
        <f t="shared" si="5"/>
        <v>1</v>
      </c>
      <c r="C32" s="35" t="s">
        <v>137</v>
      </c>
      <c r="D32" s="36" t="s">
        <v>138</v>
      </c>
      <c r="E32" s="54" t="s">
        <v>139</v>
      </c>
      <c r="F32" s="37"/>
      <c r="G32" s="37">
        <v>1</v>
      </c>
      <c r="H32" s="38" t="s">
        <v>140</v>
      </c>
      <c r="I32" s="32"/>
      <c r="J32" s="109" t="s">
        <v>31</v>
      </c>
      <c r="K32" s="110">
        <v>5000</v>
      </c>
      <c r="L32" s="216">
        <v>0.6</v>
      </c>
      <c r="M32" s="110">
        <f t="shared" si="8"/>
        <v>3000</v>
      </c>
      <c r="N32" s="70">
        <f t="shared" si="6"/>
        <v>3000</v>
      </c>
      <c r="O32" s="1"/>
      <c r="P32" s="61">
        <f t="shared" si="3"/>
        <v>0.6</v>
      </c>
      <c r="Q32" s="61">
        <f t="shared" si="4"/>
        <v>0.6</v>
      </c>
    </row>
    <row r="33" spans="1:17" s="23" customFormat="1" ht="18" customHeight="1">
      <c r="A33" s="17">
        <v>28</v>
      </c>
      <c r="B33" s="34">
        <f t="shared" si="5"/>
        <v>1</v>
      </c>
      <c r="C33" s="35" t="s">
        <v>141</v>
      </c>
      <c r="D33" s="36" t="s">
        <v>142</v>
      </c>
      <c r="E33" s="54" t="s">
        <v>143</v>
      </c>
      <c r="F33" s="37"/>
      <c r="G33" s="37">
        <v>2</v>
      </c>
      <c r="H33" s="57" t="s">
        <v>217</v>
      </c>
      <c r="I33" s="32"/>
      <c r="J33" s="65" t="s">
        <v>31</v>
      </c>
      <c r="K33" s="39">
        <v>5000</v>
      </c>
      <c r="L33" s="213">
        <v>0.6</v>
      </c>
      <c r="M33" s="39">
        <f t="shared" si="8"/>
        <v>3000</v>
      </c>
      <c r="N33" s="70">
        <f t="shared" si="6"/>
        <v>6000</v>
      </c>
      <c r="O33" s="1"/>
      <c r="P33" s="61">
        <f t="shared" si="3"/>
        <v>1.2</v>
      </c>
      <c r="Q33" s="61">
        <f t="shared" si="4"/>
        <v>1.2</v>
      </c>
    </row>
    <row r="34" spans="1:17" s="23" customFormat="1" ht="18" customHeight="1">
      <c r="A34" s="17">
        <v>29</v>
      </c>
      <c r="B34" s="34">
        <f t="shared" si="5"/>
        <v>1</v>
      </c>
      <c r="C34" s="35" t="s">
        <v>144</v>
      </c>
      <c r="D34" s="36">
        <v>200</v>
      </c>
      <c r="E34" s="54" t="s">
        <v>145</v>
      </c>
      <c r="F34" s="1"/>
      <c r="G34" s="37">
        <v>1</v>
      </c>
      <c r="H34" s="38" t="s">
        <v>146</v>
      </c>
      <c r="I34" s="32"/>
      <c r="J34" s="65" t="s">
        <v>31</v>
      </c>
      <c r="K34" s="39">
        <v>5000</v>
      </c>
      <c r="L34" s="213">
        <v>0.6</v>
      </c>
      <c r="M34" s="39">
        <f t="shared" si="8"/>
        <v>3000</v>
      </c>
      <c r="N34" s="70">
        <f t="shared" si="6"/>
        <v>3000</v>
      </c>
      <c r="O34" s="1"/>
      <c r="P34" s="61">
        <f t="shared" si="3"/>
        <v>0.6</v>
      </c>
      <c r="Q34" s="61">
        <f t="shared" si="4"/>
        <v>0.6</v>
      </c>
    </row>
    <row r="35" spans="1:17" s="23" customFormat="1" ht="18" customHeight="1">
      <c r="A35" s="17">
        <v>30</v>
      </c>
      <c r="B35" s="34">
        <f t="shared" si="5"/>
        <v>1</v>
      </c>
      <c r="C35" s="35" t="s">
        <v>147</v>
      </c>
      <c r="D35" s="41" t="s">
        <v>148</v>
      </c>
      <c r="E35" s="58" t="s">
        <v>149</v>
      </c>
      <c r="F35" s="37"/>
      <c r="G35" s="37">
        <v>1</v>
      </c>
      <c r="H35" s="38" t="s">
        <v>150</v>
      </c>
      <c r="I35" s="32"/>
      <c r="J35" s="65" t="s">
        <v>31</v>
      </c>
      <c r="K35" s="39">
        <v>5000</v>
      </c>
      <c r="L35" s="213">
        <v>0.6</v>
      </c>
      <c r="M35" s="39">
        <f t="shared" si="8"/>
        <v>3000</v>
      </c>
      <c r="N35" s="70">
        <f t="shared" si="6"/>
        <v>3000</v>
      </c>
      <c r="O35" s="1"/>
      <c r="P35" s="61">
        <f t="shared" si="3"/>
        <v>0.6</v>
      </c>
      <c r="Q35" s="61">
        <f t="shared" si="4"/>
        <v>0.6</v>
      </c>
    </row>
    <row r="36" spans="1:17" s="23" customFormat="1" ht="18" customHeight="1">
      <c r="A36" s="17">
        <v>31</v>
      </c>
      <c r="B36" s="34">
        <f t="shared" si="5"/>
        <v>1</v>
      </c>
      <c r="C36" s="35" t="s">
        <v>151</v>
      </c>
      <c r="D36" s="36" t="s">
        <v>152</v>
      </c>
      <c r="E36" s="54" t="s">
        <v>153</v>
      </c>
      <c r="F36" s="37"/>
      <c r="G36" s="37">
        <v>3</v>
      </c>
      <c r="H36" s="57" t="s">
        <v>219</v>
      </c>
      <c r="I36" s="32"/>
      <c r="J36" s="65" t="s">
        <v>31</v>
      </c>
      <c r="K36" s="39">
        <v>5000</v>
      </c>
      <c r="L36" s="213">
        <v>0.6</v>
      </c>
      <c r="M36" s="39">
        <f t="shared" si="8"/>
        <v>3000</v>
      </c>
      <c r="N36" s="70">
        <f t="shared" si="6"/>
        <v>9000</v>
      </c>
      <c r="O36" s="1"/>
      <c r="P36" s="61">
        <f t="shared" si="3"/>
        <v>1.7999999999999998</v>
      </c>
      <c r="Q36" s="61">
        <f t="shared" si="4"/>
        <v>1.7999999999999998</v>
      </c>
    </row>
    <row r="37" spans="1:17" s="23" customFormat="1" ht="18" customHeight="1">
      <c r="A37" s="17">
        <v>32</v>
      </c>
      <c r="B37" s="34">
        <f t="shared" si="5"/>
        <v>1</v>
      </c>
      <c r="C37" s="35" t="s">
        <v>220</v>
      </c>
      <c r="D37" s="107" t="s">
        <v>222</v>
      </c>
      <c r="E37" s="107" t="s">
        <v>221</v>
      </c>
      <c r="F37" s="37"/>
      <c r="G37" s="37">
        <v>2</v>
      </c>
      <c r="H37" s="57" t="s">
        <v>218</v>
      </c>
      <c r="I37" s="32"/>
      <c r="J37" s="65" t="s">
        <v>31</v>
      </c>
      <c r="K37" s="39">
        <v>5000</v>
      </c>
      <c r="L37" s="213">
        <v>1.2</v>
      </c>
      <c r="M37" s="39">
        <f t="shared" si="8"/>
        <v>6000</v>
      </c>
      <c r="N37" s="70">
        <f t="shared" si="6"/>
        <v>6000</v>
      </c>
      <c r="O37" s="1"/>
      <c r="P37" s="61">
        <f t="shared" si="3"/>
        <v>2.4</v>
      </c>
      <c r="Q37" s="61">
        <f t="shared" si="4"/>
        <v>2.4</v>
      </c>
    </row>
    <row r="38" spans="1:17" s="23" customFormat="1" ht="18" customHeight="1">
      <c r="A38" s="17">
        <v>33</v>
      </c>
      <c r="B38" s="34">
        <f t="shared" si="5"/>
        <v>1</v>
      </c>
      <c r="C38" s="62" t="s">
        <v>154</v>
      </c>
      <c r="D38" s="133" t="s">
        <v>155</v>
      </c>
      <c r="E38" s="134" t="s">
        <v>156</v>
      </c>
      <c r="F38" s="37"/>
      <c r="G38" s="37">
        <v>2</v>
      </c>
      <c r="H38" s="38" t="s">
        <v>157</v>
      </c>
      <c r="I38" s="32"/>
      <c r="J38" s="65" t="s">
        <v>31</v>
      </c>
      <c r="K38" s="39">
        <v>5000</v>
      </c>
      <c r="L38" s="213">
        <v>0.6</v>
      </c>
      <c r="M38" s="39">
        <f t="shared" si="8"/>
        <v>3000</v>
      </c>
      <c r="N38" s="70">
        <f t="shared" si="6"/>
        <v>6000</v>
      </c>
      <c r="O38" s="1"/>
      <c r="P38" s="61">
        <f t="shared" si="3"/>
        <v>1.2</v>
      </c>
      <c r="Q38" s="61">
        <f t="shared" si="4"/>
        <v>1.2</v>
      </c>
    </row>
    <row r="39" spans="1:17" s="23" customFormat="1" ht="18" customHeight="1">
      <c r="A39" s="17">
        <v>34</v>
      </c>
      <c r="B39" s="34">
        <f t="shared" si="5"/>
        <v>1</v>
      </c>
      <c r="C39" s="35" t="s">
        <v>158</v>
      </c>
      <c r="D39" s="41" t="s">
        <v>159</v>
      </c>
      <c r="E39" s="58" t="s">
        <v>160</v>
      </c>
      <c r="F39" s="37"/>
      <c r="G39" s="37">
        <v>2</v>
      </c>
      <c r="H39" s="38" t="s">
        <v>161</v>
      </c>
      <c r="I39" s="32"/>
      <c r="J39" s="65" t="s">
        <v>31</v>
      </c>
      <c r="K39" s="39">
        <v>5000</v>
      </c>
      <c r="L39" s="213">
        <v>0.6</v>
      </c>
      <c r="M39" s="39">
        <f t="shared" si="8"/>
        <v>3000</v>
      </c>
      <c r="N39" s="70">
        <f t="shared" si="6"/>
        <v>6000</v>
      </c>
      <c r="O39" s="1"/>
      <c r="P39" s="61">
        <f t="shared" si="3"/>
        <v>1.2</v>
      </c>
      <c r="Q39" s="61">
        <f t="shared" si="4"/>
        <v>1.2</v>
      </c>
    </row>
    <row r="40" spans="1:17" s="23" customFormat="1" ht="15.75" customHeight="1">
      <c r="A40" s="17">
        <v>35</v>
      </c>
      <c r="B40" s="34">
        <f t="shared" si="5"/>
        <v>1</v>
      </c>
      <c r="C40" s="35" t="s">
        <v>162</v>
      </c>
      <c r="D40" s="36" t="s">
        <v>163</v>
      </c>
      <c r="E40" s="36" t="s">
        <v>164</v>
      </c>
      <c r="F40" s="46" t="s">
        <v>51</v>
      </c>
      <c r="G40" s="37">
        <v>10</v>
      </c>
      <c r="H40" s="38" t="s">
        <v>166</v>
      </c>
      <c r="I40" s="32"/>
      <c r="J40" s="65" t="s">
        <v>31</v>
      </c>
      <c r="K40" s="39">
        <v>5000</v>
      </c>
      <c r="L40" s="215">
        <v>0.9</v>
      </c>
      <c r="M40" s="68">
        <f t="shared" si="8"/>
        <v>4500</v>
      </c>
      <c r="N40" s="70">
        <f t="shared" si="6"/>
        <v>30000</v>
      </c>
      <c r="O40" s="1"/>
      <c r="P40" s="61">
        <f t="shared" si="3"/>
        <v>9</v>
      </c>
      <c r="Q40" s="61">
        <f t="shared" si="4"/>
        <v>9</v>
      </c>
    </row>
    <row r="41" spans="1:17" s="23" customFormat="1" ht="18" customHeight="1">
      <c r="A41" s="17">
        <v>36</v>
      </c>
      <c r="B41" s="34">
        <f t="shared" si="5"/>
        <v>1</v>
      </c>
      <c r="C41" s="161" t="s">
        <v>167</v>
      </c>
      <c r="D41" s="162">
        <v>10</v>
      </c>
      <c r="E41" s="162" t="s">
        <v>168</v>
      </c>
      <c r="F41" s="163" t="s">
        <v>28</v>
      </c>
      <c r="G41" s="164">
        <v>2</v>
      </c>
      <c r="H41" s="165" t="s">
        <v>170</v>
      </c>
      <c r="I41" s="166"/>
      <c r="J41" s="162" t="s">
        <v>223</v>
      </c>
      <c r="K41" s="173">
        <v>3000</v>
      </c>
      <c r="L41" s="219"/>
      <c r="M41" s="203"/>
      <c r="N41" s="168">
        <f t="shared" si="6"/>
        <v>6000</v>
      </c>
      <c r="O41" s="1"/>
      <c r="P41" s="61">
        <f t="shared" si="3"/>
        <v>0</v>
      </c>
      <c r="Q41" s="61">
        <f t="shared" si="4"/>
        <v>0</v>
      </c>
    </row>
    <row r="42" spans="1:17" s="23" customFormat="1" ht="18" customHeight="1">
      <c r="A42" s="17">
        <v>37</v>
      </c>
      <c r="B42" s="34">
        <f t="shared" si="5"/>
        <v>1</v>
      </c>
      <c r="C42" s="35" t="s">
        <v>171</v>
      </c>
      <c r="D42" s="41" t="s">
        <v>172</v>
      </c>
      <c r="E42" s="58" t="s">
        <v>173</v>
      </c>
      <c r="F42" s="37"/>
      <c r="G42" s="37">
        <v>1</v>
      </c>
      <c r="H42" s="38" t="s">
        <v>174</v>
      </c>
      <c r="I42" s="32"/>
      <c r="J42" s="109" t="s">
        <v>31</v>
      </c>
      <c r="K42" s="39">
        <v>5000</v>
      </c>
      <c r="L42" s="216">
        <v>0.6</v>
      </c>
      <c r="M42" s="110">
        <f t="shared" ref="M42:M47" si="9">K42*L42</f>
        <v>3000</v>
      </c>
      <c r="N42" s="70">
        <f t="shared" si="6"/>
        <v>3000</v>
      </c>
      <c r="O42" s="1"/>
      <c r="P42" s="61">
        <f t="shared" si="3"/>
        <v>0.6</v>
      </c>
      <c r="Q42" s="61">
        <f t="shared" si="4"/>
        <v>0.6</v>
      </c>
    </row>
    <row r="43" spans="1:17" s="23" customFormat="1" ht="18" customHeight="1">
      <c r="A43" s="17">
        <v>38</v>
      </c>
      <c r="B43" s="34">
        <f t="shared" si="5"/>
        <v>1</v>
      </c>
      <c r="C43" s="35" t="s">
        <v>175</v>
      </c>
      <c r="D43" s="36">
        <v>0</v>
      </c>
      <c r="E43" s="54" t="s">
        <v>176</v>
      </c>
      <c r="F43" s="37"/>
      <c r="G43" s="37">
        <v>2</v>
      </c>
      <c r="H43" s="38" t="s">
        <v>177</v>
      </c>
      <c r="I43" s="32"/>
      <c r="J43" s="146" t="s">
        <v>31</v>
      </c>
      <c r="K43" s="147">
        <v>5000</v>
      </c>
      <c r="L43" s="220">
        <v>0.6</v>
      </c>
      <c r="M43" s="147">
        <f t="shared" si="9"/>
        <v>3000</v>
      </c>
      <c r="N43" s="148">
        <f t="shared" si="6"/>
        <v>6000</v>
      </c>
      <c r="O43" s="149"/>
      <c r="P43" s="61">
        <f t="shared" si="3"/>
        <v>1.2</v>
      </c>
      <c r="Q43" s="61">
        <f t="shared" si="4"/>
        <v>1.2</v>
      </c>
    </row>
    <row r="44" spans="1:17" s="23" customFormat="1" ht="18" customHeight="1">
      <c r="A44" s="17">
        <v>39</v>
      </c>
      <c r="B44" s="127">
        <f t="shared" si="5"/>
        <v>1</v>
      </c>
      <c r="C44" s="62" t="s">
        <v>448</v>
      </c>
      <c r="D44" s="172" t="s">
        <v>449</v>
      </c>
      <c r="E44" s="61" t="s">
        <v>450</v>
      </c>
      <c r="F44" s="88" t="s">
        <v>451</v>
      </c>
      <c r="G44" s="130">
        <v>1</v>
      </c>
      <c r="H44" s="131" t="s">
        <v>452</v>
      </c>
      <c r="I44" s="116"/>
      <c r="J44" s="102" t="s">
        <v>225</v>
      </c>
      <c r="K44" s="39">
        <v>1000</v>
      </c>
      <c r="L44" s="213">
        <v>80.150000000000006</v>
      </c>
      <c r="M44" s="39">
        <f t="shared" si="9"/>
        <v>80150</v>
      </c>
      <c r="N44" s="70">
        <f t="shared" si="6"/>
        <v>3000</v>
      </c>
      <c r="O44" s="151" t="s">
        <v>477</v>
      </c>
      <c r="P44" s="61">
        <f t="shared" si="3"/>
        <v>80.150000000000006</v>
      </c>
      <c r="Q44" s="61">
        <f t="shared" si="4"/>
        <v>80.150000000000006</v>
      </c>
    </row>
    <row r="45" spans="1:17" s="23" customFormat="1" ht="18" customHeight="1">
      <c r="A45" s="17">
        <v>40</v>
      </c>
      <c r="B45" s="34">
        <f t="shared" si="5"/>
        <v>1</v>
      </c>
      <c r="C45" s="35" t="s">
        <v>178</v>
      </c>
      <c r="D45" s="43" t="s">
        <v>179</v>
      </c>
      <c r="E45" s="43" t="s">
        <v>180</v>
      </c>
      <c r="F45" s="37" t="s">
        <v>181</v>
      </c>
      <c r="G45" s="37">
        <v>1</v>
      </c>
      <c r="H45" s="38" t="s">
        <v>182</v>
      </c>
      <c r="I45" s="32"/>
      <c r="J45" s="150" t="s">
        <v>226</v>
      </c>
      <c r="K45" s="204">
        <v>5000</v>
      </c>
      <c r="L45" s="221">
        <v>132</v>
      </c>
      <c r="M45" s="204">
        <f t="shared" si="9"/>
        <v>660000</v>
      </c>
      <c r="N45" s="70">
        <f t="shared" si="6"/>
        <v>3000</v>
      </c>
      <c r="O45" s="25"/>
      <c r="P45" s="61">
        <f t="shared" si="3"/>
        <v>132</v>
      </c>
      <c r="Q45" s="61">
        <f t="shared" si="4"/>
        <v>132</v>
      </c>
    </row>
    <row r="46" spans="1:17" s="23" customFormat="1" ht="18" customHeight="1">
      <c r="A46" s="17">
        <v>41</v>
      </c>
      <c r="B46" s="34">
        <f t="shared" si="5"/>
        <v>1</v>
      </c>
      <c r="C46" s="35" t="s">
        <v>183</v>
      </c>
      <c r="D46" s="41" t="s">
        <v>184</v>
      </c>
      <c r="E46" s="4" t="s">
        <v>185</v>
      </c>
      <c r="F46" s="1" t="s">
        <v>181</v>
      </c>
      <c r="G46" s="37">
        <v>1</v>
      </c>
      <c r="H46" s="38" t="s">
        <v>187</v>
      </c>
      <c r="I46" s="32"/>
      <c r="J46" s="4" t="s">
        <v>226</v>
      </c>
      <c r="K46" s="205">
        <v>5000</v>
      </c>
      <c r="L46" s="222">
        <v>155</v>
      </c>
      <c r="M46" s="205">
        <f t="shared" si="9"/>
        <v>775000</v>
      </c>
      <c r="N46" s="70">
        <f t="shared" si="6"/>
        <v>3000</v>
      </c>
      <c r="O46" s="1"/>
      <c r="P46" s="61">
        <f t="shared" si="3"/>
        <v>155</v>
      </c>
      <c r="Q46" s="61">
        <f t="shared" si="4"/>
        <v>155</v>
      </c>
    </row>
    <row r="47" spans="1:17" s="23" customFormat="1" ht="18" customHeight="1">
      <c r="A47" s="17">
        <v>42</v>
      </c>
      <c r="B47" s="34">
        <f t="shared" si="5"/>
        <v>1</v>
      </c>
      <c r="C47" s="128" t="s">
        <v>441</v>
      </c>
      <c r="D47" s="135" t="s">
        <v>442</v>
      </c>
      <c r="E47" s="102" t="s">
        <v>443</v>
      </c>
      <c r="F47" s="69" t="s">
        <v>191</v>
      </c>
      <c r="G47" s="37">
        <v>1</v>
      </c>
      <c r="H47" s="38" t="s">
        <v>192</v>
      </c>
      <c r="I47" s="32"/>
      <c r="J47" s="109" t="s">
        <v>444</v>
      </c>
      <c r="K47" s="110">
        <v>150</v>
      </c>
      <c r="L47" s="216">
        <v>780</v>
      </c>
      <c r="M47" s="110">
        <f t="shared" si="9"/>
        <v>117000</v>
      </c>
      <c r="N47" s="70">
        <f t="shared" si="6"/>
        <v>3000</v>
      </c>
      <c r="O47" s="1"/>
      <c r="P47" s="61">
        <f t="shared" si="3"/>
        <v>780</v>
      </c>
      <c r="Q47" s="61">
        <f t="shared" si="4"/>
        <v>780</v>
      </c>
    </row>
    <row r="48" spans="1:17" s="23" customFormat="1" ht="18" customHeight="1">
      <c r="A48" s="17">
        <v>43</v>
      </c>
      <c r="B48" s="34">
        <f t="shared" si="5"/>
        <v>1</v>
      </c>
      <c r="C48" s="144" t="s">
        <v>409</v>
      </c>
      <c r="D48" s="169" t="s">
        <v>410</v>
      </c>
      <c r="E48" s="170" t="s">
        <v>411</v>
      </c>
      <c r="F48" s="145" t="s">
        <v>383</v>
      </c>
      <c r="G48" s="120">
        <v>1</v>
      </c>
      <c r="H48" s="171" t="s">
        <v>464</v>
      </c>
      <c r="I48" s="137"/>
      <c r="J48" s="138" t="s">
        <v>226</v>
      </c>
      <c r="K48" s="153"/>
      <c r="L48" s="223"/>
      <c r="M48" s="153"/>
      <c r="N48" s="139"/>
      <c r="O48" s="69" t="s">
        <v>466</v>
      </c>
      <c r="P48" s="61">
        <f t="shared" si="3"/>
        <v>0</v>
      </c>
      <c r="Q48" s="61">
        <f t="shared" si="4"/>
        <v>0</v>
      </c>
    </row>
    <row r="49" spans="1:17" s="24" customFormat="1" ht="18" customHeight="1">
      <c r="A49" s="17">
        <v>44</v>
      </c>
      <c r="B49" s="34">
        <f t="shared" si="5"/>
        <v>1</v>
      </c>
      <c r="C49" s="118" t="s">
        <v>193</v>
      </c>
      <c r="D49" s="125" t="s">
        <v>194</v>
      </c>
      <c r="E49" s="123" t="s">
        <v>195</v>
      </c>
      <c r="F49" s="124" t="s">
        <v>181</v>
      </c>
      <c r="G49" s="120">
        <v>1</v>
      </c>
      <c r="H49" s="121" t="s">
        <v>197</v>
      </c>
      <c r="I49" s="137"/>
      <c r="J49" s="138" t="s">
        <v>226</v>
      </c>
      <c r="K49" s="206">
        <v>3000</v>
      </c>
      <c r="L49" s="224">
        <v>345</v>
      </c>
      <c r="M49" s="206">
        <f t="shared" ref="M49:M58" si="10">K49*L49</f>
        <v>1035000</v>
      </c>
      <c r="N49" s="139">
        <f t="shared" ref="N49:N58" si="11">$J$4*G49</f>
        <v>3000</v>
      </c>
      <c r="O49" s="1" t="s">
        <v>465</v>
      </c>
      <c r="P49" s="61">
        <f t="shared" si="3"/>
        <v>345</v>
      </c>
      <c r="Q49" s="61">
        <v>0</v>
      </c>
    </row>
    <row r="50" spans="1:17" s="24" customFormat="1" ht="18" customHeight="1">
      <c r="A50" s="17">
        <v>45</v>
      </c>
      <c r="B50" s="34">
        <f t="shared" si="5"/>
        <v>1</v>
      </c>
      <c r="C50" s="118" t="s">
        <v>198</v>
      </c>
      <c r="D50" s="119" t="s">
        <v>199</v>
      </c>
      <c r="E50" s="119" t="s">
        <v>200</v>
      </c>
      <c r="F50" s="124" t="s">
        <v>181</v>
      </c>
      <c r="G50" s="140">
        <v>1</v>
      </c>
      <c r="H50" s="141" t="s">
        <v>201</v>
      </c>
      <c r="I50" s="142"/>
      <c r="J50" s="123" t="s">
        <v>226</v>
      </c>
      <c r="K50" s="209">
        <v>3000</v>
      </c>
      <c r="L50" s="225">
        <v>435</v>
      </c>
      <c r="M50" s="206">
        <f t="shared" si="10"/>
        <v>1305000</v>
      </c>
      <c r="N50" s="139">
        <f t="shared" si="11"/>
        <v>3000</v>
      </c>
      <c r="O50" s="1" t="s">
        <v>465</v>
      </c>
      <c r="P50" s="61">
        <f t="shared" si="3"/>
        <v>435</v>
      </c>
      <c r="Q50" s="61">
        <v>0</v>
      </c>
    </row>
    <row r="51" spans="1:17" s="24" customFormat="1" ht="18" customHeight="1">
      <c r="A51" s="17">
        <v>46</v>
      </c>
      <c r="B51" s="34">
        <f t="shared" si="5"/>
        <v>1</v>
      </c>
      <c r="C51" s="118" t="s">
        <v>202</v>
      </c>
      <c r="D51" s="122" t="s">
        <v>436</v>
      </c>
      <c r="E51" s="123" t="s">
        <v>204</v>
      </c>
      <c r="F51" s="124" t="s">
        <v>205</v>
      </c>
      <c r="G51" s="120">
        <v>1</v>
      </c>
      <c r="H51" s="141" t="s">
        <v>206</v>
      </c>
      <c r="I51" s="142"/>
      <c r="J51" s="123" t="s">
        <v>227</v>
      </c>
      <c r="K51" s="209">
        <v>200</v>
      </c>
      <c r="L51" s="225">
        <v>985</v>
      </c>
      <c r="M51" s="206">
        <f t="shared" si="10"/>
        <v>197000</v>
      </c>
      <c r="N51" s="139">
        <f t="shared" si="11"/>
        <v>3000</v>
      </c>
      <c r="O51" s="1" t="s">
        <v>465</v>
      </c>
      <c r="P51" s="61">
        <f t="shared" si="3"/>
        <v>985</v>
      </c>
      <c r="Q51" s="61">
        <v>0</v>
      </c>
    </row>
    <row r="52" spans="1:17" s="24" customFormat="1" ht="18" customHeight="1">
      <c r="A52" s="17">
        <v>47</v>
      </c>
      <c r="B52" s="34">
        <f t="shared" si="5"/>
        <v>1</v>
      </c>
      <c r="C52" s="118" t="s">
        <v>207</v>
      </c>
      <c r="D52" s="125" t="s">
        <v>208</v>
      </c>
      <c r="E52" s="126" t="s">
        <v>209</v>
      </c>
      <c r="F52" s="124" t="s">
        <v>181</v>
      </c>
      <c r="G52" s="120">
        <v>1</v>
      </c>
      <c r="H52" s="121" t="s">
        <v>211</v>
      </c>
      <c r="I52" s="137"/>
      <c r="J52" s="123" t="s">
        <v>226</v>
      </c>
      <c r="K52" s="209">
        <v>3000</v>
      </c>
      <c r="L52" s="225">
        <v>229</v>
      </c>
      <c r="M52" s="206">
        <f t="shared" si="10"/>
        <v>687000</v>
      </c>
      <c r="N52" s="139">
        <f t="shared" si="11"/>
        <v>3000</v>
      </c>
      <c r="O52" s="1" t="s">
        <v>465</v>
      </c>
      <c r="P52" s="61">
        <f t="shared" si="3"/>
        <v>229</v>
      </c>
      <c r="Q52" s="61">
        <v>0</v>
      </c>
    </row>
    <row r="53" spans="1:17" s="24" customFormat="1" ht="18" customHeight="1">
      <c r="A53" s="17">
        <v>48</v>
      </c>
      <c r="B53" s="34">
        <f t="shared" si="5"/>
        <v>1</v>
      </c>
      <c r="C53" s="35" t="s">
        <v>212</v>
      </c>
      <c r="D53" s="36" t="s">
        <v>213</v>
      </c>
      <c r="E53" s="54" t="s">
        <v>214</v>
      </c>
      <c r="F53" s="1" t="s">
        <v>215</v>
      </c>
      <c r="G53" s="37">
        <v>1</v>
      </c>
      <c r="H53" s="38" t="s">
        <v>216</v>
      </c>
      <c r="I53" s="44"/>
      <c r="J53" s="109" t="s">
        <v>31</v>
      </c>
      <c r="K53" s="110">
        <v>1000</v>
      </c>
      <c r="L53" s="216">
        <v>115</v>
      </c>
      <c r="M53" s="110">
        <f t="shared" si="10"/>
        <v>115000</v>
      </c>
      <c r="N53" s="70">
        <f t="shared" si="11"/>
        <v>3000</v>
      </c>
      <c r="O53" s="1"/>
      <c r="P53" s="61">
        <f t="shared" si="3"/>
        <v>115</v>
      </c>
      <c r="Q53" s="61">
        <f t="shared" si="4"/>
        <v>115</v>
      </c>
    </row>
    <row r="54" spans="1:17" s="24" customFormat="1" ht="18" customHeight="1">
      <c r="A54" s="17">
        <v>49</v>
      </c>
      <c r="B54" s="34">
        <f t="shared" si="5"/>
        <v>1</v>
      </c>
      <c r="C54" s="60" t="s">
        <v>454</v>
      </c>
      <c r="D54" s="129" t="s">
        <v>455</v>
      </c>
      <c r="E54" s="143" t="s">
        <v>456</v>
      </c>
      <c r="F54" s="110" t="s">
        <v>463</v>
      </c>
      <c r="G54" s="37">
        <v>1</v>
      </c>
      <c r="H54" s="38"/>
      <c r="I54" s="44"/>
      <c r="J54" s="109" t="s">
        <v>463</v>
      </c>
      <c r="K54" s="110">
        <v>3000</v>
      </c>
      <c r="L54" s="216">
        <v>73.28</v>
      </c>
      <c r="M54" s="110">
        <f t="shared" si="10"/>
        <v>219840</v>
      </c>
      <c r="N54" s="70">
        <f t="shared" si="11"/>
        <v>3000</v>
      </c>
      <c r="O54" s="1"/>
      <c r="P54" s="61">
        <f t="shared" si="3"/>
        <v>73.28</v>
      </c>
      <c r="Q54" s="61">
        <f t="shared" si="4"/>
        <v>73.28</v>
      </c>
    </row>
    <row r="55" spans="1:17" ht="16.5" customHeight="1">
      <c r="A55" s="17">
        <v>50</v>
      </c>
      <c r="B55" s="34">
        <f t="shared" si="5"/>
        <v>1</v>
      </c>
      <c r="C55" s="60" t="s">
        <v>457</v>
      </c>
      <c r="D55" s="61" t="s">
        <v>458</v>
      </c>
      <c r="E55" s="94" t="s">
        <v>459</v>
      </c>
      <c r="F55" s="110" t="s">
        <v>463</v>
      </c>
      <c r="G55" s="37">
        <v>1</v>
      </c>
      <c r="H55" s="38"/>
      <c r="I55" s="44"/>
      <c r="J55" s="109" t="s">
        <v>463</v>
      </c>
      <c r="K55" s="110">
        <v>4000</v>
      </c>
      <c r="L55" s="216">
        <v>492.4</v>
      </c>
      <c r="M55" s="110">
        <f t="shared" si="10"/>
        <v>1969600</v>
      </c>
      <c r="N55" s="70">
        <f t="shared" si="11"/>
        <v>3000</v>
      </c>
      <c r="O55" s="1" t="s">
        <v>467</v>
      </c>
      <c r="P55" s="61">
        <f t="shared" si="3"/>
        <v>492.4</v>
      </c>
      <c r="Q55" s="61">
        <f t="shared" si="4"/>
        <v>492.4</v>
      </c>
    </row>
    <row r="56" spans="1:17" ht="19.5" customHeight="1">
      <c r="A56" s="17">
        <v>51</v>
      </c>
      <c r="B56" s="34">
        <f t="shared" si="5"/>
        <v>1</v>
      </c>
      <c r="C56" s="60" t="s">
        <v>460</v>
      </c>
      <c r="D56" s="61" t="s">
        <v>461</v>
      </c>
      <c r="E56" s="94" t="s">
        <v>462</v>
      </c>
      <c r="F56" s="110" t="s">
        <v>463</v>
      </c>
      <c r="G56" s="37">
        <v>1</v>
      </c>
      <c r="H56" s="38"/>
      <c r="I56" s="44"/>
      <c r="J56" s="109" t="s">
        <v>463</v>
      </c>
      <c r="K56" s="110">
        <v>4000</v>
      </c>
      <c r="L56" s="216">
        <v>492.4</v>
      </c>
      <c r="M56" s="110">
        <f t="shared" si="10"/>
        <v>1969600</v>
      </c>
      <c r="N56" s="70">
        <f t="shared" si="11"/>
        <v>3000</v>
      </c>
      <c r="O56" s="1" t="s">
        <v>467</v>
      </c>
      <c r="P56" s="61">
        <f t="shared" si="3"/>
        <v>492.4</v>
      </c>
      <c r="Q56" s="61">
        <f t="shared" si="4"/>
        <v>492.4</v>
      </c>
    </row>
    <row r="57" spans="1:17" ht="15.75" customHeight="1">
      <c r="A57" s="17">
        <v>52</v>
      </c>
      <c r="B57" s="174"/>
      <c r="C57" s="175"/>
      <c r="D57" s="176" t="s">
        <v>469</v>
      </c>
      <c r="E57" s="177" t="s">
        <v>468</v>
      </c>
      <c r="F57" s="149" t="s">
        <v>470</v>
      </c>
      <c r="G57" s="178">
        <v>1</v>
      </c>
      <c r="H57" s="179"/>
      <c r="I57" s="180"/>
      <c r="J57" s="146" t="s">
        <v>470</v>
      </c>
      <c r="K57" s="147">
        <v>3000</v>
      </c>
      <c r="L57" s="220">
        <v>490</v>
      </c>
      <c r="M57" s="147">
        <f t="shared" si="10"/>
        <v>1470000</v>
      </c>
      <c r="N57" s="148">
        <f t="shared" si="11"/>
        <v>3000</v>
      </c>
      <c r="O57" s="149" t="s">
        <v>467</v>
      </c>
      <c r="P57" s="61">
        <f t="shared" si="3"/>
        <v>490</v>
      </c>
      <c r="Q57" s="61">
        <f t="shared" si="4"/>
        <v>490</v>
      </c>
    </row>
    <row r="58" spans="1:17" ht="15.75" customHeight="1">
      <c r="A58" s="17">
        <v>53</v>
      </c>
      <c r="B58" s="192"/>
      <c r="C58" s="60"/>
      <c r="D58" s="61" t="s">
        <v>478</v>
      </c>
      <c r="E58" s="94" t="s">
        <v>479</v>
      </c>
      <c r="F58" s="185" t="s">
        <v>480</v>
      </c>
      <c r="G58" s="96">
        <v>1</v>
      </c>
      <c r="H58" s="108"/>
      <c r="I58" s="184"/>
      <c r="J58" s="151" t="s">
        <v>480</v>
      </c>
      <c r="K58" s="193">
        <v>5000</v>
      </c>
      <c r="L58" s="226">
        <v>160</v>
      </c>
      <c r="M58" s="193">
        <f t="shared" si="10"/>
        <v>800000</v>
      </c>
      <c r="N58" s="194">
        <f t="shared" si="11"/>
        <v>3000</v>
      </c>
      <c r="O58" s="185" t="s">
        <v>481</v>
      </c>
      <c r="P58" s="61">
        <f t="shared" si="3"/>
        <v>160</v>
      </c>
      <c r="Q58" s="61">
        <f t="shared" si="4"/>
        <v>160</v>
      </c>
    </row>
    <row r="59" spans="1:17" ht="18" customHeight="1">
      <c r="A59" s="17">
        <v>54</v>
      </c>
      <c r="B59" s="186"/>
      <c r="C59" s="187"/>
      <c r="D59" s="186" t="s">
        <v>473</v>
      </c>
      <c r="E59" s="186"/>
      <c r="F59" s="187" t="s">
        <v>474</v>
      </c>
      <c r="G59" s="188">
        <v>1</v>
      </c>
      <c r="H59" s="189"/>
      <c r="I59" s="190"/>
      <c r="J59" s="191" t="s">
        <v>474</v>
      </c>
      <c r="K59" s="210"/>
      <c r="L59" s="228">
        <v>1813</v>
      </c>
      <c r="M59" s="207"/>
      <c r="N59" s="207"/>
      <c r="O59" s="186"/>
      <c r="P59" s="61">
        <f t="shared" si="3"/>
        <v>1813</v>
      </c>
      <c r="Q59" s="61">
        <f t="shared" si="4"/>
        <v>1813</v>
      </c>
    </row>
    <row r="60" spans="1:17" ht="18" customHeight="1">
      <c r="A60" s="17">
        <v>55</v>
      </c>
      <c r="B60" s="181"/>
      <c r="C60" s="182"/>
      <c r="D60" s="181" t="s">
        <v>472</v>
      </c>
      <c r="E60" s="181"/>
      <c r="F60" s="182" t="s">
        <v>474</v>
      </c>
      <c r="G60" s="178">
        <v>1</v>
      </c>
      <c r="H60" s="183"/>
      <c r="I60" s="180"/>
      <c r="J60" s="151" t="s">
        <v>474</v>
      </c>
      <c r="K60" s="211"/>
      <c r="L60" s="229">
        <v>486</v>
      </c>
      <c r="M60" s="208"/>
      <c r="N60" s="208"/>
      <c r="O60" s="181"/>
      <c r="P60" s="61">
        <f t="shared" si="3"/>
        <v>486</v>
      </c>
      <c r="Q60" s="61">
        <f t="shared" si="4"/>
        <v>486</v>
      </c>
    </row>
    <row r="61" spans="1:17" ht="18" customHeight="1">
      <c r="A61" s="17">
        <v>56</v>
      </c>
      <c r="B61" s="181"/>
      <c r="C61" s="182"/>
      <c r="D61" s="181" t="s">
        <v>475</v>
      </c>
      <c r="E61" s="181"/>
      <c r="F61" s="182" t="s">
        <v>476</v>
      </c>
      <c r="G61" s="178">
        <v>1</v>
      </c>
      <c r="H61" s="183"/>
      <c r="I61" s="180"/>
      <c r="J61" s="151" t="s">
        <v>476</v>
      </c>
      <c r="K61" s="211"/>
      <c r="L61" s="229">
        <v>1200</v>
      </c>
      <c r="M61" s="208"/>
      <c r="N61" s="208"/>
      <c r="O61" s="181"/>
      <c r="P61" s="61">
        <f t="shared" si="3"/>
        <v>1200</v>
      </c>
      <c r="Q61" s="61">
        <f t="shared" si="4"/>
        <v>1200</v>
      </c>
    </row>
    <row r="62" spans="1:17" ht="26.25" customHeight="1">
      <c r="A62" s="181"/>
      <c r="B62" s="195"/>
      <c r="C62" s="196"/>
      <c r="D62" s="195" t="s">
        <v>482</v>
      </c>
      <c r="E62" s="195"/>
      <c r="F62" s="196"/>
      <c r="G62" s="196"/>
      <c r="H62" s="197"/>
      <c r="I62" s="198"/>
      <c r="J62" s="195"/>
      <c r="K62" s="230"/>
      <c r="L62" s="230"/>
      <c r="M62" s="231"/>
      <c r="N62" s="212"/>
      <c r="O62" s="196"/>
      <c r="P62" s="421">
        <f>SUM(P6:P61)</f>
        <v>9027.83</v>
      </c>
      <c r="Q62" s="421">
        <f>SUM(Q6:Q61)</f>
        <v>7033.83</v>
      </c>
    </row>
    <row r="63" spans="1:17">
      <c r="M63" s="3"/>
      <c r="N63" s="16"/>
    </row>
    <row r="64" spans="1:17">
      <c r="M64" s="3"/>
      <c r="N64" s="16"/>
    </row>
    <row r="65" spans="13:14">
      <c r="M65" s="3"/>
      <c r="N65" s="16"/>
    </row>
    <row r="66" spans="13:14">
      <c r="M66" s="3"/>
      <c r="N66" s="16"/>
    </row>
    <row r="67" spans="13:14">
      <c r="M67" s="3"/>
      <c r="N67" s="16"/>
    </row>
    <row r="68" spans="13:14">
      <c r="M68" s="3"/>
      <c r="N68" s="16"/>
    </row>
    <row r="69" spans="13:14">
      <c r="M69" s="3"/>
      <c r="N69" s="16"/>
    </row>
    <row r="70" spans="13:14">
      <c r="M70" s="3"/>
      <c r="N70" s="16"/>
    </row>
    <row r="71" spans="13:14">
      <c r="M71" s="3"/>
      <c r="N71" s="16"/>
    </row>
    <row r="72" spans="13:14">
      <c r="M72" s="3"/>
      <c r="N72" s="16"/>
    </row>
    <row r="73" spans="13:14">
      <c r="M73" s="3"/>
      <c r="N73" s="16"/>
    </row>
    <row r="74" spans="13:14">
      <c r="M74" s="3"/>
      <c r="N74" s="16"/>
    </row>
    <row r="75" spans="13:14">
      <c r="M75" s="3"/>
      <c r="N75" s="16"/>
    </row>
    <row r="76" spans="13:14">
      <c r="M76" s="3"/>
      <c r="N76" s="16"/>
    </row>
    <row r="77" spans="13:14">
      <c r="M77" s="3"/>
      <c r="N77" s="16"/>
    </row>
    <row r="78" spans="13:14">
      <c r="M78" s="3"/>
      <c r="N78" s="16"/>
    </row>
    <row r="79" spans="13:14">
      <c r="M79" s="3"/>
      <c r="N79" s="16"/>
    </row>
    <row r="80" spans="13:14">
      <c r="M80" s="3"/>
      <c r="N80" s="16"/>
    </row>
    <row r="81" spans="13:14">
      <c r="M81" s="3"/>
      <c r="N81" s="16"/>
    </row>
    <row r="82" spans="13:14">
      <c r="M82" s="3"/>
      <c r="N82" s="16"/>
    </row>
    <row r="83" spans="13:14">
      <c r="M83" s="3"/>
      <c r="N83" s="16"/>
    </row>
    <row r="84" spans="13:14">
      <c r="M84" s="3"/>
      <c r="N84" s="16"/>
    </row>
    <row r="85" spans="13:14">
      <c r="M85" s="3"/>
      <c r="N85" s="16"/>
    </row>
    <row r="86" spans="13:14">
      <c r="M86" s="3"/>
      <c r="N86" s="16"/>
    </row>
    <row r="87" spans="13:14">
      <c r="M87" s="3"/>
      <c r="N87" s="16"/>
    </row>
    <row r="88" spans="13:14">
      <c r="M88" s="3"/>
      <c r="N88" s="16"/>
    </row>
    <row r="89" spans="13:14">
      <c r="M89" s="3"/>
      <c r="N89" s="16"/>
    </row>
    <row r="90" spans="13:14">
      <c r="M90" s="3"/>
      <c r="N90" s="16"/>
    </row>
    <row r="91" spans="13:14">
      <c r="M91" s="3"/>
      <c r="N91" s="16"/>
    </row>
    <row r="92" spans="13:14">
      <c r="M92" s="3"/>
      <c r="N92" s="16"/>
    </row>
    <row r="93" spans="13:14">
      <c r="M93" s="3"/>
      <c r="N93" s="16"/>
    </row>
    <row r="94" spans="13:14">
      <c r="M94" s="3"/>
      <c r="N94" s="16"/>
    </row>
    <row r="95" spans="13:14">
      <c r="M95" s="3"/>
      <c r="N95" s="16"/>
    </row>
    <row r="96" spans="13:14">
      <c r="M96" s="3"/>
      <c r="N96" s="16"/>
    </row>
    <row r="97" spans="13:14">
      <c r="M97" s="3"/>
      <c r="N97" s="16"/>
    </row>
    <row r="98" spans="13:14">
      <c r="M98" s="3"/>
      <c r="N98" s="16"/>
    </row>
    <row r="99" spans="13:14">
      <c r="M99" s="16"/>
      <c r="N99" s="3"/>
    </row>
    <row r="100" spans="13:14">
      <c r="M100" s="16"/>
      <c r="N100" s="3"/>
    </row>
    <row r="101" spans="13:14">
      <c r="M101" s="16"/>
      <c r="N101" s="3"/>
    </row>
    <row r="102" spans="13:14" ht="13.5" customHeight="1">
      <c r="M102" s="16"/>
      <c r="N102" s="3"/>
    </row>
    <row r="103" spans="13:14" ht="13.5" customHeight="1">
      <c r="M103" s="16"/>
      <c r="N103" s="3"/>
    </row>
    <row r="104" spans="13:14" ht="13.5" customHeight="1">
      <c r="M104" s="16"/>
      <c r="N104" s="3"/>
    </row>
    <row r="105" spans="13:14" ht="13.5" customHeight="1">
      <c r="M105" s="16"/>
      <c r="N105" s="3"/>
    </row>
    <row r="106" spans="13:14" ht="13.5" customHeight="1">
      <c r="M106" s="16"/>
      <c r="N106" s="3"/>
    </row>
    <row r="107" spans="13:14" ht="13.5" customHeight="1">
      <c r="M107" s="16"/>
      <c r="N107" s="3"/>
    </row>
    <row r="108" spans="13:14" ht="13.5" customHeight="1">
      <c r="M108" s="16"/>
      <c r="N108" s="3"/>
    </row>
  </sheetData>
  <sortState ref="A6:P51">
    <sortCondition ref="A5"/>
  </sortState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53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topLeftCell="A34" zoomScale="86" zoomScaleNormal="86" workbookViewId="0">
      <selection activeCell="E54" sqref="E54"/>
    </sheetView>
  </sheetViews>
  <sheetFormatPr defaultRowHeight="18" customHeight="1"/>
  <cols>
    <col min="1" max="1" width="3.625" style="72" customWidth="1"/>
    <col min="2" max="2" width="9.375" style="72" customWidth="1"/>
    <col min="3" max="3" width="11.5" style="98" customWidth="1"/>
    <col min="4" max="4" width="30.75" style="72" customWidth="1"/>
    <col min="5" max="5" width="53.875" style="72" customWidth="1"/>
    <col min="6" max="6" width="24.75" style="98" customWidth="1"/>
    <col min="7" max="7" width="12" style="98" customWidth="1"/>
    <col min="8" max="8" width="29" style="99" customWidth="1"/>
    <col min="9" max="9" width="12.25" style="99" customWidth="1"/>
    <col min="10" max="10" width="15.75" style="6" customWidth="1"/>
    <col min="11" max="11" width="25.5" style="3" customWidth="1"/>
    <col min="12" max="12" width="15" style="6" customWidth="1"/>
    <col min="13" max="13" width="13" style="6" customWidth="1"/>
    <col min="14" max="14" width="15.75" style="6" customWidth="1"/>
    <col min="15" max="15" width="25.75" style="72" customWidth="1"/>
    <col min="16" max="16" width="19" style="98" customWidth="1"/>
    <col min="17" max="16384" width="9" style="72"/>
  </cols>
  <sheetData>
    <row r="1" spans="1:16" ht="36" customHeight="1">
      <c r="A1" s="735" t="s">
        <v>229</v>
      </c>
      <c r="B1" s="736"/>
      <c r="C1" s="736"/>
      <c r="D1" s="736"/>
      <c r="E1" s="736"/>
      <c r="F1" s="736"/>
      <c r="G1" s="736"/>
      <c r="H1" s="737"/>
      <c r="I1" s="111"/>
      <c r="J1" s="8"/>
      <c r="K1" s="7"/>
      <c r="L1" s="8"/>
      <c r="M1" s="8"/>
      <c r="N1" s="8"/>
    </row>
    <row r="2" spans="1:16" ht="36" customHeight="1">
      <c r="A2" s="738"/>
      <c r="B2" s="728"/>
      <c r="C2" s="728"/>
      <c r="D2" s="728"/>
      <c r="E2" s="728"/>
      <c r="F2" s="728"/>
      <c r="G2" s="728"/>
      <c r="H2" s="739"/>
      <c r="I2" s="111"/>
      <c r="J2" s="8"/>
      <c r="K2" s="7"/>
      <c r="L2" s="8"/>
      <c r="M2" s="8"/>
      <c r="N2" s="8"/>
    </row>
    <row r="3" spans="1:16" s="77" customFormat="1" ht="18" customHeight="1">
      <c r="A3" s="740" t="s">
        <v>230</v>
      </c>
      <c r="B3" s="741"/>
      <c r="C3" s="742"/>
      <c r="D3" s="61"/>
      <c r="E3" s="73" t="s">
        <v>231</v>
      </c>
      <c r="F3" s="74" t="s">
        <v>232</v>
      </c>
      <c r="G3" s="75" t="s">
        <v>233</v>
      </c>
      <c r="H3" s="76" t="s">
        <v>234</v>
      </c>
      <c r="I3" s="112"/>
      <c r="J3" s="8"/>
      <c r="K3" s="7"/>
      <c r="L3" s="8"/>
      <c r="M3" s="8"/>
      <c r="N3" s="8"/>
    </row>
    <row r="4" spans="1:16" s="77" customFormat="1" ht="18" customHeight="1" thickBot="1">
      <c r="A4" s="743" t="s">
        <v>235</v>
      </c>
      <c r="B4" s="744"/>
      <c r="C4" s="745"/>
      <c r="D4" s="78" t="s">
        <v>236</v>
      </c>
      <c r="E4" s="79" t="s">
        <v>237</v>
      </c>
      <c r="F4" s="80" t="s">
        <v>238</v>
      </c>
      <c r="G4" s="81" t="s">
        <v>239</v>
      </c>
      <c r="H4" s="82">
        <v>42753</v>
      </c>
      <c r="I4" s="106" t="s">
        <v>10</v>
      </c>
      <c r="J4" s="199">
        <v>100</v>
      </c>
      <c r="K4" s="29" t="s">
        <v>445</v>
      </c>
      <c r="L4" s="136">
        <v>1145</v>
      </c>
      <c r="M4" s="136"/>
      <c r="N4" s="29"/>
    </row>
    <row r="5" spans="1:16" s="77" customFormat="1" ht="18" customHeight="1">
      <c r="A5" s="83" t="s">
        <v>240</v>
      </c>
      <c r="B5" s="83" t="s">
        <v>241</v>
      </c>
      <c r="C5" s="84" t="s">
        <v>242</v>
      </c>
      <c r="D5" s="85" t="s">
        <v>243</v>
      </c>
      <c r="E5" s="85" t="s">
        <v>244</v>
      </c>
      <c r="F5" s="84" t="s">
        <v>245</v>
      </c>
      <c r="G5" s="84" t="s">
        <v>246</v>
      </c>
      <c r="H5" s="86" t="s">
        <v>247</v>
      </c>
      <c r="I5" s="86" t="s">
        <v>248</v>
      </c>
      <c r="J5" s="67" t="s">
        <v>228</v>
      </c>
      <c r="K5" s="64" t="s">
        <v>23</v>
      </c>
      <c r="L5" s="30" t="s">
        <v>20</v>
      </c>
      <c r="M5" s="31" t="s">
        <v>21</v>
      </c>
      <c r="N5" s="378" t="s">
        <v>22</v>
      </c>
      <c r="O5" s="382" t="s">
        <v>699</v>
      </c>
      <c r="P5" s="420" t="s">
        <v>755</v>
      </c>
    </row>
    <row r="6" spans="1:16" s="92" customFormat="1" ht="18" customHeight="1">
      <c r="A6" s="59">
        <v>1</v>
      </c>
      <c r="B6" s="87">
        <f t="shared" ref="B6:B37" si="0">COUNTIF(C:C,C6)</f>
        <v>1</v>
      </c>
      <c r="C6" s="62" t="s">
        <v>48</v>
      </c>
      <c r="D6" s="61" t="s">
        <v>251</v>
      </c>
      <c r="E6" s="61" t="s">
        <v>252</v>
      </c>
      <c r="F6" s="61" t="s">
        <v>253</v>
      </c>
      <c r="G6" s="88">
        <v>21</v>
      </c>
      <c r="H6" s="97" t="s">
        <v>254</v>
      </c>
      <c r="I6" s="113" t="s">
        <v>428</v>
      </c>
      <c r="J6" s="91">
        <f>$J$4*G6</f>
        <v>2100</v>
      </c>
      <c r="K6" s="65" t="s">
        <v>685</v>
      </c>
      <c r="L6" s="39">
        <v>24000</v>
      </c>
      <c r="M6" s="213">
        <v>1.2</v>
      </c>
      <c r="N6" s="379">
        <f>L6*M6</f>
        <v>28800</v>
      </c>
      <c r="O6" s="61"/>
      <c r="P6" s="88">
        <f>M6*G6</f>
        <v>25.2</v>
      </c>
    </row>
    <row r="7" spans="1:16" s="92" customFormat="1" ht="18" customHeight="1">
      <c r="A7" s="59">
        <v>2</v>
      </c>
      <c r="B7" s="87">
        <f t="shared" si="0"/>
        <v>1</v>
      </c>
      <c r="C7" s="62" t="s">
        <v>255</v>
      </c>
      <c r="D7" s="93" t="s">
        <v>256</v>
      </c>
      <c r="E7" s="90" t="s">
        <v>257</v>
      </c>
      <c r="F7" s="108"/>
      <c r="G7" s="96">
        <v>2</v>
      </c>
      <c r="H7" s="97" t="s">
        <v>258</v>
      </c>
      <c r="I7" s="113" t="s">
        <v>429</v>
      </c>
      <c r="J7" s="91">
        <f>$J$4*G7</f>
        <v>200</v>
      </c>
      <c r="K7" s="65" t="s">
        <v>685</v>
      </c>
      <c r="L7" s="91">
        <v>5000</v>
      </c>
      <c r="M7" s="88">
        <v>1.3</v>
      </c>
      <c r="N7" s="379">
        <f>L7*M7</f>
        <v>6500</v>
      </c>
      <c r="O7" s="61"/>
      <c r="P7" s="88">
        <f t="shared" ref="P7:P59" si="1">M7*G7</f>
        <v>2.6</v>
      </c>
    </row>
    <row r="8" spans="1:16" s="92" customFormat="1" ht="18" customHeight="1">
      <c r="A8" s="59">
        <v>3</v>
      </c>
      <c r="B8" s="87">
        <f t="shared" si="0"/>
        <v>1</v>
      </c>
      <c r="C8" s="62" t="s">
        <v>259</v>
      </c>
      <c r="D8" s="93" t="s">
        <v>260</v>
      </c>
      <c r="E8" s="90" t="s">
        <v>261</v>
      </c>
      <c r="F8" s="108"/>
      <c r="G8" s="96">
        <v>1</v>
      </c>
      <c r="H8" s="97" t="s">
        <v>262</v>
      </c>
      <c r="I8" s="113" t="s">
        <v>429</v>
      </c>
      <c r="J8" s="91">
        <f>$J$4*G8</f>
        <v>100</v>
      </c>
      <c r="K8" s="65" t="s">
        <v>685</v>
      </c>
      <c r="L8" s="91">
        <v>5000</v>
      </c>
      <c r="M8" s="88">
        <v>3.3</v>
      </c>
      <c r="N8" s="379">
        <f t="shared" ref="N8:N9" si="2">L8*M8</f>
        <v>16500</v>
      </c>
      <c r="O8" s="61"/>
      <c r="P8" s="88">
        <f t="shared" si="1"/>
        <v>3.3</v>
      </c>
    </row>
    <row r="9" spans="1:16" s="92" customFormat="1" ht="18" customHeight="1">
      <c r="A9" s="59">
        <v>4</v>
      </c>
      <c r="B9" s="87">
        <f t="shared" si="0"/>
        <v>1</v>
      </c>
      <c r="C9" s="62" t="s">
        <v>263</v>
      </c>
      <c r="D9" s="93" t="s">
        <v>264</v>
      </c>
      <c r="E9" s="90" t="s">
        <v>265</v>
      </c>
      <c r="F9" s="61" t="s">
        <v>266</v>
      </c>
      <c r="G9" s="96">
        <v>2</v>
      </c>
      <c r="H9" s="97" t="s">
        <v>267</v>
      </c>
      <c r="I9" s="113" t="s">
        <v>429</v>
      </c>
      <c r="J9" s="91">
        <f>$J$4*G9</f>
        <v>200</v>
      </c>
      <c r="K9" s="65" t="s">
        <v>685</v>
      </c>
      <c r="L9" s="91">
        <v>200</v>
      </c>
      <c r="M9" s="88">
        <v>200</v>
      </c>
      <c r="N9" s="379">
        <f t="shared" si="2"/>
        <v>40000</v>
      </c>
      <c r="O9" s="61"/>
      <c r="P9" s="88">
        <f t="shared" si="1"/>
        <v>400</v>
      </c>
    </row>
    <row r="10" spans="1:16" s="92" customFormat="1" ht="18" customHeight="1">
      <c r="A10" s="59">
        <v>5</v>
      </c>
      <c r="B10" s="87">
        <f t="shared" si="0"/>
        <v>1</v>
      </c>
      <c r="C10" s="128" t="s">
        <v>59</v>
      </c>
      <c r="D10" s="340" t="s">
        <v>583</v>
      </c>
      <c r="E10" s="131" t="s">
        <v>650</v>
      </c>
      <c r="F10" s="341" t="s">
        <v>651</v>
      </c>
      <c r="G10" s="96">
        <v>1</v>
      </c>
      <c r="H10" s="97" t="s">
        <v>270</v>
      </c>
      <c r="I10" s="113" t="s">
        <v>429</v>
      </c>
      <c r="J10" s="91">
        <f t="shared" ref="J10:J59" si="3">$J$4*G10</f>
        <v>100</v>
      </c>
      <c r="K10" s="65" t="s">
        <v>685</v>
      </c>
      <c r="L10" s="110">
        <v>2000</v>
      </c>
      <c r="M10" s="216">
        <v>47</v>
      </c>
      <c r="N10" s="110">
        <f>L10*M10</f>
        <v>94000</v>
      </c>
      <c r="O10" s="61"/>
      <c r="P10" s="88">
        <f t="shared" si="1"/>
        <v>47</v>
      </c>
    </row>
    <row r="11" spans="1:16" s="92" customFormat="1" ht="21" customHeight="1">
      <c r="A11" s="59">
        <v>6</v>
      </c>
      <c r="B11" s="87">
        <f t="shared" si="0"/>
        <v>1</v>
      </c>
      <c r="C11" s="62" t="s">
        <v>271</v>
      </c>
      <c r="D11" s="93" t="s">
        <v>272</v>
      </c>
      <c r="E11" s="90" t="s">
        <v>273</v>
      </c>
      <c r="F11" s="108"/>
      <c r="G11" s="96">
        <v>6</v>
      </c>
      <c r="H11" s="113" t="s">
        <v>704</v>
      </c>
      <c r="I11" s="113" t="s">
        <v>429</v>
      </c>
      <c r="J11" s="91">
        <f t="shared" si="3"/>
        <v>600</v>
      </c>
      <c r="K11" s="65" t="s">
        <v>685</v>
      </c>
      <c r="L11" s="91">
        <v>2000</v>
      </c>
      <c r="M11" s="88">
        <v>22.8</v>
      </c>
      <c r="N11" s="379">
        <f>L11*M11</f>
        <v>45600</v>
      </c>
      <c r="O11" s="61"/>
      <c r="P11" s="88">
        <f t="shared" si="1"/>
        <v>136.80000000000001</v>
      </c>
    </row>
    <row r="12" spans="1:16" s="92" customFormat="1" ht="18" customHeight="1">
      <c r="A12" s="59">
        <v>7</v>
      </c>
      <c r="B12" s="87">
        <f t="shared" si="0"/>
        <v>1</v>
      </c>
      <c r="C12" s="62" t="s">
        <v>61</v>
      </c>
      <c r="D12" s="61" t="s">
        <v>275</v>
      </c>
      <c r="E12" s="61" t="s">
        <v>276</v>
      </c>
      <c r="F12" s="61" t="s">
        <v>277</v>
      </c>
      <c r="G12" s="96">
        <v>2</v>
      </c>
      <c r="H12" s="97" t="s">
        <v>278</v>
      </c>
      <c r="I12" s="113" t="s">
        <v>429</v>
      </c>
      <c r="J12" s="91">
        <f t="shared" si="3"/>
        <v>200</v>
      </c>
      <c r="K12" s="65" t="s">
        <v>685</v>
      </c>
      <c r="L12" s="91">
        <v>5000</v>
      </c>
      <c r="M12" s="88">
        <v>1.7</v>
      </c>
      <c r="N12" s="379">
        <f t="shared" ref="N12:N23" si="4">L12*M12</f>
        <v>8500</v>
      </c>
      <c r="O12" s="61"/>
      <c r="P12" s="88">
        <f t="shared" si="1"/>
        <v>3.4</v>
      </c>
    </row>
    <row r="13" spans="1:16" s="92" customFormat="1" ht="18" customHeight="1">
      <c r="A13" s="59">
        <v>8</v>
      </c>
      <c r="B13" s="87">
        <f t="shared" si="0"/>
        <v>1</v>
      </c>
      <c r="C13" s="370" t="s">
        <v>728</v>
      </c>
      <c r="D13" s="371" t="s">
        <v>706</v>
      </c>
      <c r="E13" s="371" t="s">
        <v>707</v>
      </c>
      <c r="F13" s="371"/>
      <c r="G13" s="374">
        <v>1</v>
      </c>
      <c r="H13" s="375" t="s">
        <v>705</v>
      </c>
      <c r="I13" s="375" t="s">
        <v>429</v>
      </c>
      <c r="J13" s="392">
        <f t="shared" si="3"/>
        <v>100</v>
      </c>
      <c r="K13" s="394"/>
      <c r="L13" s="392">
        <v>0</v>
      </c>
      <c r="M13" s="397">
        <v>0</v>
      </c>
      <c r="N13" s="393">
        <f t="shared" si="4"/>
        <v>0</v>
      </c>
      <c r="O13" s="371"/>
      <c r="P13" s="88">
        <f t="shared" si="1"/>
        <v>0</v>
      </c>
    </row>
    <row r="14" spans="1:16" s="92" customFormat="1" ht="18" customHeight="1">
      <c r="A14" s="59">
        <v>9</v>
      </c>
      <c r="B14" s="87">
        <f t="shared" si="0"/>
        <v>1</v>
      </c>
      <c r="C14" s="62" t="s">
        <v>279</v>
      </c>
      <c r="D14" s="93" t="s">
        <v>280</v>
      </c>
      <c r="E14" s="90" t="s">
        <v>281</v>
      </c>
      <c r="F14" s="61" t="s">
        <v>282</v>
      </c>
      <c r="G14" s="96">
        <v>1</v>
      </c>
      <c r="H14" s="97" t="s">
        <v>283</v>
      </c>
      <c r="I14" s="113" t="s">
        <v>429</v>
      </c>
      <c r="J14" s="91">
        <f t="shared" si="3"/>
        <v>100</v>
      </c>
      <c r="K14" s="65" t="s">
        <v>685</v>
      </c>
      <c r="L14" s="91">
        <v>100</v>
      </c>
      <c r="M14" s="88">
        <v>200</v>
      </c>
      <c r="N14" s="379">
        <f t="shared" si="4"/>
        <v>20000</v>
      </c>
      <c r="O14" s="61"/>
      <c r="P14" s="88">
        <f t="shared" si="1"/>
        <v>200</v>
      </c>
    </row>
    <row r="15" spans="1:16" s="92" customFormat="1" ht="18" customHeight="1">
      <c r="A15" s="59">
        <v>10</v>
      </c>
      <c r="B15" s="87">
        <f t="shared" si="0"/>
        <v>1</v>
      </c>
      <c r="C15" s="62" t="s">
        <v>284</v>
      </c>
      <c r="D15" s="93" t="s">
        <v>285</v>
      </c>
      <c r="E15" s="90" t="s">
        <v>286</v>
      </c>
      <c r="F15" s="61" t="s">
        <v>287</v>
      </c>
      <c r="G15" s="96">
        <v>6</v>
      </c>
      <c r="H15" s="97" t="s">
        <v>288</v>
      </c>
      <c r="I15" s="113" t="s">
        <v>429</v>
      </c>
      <c r="J15" s="91">
        <f t="shared" si="3"/>
        <v>600</v>
      </c>
      <c r="K15" s="65" t="s">
        <v>685</v>
      </c>
      <c r="L15" s="91">
        <v>600</v>
      </c>
      <c r="M15" s="88">
        <v>164</v>
      </c>
      <c r="N15" s="379">
        <f t="shared" si="4"/>
        <v>98400</v>
      </c>
      <c r="O15" s="61"/>
      <c r="P15" s="88">
        <f t="shared" si="1"/>
        <v>984</v>
      </c>
    </row>
    <row r="16" spans="1:16" s="92" customFormat="1" ht="18.75" customHeight="1">
      <c r="A16" s="59">
        <v>11</v>
      </c>
      <c r="B16" s="87">
        <f t="shared" si="0"/>
        <v>1</v>
      </c>
      <c r="C16" s="62" t="s">
        <v>289</v>
      </c>
      <c r="D16" s="93" t="s">
        <v>290</v>
      </c>
      <c r="E16" s="90" t="s">
        <v>291</v>
      </c>
      <c r="F16" s="61" t="s">
        <v>292</v>
      </c>
      <c r="G16" s="96">
        <v>1</v>
      </c>
      <c r="H16" s="97" t="s">
        <v>293</v>
      </c>
      <c r="I16" s="113" t="s">
        <v>429</v>
      </c>
      <c r="J16" s="91">
        <f t="shared" si="3"/>
        <v>100</v>
      </c>
      <c r="K16" s="65" t="s">
        <v>685</v>
      </c>
      <c r="L16" s="91">
        <v>100</v>
      </c>
      <c r="M16" s="88">
        <v>100</v>
      </c>
      <c r="N16" s="379">
        <f t="shared" si="4"/>
        <v>10000</v>
      </c>
      <c r="O16" s="61"/>
      <c r="P16" s="88">
        <f t="shared" si="1"/>
        <v>100</v>
      </c>
    </row>
    <row r="17" spans="1:16" s="92" customFormat="1" ht="18" customHeight="1">
      <c r="A17" s="59">
        <v>12</v>
      </c>
      <c r="B17" s="87">
        <f t="shared" si="0"/>
        <v>1</v>
      </c>
      <c r="C17" s="62" t="s">
        <v>294</v>
      </c>
      <c r="D17" s="93" t="s">
        <v>637</v>
      </c>
      <c r="E17" s="95" t="s">
        <v>296</v>
      </c>
      <c r="F17" s="93" t="s">
        <v>297</v>
      </c>
      <c r="G17" s="96">
        <v>2</v>
      </c>
      <c r="H17" s="97" t="s">
        <v>298</v>
      </c>
      <c r="I17" s="113" t="s">
        <v>429</v>
      </c>
      <c r="J17" s="91">
        <f t="shared" si="3"/>
        <v>200</v>
      </c>
      <c r="K17" s="65" t="s">
        <v>685</v>
      </c>
      <c r="L17" s="91">
        <v>200</v>
      </c>
      <c r="M17" s="88">
        <v>200</v>
      </c>
      <c r="N17" s="379">
        <f t="shared" si="4"/>
        <v>40000</v>
      </c>
      <c r="O17" s="61"/>
      <c r="P17" s="88">
        <f t="shared" si="1"/>
        <v>400</v>
      </c>
    </row>
    <row r="18" spans="1:16" s="92" customFormat="1" ht="18" customHeight="1">
      <c r="A18" s="59">
        <v>13</v>
      </c>
      <c r="B18" s="87">
        <f t="shared" si="0"/>
        <v>1</v>
      </c>
      <c r="C18" s="62" t="s">
        <v>299</v>
      </c>
      <c r="D18" s="93" t="s">
        <v>697</v>
      </c>
      <c r="E18" s="90" t="s">
        <v>301</v>
      </c>
      <c r="F18" s="61" t="s">
        <v>698</v>
      </c>
      <c r="G18" s="96">
        <v>4</v>
      </c>
      <c r="H18" s="97" t="s">
        <v>302</v>
      </c>
      <c r="I18" s="113" t="s">
        <v>429</v>
      </c>
      <c r="J18" s="91">
        <f t="shared" si="3"/>
        <v>400</v>
      </c>
      <c r="K18" s="65" t="s">
        <v>685</v>
      </c>
      <c r="L18" s="91">
        <v>400</v>
      </c>
      <c r="M18" s="88">
        <v>66</v>
      </c>
      <c r="N18" s="379">
        <f t="shared" si="4"/>
        <v>26400</v>
      </c>
      <c r="O18" s="61"/>
      <c r="P18" s="88">
        <f t="shared" si="1"/>
        <v>264</v>
      </c>
    </row>
    <row r="19" spans="1:16" s="92" customFormat="1" ht="18" customHeight="1">
      <c r="A19" s="59">
        <v>14</v>
      </c>
      <c r="B19" s="87">
        <f t="shared" si="0"/>
        <v>1</v>
      </c>
      <c r="C19" s="443" t="s">
        <v>303</v>
      </c>
      <c r="D19" s="444" t="s">
        <v>304</v>
      </c>
      <c r="E19" s="445" t="s">
        <v>305</v>
      </c>
      <c r="F19" s="446" t="s">
        <v>696</v>
      </c>
      <c r="G19" s="447">
        <v>1</v>
      </c>
      <c r="H19" s="448" t="s">
        <v>307</v>
      </c>
      <c r="I19" s="449" t="s">
        <v>429</v>
      </c>
      <c r="J19" s="450">
        <f t="shared" si="3"/>
        <v>100</v>
      </c>
      <c r="K19" s="456" t="s">
        <v>708</v>
      </c>
      <c r="L19" s="450">
        <v>100</v>
      </c>
      <c r="M19" s="455">
        <v>860</v>
      </c>
      <c r="N19" s="453">
        <f t="shared" si="4"/>
        <v>86000</v>
      </c>
      <c r="O19" s="446" t="s">
        <v>765</v>
      </c>
      <c r="P19" s="88"/>
    </row>
    <row r="20" spans="1:16" s="92" customFormat="1" ht="18" customHeight="1">
      <c r="A20" s="59">
        <v>15</v>
      </c>
      <c r="B20" s="87">
        <f t="shared" si="0"/>
        <v>1</v>
      </c>
      <c r="C20" s="62" t="s">
        <v>308</v>
      </c>
      <c r="D20" s="368" t="s">
        <v>700</v>
      </c>
      <c r="E20" s="61" t="s">
        <v>702</v>
      </c>
      <c r="F20" s="61" t="s">
        <v>311</v>
      </c>
      <c r="G20" s="96">
        <v>1</v>
      </c>
      <c r="H20" s="97" t="s">
        <v>103</v>
      </c>
      <c r="I20" s="113" t="s">
        <v>428</v>
      </c>
      <c r="J20" s="91">
        <f t="shared" si="3"/>
        <v>100</v>
      </c>
      <c r="K20" s="4" t="s">
        <v>708</v>
      </c>
      <c r="L20" s="39">
        <v>500</v>
      </c>
      <c r="M20" s="213">
        <v>14</v>
      </c>
      <c r="N20" s="379">
        <f t="shared" si="4"/>
        <v>7000</v>
      </c>
      <c r="O20" s="61"/>
      <c r="P20" s="88">
        <f t="shared" si="1"/>
        <v>14</v>
      </c>
    </row>
    <row r="21" spans="1:16" s="92" customFormat="1" ht="18" customHeight="1">
      <c r="A21" s="59">
        <v>16</v>
      </c>
      <c r="B21" s="87">
        <f t="shared" si="0"/>
        <v>1</v>
      </c>
      <c r="C21" s="144" t="s">
        <v>726</v>
      </c>
      <c r="D21" s="369" t="s">
        <v>754</v>
      </c>
      <c r="E21" s="364" t="s">
        <v>689</v>
      </c>
      <c r="F21" s="365" t="s">
        <v>688</v>
      </c>
      <c r="G21" s="366">
        <v>0</v>
      </c>
      <c r="H21" s="367" t="s">
        <v>686</v>
      </c>
      <c r="I21" s="113" t="s">
        <v>428</v>
      </c>
      <c r="J21" s="91">
        <f t="shared" si="3"/>
        <v>0</v>
      </c>
      <c r="K21" s="65" t="s">
        <v>708</v>
      </c>
      <c r="L21" s="39">
        <v>0</v>
      </c>
      <c r="M21" s="214">
        <v>0</v>
      </c>
      <c r="N21" s="379">
        <f t="shared" si="4"/>
        <v>0</v>
      </c>
      <c r="O21" s="61"/>
      <c r="P21" s="88">
        <f t="shared" si="1"/>
        <v>0</v>
      </c>
    </row>
    <row r="22" spans="1:16" s="92" customFormat="1" ht="18" customHeight="1">
      <c r="A22" s="59">
        <v>17</v>
      </c>
      <c r="B22" s="87">
        <f t="shared" si="0"/>
        <v>1</v>
      </c>
      <c r="C22" s="370" t="s">
        <v>719</v>
      </c>
      <c r="D22" s="371" t="s">
        <v>720</v>
      </c>
      <c r="E22" s="372" t="s">
        <v>721</v>
      </c>
      <c r="F22" s="373" t="s">
        <v>722</v>
      </c>
      <c r="G22" s="374">
        <v>2</v>
      </c>
      <c r="H22" s="375" t="s">
        <v>636</v>
      </c>
      <c r="I22" s="375" t="s">
        <v>429</v>
      </c>
      <c r="J22" s="392">
        <f t="shared" si="3"/>
        <v>200</v>
      </c>
      <c r="K22" s="160" t="s">
        <v>710</v>
      </c>
      <c r="L22" s="202">
        <v>200</v>
      </c>
      <c r="M22" s="218">
        <v>81</v>
      </c>
      <c r="N22" s="393">
        <f t="shared" si="4"/>
        <v>16200</v>
      </c>
      <c r="O22" s="371" t="s">
        <v>712</v>
      </c>
      <c r="P22" s="88">
        <f t="shared" si="1"/>
        <v>162</v>
      </c>
    </row>
    <row r="23" spans="1:16" s="92" customFormat="1" ht="18" customHeight="1">
      <c r="A23" s="59">
        <v>18</v>
      </c>
      <c r="B23" s="87">
        <f t="shared" si="0"/>
        <v>1</v>
      </c>
      <c r="C23" s="144" t="s">
        <v>727</v>
      </c>
      <c r="D23" s="169" t="s">
        <v>703</v>
      </c>
      <c r="E23" s="170" t="s">
        <v>687</v>
      </c>
      <c r="F23" s="364" t="s">
        <v>688</v>
      </c>
      <c r="G23" s="366">
        <v>1</v>
      </c>
      <c r="H23" s="367" t="s">
        <v>690</v>
      </c>
      <c r="I23" s="113" t="s">
        <v>429</v>
      </c>
      <c r="J23" s="91">
        <f t="shared" si="3"/>
        <v>100</v>
      </c>
      <c r="K23" s="4" t="s">
        <v>708</v>
      </c>
      <c r="L23" s="200">
        <v>100</v>
      </c>
      <c r="M23" s="214">
        <v>16.5</v>
      </c>
      <c r="N23" s="379">
        <f t="shared" si="4"/>
        <v>1650</v>
      </c>
      <c r="O23" s="61"/>
      <c r="P23" s="88">
        <f t="shared" si="1"/>
        <v>16.5</v>
      </c>
    </row>
    <row r="24" spans="1:16" s="92" customFormat="1" ht="18" customHeight="1">
      <c r="A24" s="59">
        <v>19</v>
      </c>
      <c r="B24" s="87">
        <f t="shared" si="0"/>
        <v>1</v>
      </c>
      <c r="C24" s="443" t="s">
        <v>313</v>
      </c>
      <c r="D24" s="444" t="s">
        <v>764</v>
      </c>
      <c r="E24" s="445" t="s">
        <v>642</v>
      </c>
      <c r="F24" s="446" t="s">
        <v>693</v>
      </c>
      <c r="G24" s="447">
        <v>2</v>
      </c>
      <c r="H24" s="448" t="s">
        <v>316</v>
      </c>
      <c r="I24" s="449" t="s">
        <v>429</v>
      </c>
      <c r="J24" s="450">
        <f t="shared" si="3"/>
        <v>200</v>
      </c>
      <c r="K24" s="456" t="s">
        <v>708</v>
      </c>
      <c r="L24" s="451"/>
      <c r="M24" s="452"/>
      <c r="N24" s="453" t="s">
        <v>692</v>
      </c>
      <c r="O24" s="446" t="s">
        <v>765</v>
      </c>
      <c r="P24" s="88">
        <f t="shared" si="1"/>
        <v>0</v>
      </c>
    </row>
    <row r="25" spans="1:16" s="92" customFormat="1" ht="18" customHeight="1">
      <c r="A25" s="59">
        <v>20</v>
      </c>
      <c r="B25" s="87">
        <f t="shared" si="0"/>
        <v>1</v>
      </c>
      <c r="C25" s="62" t="s">
        <v>684</v>
      </c>
      <c r="D25" s="61" t="s">
        <v>317</v>
      </c>
      <c r="E25" s="61" t="s">
        <v>753</v>
      </c>
      <c r="F25" s="61" t="s">
        <v>311</v>
      </c>
      <c r="G25" s="96">
        <v>1</v>
      </c>
      <c r="H25" s="97" t="s">
        <v>318</v>
      </c>
      <c r="I25" s="113" t="s">
        <v>429</v>
      </c>
      <c r="J25" s="91">
        <f t="shared" si="3"/>
        <v>100</v>
      </c>
      <c r="K25" s="65" t="s">
        <v>701</v>
      </c>
      <c r="L25" s="39">
        <v>3000</v>
      </c>
      <c r="M25" s="213">
        <v>3.43</v>
      </c>
      <c r="N25" s="379">
        <f t="shared" ref="N25:N33" si="5">L25*M25</f>
        <v>10290</v>
      </c>
      <c r="O25" s="61"/>
      <c r="P25" s="88">
        <f t="shared" si="1"/>
        <v>3.43</v>
      </c>
    </row>
    <row r="26" spans="1:16" s="92" customFormat="1" ht="18" customHeight="1">
      <c r="A26" s="59">
        <v>21</v>
      </c>
      <c r="B26" s="87">
        <f t="shared" si="0"/>
        <v>1</v>
      </c>
      <c r="C26" s="62" t="s">
        <v>319</v>
      </c>
      <c r="D26" s="93" t="s">
        <v>694</v>
      </c>
      <c r="E26" s="90" t="s">
        <v>321</v>
      </c>
      <c r="F26" s="61" t="s">
        <v>695</v>
      </c>
      <c r="G26" s="96">
        <v>1</v>
      </c>
      <c r="H26" s="97" t="s">
        <v>323</v>
      </c>
      <c r="I26" s="113" t="s">
        <v>429</v>
      </c>
      <c r="J26" s="91">
        <f t="shared" si="3"/>
        <v>100</v>
      </c>
      <c r="K26" s="65" t="s">
        <v>685</v>
      </c>
      <c r="L26" s="91">
        <v>100</v>
      </c>
      <c r="M26" s="88">
        <v>2045</v>
      </c>
      <c r="N26" s="379">
        <f t="shared" si="5"/>
        <v>204500</v>
      </c>
      <c r="O26" s="61"/>
      <c r="P26" s="88">
        <f t="shared" si="1"/>
        <v>2045</v>
      </c>
    </row>
    <row r="27" spans="1:16" s="92" customFormat="1" ht="18" customHeight="1">
      <c r="A27" s="59">
        <v>22</v>
      </c>
      <c r="B27" s="87">
        <f t="shared" si="0"/>
        <v>1</v>
      </c>
      <c r="C27" s="62" t="s">
        <v>324</v>
      </c>
      <c r="D27" s="93" t="s">
        <v>325</v>
      </c>
      <c r="E27" s="90" t="s">
        <v>691</v>
      </c>
      <c r="F27" s="61" t="s">
        <v>266</v>
      </c>
      <c r="G27" s="96">
        <v>3</v>
      </c>
      <c r="H27" s="97" t="s">
        <v>327</v>
      </c>
      <c r="I27" s="113" t="s">
        <v>429</v>
      </c>
      <c r="J27" s="91">
        <f t="shared" si="3"/>
        <v>300</v>
      </c>
      <c r="K27" s="65" t="s">
        <v>685</v>
      </c>
      <c r="L27" s="91">
        <v>100</v>
      </c>
      <c r="M27" s="88">
        <v>1240</v>
      </c>
      <c r="N27" s="379">
        <f t="shared" si="5"/>
        <v>124000</v>
      </c>
      <c r="O27" s="61"/>
      <c r="P27" s="88">
        <f t="shared" si="1"/>
        <v>3720</v>
      </c>
    </row>
    <row r="28" spans="1:16" s="92" customFormat="1" ht="18" customHeight="1">
      <c r="A28" s="59">
        <v>23</v>
      </c>
      <c r="B28" s="87">
        <f t="shared" si="0"/>
        <v>1</v>
      </c>
      <c r="C28" s="62" t="s">
        <v>328</v>
      </c>
      <c r="D28" s="61" t="s">
        <v>329</v>
      </c>
      <c r="E28" s="61" t="s">
        <v>330</v>
      </c>
      <c r="F28" s="61" t="s">
        <v>253</v>
      </c>
      <c r="G28" s="96">
        <v>16</v>
      </c>
      <c r="H28" s="97" t="s">
        <v>331</v>
      </c>
      <c r="I28" s="113" t="s">
        <v>429</v>
      </c>
      <c r="J28" s="91">
        <f t="shared" si="3"/>
        <v>1600</v>
      </c>
      <c r="K28" s="65" t="s">
        <v>685</v>
      </c>
      <c r="L28" s="91">
        <v>5000</v>
      </c>
      <c r="M28" s="88">
        <v>0.5</v>
      </c>
      <c r="N28" s="379">
        <f t="shared" si="5"/>
        <v>2500</v>
      </c>
      <c r="O28" s="61">
        <v>111</v>
      </c>
      <c r="P28" s="88">
        <f t="shared" si="1"/>
        <v>8</v>
      </c>
    </row>
    <row r="29" spans="1:16" s="92" customFormat="1" ht="18" customHeight="1">
      <c r="A29" s="59">
        <v>24</v>
      </c>
      <c r="B29" s="87">
        <f t="shared" si="0"/>
        <v>1</v>
      </c>
      <c r="C29" s="62" t="s">
        <v>332</v>
      </c>
      <c r="D29" s="93">
        <v>470</v>
      </c>
      <c r="E29" s="90" t="s">
        <v>333</v>
      </c>
      <c r="F29" s="108"/>
      <c r="G29" s="96">
        <v>10</v>
      </c>
      <c r="H29" s="97" t="s">
        <v>334</v>
      </c>
      <c r="I29" s="113" t="s">
        <v>429</v>
      </c>
      <c r="J29" s="91">
        <f t="shared" si="3"/>
        <v>1000</v>
      </c>
      <c r="K29" s="65" t="s">
        <v>685</v>
      </c>
      <c r="L29" s="91">
        <v>5000</v>
      </c>
      <c r="M29" s="88">
        <v>0.6</v>
      </c>
      <c r="N29" s="379">
        <f t="shared" si="5"/>
        <v>3000</v>
      </c>
      <c r="O29" s="61"/>
      <c r="P29" s="88">
        <f t="shared" si="1"/>
        <v>6</v>
      </c>
    </row>
    <row r="30" spans="1:16" s="92" customFormat="1" ht="18" customHeight="1">
      <c r="A30" s="59">
        <v>25</v>
      </c>
      <c r="B30" s="87">
        <f t="shared" si="0"/>
        <v>1</v>
      </c>
      <c r="C30" s="62" t="s">
        <v>335</v>
      </c>
      <c r="D30" s="93" t="s">
        <v>336</v>
      </c>
      <c r="E30" s="90" t="s">
        <v>337</v>
      </c>
      <c r="F30" s="108"/>
      <c r="G30" s="96">
        <v>1</v>
      </c>
      <c r="H30" s="97" t="s">
        <v>338</v>
      </c>
      <c r="I30" s="113" t="s">
        <v>429</v>
      </c>
      <c r="J30" s="91">
        <f t="shared" si="3"/>
        <v>100</v>
      </c>
      <c r="K30" s="65" t="s">
        <v>685</v>
      </c>
      <c r="L30" s="91">
        <v>5000</v>
      </c>
      <c r="M30" s="88">
        <v>1.2</v>
      </c>
      <c r="N30" s="379">
        <f t="shared" si="5"/>
        <v>6000</v>
      </c>
      <c r="O30" s="61"/>
      <c r="P30" s="88">
        <f t="shared" si="1"/>
        <v>1.2</v>
      </c>
    </row>
    <row r="31" spans="1:16" s="92" customFormat="1" ht="18" customHeight="1">
      <c r="A31" s="59">
        <v>26</v>
      </c>
      <c r="B31" s="87">
        <f t="shared" si="0"/>
        <v>1</v>
      </c>
      <c r="C31" s="62" t="s">
        <v>339</v>
      </c>
      <c r="D31" s="61" t="s">
        <v>340</v>
      </c>
      <c r="E31" s="61" t="s">
        <v>341</v>
      </c>
      <c r="F31" s="61" t="s">
        <v>342</v>
      </c>
      <c r="G31" s="96">
        <v>12</v>
      </c>
      <c r="H31" s="97" t="s">
        <v>343</v>
      </c>
      <c r="I31" s="113" t="s">
        <v>428</v>
      </c>
      <c r="J31" s="91">
        <f t="shared" si="3"/>
        <v>1200</v>
      </c>
      <c r="K31" s="65" t="s">
        <v>685</v>
      </c>
      <c r="L31" s="91">
        <v>5000</v>
      </c>
      <c r="M31" s="88">
        <v>0.5</v>
      </c>
      <c r="N31" s="379">
        <f t="shared" si="5"/>
        <v>2500</v>
      </c>
      <c r="O31" s="61"/>
      <c r="P31" s="88">
        <f t="shared" si="1"/>
        <v>6</v>
      </c>
    </row>
    <row r="32" spans="1:16" s="92" customFormat="1" ht="18" customHeight="1">
      <c r="A32" s="59">
        <v>27</v>
      </c>
      <c r="B32" s="87">
        <f t="shared" si="0"/>
        <v>1</v>
      </c>
      <c r="C32" s="62" t="s">
        <v>344</v>
      </c>
      <c r="D32" s="93">
        <v>120</v>
      </c>
      <c r="E32" s="90" t="s">
        <v>345</v>
      </c>
      <c r="F32" s="108"/>
      <c r="G32" s="96">
        <v>2</v>
      </c>
      <c r="H32" s="97" t="s">
        <v>346</v>
      </c>
      <c r="I32" s="113" t="s">
        <v>429</v>
      </c>
      <c r="J32" s="91">
        <f t="shared" si="3"/>
        <v>200</v>
      </c>
      <c r="K32" s="65" t="s">
        <v>685</v>
      </c>
      <c r="L32" s="91">
        <v>5000</v>
      </c>
      <c r="M32" s="88">
        <v>0.6</v>
      </c>
      <c r="N32" s="379">
        <f t="shared" si="5"/>
        <v>3000</v>
      </c>
      <c r="O32" s="61"/>
      <c r="P32" s="88">
        <f t="shared" si="1"/>
        <v>1.2</v>
      </c>
    </row>
    <row r="33" spans="1:16" s="92" customFormat="1" ht="18" customHeight="1">
      <c r="A33" s="59">
        <v>28</v>
      </c>
      <c r="B33" s="87">
        <f t="shared" si="0"/>
        <v>1</v>
      </c>
      <c r="C33" s="62" t="s">
        <v>175</v>
      </c>
      <c r="D33" s="93">
        <v>0</v>
      </c>
      <c r="E33" s="90" t="s">
        <v>347</v>
      </c>
      <c r="F33" s="108"/>
      <c r="G33" s="96">
        <v>4</v>
      </c>
      <c r="H33" s="97" t="s">
        <v>348</v>
      </c>
      <c r="I33" s="113" t="s">
        <v>428</v>
      </c>
      <c r="J33" s="91">
        <f t="shared" si="3"/>
        <v>400</v>
      </c>
      <c r="K33" s="65" t="s">
        <v>685</v>
      </c>
      <c r="L33" s="147">
        <v>5000</v>
      </c>
      <c r="M33" s="220">
        <v>0.6</v>
      </c>
      <c r="N33" s="147">
        <f t="shared" si="5"/>
        <v>3000</v>
      </c>
      <c r="O33" s="61"/>
      <c r="P33" s="88">
        <f t="shared" si="1"/>
        <v>2.4</v>
      </c>
    </row>
    <row r="34" spans="1:16" s="92" customFormat="1" ht="18" customHeight="1">
      <c r="A34" s="59">
        <v>29</v>
      </c>
      <c r="B34" s="87">
        <f t="shared" si="0"/>
        <v>1</v>
      </c>
      <c r="C34" s="60" t="s">
        <v>638</v>
      </c>
      <c r="D34" s="61" t="s">
        <v>426</v>
      </c>
      <c r="E34" s="61" t="s">
        <v>639</v>
      </c>
      <c r="F34" s="108"/>
      <c r="G34" s="96">
        <v>3</v>
      </c>
      <c r="H34" s="97" t="s">
        <v>349</v>
      </c>
      <c r="I34" s="113" t="s">
        <v>428</v>
      </c>
      <c r="J34" s="91">
        <f t="shared" si="3"/>
        <v>300</v>
      </c>
      <c r="K34" s="65" t="s">
        <v>685</v>
      </c>
      <c r="L34" s="110">
        <v>100</v>
      </c>
      <c r="M34" s="216">
        <v>50</v>
      </c>
      <c r="N34" s="379">
        <f t="shared" ref="N34:N40" si="6">L34*M34</f>
        <v>5000</v>
      </c>
      <c r="O34" s="61"/>
      <c r="P34" s="88">
        <f t="shared" si="1"/>
        <v>150</v>
      </c>
    </row>
    <row r="35" spans="1:16" s="92" customFormat="1" ht="18" customHeight="1">
      <c r="A35" s="59">
        <v>30</v>
      </c>
      <c r="B35" s="87">
        <f t="shared" si="0"/>
        <v>1</v>
      </c>
      <c r="C35" s="62" t="s">
        <v>350</v>
      </c>
      <c r="D35" s="93" t="s">
        <v>351</v>
      </c>
      <c r="E35" s="90" t="s">
        <v>352</v>
      </c>
      <c r="F35" s="108"/>
      <c r="G35" s="96">
        <v>1</v>
      </c>
      <c r="H35" s="97" t="s">
        <v>353</v>
      </c>
      <c r="I35" s="113" t="s">
        <v>429</v>
      </c>
      <c r="J35" s="91">
        <f t="shared" si="3"/>
        <v>100</v>
      </c>
      <c r="K35" s="65" t="s">
        <v>685</v>
      </c>
      <c r="L35" s="91">
        <v>5000</v>
      </c>
      <c r="M35" s="88">
        <v>0.6</v>
      </c>
      <c r="N35" s="379">
        <f t="shared" si="6"/>
        <v>3000</v>
      </c>
      <c r="O35" s="61"/>
      <c r="P35" s="88">
        <f t="shared" si="1"/>
        <v>0.6</v>
      </c>
    </row>
    <row r="36" spans="1:16" s="92" customFormat="1" ht="18" customHeight="1">
      <c r="A36" s="59">
        <v>31</v>
      </c>
      <c r="B36" s="87">
        <f t="shared" si="0"/>
        <v>1</v>
      </c>
      <c r="C36" s="62" t="s">
        <v>137</v>
      </c>
      <c r="D36" s="93" t="s">
        <v>222</v>
      </c>
      <c r="E36" s="90" t="s">
        <v>354</v>
      </c>
      <c r="F36" s="108"/>
      <c r="G36" s="96">
        <v>1</v>
      </c>
      <c r="H36" s="97" t="s">
        <v>355</v>
      </c>
      <c r="I36" s="113" t="s">
        <v>428</v>
      </c>
      <c r="J36" s="91">
        <f t="shared" si="3"/>
        <v>100</v>
      </c>
      <c r="K36" s="65" t="s">
        <v>685</v>
      </c>
      <c r="L36" s="110">
        <v>5000</v>
      </c>
      <c r="M36" s="216">
        <v>0.6</v>
      </c>
      <c r="N36" s="110">
        <f t="shared" si="6"/>
        <v>3000</v>
      </c>
      <c r="O36" s="61"/>
      <c r="P36" s="88">
        <f t="shared" si="1"/>
        <v>0.6</v>
      </c>
    </row>
    <row r="37" spans="1:16" s="92" customFormat="1" ht="18" customHeight="1">
      <c r="A37" s="59">
        <v>32</v>
      </c>
      <c r="B37" s="87">
        <f t="shared" si="0"/>
        <v>1</v>
      </c>
      <c r="C37" s="62" t="s">
        <v>128</v>
      </c>
      <c r="D37" s="61" t="s">
        <v>356</v>
      </c>
      <c r="E37" s="61" t="s">
        <v>357</v>
      </c>
      <c r="F37" s="61" t="s">
        <v>277</v>
      </c>
      <c r="G37" s="96">
        <v>1</v>
      </c>
      <c r="H37" s="97" t="s">
        <v>358</v>
      </c>
      <c r="I37" s="113" t="s">
        <v>428</v>
      </c>
      <c r="J37" s="91">
        <f t="shared" si="3"/>
        <v>100</v>
      </c>
      <c r="K37" s="65" t="s">
        <v>685</v>
      </c>
      <c r="L37" s="110">
        <v>5000</v>
      </c>
      <c r="M37" s="216">
        <v>1.2</v>
      </c>
      <c r="N37" s="110">
        <f t="shared" si="6"/>
        <v>6000</v>
      </c>
      <c r="O37" s="61"/>
      <c r="P37" s="88">
        <f t="shared" si="1"/>
        <v>1.2</v>
      </c>
    </row>
    <row r="38" spans="1:16" s="92" customFormat="1" ht="18" customHeight="1">
      <c r="A38" s="59">
        <v>33</v>
      </c>
      <c r="B38" s="87">
        <f t="shared" ref="B38:B58" si="7">COUNTIF(C:C,C38)</f>
        <v>1</v>
      </c>
      <c r="C38" s="62" t="s">
        <v>144</v>
      </c>
      <c r="D38" s="93">
        <v>200</v>
      </c>
      <c r="E38" s="90" t="s">
        <v>359</v>
      </c>
      <c r="F38" s="108"/>
      <c r="G38" s="96">
        <v>1</v>
      </c>
      <c r="H38" s="97" t="s">
        <v>360</v>
      </c>
      <c r="I38" s="113" t="s">
        <v>428</v>
      </c>
      <c r="J38" s="91">
        <f t="shared" si="3"/>
        <v>100</v>
      </c>
      <c r="K38" s="65" t="s">
        <v>685</v>
      </c>
      <c r="L38" s="39">
        <v>5000</v>
      </c>
      <c r="M38" s="216">
        <v>0.6</v>
      </c>
      <c r="N38" s="110">
        <f t="shared" si="6"/>
        <v>3000</v>
      </c>
      <c r="O38" s="61"/>
      <c r="P38" s="88">
        <f t="shared" si="1"/>
        <v>0.6</v>
      </c>
    </row>
    <row r="39" spans="1:16" s="92" customFormat="1" ht="18" customHeight="1">
      <c r="A39" s="59">
        <v>34</v>
      </c>
      <c r="B39" s="87">
        <f t="shared" si="7"/>
        <v>1</v>
      </c>
      <c r="C39" s="443" t="s">
        <v>361</v>
      </c>
      <c r="D39" s="444" t="s">
        <v>362</v>
      </c>
      <c r="E39" s="445" t="s">
        <v>363</v>
      </c>
      <c r="F39" s="446" t="s">
        <v>364</v>
      </c>
      <c r="G39" s="447">
        <v>3</v>
      </c>
      <c r="H39" s="448" t="s">
        <v>365</v>
      </c>
      <c r="I39" s="449" t="s">
        <v>429</v>
      </c>
      <c r="J39" s="450">
        <f t="shared" si="3"/>
        <v>300</v>
      </c>
      <c r="K39" s="454" t="s">
        <v>766</v>
      </c>
      <c r="L39" s="450">
        <v>300</v>
      </c>
      <c r="M39" s="455">
        <v>1832</v>
      </c>
      <c r="N39" s="453">
        <f t="shared" ref="N39" si="8">L39*M39</f>
        <v>549600</v>
      </c>
      <c r="O39" s="446" t="s">
        <v>767</v>
      </c>
      <c r="P39" s="88"/>
    </row>
    <row r="40" spans="1:16" s="92" customFormat="1" ht="18" customHeight="1">
      <c r="A40" s="59">
        <v>35</v>
      </c>
      <c r="B40" s="87">
        <f t="shared" si="7"/>
        <v>1</v>
      </c>
      <c r="C40" s="62" t="s">
        <v>366</v>
      </c>
      <c r="D40" s="93" t="s">
        <v>367</v>
      </c>
      <c r="E40" s="90" t="s">
        <v>368</v>
      </c>
      <c r="F40" s="61" t="s">
        <v>369</v>
      </c>
      <c r="G40" s="96">
        <v>1</v>
      </c>
      <c r="H40" s="97" t="s">
        <v>370</v>
      </c>
      <c r="I40" s="113" t="s">
        <v>428</v>
      </c>
      <c r="J40" s="91">
        <f t="shared" si="3"/>
        <v>100</v>
      </c>
      <c r="K40" s="65" t="s">
        <v>711</v>
      </c>
      <c r="L40" s="39">
        <v>100</v>
      </c>
      <c r="M40" s="213">
        <v>1493</v>
      </c>
      <c r="N40" s="110">
        <f t="shared" si="6"/>
        <v>149300</v>
      </c>
      <c r="O40" s="61"/>
      <c r="P40" s="88">
        <f t="shared" si="1"/>
        <v>1493</v>
      </c>
    </row>
    <row r="41" spans="1:16" s="92" customFormat="1" ht="18" customHeight="1">
      <c r="A41" s="59">
        <v>36</v>
      </c>
      <c r="B41" s="87">
        <f t="shared" si="7"/>
        <v>1</v>
      </c>
      <c r="C41" s="62" t="s">
        <v>371</v>
      </c>
      <c r="D41" s="93" t="s">
        <v>372</v>
      </c>
      <c r="E41" s="90" t="s">
        <v>373</v>
      </c>
      <c r="F41" s="61" t="s">
        <v>374</v>
      </c>
      <c r="G41" s="96">
        <v>2</v>
      </c>
      <c r="H41" s="97" t="s">
        <v>375</v>
      </c>
      <c r="I41" s="113" t="s">
        <v>429</v>
      </c>
      <c r="J41" s="91">
        <f t="shared" si="3"/>
        <v>200</v>
      </c>
      <c r="K41" s="65" t="s">
        <v>685</v>
      </c>
      <c r="L41" s="91">
        <v>200</v>
      </c>
      <c r="M41" s="88">
        <v>150</v>
      </c>
      <c r="N41" s="379">
        <f t="shared" ref="N41:N54" si="9">L41*M41</f>
        <v>30000</v>
      </c>
      <c r="O41" s="61"/>
      <c r="P41" s="88">
        <f t="shared" si="1"/>
        <v>300</v>
      </c>
    </row>
    <row r="42" spans="1:16" s="92" customFormat="1" ht="18" customHeight="1">
      <c r="A42" s="59">
        <v>37</v>
      </c>
      <c r="B42" s="87">
        <f t="shared" si="7"/>
        <v>1</v>
      </c>
      <c r="C42" s="62" t="s">
        <v>376</v>
      </c>
      <c r="D42" s="93" t="s">
        <v>377</v>
      </c>
      <c r="E42" s="90" t="s">
        <v>378</v>
      </c>
      <c r="F42" s="61" t="s">
        <v>374</v>
      </c>
      <c r="G42" s="96">
        <v>2</v>
      </c>
      <c r="H42" s="97" t="s">
        <v>379</v>
      </c>
      <c r="I42" s="113" t="s">
        <v>429</v>
      </c>
      <c r="J42" s="91">
        <f t="shared" si="3"/>
        <v>200</v>
      </c>
      <c r="K42" s="65" t="s">
        <v>685</v>
      </c>
      <c r="L42" s="91">
        <v>200</v>
      </c>
      <c r="M42" s="88">
        <v>1200</v>
      </c>
      <c r="N42" s="379">
        <f t="shared" si="9"/>
        <v>240000</v>
      </c>
      <c r="O42" s="61"/>
      <c r="P42" s="88">
        <f t="shared" si="1"/>
        <v>2400</v>
      </c>
    </row>
    <row r="43" spans="1:16" s="92" customFormat="1" ht="18" customHeight="1">
      <c r="A43" s="59">
        <v>38</v>
      </c>
      <c r="B43" s="87">
        <f t="shared" si="7"/>
        <v>1</v>
      </c>
      <c r="C43" s="62" t="s">
        <v>380</v>
      </c>
      <c r="D43" s="93" t="s">
        <v>381</v>
      </c>
      <c r="E43" s="90" t="s">
        <v>382</v>
      </c>
      <c r="F43" s="61" t="s">
        <v>383</v>
      </c>
      <c r="G43" s="96">
        <v>1</v>
      </c>
      <c r="H43" s="97" t="s">
        <v>384</v>
      </c>
      <c r="I43" s="113" t="s">
        <v>432</v>
      </c>
      <c r="J43" s="91">
        <f t="shared" si="3"/>
        <v>100</v>
      </c>
      <c r="K43" s="65" t="s">
        <v>685</v>
      </c>
      <c r="L43" s="91">
        <v>100</v>
      </c>
      <c r="M43" s="88">
        <v>2200</v>
      </c>
      <c r="N43" s="379">
        <f t="shared" si="9"/>
        <v>220000</v>
      </c>
      <c r="O43" s="61"/>
      <c r="P43" s="88">
        <f t="shared" si="1"/>
        <v>2200</v>
      </c>
    </row>
    <row r="44" spans="1:16" s="92" customFormat="1" ht="18" customHeight="1">
      <c r="A44" s="59">
        <v>39</v>
      </c>
      <c r="B44" s="87">
        <f t="shared" si="7"/>
        <v>1</v>
      </c>
      <c r="C44" s="62" t="s">
        <v>385</v>
      </c>
      <c r="D44" s="93" t="s">
        <v>386</v>
      </c>
      <c r="E44" s="114" t="s">
        <v>387</v>
      </c>
      <c r="F44" s="61" t="s">
        <v>388</v>
      </c>
      <c r="G44" s="96">
        <v>3</v>
      </c>
      <c r="H44" s="97" t="s">
        <v>389</v>
      </c>
      <c r="I44" s="113" t="s">
        <v>432</v>
      </c>
      <c r="J44" s="91">
        <f t="shared" si="3"/>
        <v>300</v>
      </c>
      <c r="K44" s="65" t="s">
        <v>685</v>
      </c>
      <c r="L44" s="91">
        <v>300</v>
      </c>
      <c r="M44" s="88">
        <v>1800</v>
      </c>
      <c r="N44" s="379">
        <f t="shared" si="9"/>
        <v>540000</v>
      </c>
      <c r="O44" s="61"/>
      <c r="P44" s="88">
        <f t="shared" si="1"/>
        <v>5400</v>
      </c>
    </row>
    <row r="45" spans="1:16" s="92" customFormat="1" ht="18" customHeight="1">
      <c r="A45" s="59">
        <v>40</v>
      </c>
      <c r="B45" s="87">
        <f t="shared" si="7"/>
        <v>1</v>
      </c>
      <c r="C45" s="62" t="s">
        <v>390</v>
      </c>
      <c r="D45" s="93" t="s">
        <v>391</v>
      </c>
      <c r="E45" s="90"/>
      <c r="F45" s="61" t="s">
        <v>383</v>
      </c>
      <c r="G45" s="96">
        <v>3</v>
      </c>
      <c r="H45" s="97" t="s">
        <v>392</v>
      </c>
      <c r="I45" s="113" t="s">
        <v>432</v>
      </c>
      <c r="J45" s="91">
        <f t="shared" si="3"/>
        <v>300</v>
      </c>
      <c r="K45" s="65" t="s">
        <v>685</v>
      </c>
      <c r="L45" s="91">
        <v>300</v>
      </c>
      <c r="M45" s="88">
        <v>540</v>
      </c>
      <c r="N45" s="379">
        <f t="shared" si="9"/>
        <v>162000</v>
      </c>
      <c r="O45" s="61"/>
      <c r="P45" s="88">
        <f t="shared" si="1"/>
        <v>1620</v>
      </c>
    </row>
    <row r="46" spans="1:16" s="92" customFormat="1" ht="18" customHeight="1">
      <c r="A46" s="59">
        <v>41</v>
      </c>
      <c r="B46" s="87">
        <f t="shared" si="7"/>
        <v>1</v>
      </c>
      <c r="C46" s="370" t="s">
        <v>393</v>
      </c>
      <c r="D46" s="376" t="s">
        <v>769</v>
      </c>
      <c r="E46" s="423" t="s">
        <v>394</v>
      </c>
      <c r="F46" s="371" t="s">
        <v>395</v>
      </c>
      <c r="G46" s="374">
        <v>1</v>
      </c>
      <c r="H46" s="377" t="s">
        <v>396</v>
      </c>
      <c r="I46" s="375" t="s">
        <v>430</v>
      </c>
      <c r="J46" s="392">
        <f t="shared" si="3"/>
        <v>100</v>
      </c>
      <c r="K46" s="160" t="s">
        <v>709</v>
      </c>
      <c r="L46" s="392">
        <v>100</v>
      </c>
      <c r="M46" s="395">
        <v>4000</v>
      </c>
      <c r="N46" s="393">
        <f t="shared" si="9"/>
        <v>400000</v>
      </c>
      <c r="O46" s="371"/>
      <c r="P46" s="395">
        <f t="shared" si="1"/>
        <v>4000</v>
      </c>
    </row>
    <row r="47" spans="1:16" s="92" customFormat="1" ht="18" customHeight="1">
      <c r="A47" s="59">
        <v>42</v>
      </c>
      <c r="B47" s="87">
        <f t="shared" si="7"/>
        <v>1</v>
      </c>
      <c r="C47" s="62" t="s">
        <v>397</v>
      </c>
      <c r="D47" s="93" t="s">
        <v>398</v>
      </c>
      <c r="E47" s="90" t="s">
        <v>399</v>
      </c>
      <c r="F47" s="61" t="s">
        <v>383</v>
      </c>
      <c r="G47" s="96">
        <v>1</v>
      </c>
      <c r="H47" s="97" t="s">
        <v>400</v>
      </c>
      <c r="I47" s="113" t="s">
        <v>432</v>
      </c>
      <c r="J47" s="91">
        <f t="shared" si="3"/>
        <v>100</v>
      </c>
      <c r="K47" s="65" t="s">
        <v>685</v>
      </c>
      <c r="L47" s="91">
        <v>100</v>
      </c>
      <c r="M47" s="88">
        <v>300</v>
      </c>
      <c r="N47" s="379">
        <f t="shared" si="9"/>
        <v>30000</v>
      </c>
      <c r="O47" s="61"/>
      <c r="P47" s="88">
        <f t="shared" si="1"/>
        <v>300</v>
      </c>
    </row>
    <row r="48" spans="1:16" s="92" customFormat="1" ht="18" customHeight="1">
      <c r="A48" s="59">
        <v>43</v>
      </c>
      <c r="B48" s="87">
        <f t="shared" si="7"/>
        <v>1</v>
      </c>
      <c r="C48" s="62" t="s">
        <v>401</v>
      </c>
      <c r="D48" s="93" t="s">
        <v>768</v>
      </c>
      <c r="E48" s="90" t="s">
        <v>402</v>
      </c>
      <c r="F48" s="61" t="s">
        <v>403</v>
      </c>
      <c r="G48" s="96">
        <v>1</v>
      </c>
      <c r="H48" s="97" t="s">
        <v>404</v>
      </c>
      <c r="I48" s="113" t="s">
        <v>432</v>
      </c>
      <c r="J48" s="91">
        <f t="shared" si="3"/>
        <v>100</v>
      </c>
      <c r="K48" s="65" t="s">
        <v>685</v>
      </c>
      <c r="L48" s="91">
        <v>100</v>
      </c>
      <c r="M48" s="88">
        <v>1650</v>
      </c>
      <c r="N48" s="379">
        <f t="shared" si="9"/>
        <v>165000</v>
      </c>
      <c r="O48" s="61"/>
      <c r="P48" s="88">
        <f t="shared" si="1"/>
        <v>1650</v>
      </c>
    </row>
    <row r="49" spans="1:17" s="92" customFormat="1" ht="18" customHeight="1">
      <c r="A49" s="59">
        <v>44</v>
      </c>
      <c r="B49" s="87">
        <f t="shared" si="7"/>
        <v>1</v>
      </c>
      <c r="C49" s="62" t="s">
        <v>405</v>
      </c>
      <c r="D49" s="93" t="s">
        <v>406</v>
      </c>
      <c r="E49" s="90" t="s">
        <v>407</v>
      </c>
      <c r="F49" s="61" t="s">
        <v>287</v>
      </c>
      <c r="G49" s="96">
        <v>6</v>
      </c>
      <c r="H49" s="97" t="s">
        <v>408</v>
      </c>
      <c r="I49" s="113" t="s">
        <v>432</v>
      </c>
      <c r="J49" s="91">
        <f t="shared" si="3"/>
        <v>600</v>
      </c>
      <c r="K49" s="65" t="s">
        <v>685</v>
      </c>
      <c r="L49" s="91">
        <v>600</v>
      </c>
      <c r="M49" s="88">
        <v>480</v>
      </c>
      <c r="N49" s="379">
        <f t="shared" si="9"/>
        <v>288000</v>
      </c>
      <c r="O49" s="61"/>
      <c r="P49" s="88">
        <f t="shared" si="1"/>
        <v>2880</v>
      </c>
    </row>
    <row r="50" spans="1:17" s="92" customFormat="1" ht="18" customHeight="1">
      <c r="A50" s="59">
        <v>45</v>
      </c>
      <c r="B50" s="87">
        <f t="shared" si="7"/>
        <v>1</v>
      </c>
      <c r="C50" s="62" t="s">
        <v>409</v>
      </c>
      <c r="D50" s="93" t="s">
        <v>410</v>
      </c>
      <c r="E50" s="90" t="s">
        <v>411</v>
      </c>
      <c r="F50" s="61" t="s">
        <v>383</v>
      </c>
      <c r="G50" s="96">
        <v>2</v>
      </c>
      <c r="H50" s="97" t="s">
        <v>412</v>
      </c>
      <c r="I50" s="113" t="s">
        <v>432</v>
      </c>
      <c r="J50" s="91">
        <f t="shared" si="3"/>
        <v>200</v>
      </c>
      <c r="K50" s="65" t="s">
        <v>685</v>
      </c>
      <c r="L50" s="91">
        <v>200</v>
      </c>
      <c r="M50" s="88">
        <v>350</v>
      </c>
      <c r="N50" s="379">
        <f t="shared" si="9"/>
        <v>70000</v>
      </c>
      <c r="O50" s="61"/>
      <c r="P50" s="88">
        <f t="shared" si="1"/>
        <v>700</v>
      </c>
    </row>
    <row r="51" spans="1:17" s="92" customFormat="1" ht="25.5" customHeight="1">
      <c r="A51" s="59">
        <v>46</v>
      </c>
      <c r="B51" s="87">
        <f t="shared" si="7"/>
        <v>1</v>
      </c>
      <c r="C51" s="62" t="s">
        <v>413</v>
      </c>
      <c r="D51" s="93" t="s">
        <v>414</v>
      </c>
      <c r="E51" s="90" t="s">
        <v>415</v>
      </c>
      <c r="F51" s="61" t="s">
        <v>416</v>
      </c>
      <c r="G51" s="96">
        <v>2</v>
      </c>
      <c r="H51" s="97" t="s">
        <v>417</v>
      </c>
      <c r="I51" s="113" t="s">
        <v>432</v>
      </c>
      <c r="J51" s="91">
        <f t="shared" si="3"/>
        <v>200</v>
      </c>
      <c r="K51" s="65" t="s">
        <v>685</v>
      </c>
      <c r="L51" s="91">
        <v>200</v>
      </c>
      <c r="M51" s="88">
        <v>300</v>
      </c>
      <c r="N51" s="379">
        <f t="shared" si="9"/>
        <v>60000</v>
      </c>
      <c r="O51" s="61"/>
      <c r="P51" s="88">
        <f t="shared" si="1"/>
        <v>600</v>
      </c>
    </row>
    <row r="52" spans="1:17" s="92" customFormat="1" ht="18" customHeight="1">
      <c r="A52" s="59">
        <v>47</v>
      </c>
      <c r="B52" s="87">
        <f t="shared" si="7"/>
        <v>1</v>
      </c>
      <c r="C52" s="62" t="s">
        <v>418</v>
      </c>
      <c r="D52" s="93" t="s">
        <v>419</v>
      </c>
      <c r="E52" s="90" t="s">
        <v>420</v>
      </c>
      <c r="F52" s="61" t="s">
        <v>383</v>
      </c>
      <c r="G52" s="96">
        <v>1</v>
      </c>
      <c r="H52" s="97" t="s">
        <v>421</v>
      </c>
      <c r="I52" s="113" t="s">
        <v>432</v>
      </c>
      <c r="J52" s="91">
        <f t="shared" si="3"/>
        <v>100</v>
      </c>
      <c r="K52" s="146" t="s">
        <v>685</v>
      </c>
      <c r="L52" s="389">
        <v>100</v>
      </c>
      <c r="M52" s="391">
        <v>180</v>
      </c>
      <c r="N52" s="381">
        <f t="shared" si="9"/>
        <v>18000</v>
      </c>
      <c r="O52" s="176"/>
      <c r="P52" s="88">
        <f t="shared" si="1"/>
        <v>180</v>
      </c>
    </row>
    <row r="53" spans="1:17" ht="18" customHeight="1">
      <c r="A53" s="59">
        <v>48</v>
      </c>
      <c r="B53" s="87">
        <f t="shared" si="7"/>
        <v>1</v>
      </c>
      <c r="C53" s="383" t="s">
        <v>212</v>
      </c>
      <c r="D53" s="384" t="s">
        <v>422</v>
      </c>
      <c r="E53" s="385" t="s">
        <v>423</v>
      </c>
      <c r="F53" s="176" t="s">
        <v>424</v>
      </c>
      <c r="G53" s="386">
        <v>1</v>
      </c>
      <c r="H53" s="387" t="s">
        <v>425</v>
      </c>
      <c r="I53" s="388" t="s">
        <v>429</v>
      </c>
      <c r="J53" s="389">
        <f t="shared" si="3"/>
        <v>100</v>
      </c>
      <c r="K53" s="308" t="s">
        <v>685</v>
      </c>
      <c r="L53" s="193">
        <v>1000</v>
      </c>
      <c r="M53" s="226">
        <v>115</v>
      </c>
      <c r="N53" s="193">
        <f t="shared" si="9"/>
        <v>115000</v>
      </c>
      <c r="O53" s="94"/>
      <c r="P53" s="88">
        <f t="shared" si="1"/>
        <v>115</v>
      </c>
    </row>
    <row r="54" spans="1:17" ht="18" customHeight="1">
      <c r="A54" s="59">
        <v>49</v>
      </c>
      <c r="B54" s="87">
        <f t="shared" si="7"/>
        <v>1</v>
      </c>
      <c r="C54" s="60" t="s">
        <v>723</v>
      </c>
      <c r="D54" s="176" t="s">
        <v>718</v>
      </c>
      <c r="E54" s="177" t="s">
        <v>724</v>
      </c>
      <c r="F54" s="26" t="s">
        <v>725</v>
      </c>
      <c r="G54" s="386">
        <v>1</v>
      </c>
      <c r="H54" s="387"/>
      <c r="I54" s="388"/>
      <c r="J54" s="389">
        <f t="shared" si="3"/>
        <v>100</v>
      </c>
      <c r="K54" s="308" t="s">
        <v>701</v>
      </c>
      <c r="L54" s="193">
        <v>500</v>
      </c>
      <c r="M54" s="226">
        <v>104</v>
      </c>
      <c r="N54" s="193">
        <f t="shared" si="9"/>
        <v>52000</v>
      </c>
      <c r="O54" s="94"/>
      <c r="P54" s="88">
        <f t="shared" si="1"/>
        <v>104</v>
      </c>
    </row>
    <row r="55" spans="1:17" ht="18" customHeight="1">
      <c r="A55" s="59">
        <v>50</v>
      </c>
      <c r="B55" s="87">
        <f t="shared" si="7"/>
        <v>0</v>
      </c>
      <c r="C55" s="390"/>
      <c r="D55" s="61" t="s">
        <v>713</v>
      </c>
      <c r="E55" s="94" t="s">
        <v>714</v>
      </c>
      <c r="F55" s="151" t="s">
        <v>470</v>
      </c>
      <c r="G55" s="390">
        <v>1</v>
      </c>
      <c r="H55" s="240"/>
      <c r="I55" s="240"/>
      <c r="J55" s="389">
        <f t="shared" si="3"/>
        <v>100</v>
      </c>
      <c r="K55" s="151" t="s">
        <v>470</v>
      </c>
      <c r="L55" s="182">
        <v>200</v>
      </c>
      <c r="M55" s="182">
        <v>4400</v>
      </c>
      <c r="N55" s="193">
        <f t="shared" ref="N55:N59" si="10">L55*M55</f>
        <v>880000</v>
      </c>
      <c r="O55" s="94"/>
      <c r="P55" s="88">
        <f t="shared" si="1"/>
        <v>4400</v>
      </c>
    </row>
    <row r="56" spans="1:17" ht="18" customHeight="1">
      <c r="A56" s="59">
        <v>51</v>
      </c>
      <c r="B56" s="87">
        <f t="shared" si="7"/>
        <v>0</v>
      </c>
      <c r="C56" s="390"/>
      <c r="D56" s="181" t="s">
        <v>715</v>
      </c>
      <c r="E56" s="181"/>
      <c r="F56" s="181" t="s">
        <v>474</v>
      </c>
      <c r="G56" s="390">
        <v>1</v>
      </c>
      <c r="H56" s="240"/>
      <c r="I56" s="240"/>
      <c r="J56" s="389">
        <f t="shared" si="3"/>
        <v>100</v>
      </c>
      <c r="K56" s="181" t="s">
        <v>474</v>
      </c>
      <c r="L56" s="182">
        <v>100</v>
      </c>
      <c r="M56" s="182">
        <v>5000</v>
      </c>
      <c r="N56" s="193">
        <f t="shared" si="10"/>
        <v>500000</v>
      </c>
      <c r="O56" s="94"/>
      <c r="P56" s="88">
        <f t="shared" si="1"/>
        <v>5000</v>
      </c>
    </row>
    <row r="57" spans="1:17" ht="18" customHeight="1">
      <c r="A57" s="59">
        <v>52</v>
      </c>
      <c r="B57" s="87">
        <f t="shared" si="7"/>
        <v>0</v>
      </c>
      <c r="C57" s="390"/>
      <c r="D57" s="181" t="s">
        <v>716</v>
      </c>
      <c r="E57" s="181"/>
      <c r="F57" s="181" t="s">
        <v>474</v>
      </c>
      <c r="G57" s="390">
        <v>1</v>
      </c>
      <c r="H57" s="240"/>
      <c r="I57" s="240"/>
      <c r="J57" s="389">
        <f t="shared" si="3"/>
        <v>100</v>
      </c>
      <c r="K57" s="181" t="s">
        <v>474</v>
      </c>
      <c r="L57" s="182">
        <v>100</v>
      </c>
      <c r="M57" s="182">
        <v>5000</v>
      </c>
      <c r="N57" s="193">
        <f t="shared" si="10"/>
        <v>500000</v>
      </c>
      <c r="O57" s="94"/>
      <c r="P57" s="88">
        <f t="shared" si="1"/>
        <v>5000</v>
      </c>
    </row>
    <row r="58" spans="1:17" ht="18" customHeight="1">
      <c r="A58" s="59">
        <v>53</v>
      </c>
      <c r="B58" s="87">
        <f t="shared" si="7"/>
        <v>0</v>
      </c>
      <c r="C58" s="390"/>
      <c r="D58" s="181" t="s">
        <v>717</v>
      </c>
      <c r="E58" s="181"/>
      <c r="F58" s="181" t="s">
        <v>476</v>
      </c>
      <c r="G58" s="390">
        <v>1</v>
      </c>
      <c r="H58" s="240"/>
      <c r="I58" s="240"/>
      <c r="J58" s="91">
        <f t="shared" si="3"/>
        <v>100</v>
      </c>
      <c r="K58" s="181" t="s">
        <v>476</v>
      </c>
      <c r="L58" s="182">
        <v>100</v>
      </c>
      <c r="M58" s="182">
        <v>26500</v>
      </c>
      <c r="N58" s="193">
        <f t="shared" si="10"/>
        <v>2650000</v>
      </c>
      <c r="O58" s="94"/>
      <c r="P58" s="88">
        <f t="shared" si="1"/>
        <v>26500</v>
      </c>
    </row>
    <row r="59" spans="1:17" ht="18" customHeight="1">
      <c r="A59" s="59">
        <v>54</v>
      </c>
      <c r="B59" s="87">
        <v>0</v>
      </c>
      <c r="C59" s="390"/>
      <c r="D59" s="181" t="s">
        <v>758</v>
      </c>
      <c r="E59" s="181" t="s">
        <v>757</v>
      </c>
      <c r="F59" s="181" t="s">
        <v>708</v>
      </c>
      <c r="G59" s="390">
        <v>1</v>
      </c>
      <c r="H59" s="240"/>
      <c r="I59" s="240"/>
      <c r="J59" s="91">
        <f t="shared" si="3"/>
        <v>100</v>
      </c>
      <c r="K59" s="181" t="s">
        <v>708</v>
      </c>
      <c r="L59" s="182">
        <v>50</v>
      </c>
      <c r="M59" s="182">
        <v>8587</v>
      </c>
      <c r="N59" s="193">
        <f t="shared" si="10"/>
        <v>429350</v>
      </c>
      <c r="O59" s="94"/>
      <c r="P59" s="88">
        <f t="shared" si="1"/>
        <v>8587</v>
      </c>
    </row>
    <row r="60" spans="1:17" s="3" customFormat="1" ht="26.25" customHeight="1">
      <c r="A60" s="181"/>
      <c r="B60" s="195"/>
      <c r="C60" s="196"/>
      <c r="D60" s="195" t="s">
        <v>482</v>
      </c>
      <c r="E60" s="195"/>
      <c r="F60" s="196"/>
      <c r="G60" s="196"/>
      <c r="H60" s="197"/>
      <c r="I60" s="198"/>
      <c r="J60" s="195"/>
      <c r="K60" s="230"/>
      <c r="L60" s="230"/>
      <c r="M60" s="396"/>
      <c r="N60" s="212">
        <f>SUM(N25:N59)</f>
        <v>8427040</v>
      </c>
      <c r="O60" s="232"/>
      <c r="P60" s="422">
        <f>SUM(P6:P59)</f>
        <v>82134.03</v>
      </c>
      <c r="Q60" s="6"/>
    </row>
    <row r="61" spans="1:17" ht="18" customHeight="1">
      <c r="J61" s="16"/>
      <c r="N61" s="3"/>
    </row>
    <row r="62" spans="1:17" ht="18" customHeight="1">
      <c r="J62" s="16"/>
      <c r="N62" s="3"/>
    </row>
    <row r="63" spans="1:17" ht="18" customHeight="1">
      <c r="J63" s="16"/>
      <c r="N63" s="3"/>
    </row>
    <row r="64" spans="1:17" ht="18" customHeight="1">
      <c r="J64" s="16"/>
      <c r="N64" s="3"/>
    </row>
    <row r="65" spans="10:14" ht="18" customHeight="1">
      <c r="J65" s="16"/>
      <c r="N65" s="3"/>
    </row>
    <row r="66" spans="10:14" ht="18" customHeight="1">
      <c r="J66" s="16"/>
      <c r="N66" s="3"/>
    </row>
    <row r="67" spans="10:14" ht="18" customHeight="1">
      <c r="J67" s="16"/>
      <c r="N67" s="3"/>
    </row>
    <row r="68" spans="10:14" ht="18" customHeight="1">
      <c r="J68" s="16"/>
      <c r="N68" s="3"/>
    </row>
    <row r="69" spans="10:14" ht="18" customHeight="1">
      <c r="J69" s="16"/>
      <c r="N69" s="3"/>
    </row>
    <row r="70" spans="10:14" ht="18" customHeight="1">
      <c r="J70" s="16"/>
      <c r="N70" s="3"/>
    </row>
    <row r="71" spans="10:14" ht="18" customHeight="1">
      <c r="J71" s="16"/>
      <c r="N71" s="3"/>
    </row>
    <row r="72" spans="10:14" ht="18" customHeight="1">
      <c r="J72" s="16"/>
      <c r="N72" s="3"/>
    </row>
    <row r="73" spans="10:14" ht="18" customHeight="1">
      <c r="J73" s="16"/>
      <c r="N73" s="3"/>
    </row>
    <row r="74" spans="10:14" ht="18" customHeight="1">
      <c r="J74" s="16"/>
      <c r="N74" s="3"/>
    </row>
    <row r="75" spans="10:14" ht="18" customHeight="1">
      <c r="J75" s="16"/>
      <c r="N75" s="3"/>
    </row>
    <row r="76" spans="10:14" ht="18" customHeight="1">
      <c r="J76" s="16"/>
      <c r="N76" s="3"/>
    </row>
    <row r="77" spans="10:14" ht="18" customHeight="1">
      <c r="J77" s="16"/>
      <c r="N77" s="3"/>
    </row>
    <row r="78" spans="10:14" ht="18" customHeight="1">
      <c r="J78" s="16"/>
      <c r="N78" s="3"/>
    </row>
    <row r="79" spans="10:14" ht="18" customHeight="1">
      <c r="J79" s="16"/>
      <c r="N79" s="3"/>
    </row>
    <row r="80" spans="10:14" ht="18" customHeight="1">
      <c r="J80" s="16"/>
      <c r="N80" s="3"/>
    </row>
    <row r="81" spans="10:14" ht="18" customHeight="1">
      <c r="J81" s="16"/>
      <c r="N81" s="3"/>
    </row>
    <row r="82" spans="10:14" ht="18" customHeight="1">
      <c r="J82" s="16"/>
      <c r="N82" s="3"/>
    </row>
    <row r="83" spans="10:14" ht="18" customHeight="1">
      <c r="J83" s="16"/>
      <c r="N83" s="3"/>
    </row>
    <row r="84" spans="10:14" ht="18" customHeight="1">
      <c r="J84" s="16"/>
      <c r="N84" s="3"/>
    </row>
    <row r="85" spans="10:14" ht="18" customHeight="1">
      <c r="J85" s="16"/>
      <c r="N85" s="3"/>
    </row>
    <row r="86" spans="10:14" ht="18" customHeight="1">
      <c r="J86" s="16"/>
      <c r="N86" s="3"/>
    </row>
    <row r="87" spans="10:14" ht="18" customHeight="1">
      <c r="J87" s="16"/>
      <c r="N87" s="3"/>
    </row>
    <row r="88" spans="10:14" ht="18" customHeight="1">
      <c r="J88" s="16"/>
      <c r="N88" s="3"/>
    </row>
    <row r="89" spans="10:14" ht="18" customHeight="1">
      <c r="J89" s="16"/>
      <c r="N89" s="3"/>
    </row>
    <row r="90" spans="10:14" ht="18" customHeight="1">
      <c r="J90" s="16"/>
      <c r="N90" s="3"/>
    </row>
    <row r="91" spans="10:14" ht="18" customHeight="1">
      <c r="J91" s="3"/>
      <c r="N91" s="16"/>
    </row>
    <row r="92" spans="10:14" ht="18" customHeight="1">
      <c r="J92" s="3"/>
      <c r="N92" s="16"/>
    </row>
    <row r="93" spans="10:14" ht="18" customHeight="1">
      <c r="J93" s="3"/>
      <c r="N93" s="16"/>
    </row>
    <row r="94" spans="10:14" ht="18" customHeight="1">
      <c r="J94" s="3"/>
      <c r="N94" s="16"/>
    </row>
    <row r="95" spans="10:14" ht="18" customHeight="1">
      <c r="J95" s="3"/>
      <c r="N95" s="16"/>
    </row>
    <row r="96" spans="10:14" ht="18" customHeight="1">
      <c r="J96" s="3"/>
      <c r="N96" s="16"/>
    </row>
    <row r="97" spans="10:14" ht="18" customHeight="1">
      <c r="J97" s="3"/>
      <c r="N97" s="16"/>
    </row>
    <row r="98" spans="10:14" ht="18" customHeight="1">
      <c r="J98" s="3"/>
      <c r="N98" s="16"/>
    </row>
    <row r="99" spans="10:14" ht="18" customHeight="1">
      <c r="J99" s="3"/>
      <c r="N99" s="16"/>
    </row>
    <row r="100" spans="10:14" ht="18" customHeight="1">
      <c r="J100" s="3"/>
      <c r="N100" s="16"/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56" fitToHeight="0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zoomScale="71" zoomScaleNormal="71" workbookViewId="0">
      <selection activeCell="F37" sqref="F37"/>
    </sheetView>
  </sheetViews>
  <sheetFormatPr defaultRowHeight="13.5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5.75" style="3" customWidth="1"/>
    <col min="6" max="6" width="23.25" style="6" customWidth="1"/>
    <col min="7" max="7" width="12" style="6" customWidth="1"/>
    <col min="8" max="8" width="40" style="11" customWidth="1"/>
    <col min="9" max="11" width="21.875" style="8" customWidth="1"/>
    <col min="12" max="12" width="19.75" style="3" customWidth="1"/>
    <col min="13" max="14" width="20.875" style="3" customWidth="1"/>
    <col min="15" max="15" width="20.875" style="6" customWidth="1"/>
    <col min="16" max="16" width="33.125" style="16" customWidth="1"/>
    <col min="17" max="17" width="9" style="3" customWidth="1"/>
    <col min="18" max="16384" width="9" style="3"/>
  </cols>
  <sheetData>
    <row r="1" spans="1:16">
      <c r="A1" s="706" t="s">
        <v>0</v>
      </c>
      <c r="B1" s="707"/>
      <c r="C1" s="707"/>
      <c r="D1" s="707"/>
      <c r="E1" s="707"/>
      <c r="F1" s="707"/>
      <c r="G1" s="707"/>
      <c r="H1" s="708"/>
      <c r="I1" s="9"/>
      <c r="J1" s="9"/>
      <c r="K1" s="9"/>
      <c r="L1" s="63"/>
      <c r="M1" s="63"/>
      <c r="N1" s="63"/>
      <c r="O1" s="8"/>
    </row>
    <row r="2" spans="1:16" ht="64.5" customHeight="1">
      <c r="A2" s="709"/>
      <c r="B2" s="710"/>
      <c r="C2" s="710"/>
      <c r="D2" s="710"/>
      <c r="E2" s="710"/>
      <c r="F2" s="710"/>
      <c r="G2" s="710"/>
      <c r="H2" s="711"/>
      <c r="I2" s="9"/>
      <c r="J2" s="9"/>
      <c r="K2" s="9"/>
      <c r="L2" s="63"/>
      <c r="M2" s="63"/>
      <c r="N2" s="63"/>
      <c r="O2" s="8"/>
    </row>
    <row r="3" spans="1:16" s="5" customFormat="1" ht="18" customHeight="1">
      <c r="A3" s="712" t="s">
        <v>1</v>
      </c>
      <c r="B3" s="713"/>
      <c r="C3" s="714"/>
      <c r="D3" s="102"/>
      <c r="E3" s="102" t="s">
        <v>2</v>
      </c>
      <c r="F3" s="233" t="s">
        <v>3</v>
      </c>
      <c r="G3" s="69" t="s">
        <v>4</v>
      </c>
      <c r="H3" s="10" t="s">
        <v>5</v>
      </c>
      <c r="I3" s="9"/>
      <c r="J3" s="9"/>
      <c r="K3" s="9"/>
      <c r="L3" s="63"/>
      <c r="M3" s="63"/>
      <c r="N3" s="63"/>
      <c r="O3" s="8"/>
      <c r="P3" s="16"/>
    </row>
    <row r="4" spans="1:16" s="5" customFormat="1" ht="17.25" thickBot="1">
      <c r="A4" s="715" t="s">
        <v>6</v>
      </c>
      <c r="B4" s="716"/>
      <c r="C4" s="717"/>
      <c r="D4" s="13" t="s">
        <v>484</v>
      </c>
      <c r="E4" s="26" t="s">
        <v>8</v>
      </c>
      <c r="F4" s="14" t="s">
        <v>3</v>
      </c>
      <c r="G4" s="27" t="s">
        <v>9</v>
      </c>
      <c r="H4" s="15">
        <v>42775</v>
      </c>
      <c r="I4" s="289" t="s">
        <v>485</v>
      </c>
      <c r="J4" s="290">
        <v>1000</v>
      </c>
      <c r="K4" s="115" t="s">
        <v>582</v>
      </c>
      <c r="L4" s="115"/>
      <c r="M4" s="100"/>
      <c r="N4" s="100"/>
      <c r="O4" s="66"/>
      <c r="P4" s="16"/>
    </row>
    <row r="5" spans="1:16" s="5" customFormat="1" ht="16.5">
      <c r="A5" s="18" t="s">
        <v>11</v>
      </c>
      <c r="B5" s="18" t="s">
        <v>12</v>
      </c>
      <c r="C5" s="19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50" t="s">
        <v>486</v>
      </c>
      <c r="J5" s="104" t="s">
        <v>561</v>
      </c>
      <c r="K5" s="104" t="s">
        <v>564</v>
      </c>
      <c r="L5" s="252" t="s">
        <v>562</v>
      </c>
      <c r="M5" s="104" t="s">
        <v>563</v>
      </c>
      <c r="N5" s="104" t="s">
        <v>756</v>
      </c>
      <c r="O5" s="420" t="s">
        <v>755</v>
      </c>
    </row>
    <row r="6" spans="1:16" s="23" customFormat="1" ht="18" customHeight="1">
      <c r="A6" s="59">
        <v>1</v>
      </c>
      <c r="B6" s="87">
        <f t="shared" ref="B6:B31" si="0">COUNTIF(C:C,C6)</f>
        <v>1</v>
      </c>
      <c r="C6" s="247" t="s">
        <v>61</v>
      </c>
      <c r="D6" s="167" t="s">
        <v>62</v>
      </c>
      <c r="E6" s="167" t="s">
        <v>63</v>
      </c>
      <c r="F6" s="248" t="s">
        <v>28</v>
      </c>
      <c r="G6" s="249">
        <v>2</v>
      </c>
      <c r="H6" s="266" t="s">
        <v>487</v>
      </c>
      <c r="I6" s="267">
        <f>G6*$J$4</f>
        <v>2000</v>
      </c>
      <c r="J6" s="167" t="s">
        <v>579</v>
      </c>
      <c r="K6" s="201">
        <v>3000</v>
      </c>
      <c r="L6" s="217">
        <v>5</v>
      </c>
      <c r="M6" s="173">
        <f t="shared" ref="M6" si="1">K6*L6</f>
        <v>15000</v>
      </c>
      <c r="N6" s="70"/>
      <c r="O6" s="88">
        <f>G6*L6</f>
        <v>10</v>
      </c>
    </row>
    <row r="7" spans="1:16" s="23" customFormat="1" ht="18" customHeight="1">
      <c r="A7" s="59">
        <v>2</v>
      </c>
      <c r="B7" s="87">
        <f t="shared" si="0"/>
        <v>1</v>
      </c>
      <c r="C7" s="238" t="s">
        <v>48</v>
      </c>
      <c r="D7" s="235" t="s">
        <v>488</v>
      </c>
      <c r="E7" s="235" t="s">
        <v>489</v>
      </c>
      <c r="F7" s="254" t="s">
        <v>490</v>
      </c>
      <c r="G7" s="236">
        <v>1</v>
      </c>
      <c r="H7" s="425" t="s">
        <v>763</v>
      </c>
      <c r="I7" s="251">
        <f t="shared" ref="I7:I10" si="2">G7*$J$4</f>
        <v>1000</v>
      </c>
      <c r="J7" s="65" t="s">
        <v>31</v>
      </c>
      <c r="K7" s="68">
        <v>4000</v>
      </c>
      <c r="L7" s="215">
        <v>1.2</v>
      </c>
      <c r="M7" s="68">
        <f t="shared" ref="M7" si="3">K7*L7</f>
        <v>4800</v>
      </c>
      <c r="N7" s="70"/>
      <c r="O7" s="88">
        <f t="shared" ref="O7:O35" si="4">G7*L7</f>
        <v>1.2</v>
      </c>
    </row>
    <row r="8" spans="1:16" s="23" customFormat="1" ht="18" customHeight="1">
      <c r="A8" s="59">
        <v>3</v>
      </c>
      <c r="B8" s="87">
        <f t="shared" si="0"/>
        <v>1</v>
      </c>
      <c r="C8" s="234" t="s">
        <v>59</v>
      </c>
      <c r="D8" s="239" t="s">
        <v>491</v>
      </c>
      <c r="E8" s="89" t="s">
        <v>492</v>
      </c>
      <c r="F8" s="255" t="s">
        <v>493</v>
      </c>
      <c r="G8" s="236">
        <v>1</v>
      </c>
      <c r="H8" s="237" t="s">
        <v>494</v>
      </c>
      <c r="I8" s="251">
        <f t="shared" si="2"/>
        <v>1000</v>
      </c>
      <c r="J8" s="65" t="s">
        <v>31</v>
      </c>
      <c r="K8" s="39">
        <v>2000</v>
      </c>
      <c r="L8" s="213">
        <v>47</v>
      </c>
      <c r="M8" s="39">
        <f>K8*L8</f>
        <v>94000</v>
      </c>
      <c r="N8" s="70"/>
      <c r="O8" s="88">
        <f t="shared" si="4"/>
        <v>47</v>
      </c>
    </row>
    <row r="9" spans="1:16" s="23" customFormat="1" ht="18" customHeight="1">
      <c r="A9" s="59">
        <v>4</v>
      </c>
      <c r="B9" s="87">
        <f t="shared" si="0"/>
        <v>1</v>
      </c>
      <c r="C9" s="234" t="s">
        <v>55</v>
      </c>
      <c r="D9" s="235" t="s">
        <v>495</v>
      </c>
      <c r="E9" s="235" t="s">
        <v>496</v>
      </c>
      <c r="F9" s="254" t="s">
        <v>497</v>
      </c>
      <c r="G9" s="236">
        <v>1</v>
      </c>
      <c r="H9" s="237" t="s">
        <v>498</v>
      </c>
      <c r="I9" s="251">
        <f t="shared" si="2"/>
        <v>1000</v>
      </c>
      <c r="J9" s="65" t="s">
        <v>31</v>
      </c>
      <c r="K9" s="39">
        <v>4000</v>
      </c>
      <c r="L9" s="213">
        <v>5.25</v>
      </c>
      <c r="M9" s="39">
        <f t="shared" ref="M9:M12" si="5">K9*L9</f>
        <v>21000</v>
      </c>
      <c r="N9" s="70"/>
      <c r="O9" s="88">
        <f t="shared" si="4"/>
        <v>5.25</v>
      </c>
    </row>
    <row r="10" spans="1:16" s="23" customFormat="1" ht="18" customHeight="1">
      <c r="A10" s="59">
        <v>5</v>
      </c>
      <c r="B10" s="87">
        <f t="shared" si="0"/>
        <v>1</v>
      </c>
      <c r="C10" s="234" t="s">
        <v>66</v>
      </c>
      <c r="D10" s="239" t="s">
        <v>67</v>
      </c>
      <c r="E10" s="235" t="s">
        <v>499</v>
      </c>
      <c r="F10" s="255"/>
      <c r="G10" s="236">
        <v>1</v>
      </c>
      <c r="H10" s="237" t="s">
        <v>29</v>
      </c>
      <c r="I10" s="251">
        <f t="shared" si="2"/>
        <v>1000</v>
      </c>
      <c r="J10" s="65" t="s">
        <v>31</v>
      </c>
      <c r="K10" s="39">
        <v>4000</v>
      </c>
      <c r="L10" s="213">
        <v>6.29</v>
      </c>
      <c r="M10" s="39">
        <f t="shared" si="5"/>
        <v>25160</v>
      </c>
      <c r="N10" s="70"/>
      <c r="O10" s="88">
        <f t="shared" si="4"/>
        <v>6.29</v>
      </c>
    </row>
    <row r="11" spans="1:16" s="23" customFormat="1" ht="21" customHeight="1">
      <c r="A11" s="59">
        <v>6</v>
      </c>
      <c r="B11" s="87">
        <f t="shared" si="0"/>
        <v>1</v>
      </c>
      <c r="C11" s="261" t="s">
        <v>500</v>
      </c>
      <c r="D11" s="262" t="s">
        <v>501</v>
      </c>
      <c r="E11" s="263" t="s">
        <v>502</v>
      </c>
      <c r="F11" s="264" t="s">
        <v>503</v>
      </c>
      <c r="G11" s="265">
        <v>6</v>
      </c>
      <c r="H11" s="266" t="s">
        <v>504</v>
      </c>
      <c r="I11" s="267">
        <f>G11*$J$4</f>
        <v>6000</v>
      </c>
      <c r="J11" s="268" t="s">
        <v>569</v>
      </c>
      <c r="K11" s="269">
        <v>6500</v>
      </c>
      <c r="L11" s="270">
        <v>50</v>
      </c>
      <c r="M11" s="173">
        <f t="shared" si="5"/>
        <v>325000</v>
      </c>
      <c r="N11" s="70"/>
      <c r="O11" s="88">
        <f t="shared" si="4"/>
        <v>300</v>
      </c>
    </row>
    <row r="12" spans="1:16" s="23" customFormat="1" ht="18" customHeight="1">
      <c r="A12" s="59">
        <v>7</v>
      </c>
      <c r="B12" s="87">
        <f t="shared" si="0"/>
        <v>1</v>
      </c>
      <c r="C12" s="261" t="s">
        <v>505</v>
      </c>
      <c r="D12" s="262" t="s">
        <v>506</v>
      </c>
      <c r="E12" s="263" t="s">
        <v>507</v>
      </c>
      <c r="F12" s="264" t="s">
        <v>503</v>
      </c>
      <c r="G12" s="265">
        <v>6</v>
      </c>
      <c r="H12" s="266" t="s">
        <v>508</v>
      </c>
      <c r="I12" s="267">
        <f>G12*$J$4</f>
        <v>6000</v>
      </c>
      <c r="J12" s="268" t="s">
        <v>569</v>
      </c>
      <c r="K12" s="269">
        <v>1000</v>
      </c>
      <c r="L12" s="270">
        <v>27</v>
      </c>
      <c r="M12" s="173">
        <f t="shared" si="5"/>
        <v>27000</v>
      </c>
      <c r="N12" s="70"/>
      <c r="O12" s="88">
        <f t="shared" si="4"/>
        <v>162</v>
      </c>
    </row>
    <row r="13" spans="1:16" s="23" customFormat="1" ht="18" customHeight="1">
      <c r="A13" s="59">
        <v>8</v>
      </c>
      <c r="B13" s="87">
        <f t="shared" si="0"/>
        <v>1</v>
      </c>
      <c r="C13" s="234" t="s">
        <v>80</v>
      </c>
      <c r="D13" s="239" t="s">
        <v>509</v>
      </c>
      <c r="E13" s="89" t="s">
        <v>510</v>
      </c>
      <c r="F13" s="256" t="s">
        <v>511</v>
      </c>
      <c r="G13" s="236">
        <v>5</v>
      </c>
      <c r="H13" s="237" t="s">
        <v>512</v>
      </c>
      <c r="I13" s="251">
        <f t="shared" ref="I13" si="6">G13*$J$4</f>
        <v>5000</v>
      </c>
      <c r="J13" s="65" t="s">
        <v>31</v>
      </c>
      <c r="K13" s="39">
        <v>3000</v>
      </c>
      <c r="L13" s="213">
        <v>15.6</v>
      </c>
      <c r="M13" s="39">
        <f t="shared" ref="M13:M14" si="7">K13*L13</f>
        <v>46800</v>
      </c>
      <c r="N13" s="70"/>
      <c r="O13" s="88">
        <f t="shared" si="4"/>
        <v>78</v>
      </c>
    </row>
    <row r="14" spans="1:16" s="23" customFormat="1" ht="18" customHeight="1">
      <c r="A14" s="59">
        <v>9</v>
      </c>
      <c r="B14" s="87">
        <f t="shared" si="0"/>
        <v>0</v>
      </c>
      <c r="C14" s="274"/>
      <c r="D14" s="262" t="s">
        <v>513</v>
      </c>
      <c r="E14" s="266"/>
      <c r="F14" s="265"/>
      <c r="G14" s="265">
        <v>1</v>
      </c>
      <c r="H14" s="266" t="s">
        <v>103</v>
      </c>
      <c r="I14" s="267">
        <f>G14*$J$4</f>
        <v>1000</v>
      </c>
      <c r="J14" s="268"/>
      <c r="K14" s="270">
        <v>1000</v>
      </c>
      <c r="L14" s="284">
        <v>16.5</v>
      </c>
      <c r="M14" s="173">
        <f t="shared" si="7"/>
        <v>16500</v>
      </c>
      <c r="N14" s="70"/>
      <c r="O14" s="88">
        <f t="shared" si="4"/>
        <v>16.5</v>
      </c>
    </row>
    <row r="15" spans="1:16" s="23" customFormat="1" ht="18" customHeight="1">
      <c r="A15" s="59">
        <v>10</v>
      </c>
      <c r="B15" s="87">
        <f t="shared" si="0"/>
        <v>1</v>
      </c>
      <c r="C15" s="234" t="s">
        <v>114</v>
      </c>
      <c r="D15" s="93" t="s">
        <v>514</v>
      </c>
      <c r="E15" s="93" t="s">
        <v>515</v>
      </c>
      <c r="F15" s="257" t="s">
        <v>374</v>
      </c>
      <c r="G15" s="236">
        <v>5</v>
      </c>
      <c r="H15" s="237" t="s">
        <v>516</v>
      </c>
      <c r="I15" s="251">
        <f t="shared" ref="I15:I33" si="8">G15*$J$4</f>
        <v>5000</v>
      </c>
      <c r="J15" s="65" t="s">
        <v>31</v>
      </c>
      <c r="K15" s="39">
        <v>3000</v>
      </c>
      <c r="L15" s="213">
        <v>9</v>
      </c>
      <c r="M15" s="39">
        <f t="shared" ref="M15:M21" si="9">K15*L15</f>
        <v>27000</v>
      </c>
      <c r="N15" s="70"/>
      <c r="O15" s="88">
        <f t="shared" si="4"/>
        <v>45</v>
      </c>
    </row>
    <row r="16" spans="1:16" s="23" customFormat="1" ht="18" customHeight="1">
      <c r="A16" s="59">
        <v>11</v>
      </c>
      <c r="B16" s="87">
        <f t="shared" si="0"/>
        <v>1</v>
      </c>
      <c r="C16" s="426" t="s">
        <v>517</v>
      </c>
      <c r="D16" s="439" t="s">
        <v>518</v>
      </c>
      <c r="E16" s="439" t="s">
        <v>519</v>
      </c>
      <c r="F16" s="440" t="s">
        <v>520</v>
      </c>
      <c r="G16" s="429">
        <v>1</v>
      </c>
      <c r="H16" s="430" t="s">
        <v>521</v>
      </c>
      <c r="I16" s="431">
        <f t="shared" si="8"/>
        <v>1000</v>
      </c>
      <c r="J16" s="432" t="s">
        <v>565</v>
      </c>
      <c r="K16" s="441">
        <v>3000</v>
      </c>
      <c r="L16" s="442">
        <v>47</v>
      </c>
      <c r="M16" s="441">
        <f t="shared" si="9"/>
        <v>141000</v>
      </c>
      <c r="N16" s="70" t="s">
        <v>761</v>
      </c>
      <c r="O16" s="88">
        <f t="shared" si="4"/>
        <v>47</v>
      </c>
    </row>
    <row r="17" spans="1:15" s="23" customFormat="1" ht="18" customHeight="1">
      <c r="A17" s="59">
        <v>12</v>
      </c>
      <c r="B17" s="87">
        <f t="shared" si="0"/>
        <v>1</v>
      </c>
      <c r="C17" s="234" t="s">
        <v>522</v>
      </c>
      <c r="D17" s="235" t="s">
        <v>841</v>
      </c>
      <c r="E17" s="235" t="s">
        <v>524</v>
      </c>
      <c r="F17" s="236"/>
      <c r="G17" s="236">
        <v>2</v>
      </c>
      <c r="H17" s="237" t="s">
        <v>525</v>
      </c>
      <c r="I17" s="251">
        <f t="shared" si="8"/>
        <v>2000</v>
      </c>
      <c r="J17" s="65" t="s">
        <v>31</v>
      </c>
      <c r="K17" s="39">
        <v>5000</v>
      </c>
      <c r="L17" s="213">
        <v>1.2</v>
      </c>
      <c r="M17" s="39">
        <f t="shared" si="9"/>
        <v>6000</v>
      </c>
      <c r="N17" s="70"/>
      <c r="O17" s="88">
        <f t="shared" si="4"/>
        <v>2.4</v>
      </c>
    </row>
    <row r="18" spans="1:15" s="23" customFormat="1" ht="18" customHeight="1">
      <c r="A18" s="59">
        <v>13</v>
      </c>
      <c r="B18" s="87">
        <f t="shared" si="0"/>
        <v>1</v>
      </c>
      <c r="C18" s="234" t="s">
        <v>154</v>
      </c>
      <c r="D18" s="241" t="s">
        <v>155</v>
      </c>
      <c r="E18" s="242" t="s">
        <v>526</v>
      </c>
      <c r="F18" s="236"/>
      <c r="G18" s="236">
        <v>2</v>
      </c>
      <c r="H18" s="237" t="s">
        <v>527</v>
      </c>
      <c r="I18" s="251">
        <f t="shared" si="8"/>
        <v>2000</v>
      </c>
      <c r="J18" s="65" t="s">
        <v>31</v>
      </c>
      <c r="K18" s="39">
        <v>5000</v>
      </c>
      <c r="L18" s="213">
        <v>0.6</v>
      </c>
      <c r="M18" s="39">
        <f t="shared" si="9"/>
        <v>3000</v>
      </c>
      <c r="N18" s="70"/>
      <c r="O18" s="88">
        <f t="shared" si="4"/>
        <v>1.2</v>
      </c>
    </row>
    <row r="19" spans="1:15" s="23" customFormat="1" ht="18" customHeight="1">
      <c r="A19" s="59">
        <v>14</v>
      </c>
      <c r="B19" s="87">
        <f t="shared" si="0"/>
        <v>1</v>
      </c>
      <c r="C19" s="234" t="s">
        <v>132</v>
      </c>
      <c r="D19" s="93" t="s">
        <v>133</v>
      </c>
      <c r="E19" s="243" t="s">
        <v>528</v>
      </c>
      <c r="F19" s="257" t="s">
        <v>28</v>
      </c>
      <c r="G19" s="236">
        <v>1</v>
      </c>
      <c r="H19" s="237" t="s">
        <v>529</v>
      </c>
      <c r="I19" s="251">
        <f t="shared" si="8"/>
        <v>1000</v>
      </c>
      <c r="J19" s="65" t="s">
        <v>31</v>
      </c>
      <c r="K19" s="68">
        <v>5000</v>
      </c>
      <c r="L19" s="215">
        <v>0.8</v>
      </c>
      <c r="M19" s="39">
        <f t="shared" si="9"/>
        <v>4000</v>
      </c>
      <c r="N19" s="70"/>
      <c r="O19" s="88">
        <f t="shared" si="4"/>
        <v>0.8</v>
      </c>
    </row>
    <row r="20" spans="1:15" s="23" customFormat="1" ht="18" customHeight="1">
      <c r="A20" s="59">
        <v>15</v>
      </c>
      <c r="B20" s="87">
        <f t="shared" si="0"/>
        <v>1</v>
      </c>
      <c r="C20" s="234" t="s">
        <v>158</v>
      </c>
      <c r="D20" s="241" t="s">
        <v>159</v>
      </c>
      <c r="E20" s="242" t="s">
        <v>530</v>
      </c>
      <c r="F20" s="254"/>
      <c r="G20" s="244">
        <v>2</v>
      </c>
      <c r="H20" s="237" t="s">
        <v>531</v>
      </c>
      <c r="I20" s="251">
        <f t="shared" si="8"/>
        <v>2000</v>
      </c>
      <c r="J20" s="65" t="s">
        <v>31</v>
      </c>
      <c r="K20" s="39">
        <v>5000</v>
      </c>
      <c r="L20" s="213">
        <v>0.6</v>
      </c>
      <c r="M20" s="39">
        <f t="shared" si="9"/>
        <v>3000</v>
      </c>
      <c r="N20" s="70"/>
      <c r="O20" s="88">
        <f t="shared" si="4"/>
        <v>1.2</v>
      </c>
    </row>
    <row r="21" spans="1:15" s="23" customFormat="1" ht="18" customHeight="1">
      <c r="A21" s="59">
        <v>16</v>
      </c>
      <c r="B21" s="87">
        <f t="shared" si="0"/>
        <v>1</v>
      </c>
      <c r="C21" s="271" t="s">
        <v>128</v>
      </c>
      <c r="D21" s="272" t="s">
        <v>532</v>
      </c>
      <c r="E21" s="272" t="s">
        <v>533</v>
      </c>
      <c r="F21" s="273" t="s">
        <v>534</v>
      </c>
      <c r="G21" s="265">
        <v>1</v>
      </c>
      <c r="H21" s="266" t="s">
        <v>535</v>
      </c>
      <c r="I21" s="267">
        <f t="shared" si="8"/>
        <v>1000</v>
      </c>
      <c r="J21" s="167" t="s">
        <v>579</v>
      </c>
      <c r="K21" s="173">
        <v>5000</v>
      </c>
      <c r="L21" s="288">
        <v>0.8</v>
      </c>
      <c r="M21" s="248">
        <f t="shared" si="9"/>
        <v>4000</v>
      </c>
      <c r="N21" s="70"/>
      <c r="O21" s="88">
        <f t="shared" si="4"/>
        <v>0.8</v>
      </c>
    </row>
    <row r="22" spans="1:15" s="23" customFormat="1" ht="18" customHeight="1">
      <c r="A22" s="59">
        <v>17</v>
      </c>
      <c r="B22" s="87">
        <f t="shared" si="0"/>
        <v>1</v>
      </c>
      <c r="C22" s="234" t="s">
        <v>151</v>
      </c>
      <c r="D22" s="245" t="s">
        <v>536</v>
      </c>
      <c r="E22" s="246" t="s">
        <v>537</v>
      </c>
      <c r="F22" s="236"/>
      <c r="G22" s="236">
        <v>2</v>
      </c>
      <c r="H22" s="237" t="s">
        <v>538</v>
      </c>
      <c r="I22" s="251">
        <f t="shared" si="8"/>
        <v>2000</v>
      </c>
      <c r="J22" s="65" t="s">
        <v>31</v>
      </c>
      <c r="K22" s="39">
        <v>5000</v>
      </c>
      <c r="L22" s="213">
        <v>0.6</v>
      </c>
      <c r="M22" s="39">
        <f t="shared" ref="M22:M25" si="10">K22*L22</f>
        <v>3000</v>
      </c>
      <c r="N22" s="70"/>
      <c r="O22" s="88">
        <f t="shared" si="4"/>
        <v>1.2</v>
      </c>
    </row>
    <row r="23" spans="1:15" s="23" customFormat="1" ht="18" customHeight="1">
      <c r="A23" s="59">
        <v>18</v>
      </c>
      <c r="B23" s="87">
        <f t="shared" si="0"/>
        <v>1</v>
      </c>
      <c r="C23" s="234" t="s">
        <v>147</v>
      </c>
      <c r="D23" s="241" t="s">
        <v>148</v>
      </c>
      <c r="E23" s="242" t="s">
        <v>539</v>
      </c>
      <c r="F23" s="254"/>
      <c r="G23" s="236">
        <v>1</v>
      </c>
      <c r="H23" s="237" t="s">
        <v>140</v>
      </c>
      <c r="I23" s="251">
        <f t="shared" si="8"/>
        <v>1000</v>
      </c>
      <c r="J23" s="65" t="s">
        <v>31</v>
      </c>
      <c r="K23" s="39">
        <v>5000</v>
      </c>
      <c r="L23" s="213">
        <v>0.6</v>
      </c>
      <c r="M23" s="39">
        <f t="shared" si="10"/>
        <v>3000</v>
      </c>
      <c r="N23" s="70"/>
      <c r="O23" s="88">
        <f t="shared" si="4"/>
        <v>0.6</v>
      </c>
    </row>
    <row r="24" spans="1:15" s="23" customFormat="1" ht="18" customHeight="1">
      <c r="A24" s="59">
        <v>19</v>
      </c>
      <c r="B24" s="87">
        <f t="shared" si="0"/>
        <v>1</v>
      </c>
      <c r="C24" s="234" t="s">
        <v>162</v>
      </c>
      <c r="D24" s="235" t="s">
        <v>540</v>
      </c>
      <c r="E24" s="235" t="s">
        <v>541</v>
      </c>
      <c r="F24" s="254" t="s">
        <v>542</v>
      </c>
      <c r="G24" s="236">
        <v>4</v>
      </c>
      <c r="H24" s="237" t="s">
        <v>543</v>
      </c>
      <c r="I24" s="251">
        <f t="shared" si="8"/>
        <v>4000</v>
      </c>
      <c r="J24" s="65" t="s">
        <v>31</v>
      </c>
      <c r="K24" s="39">
        <v>5000</v>
      </c>
      <c r="L24" s="215">
        <v>0.9</v>
      </c>
      <c r="M24" s="68">
        <f t="shared" si="10"/>
        <v>4500</v>
      </c>
      <c r="N24" s="70"/>
      <c r="O24" s="88">
        <f t="shared" si="4"/>
        <v>3.6</v>
      </c>
    </row>
    <row r="25" spans="1:15" s="23" customFormat="1" ht="18" customHeight="1">
      <c r="A25" s="59">
        <v>20</v>
      </c>
      <c r="B25" s="87">
        <f t="shared" si="0"/>
        <v>1</v>
      </c>
      <c r="C25" s="426" t="s">
        <v>167</v>
      </c>
      <c r="D25" s="427">
        <v>10</v>
      </c>
      <c r="E25" s="427" t="s">
        <v>544</v>
      </c>
      <c r="F25" s="428" t="s">
        <v>534</v>
      </c>
      <c r="G25" s="429">
        <v>2</v>
      </c>
      <c r="H25" s="430" t="s">
        <v>545</v>
      </c>
      <c r="I25" s="431">
        <f>G25*$J$4</f>
        <v>2000</v>
      </c>
      <c r="J25" s="432" t="s">
        <v>579</v>
      </c>
      <c r="K25" s="433">
        <v>5000</v>
      </c>
      <c r="L25" s="434">
        <v>1.2</v>
      </c>
      <c r="M25" s="433">
        <f t="shared" si="10"/>
        <v>6000</v>
      </c>
      <c r="N25" s="70" t="s">
        <v>762</v>
      </c>
      <c r="O25" s="88">
        <f t="shared" si="4"/>
        <v>2.4</v>
      </c>
    </row>
    <row r="26" spans="1:15" s="23" customFormat="1" ht="18" customHeight="1">
      <c r="A26" s="59">
        <v>21</v>
      </c>
      <c r="B26" s="87">
        <f t="shared" si="0"/>
        <v>1</v>
      </c>
      <c r="C26" s="426" t="s">
        <v>137</v>
      </c>
      <c r="D26" s="435" t="s">
        <v>523</v>
      </c>
      <c r="E26" s="436" t="s">
        <v>546</v>
      </c>
      <c r="F26" s="428"/>
      <c r="G26" s="429">
        <v>1</v>
      </c>
      <c r="H26" s="430" t="s">
        <v>547</v>
      </c>
      <c r="I26" s="431">
        <f t="shared" si="8"/>
        <v>1000</v>
      </c>
      <c r="J26" s="437" t="s">
        <v>31</v>
      </c>
      <c r="K26" s="433">
        <v>5000</v>
      </c>
      <c r="L26" s="434">
        <v>1.2</v>
      </c>
      <c r="M26" s="433">
        <f t="shared" ref="M26" si="11">K26*L26</f>
        <v>6000</v>
      </c>
      <c r="N26" s="70" t="s">
        <v>762</v>
      </c>
      <c r="O26" s="88">
        <f t="shared" si="4"/>
        <v>1.2</v>
      </c>
    </row>
    <row r="27" spans="1:15" s="23" customFormat="1" ht="18" customHeight="1">
      <c r="A27" s="59">
        <v>22</v>
      </c>
      <c r="B27" s="87">
        <f t="shared" si="0"/>
        <v>1</v>
      </c>
      <c r="C27" s="426" t="s">
        <v>125</v>
      </c>
      <c r="D27" s="438">
        <v>15</v>
      </c>
      <c r="E27" s="427" t="s">
        <v>548</v>
      </c>
      <c r="F27" s="428"/>
      <c r="G27" s="429">
        <v>2</v>
      </c>
      <c r="H27" s="430" t="s">
        <v>549</v>
      </c>
      <c r="I27" s="431">
        <f t="shared" si="8"/>
        <v>2000</v>
      </c>
      <c r="J27" s="437" t="s">
        <v>567</v>
      </c>
      <c r="K27" s="433">
        <v>5000</v>
      </c>
      <c r="L27" s="434">
        <v>1.2</v>
      </c>
      <c r="M27" s="433">
        <f t="shared" ref="M27:M29" si="12">K27*L27</f>
        <v>6000</v>
      </c>
      <c r="N27" s="70" t="s">
        <v>762</v>
      </c>
      <c r="O27" s="88">
        <f t="shared" si="4"/>
        <v>2.4</v>
      </c>
    </row>
    <row r="28" spans="1:15" s="23" customFormat="1" ht="18" customHeight="1">
      <c r="A28" s="59">
        <v>23</v>
      </c>
      <c r="B28" s="87">
        <f t="shared" si="0"/>
        <v>1</v>
      </c>
      <c r="C28" s="234" t="s">
        <v>550</v>
      </c>
      <c r="D28" s="240" t="s">
        <v>551</v>
      </c>
      <c r="E28" s="240" t="s">
        <v>552</v>
      </c>
      <c r="F28" s="254" t="s">
        <v>553</v>
      </c>
      <c r="G28" s="236">
        <v>1</v>
      </c>
      <c r="H28" s="237" t="s">
        <v>370</v>
      </c>
      <c r="I28" s="251">
        <f t="shared" si="8"/>
        <v>1000</v>
      </c>
      <c r="J28" s="117" t="s">
        <v>566</v>
      </c>
      <c r="K28" s="116">
        <v>1000</v>
      </c>
      <c r="L28" s="258">
        <v>680</v>
      </c>
      <c r="M28" s="39">
        <f t="shared" si="12"/>
        <v>680000</v>
      </c>
      <c r="N28" s="70"/>
      <c r="O28" s="88">
        <f t="shared" si="4"/>
        <v>680</v>
      </c>
    </row>
    <row r="29" spans="1:15" s="23" customFormat="1" ht="18" customHeight="1">
      <c r="A29" s="59">
        <v>24</v>
      </c>
      <c r="B29" s="87">
        <f t="shared" si="0"/>
        <v>1</v>
      </c>
      <c r="C29" s="234" t="s">
        <v>183</v>
      </c>
      <c r="D29" s="241" t="s">
        <v>184</v>
      </c>
      <c r="E29" s="235" t="s">
        <v>554</v>
      </c>
      <c r="F29" s="254" t="s">
        <v>555</v>
      </c>
      <c r="G29" s="236">
        <v>1</v>
      </c>
      <c r="H29" s="237" t="s">
        <v>182</v>
      </c>
      <c r="I29" s="251">
        <f t="shared" si="8"/>
        <v>1000</v>
      </c>
      <c r="J29" s="102" t="s">
        <v>568</v>
      </c>
      <c r="K29" s="259">
        <v>5000</v>
      </c>
      <c r="L29" s="260">
        <v>155</v>
      </c>
      <c r="M29" s="259">
        <f t="shared" si="12"/>
        <v>775000</v>
      </c>
      <c r="N29" s="70"/>
      <c r="O29" s="88">
        <f t="shared" si="4"/>
        <v>155</v>
      </c>
    </row>
    <row r="30" spans="1:15" s="23" customFormat="1" ht="18" customHeight="1">
      <c r="A30" s="59">
        <v>25</v>
      </c>
      <c r="B30" s="87">
        <f t="shared" si="0"/>
        <v>1</v>
      </c>
      <c r="C30" s="271" t="s">
        <v>409</v>
      </c>
      <c r="D30" s="286" t="s">
        <v>556</v>
      </c>
      <c r="E30" s="287" t="s">
        <v>557</v>
      </c>
      <c r="F30" s="273" t="s">
        <v>555</v>
      </c>
      <c r="G30" s="265">
        <v>1</v>
      </c>
      <c r="H30" s="266" t="s">
        <v>187</v>
      </c>
      <c r="I30" s="267">
        <f>G30*$J$4</f>
        <v>1000</v>
      </c>
      <c r="J30" s="167" t="s">
        <v>580</v>
      </c>
      <c r="K30" s="270"/>
      <c r="L30" s="288"/>
      <c r="M30" s="167"/>
      <c r="N30" s="70"/>
      <c r="O30" s="88">
        <f t="shared" si="4"/>
        <v>0</v>
      </c>
    </row>
    <row r="31" spans="1:15" s="23" customFormat="1" ht="18" customHeight="1">
      <c r="A31" s="275">
        <v>26</v>
      </c>
      <c r="B31" s="276">
        <f t="shared" si="0"/>
        <v>1</v>
      </c>
      <c r="C31" s="277" t="s">
        <v>212</v>
      </c>
      <c r="D31" s="278" t="s">
        <v>558</v>
      </c>
      <c r="E31" s="279" t="s">
        <v>559</v>
      </c>
      <c r="F31" s="280" t="s">
        <v>560</v>
      </c>
      <c r="G31" s="281">
        <v>1</v>
      </c>
      <c r="H31" s="282" t="s">
        <v>425</v>
      </c>
      <c r="I31" s="251">
        <f t="shared" si="8"/>
        <v>1000</v>
      </c>
      <c r="J31" s="146" t="s">
        <v>31</v>
      </c>
      <c r="K31" s="147">
        <v>1000</v>
      </c>
      <c r="L31" s="220">
        <v>115</v>
      </c>
      <c r="M31" s="147">
        <f t="shared" ref="M31" si="13">K31*L31</f>
        <v>115000</v>
      </c>
      <c r="N31" s="291"/>
      <c r="O31" s="88">
        <f t="shared" si="4"/>
        <v>115</v>
      </c>
    </row>
    <row r="32" spans="1:15" s="23" customFormat="1" ht="18" customHeight="1">
      <c r="A32" s="275">
        <v>27</v>
      </c>
      <c r="B32" s="276"/>
      <c r="C32" s="277"/>
      <c r="D32" s="245" t="s">
        <v>570</v>
      </c>
      <c r="E32" s="279" t="s">
        <v>571</v>
      </c>
      <c r="F32" s="280" t="s">
        <v>572</v>
      </c>
      <c r="G32" s="281">
        <v>1</v>
      </c>
      <c r="H32" s="282"/>
      <c r="I32" s="251">
        <f t="shared" si="8"/>
        <v>1000</v>
      </c>
      <c r="J32" s="146" t="s">
        <v>575</v>
      </c>
      <c r="K32" s="147">
        <v>1000</v>
      </c>
      <c r="L32" s="220">
        <v>600</v>
      </c>
      <c r="M32" s="147">
        <f t="shared" ref="M32:M35" si="14">K32*L32</f>
        <v>600000</v>
      </c>
      <c r="N32" s="291"/>
      <c r="O32" s="88">
        <f t="shared" si="4"/>
        <v>600</v>
      </c>
    </row>
    <row r="33" spans="1:15" s="23" customFormat="1" ht="18" customHeight="1">
      <c r="A33" s="275">
        <v>28</v>
      </c>
      <c r="B33" s="276"/>
      <c r="C33" s="277"/>
      <c r="D33" s="181" t="s">
        <v>573</v>
      </c>
      <c r="E33" s="279"/>
      <c r="F33" s="280" t="s">
        <v>574</v>
      </c>
      <c r="G33" s="281">
        <v>1</v>
      </c>
      <c r="H33" s="282"/>
      <c r="I33" s="283">
        <f t="shared" si="8"/>
        <v>1000</v>
      </c>
      <c r="J33" s="146" t="s">
        <v>576</v>
      </c>
      <c r="K33" s="147">
        <v>1000</v>
      </c>
      <c r="L33" s="220">
        <v>2000</v>
      </c>
      <c r="M33" s="147">
        <f t="shared" si="14"/>
        <v>2000000</v>
      </c>
      <c r="N33" s="291"/>
      <c r="O33" s="88">
        <f t="shared" si="4"/>
        <v>2000</v>
      </c>
    </row>
    <row r="34" spans="1:15" s="23" customFormat="1" ht="18" customHeight="1">
      <c r="A34" s="275">
        <v>29</v>
      </c>
      <c r="B34" s="276"/>
      <c r="C34" s="277"/>
      <c r="D34" s="278" t="s">
        <v>577</v>
      </c>
      <c r="E34" s="279"/>
      <c r="F34" s="280" t="s">
        <v>574</v>
      </c>
      <c r="G34" s="281">
        <v>1</v>
      </c>
      <c r="H34" s="282"/>
      <c r="I34" s="283">
        <v>1000</v>
      </c>
      <c r="J34" s="146" t="s">
        <v>576</v>
      </c>
      <c r="K34" s="147">
        <v>1000</v>
      </c>
      <c r="L34" s="220">
        <v>300</v>
      </c>
      <c r="M34" s="147">
        <f t="shared" si="14"/>
        <v>300000</v>
      </c>
      <c r="N34" s="291"/>
      <c r="O34" s="88">
        <f t="shared" si="4"/>
        <v>300</v>
      </c>
    </row>
    <row r="35" spans="1:15" s="23" customFormat="1" ht="18" customHeight="1">
      <c r="A35" s="275">
        <v>30</v>
      </c>
      <c r="B35" s="276"/>
      <c r="C35" s="277"/>
      <c r="D35" s="278" t="s">
        <v>578</v>
      </c>
      <c r="E35" s="279"/>
      <c r="F35" s="280"/>
      <c r="G35" s="281">
        <v>1</v>
      </c>
      <c r="H35" s="293"/>
      <c r="I35" s="283">
        <v>1000</v>
      </c>
      <c r="J35" s="294"/>
      <c r="K35" s="295">
        <v>1000</v>
      </c>
      <c r="L35" s="296">
        <v>10000</v>
      </c>
      <c r="M35" s="295">
        <f t="shared" si="14"/>
        <v>10000000</v>
      </c>
      <c r="N35" s="291"/>
      <c r="O35" s="88">
        <f t="shared" si="4"/>
        <v>10000</v>
      </c>
    </row>
    <row r="36" spans="1:15" ht="43.5" customHeight="1">
      <c r="A36" s="181"/>
      <c r="B36" s="181"/>
      <c r="C36" s="182"/>
      <c r="D36" s="292" t="s">
        <v>581</v>
      </c>
      <c r="E36" s="181"/>
      <c r="F36" s="182"/>
      <c r="G36" s="182"/>
      <c r="H36" s="183"/>
      <c r="I36" s="184"/>
      <c r="J36" s="184"/>
      <c r="K36" s="184"/>
      <c r="L36" s="285"/>
      <c r="M36" s="181"/>
      <c r="N36" s="181"/>
      <c r="O36" s="253">
        <f>SUM(O6:O35)</f>
        <v>14586.04</v>
      </c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55" fitToHeight="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29"/>
  <sheetViews>
    <sheetView workbookViewId="0">
      <selection activeCell="A15" sqref="A15:H16"/>
    </sheetView>
  </sheetViews>
  <sheetFormatPr defaultRowHeight="13.5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5.75" style="3" customWidth="1"/>
    <col min="6" max="6" width="23.25" style="6" customWidth="1"/>
    <col min="7" max="7" width="12" style="6" customWidth="1"/>
    <col min="8" max="8" width="40" style="11" customWidth="1"/>
    <col min="9" max="9" width="21.875" style="8" customWidth="1"/>
    <col min="10" max="10" width="19.75" style="3" customWidth="1"/>
    <col min="11" max="11" width="20.875" style="3" customWidth="1"/>
    <col min="12" max="12" width="22.75" style="3" customWidth="1"/>
    <col min="13" max="13" width="33.125" style="16" customWidth="1"/>
    <col min="14" max="14" width="9" style="3" customWidth="1"/>
    <col min="15" max="16384" width="9" style="3"/>
  </cols>
  <sheetData>
    <row r="3" spans="1:13">
      <c r="A3" s="747" t="s">
        <v>991</v>
      </c>
      <c r="B3" s="747"/>
      <c r="C3" s="747"/>
      <c r="D3" s="747"/>
      <c r="E3" s="747"/>
      <c r="F3" s="747"/>
      <c r="G3" s="747"/>
      <c r="H3" s="747"/>
      <c r="I3" s="9"/>
      <c r="J3" s="63"/>
      <c r="K3" s="63"/>
    </row>
    <row r="4" spans="1:13" ht="43.5" customHeight="1">
      <c r="A4" s="747"/>
      <c r="B4" s="747"/>
      <c r="C4" s="747"/>
      <c r="D4" s="747"/>
      <c r="E4" s="747"/>
      <c r="F4" s="747"/>
      <c r="G4" s="747"/>
      <c r="H4" s="747"/>
      <c r="I4" s="9"/>
      <c r="J4" s="63"/>
      <c r="K4" s="63"/>
    </row>
    <row r="5" spans="1:13" s="5" customFormat="1" ht="18" customHeight="1">
      <c r="A5" s="746" t="s">
        <v>1</v>
      </c>
      <c r="B5" s="746"/>
      <c r="C5" s="746"/>
      <c r="D5" s="102"/>
      <c r="E5" s="102" t="s">
        <v>2</v>
      </c>
      <c r="F5" s="233" t="s">
        <v>992</v>
      </c>
      <c r="G5" s="69" t="s">
        <v>4</v>
      </c>
      <c r="H5" s="350" t="s">
        <v>5</v>
      </c>
      <c r="I5" s="9"/>
      <c r="J5" s="63"/>
      <c r="K5" s="63"/>
      <c r="M5" s="16"/>
    </row>
    <row r="6" spans="1:13" s="5" customFormat="1" ht="16.5">
      <c r="A6" s="746" t="s">
        <v>6</v>
      </c>
      <c r="B6" s="746"/>
      <c r="C6" s="746"/>
      <c r="D6" s="69" t="s">
        <v>993</v>
      </c>
      <c r="E6" s="102" t="s">
        <v>8</v>
      </c>
      <c r="F6" s="233" t="s">
        <v>992</v>
      </c>
      <c r="G6" s="522" t="s">
        <v>9</v>
      </c>
      <c r="H6" s="511">
        <v>42852</v>
      </c>
      <c r="I6" s="515" t="s">
        <v>994</v>
      </c>
      <c r="J6" s="297">
        <v>100</v>
      </c>
      <c r="K6" s="100"/>
      <c r="M6" s="16"/>
    </row>
    <row r="7" spans="1:13" s="5" customFormat="1" ht="16.5">
      <c r="A7" s="18" t="s">
        <v>11</v>
      </c>
      <c r="B7" s="18" t="s">
        <v>12</v>
      </c>
      <c r="C7" s="18" t="s">
        <v>13</v>
      </c>
      <c r="D7" s="317" t="s">
        <v>14</v>
      </c>
      <c r="E7" s="317" t="s">
        <v>15</v>
      </c>
      <c r="F7" s="18" t="s">
        <v>16</v>
      </c>
      <c r="G7" s="18" t="s">
        <v>17</v>
      </c>
      <c r="H7" s="516" t="s">
        <v>18</v>
      </c>
      <c r="I7" s="22" t="s">
        <v>995</v>
      </c>
      <c r="J7" s="305" t="s">
        <v>996</v>
      </c>
      <c r="K7" s="306" t="s">
        <v>997</v>
      </c>
      <c r="L7" s="22" t="s">
        <v>24</v>
      </c>
    </row>
    <row r="8" spans="1:13" s="23" customFormat="1" ht="18" customHeight="1">
      <c r="A8" s="59">
        <v>1</v>
      </c>
      <c r="B8" s="87">
        <f>COUNTIF(C:C,C8)</f>
        <v>1</v>
      </c>
      <c r="C8" s="60" t="s">
        <v>590</v>
      </c>
      <c r="D8" s="61" t="s">
        <v>585</v>
      </c>
      <c r="E8" s="61" t="s">
        <v>998</v>
      </c>
      <c r="F8" s="309" t="s">
        <v>287</v>
      </c>
      <c r="G8" s="315">
        <v>4</v>
      </c>
      <c r="H8" s="307" t="s">
        <v>586</v>
      </c>
      <c r="I8" s="91">
        <f>$J$6*G8</f>
        <v>400</v>
      </c>
      <c r="J8" s="308"/>
      <c r="K8" s="308"/>
      <c r="L8" s="185"/>
    </row>
    <row r="9" spans="1:13" s="23" customFormat="1" ht="18" customHeight="1">
      <c r="A9" s="59">
        <v>2</v>
      </c>
      <c r="B9" s="87">
        <f>COUNTIF(C:C,C9)</f>
        <v>1</v>
      </c>
      <c r="C9" s="60" t="s">
        <v>312</v>
      </c>
      <c r="D9" s="245" t="s">
        <v>999</v>
      </c>
      <c r="E9" s="246" t="s">
        <v>1000</v>
      </c>
      <c r="F9" s="309" t="s">
        <v>1001</v>
      </c>
      <c r="G9" s="315">
        <v>2</v>
      </c>
      <c r="H9" s="307" t="s">
        <v>587</v>
      </c>
      <c r="I9" s="91">
        <f t="shared" ref="I9:I12" si="0">$J$6*G9</f>
        <v>200</v>
      </c>
      <c r="J9" s="308"/>
      <c r="K9" s="308"/>
      <c r="L9" s="185"/>
    </row>
    <row r="10" spans="1:13" s="23" customFormat="1" ht="18" customHeight="1">
      <c r="A10" s="59">
        <v>3</v>
      </c>
      <c r="B10" s="87">
        <f>COUNTIF(C:C,C10)</f>
        <v>1</v>
      </c>
      <c r="C10" s="60" t="s">
        <v>137</v>
      </c>
      <c r="D10" s="245" t="s">
        <v>1002</v>
      </c>
      <c r="E10" s="246" t="s">
        <v>1003</v>
      </c>
      <c r="F10" s="307"/>
      <c r="G10" s="315">
        <v>7</v>
      </c>
      <c r="H10" s="307" t="s">
        <v>588</v>
      </c>
      <c r="I10" s="91">
        <f t="shared" si="0"/>
        <v>700</v>
      </c>
      <c r="J10" s="308"/>
      <c r="K10" s="308"/>
      <c r="L10" s="185"/>
    </row>
    <row r="11" spans="1:13" s="23" customFormat="1" ht="18" customHeight="1">
      <c r="A11" s="59">
        <v>4</v>
      </c>
      <c r="B11" s="87">
        <f>COUNTIF(C:C,C11)</f>
        <v>1</v>
      </c>
      <c r="C11" s="238" t="s">
        <v>48</v>
      </c>
      <c r="D11" s="547">
        <v>330</v>
      </c>
      <c r="E11" s="548" t="s">
        <v>1004</v>
      </c>
      <c r="F11" s="307"/>
      <c r="G11" s="315">
        <v>4</v>
      </c>
      <c r="H11" s="307" t="s">
        <v>589</v>
      </c>
      <c r="I11" s="91">
        <f t="shared" si="0"/>
        <v>400</v>
      </c>
      <c r="J11" s="308"/>
      <c r="K11" s="308"/>
      <c r="L11" s="185"/>
    </row>
    <row r="12" spans="1:13" s="23" customFormat="1" ht="18" customHeight="1">
      <c r="A12" s="59">
        <v>5</v>
      </c>
      <c r="B12" s="87">
        <f>COUNTIF(C:C,C12)</f>
        <v>1</v>
      </c>
      <c r="C12" s="60" t="s">
        <v>1005</v>
      </c>
      <c r="D12" s="241" t="s">
        <v>1006</v>
      </c>
      <c r="E12" s="61" t="s">
        <v>1007</v>
      </c>
      <c r="F12" s="309" t="s">
        <v>1008</v>
      </c>
      <c r="G12" s="315">
        <v>1</v>
      </c>
      <c r="H12" s="307" t="s">
        <v>431</v>
      </c>
      <c r="I12" s="91">
        <f t="shared" si="0"/>
        <v>100</v>
      </c>
      <c r="J12" s="308"/>
      <c r="K12" s="308"/>
      <c r="L12" s="185"/>
    </row>
    <row r="13" spans="1:13" s="23" customFormat="1" ht="18" customHeight="1">
      <c r="A13" s="301"/>
      <c r="B13" s="302"/>
      <c r="C13" s="314"/>
      <c r="D13" s="313"/>
      <c r="E13" s="78"/>
      <c r="F13" s="312"/>
      <c r="G13" s="311"/>
      <c r="H13" s="310"/>
      <c r="I13" s="303"/>
      <c r="J13" s="304"/>
      <c r="K13" s="304"/>
      <c r="L13" s="13"/>
    </row>
    <row r="14" spans="1:13" ht="13.5" customHeight="1"/>
    <row r="15" spans="1:13">
      <c r="A15" s="747" t="s">
        <v>1009</v>
      </c>
      <c r="B15" s="747"/>
      <c r="C15" s="747"/>
      <c r="D15" s="747"/>
      <c r="E15" s="747"/>
      <c r="F15" s="747"/>
      <c r="G15" s="747"/>
      <c r="H15" s="747"/>
      <c r="I15" s="9"/>
      <c r="J15" s="63"/>
      <c r="K15" s="63"/>
    </row>
    <row r="16" spans="1:13" ht="43.5" customHeight="1">
      <c r="A16" s="747"/>
      <c r="B16" s="747"/>
      <c r="C16" s="747"/>
      <c r="D16" s="747"/>
      <c r="E16" s="747"/>
      <c r="F16" s="747"/>
      <c r="G16" s="747"/>
      <c r="H16" s="747"/>
      <c r="I16" s="9"/>
      <c r="J16" s="63"/>
      <c r="K16" s="63"/>
    </row>
    <row r="17" spans="1:13" s="5" customFormat="1" ht="18" customHeight="1">
      <c r="A17" s="746" t="s">
        <v>1</v>
      </c>
      <c r="B17" s="746"/>
      <c r="C17" s="746"/>
      <c r="D17" s="102"/>
      <c r="E17" s="102" t="s">
        <v>2</v>
      </c>
      <c r="F17" s="233" t="s">
        <v>992</v>
      </c>
      <c r="G17" s="69" t="s">
        <v>4</v>
      </c>
      <c r="H17" s="350" t="s">
        <v>5</v>
      </c>
      <c r="I17" s="9"/>
      <c r="J17" s="63"/>
      <c r="K17" s="63"/>
      <c r="M17" s="16"/>
    </row>
    <row r="18" spans="1:13" s="5" customFormat="1" ht="16.5">
      <c r="A18" s="746" t="s">
        <v>6</v>
      </c>
      <c r="B18" s="746"/>
      <c r="C18" s="746"/>
      <c r="D18" s="69" t="s">
        <v>1010</v>
      </c>
      <c r="E18" s="102" t="s">
        <v>8</v>
      </c>
      <c r="F18" s="233" t="s">
        <v>992</v>
      </c>
      <c r="G18" s="522" t="s">
        <v>9</v>
      </c>
      <c r="H18" s="511">
        <v>42852</v>
      </c>
      <c r="I18" s="515" t="s">
        <v>994</v>
      </c>
      <c r="J18" s="297">
        <v>100</v>
      </c>
      <c r="K18" s="100"/>
      <c r="M18" s="16"/>
    </row>
    <row r="19" spans="1:13" s="5" customFormat="1" ht="16.5">
      <c r="A19" s="18" t="s">
        <v>11</v>
      </c>
      <c r="B19" s="18" t="s">
        <v>12</v>
      </c>
      <c r="C19" s="18" t="s">
        <v>13</v>
      </c>
      <c r="D19" s="317" t="s">
        <v>14</v>
      </c>
      <c r="E19" s="317" t="s">
        <v>15</v>
      </c>
      <c r="F19" s="18" t="s">
        <v>16</v>
      </c>
      <c r="G19" s="18" t="s">
        <v>17</v>
      </c>
      <c r="H19" s="516" t="s">
        <v>18</v>
      </c>
      <c r="I19" s="22" t="s">
        <v>995</v>
      </c>
      <c r="J19" s="305" t="s">
        <v>996</v>
      </c>
      <c r="K19" s="306" t="s">
        <v>997</v>
      </c>
      <c r="L19" s="22" t="s">
        <v>24</v>
      </c>
    </row>
    <row r="20" spans="1:13" s="23" customFormat="1" ht="18" customHeight="1">
      <c r="A20" s="59">
        <v>1</v>
      </c>
      <c r="B20" s="87">
        <f>COUNTIF(C:C,C20)</f>
        <v>1</v>
      </c>
      <c r="C20" s="60" t="s">
        <v>313</v>
      </c>
      <c r="D20" s="245" t="s">
        <v>1011</v>
      </c>
      <c r="E20" s="246" t="s">
        <v>1012</v>
      </c>
      <c r="F20" s="309" t="s">
        <v>1013</v>
      </c>
      <c r="G20" s="315">
        <v>1</v>
      </c>
      <c r="H20" s="307" t="s">
        <v>103</v>
      </c>
      <c r="I20" s="91">
        <f>$J$18*G20</f>
        <v>100</v>
      </c>
      <c r="J20" s="308"/>
      <c r="K20" s="308"/>
      <c r="L20" s="185"/>
    </row>
    <row r="21" spans="1:13" ht="16.5">
      <c r="A21" s="59">
        <v>2</v>
      </c>
      <c r="B21" s="87">
        <f>COUNTIF(C:C,C21)</f>
        <v>1</v>
      </c>
      <c r="C21" s="60" t="s">
        <v>1014</v>
      </c>
      <c r="D21" s="61" t="s">
        <v>1015</v>
      </c>
      <c r="E21" s="61" t="s">
        <v>1016</v>
      </c>
      <c r="F21" s="309" t="s">
        <v>1017</v>
      </c>
      <c r="G21" s="315">
        <v>3</v>
      </c>
      <c r="H21" s="307" t="s">
        <v>327</v>
      </c>
      <c r="I21" s="91">
        <f>$J$18*G21</f>
        <v>300</v>
      </c>
      <c r="J21" s="181"/>
      <c r="K21" s="181"/>
      <c r="L21" s="181"/>
    </row>
    <row r="23" spans="1:13">
      <c r="A23" s="747" t="s">
        <v>1018</v>
      </c>
      <c r="B23" s="747"/>
      <c r="C23" s="747"/>
      <c r="D23" s="747"/>
      <c r="E23" s="747"/>
      <c r="F23" s="747"/>
      <c r="G23" s="747"/>
      <c r="H23" s="747"/>
      <c r="I23" s="9"/>
      <c r="J23" s="63"/>
      <c r="K23" s="63"/>
    </row>
    <row r="24" spans="1:13" ht="43.5" customHeight="1">
      <c r="A24" s="747"/>
      <c r="B24" s="747"/>
      <c r="C24" s="747"/>
      <c r="D24" s="747"/>
      <c r="E24" s="747"/>
      <c r="F24" s="747"/>
      <c r="G24" s="747"/>
      <c r="H24" s="747"/>
      <c r="I24" s="9"/>
      <c r="J24" s="63"/>
      <c r="K24" s="63"/>
    </row>
    <row r="25" spans="1:13" s="5" customFormat="1" ht="18" customHeight="1">
      <c r="A25" s="746" t="s">
        <v>1</v>
      </c>
      <c r="B25" s="746"/>
      <c r="C25" s="746"/>
      <c r="D25" s="102"/>
      <c r="E25" s="102" t="s">
        <v>2</v>
      </c>
      <c r="F25" s="233" t="s">
        <v>1019</v>
      </c>
      <c r="G25" s="69" t="s">
        <v>4</v>
      </c>
      <c r="H25" s="350" t="s">
        <v>5</v>
      </c>
      <c r="I25" s="9"/>
      <c r="J25" s="63"/>
      <c r="K25" s="63"/>
      <c r="M25" s="16"/>
    </row>
    <row r="26" spans="1:13" s="5" customFormat="1" ht="16.5">
      <c r="A26" s="746" t="s">
        <v>6</v>
      </c>
      <c r="B26" s="746"/>
      <c r="C26" s="746"/>
      <c r="D26" s="69" t="s">
        <v>1010</v>
      </c>
      <c r="E26" s="102" t="s">
        <v>8</v>
      </c>
      <c r="F26" s="233" t="s">
        <v>1019</v>
      </c>
      <c r="G26" s="522" t="s">
        <v>9</v>
      </c>
      <c r="H26" s="511">
        <v>42852</v>
      </c>
      <c r="I26" s="515" t="s">
        <v>994</v>
      </c>
      <c r="J26" s="297">
        <v>3000</v>
      </c>
      <c r="K26" s="100"/>
      <c r="M26" s="16"/>
    </row>
    <row r="27" spans="1:13" s="5" customFormat="1" ht="16.5">
      <c r="A27" s="18" t="s">
        <v>11</v>
      </c>
      <c r="B27" s="18" t="s">
        <v>12</v>
      </c>
      <c r="C27" s="18" t="s">
        <v>13</v>
      </c>
      <c r="D27" s="317" t="s">
        <v>14</v>
      </c>
      <c r="E27" s="317" t="s">
        <v>15</v>
      </c>
      <c r="F27" s="18" t="s">
        <v>16</v>
      </c>
      <c r="G27" s="18" t="s">
        <v>17</v>
      </c>
      <c r="H27" s="516" t="s">
        <v>18</v>
      </c>
      <c r="I27" s="22" t="s">
        <v>995</v>
      </c>
      <c r="J27" s="305" t="s">
        <v>996</v>
      </c>
      <c r="K27" s="306" t="s">
        <v>997</v>
      </c>
      <c r="L27" s="22" t="s">
        <v>24</v>
      </c>
    </row>
    <row r="28" spans="1:13" s="23" customFormat="1" ht="18" customHeight="1">
      <c r="A28" s="59">
        <v>1</v>
      </c>
      <c r="B28" s="127">
        <v>1</v>
      </c>
      <c r="C28" s="62" t="s">
        <v>1020</v>
      </c>
      <c r="D28" s="235" t="s">
        <v>1021</v>
      </c>
      <c r="E28" s="235" t="s">
        <v>1022</v>
      </c>
      <c r="F28" s="476" t="s">
        <v>1023</v>
      </c>
      <c r="G28" s="549">
        <v>1</v>
      </c>
      <c r="H28" s="550" t="s">
        <v>1024</v>
      </c>
      <c r="I28" s="91">
        <v>3000</v>
      </c>
      <c r="J28" s="308"/>
      <c r="K28" s="308"/>
      <c r="L28" s="185"/>
    </row>
    <row r="29" spans="1:13">
      <c r="A29" s="59">
        <v>2</v>
      </c>
      <c r="B29" s="127">
        <v>1</v>
      </c>
      <c r="C29" s="62" t="s">
        <v>828</v>
      </c>
      <c r="D29" s="235" t="s">
        <v>1025</v>
      </c>
      <c r="E29" s="235" t="s">
        <v>1026</v>
      </c>
      <c r="F29" s="476" t="s">
        <v>1023</v>
      </c>
      <c r="G29" s="549">
        <v>1</v>
      </c>
      <c r="H29" s="550" t="s">
        <v>1027</v>
      </c>
      <c r="I29" s="91">
        <v>3000</v>
      </c>
      <c r="J29" s="181"/>
      <c r="K29" s="181"/>
      <c r="L29" s="181"/>
    </row>
  </sheetData>
  <mergeCells count="9">
    <mergeCell ref="A26:C26"/>
    <mergeCell ref="A15:H16"/>
    <mergeCell ref="A17:C17"/>
    <mergeCell ref="A18:C18"/>
    <mergeCell ref="A3:H4"/>
    <mergeCell ref="A5:C5"/>
    <mergeCell ref="A6:C6"/>
    <mergeCell ref="A23:H24"/>
    <mergeCell ref="A25:C25"/>
  </mergeCells>
  <phoneticPr fontId="35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S103"/>
  <sheetViews>
    <sheetView tabSelected="1" zoomScale="89" zoomScaleNormal="89" workbookViewId="0">
      <pane xSplit="6" ySplit="4" topLeftCell="K5" activePane="bottomRight" state="frozen"/>
      <selection pane="topRight" activeCell="H1" sqref="H1"/>
      <selection pane="bottomLeft" activeCell="A5" sqref="A5"/>
      <selection pane="bottomRight" activeCell="W73" sqref="W73"/>
    </sheetView>
  </sheetViews>
  <sheetFormatPr defaultRowHeight="12"/>
  <cols>
    <col min="1" max="1" width="9.75" style="3" customWidth="1"/>
    <col min="2" max="2" width="9.375" style="3" customWidth="1"/>
    <col min="3" max="3" width="10.75" style="6" customWidth="1"/>
    <col min="4" max="4" width="21.75" style="3" customWidth="1"/>
    <col min="5" max="5" width="29.875" style="3" customWidth="1"/>
    <col min="6" max="6" width="14.875" style="6" customWidth="1"/>
    <col min="7" max="7" width="12" style="6" customWidth="1"/>
    <col min="8" max="8" width="8.625" style="6" customWidth="1"/>
    <col min="9" max="9" width="7.5" style="11" customWidth="1"/>
    <col min="10" max="10" width="14.875" style="11" customWidth="1"/>
    <col min="11" max="11" width="7.5" style="480" customWidth="1"/>
    <col min="12" max="12" width="7.5" style="6" customWidth="1"/>
    <col min="13" max="14" width="7.5" style="11" customWidth="1"/>
    <col min="15" max="15" width="7.5" style="480" customWidth="1"/>
    <col min="16" max="16" width="7.5" style="6" customWidth="1"/>
    <col min="17" max="17" width="7.5" style="11" customWidth="1"/>
    <col min="18" max="18" width="7.5" style="3" customWidth="1"/>
    <col min="19" max="20" width="7.5" style="6" customWidth="1"/>
    <col min="21" max="22" width="7.5" style="11" customWidth="1"/>
    <col min="23" max="23" width="7.5" style="480" customWidth="1"/>
    <col min="24" max="24" width="7.5" style="6" customWidth="1"/>
    <col min="25" max="26" width="7.5" style="11" customWidth="1"/>
    <col min="27" max="27" width="0.75" style="480" customWidth="1"/>
    <col min="28" max="28" width="7.5" style="6" hidden="1" customWidth="1"/>
    <col min="29" max="31" width="7.5" style="11" hidden="1" customWidth="1"/>
    <col min="32" max="32" width="10" style="6" hidden="1" customWidth="1"/>
    <col min="33" max="33" width="8.5" style="11" hidden="1" customWidth="1"/>
    <col min="34" max="34" width="11" style="6" hidden="1" customWidth="1"/>
    <col min="35" max="36" width="11.625" style="6" hidden="1" customWidth="1"/>
    <col min="37" max="37" width="29.125" style="6" hidden="1" customWidth="1"/>
    <col min="38" max="38" width="12.625" style="6" hidden="1" customWidth="1"/>
    <col min="39" max="39" width="0.75" style="6" hidden="1" customWidth="1"/>
    <col min="40" max="40" width="15" style="6" hidden="1" customWidth="1"/>
    <col min="41" max="41" width="25.875" style="6" hidden="1" customWidth="1"/>
    <col min="42" max="42" width="15" style="6" hidden="1" customWidth="1"/>
    <col min="43" max="43" width="59.75" style="3" hidden="1" customWidth="1"/>
    <col min="44" max="44" width="15.125" style="3" customWidth="1"/>
    <col min="45" max="45" width="16" style="3" customWidth="1"/>
    <col min="46" max="16384" width="9" style="3"/>
  </cols>
  <sheetData>
    <row r="1" spans="1:45" ht="36" customHeight="1">
      <c r="A1" s="706" t="s">
        <v>591</v>
      </c>
      <c r="B1" s="707"/>
      <c r="C1" s="707"/>
      <c r="D1" s="707"/>
      <c r="E1" s="707"/>
      <c r="F1" s="708"/>
      <c r="G1" s="523"/>
      <c r="H1" s="523"/>
      <c r="I1" s="320"/>
      <c r="J1" s="320"/>
      <c r="K1" s="320"/>
      <c r="L1" s="523"/>
      <c r="M1" s="320"/>
      <c r="N1" s="320"/>
      <c r="O1" s="320"/>
      <c r="P1" s="523"/>
      <c r="Q1" s="320"/>
      <c r="R1" s="24"/>
      <c r="S1" s="559"/>
      <c r="T1" s="523"/>
      <c r="U1" s="320"/>
      <c r="V1" s="320"/>
      <c r="W1" s="320"/>
      <c r="X1" s="523"/>
      <c r="Y1" s="320"/>
      <c r="Z1" s="320"/>
      <c r="AA1" s="320"/>
      <c r="AB1" s="523"/>
      <c r="AC1" s="320"/>
      <c r="AD1" s="320"/>
      <c r="AE1" s="320"/>
      <c r="AF1" s="523"/>
      <c r="AG1" s="320"/>
      <c r="AH1" s="559"/>
      <c r="AI1" s="559"/>
      <c r="AJ1" s="559"/>
      <c r="AK1" s="559"/>
      <c r="AL1" s="523"/>
      <c r="AM1" s="523"/>
      <c r="AN1" s="559"/>
      <c r="AO1" s="559"/>
      <c r="AP1" s="559"/>
      <c r="AQ1" s="24"/>
    </row>
    <row r="2" spans="1:45" ht="36" customHeight="1" thickBot="1">
      <c r="A2" s="750"/>
      <c r="B2" s="751"/>
      <c r="C2" s="751"/>
      <c r="D2" s="751"/>
      <c r="E2" s="751"/>
      <c r="F2" s="752"/>
      <c r="G2" s="563"/>
      <c r="H2" s="563"/>
      <c r="I2" s="565"/>
      <c r="J2" s="565"/>
      <c r="K2" s="565"/>
      <c r="L2" s="563"/>
      <c r="M2" s="565"/>
      <c r="N2" s="565"/>
      <c r="O2" s="565"/>
      <c r="P2" s="563"/>
      <c r="Q2" s="565"/>
      <c r="R2" s="564"/>
      <c r="S2" s="508"/>
      <c r="T2" s="563"/>
      <c r="U2" s="565"/>
      <c r="V2" s="565"/>
      <c r="W2" s="565"/>
      <c r="X2" s="563"/>
      <c r="Y2" s="565"/>
      <c r="Z2" s="565"/>
      <c r="AA2" s="565"/>
      <c r="AB2" s="563"/>
      <c r="AC2" s="565"/>
      <c r="AD2" s="565"/>
      <c r="AE2" s="565"/>
      <c r="AF2" s="563"/>
      <c r="AG2" s="565"/>
      <c r="AH2" s="508"/>
      <c r="AI2" s="508"/>
      <c r="AJ2" s="508"/>
      <c r="AK2" s="508"/>
      <c r="AL2" s="563"/>
      <c r="AM2" s="563"/>
      <c r="AN2" s="508"/>
      <c r="AO2" s="508"/>
      <c r="AP2" s="508"/>
      <c r="AQ2" s="564"/>
    </row>
    <row r="3" spans="1:45" s="5" customFormat="1" ht="52.5" customHeight="1">
      <c r="A3" s="553" t="s">
        <v>6</v>
      </c>
      <c r="B3" s="554" t="s">
        <v>594</v>
      </c>
      <c r="C3" s="555">
        <v>42902</v>
      </c>
      <c r="D3" s="556" t="s">
        <v>593</v>
      </c>
      <c r="E3" s="150"/>
      <c r="F3" s="557"/>
      <c r="G3" s="754" t="s">
        <v>842</v>
      </c>
      <c r="H3" s="754"/>
      <c r="I3" s="754"/>
      <c r="J3" s="560">
        <v>3000</v>
      </c>
      <c r="K3" s="753" t="s">
        <v>857</v>
      </c>
      <c r="L3" s="754"/>
      <c r="M3" s="754"/>
      <c r="N3" s="560">
        <v>3000</v>
      </c>
      <c r="O3" s="753" t="s">
        <v>658</v>
      </c>
      <c r="P3" s="754"/>
      <c r="Q3" s="754"/>
      <c r="R3" s="561">
        <v>1000</v>
      </c>
      <c r="S3" s="753" t="s">
        <v>844</v>
      </c>
      <c r="T3" s="754"/>
      <c r="U3" s="754"/>
      <c r="V3" s="561">
        <v>100</v>
      </c>
      <c r="W3" s="753" t="s">
        <v>597</v>
      </c>
      <c r="X3" s="754"/>
      <c r="Y3" s="754"/>
      <c r="Z3" s="561">
        <v>3000</v>
      </c>
      <c r="AA3" s="753" t="s">
        <v>595</v>
      </c>
      <c r="AB3" s="754"/>
      <c r="AC3" s="754"/>
      <c r="AD3" s="561">
        <v>100</v>
      </c>
      <c r="AE3" s="753" t="s">
        <v>596</v>
      </c>
      <c r="AF3" s="754"/>
      <c r="AG3" s="754"/>
      <c r="AH3" s="562">
        <v>100</v>
      </c>
      <c r="AI3" s="748" t="s">
        <v>643</v>
      </c>
      <c r="AJ3" s="749"/>
      <c r="AK3" s="749"/>
      <c r="AL3" s="749"/>
      <c r="AM3" s="749"/>
      <c r="AN3" s="749"/>
      <c r="AO3" s="749"/>
      <c r="AP3" s="358"/>
      <c r="AQ3" s="558"/>
      <c r="AR3" s="417"/>
      <c r="AS3" s="417"/>
    </row>
    <row r="4" spans="1:45" s="5" customFormat="1" ht="18" customHeight="1">
      <c r="A4" s="18" t="s">
        <v>846</v>
      </c>
      <c r="B4" s="18" t="s">
        <v>12</v>
      </c>
      <c r="C4" s="18" t="s">
        <v>13</v>
      </c>
      <c r="D4" s="317" t="s">
        <v>14</v>
      </c>
      <c r="E4" s="317" t="s">
        <v>15</v>
      </c>
      <c r="F4" s="322" t="s">
        <v>16</v>
      </c>
      <c r="G4" s="475"/>
      <c r="H4" s="328" t="s">
        <v>592</v>
      </c>
      <c r="I4" s="319" t="s">
        <v>18</v>
      </c>
      <c r="J4" s="331" t="s">
        <v>598</v>
      </c>
      <c r="K4" s="461"/>
      <c r="L4" s="328" t="s">
        <v>592</v>
      </c>
      <c r="M4" s="319" t="s">
        <v>18</v>
      </c>
      <c r="N4" s="331" t="s">
        <v>598</v>
      </c>
      <c r="O4" s="461"/>
      <c r="P4" s="328" t="s">
        <v>592</v>
      </c>
      <c r="Q4" s="334" t="s">
        <v>18</v>
      </c>
      <c r="R4" s="332" t="s">
        <v>598</v>
      </c>
      <c r="S4" s="461"/>
      <c r="T4" s="328" t="s">
        <v>592</v>
      </c>
      <c r="U4" s="333" t="s">
        <v>18</v>
      </c>
      <c r="V4" s="332" t="s">
        <v>598</v>
      </c>
      <c r="W4" s="461"/>
      <c r="X4" s="328" t="s">
        <v>592</v>
      </c>
      <c r="Y4" s="333" t="s">
        <v>18</v>
      </c>
      <c r="Z4" s="332" t="s">
        <v>598</v>
      </c>
      <c r="AA4" s="461"/>
      <c r="AB4" s="328" t="s">
        <v>592</v>
      </c>
      <c r="AC4" s="333" t="s">
        <v>18</v>
      </c>
      <c r="AD4" s="332" t="s">
        <v>598</v>
      </c>
      <c r="AE4" s="461"/>
      <c r="AF4" s="328" t="s">
        <v>592</v>
      </c>
      <c r="AG4" s="334" t="s">
        <v>18</v>
      </c>
      <c r="AH4" s="360" t="s">
        <v>598</v>
      </c>
      <c r="AI4" s="361" t="s">
        <v>681</v>
      </c>
      <c r="AJ4" s="358" t="s">
        <v>682</v>
      </c>
      <c r="AK4" s="358" t="s">
        <v>848</v>
      </c>
      <c r="AL4" s="18" t="s">
        <v>675</v>
      </c>
      <c r="AM4" s="328" t="s">
        <v>644</v>
      </c>
      <c r="AN4" s="359" t="s">
        <v>673</v>
      </c>
      <c r="AO4" s="415" t="s">
        <v>674</v>
      </c>
      <c r="AP4" s="253" t="s">
        <v>751</v>
      </c>
      <c r="AQ4" s="417" t="s">
        <v>699</v>
      </c>
      <c r="AR4" s="417" t="s">
        <v>1034</v>
      </c>
      <c r="AS4" s="417" t="s">
        <v>1036</v>
      </c>
    </row>
    <row r="5" spans="1:45" s="23" customFormat="1" ht="18" customHeight="1">
      <c r="A5" s="59">
        <v>1</v>
      </c>
      <c r="B5" s="34">
        <f t="shared" ref="B5:B36" si="0">COUNTIF(C:C,C5)</f>
        <v>1</v>
      </c>
      <c r="C5" s="35" t="s">
        <v>25</v>
      </c>
      <c r="D5" s="36" t="s">
        <v>26</v>
      </c>
      <c r="E5" s="36" t="s">
        <v>27</v>
      </c>
      <c r="F5" s="323" t="s">
        <v>28</v>
      </c>
      <c r="G5" s="339" t="s">
        <v>809</v>
      </c>
      <c r="H5" s="401">
        <v>1</v>
      </c>
      <c r="I5" s="54" t="s">
        <v>29</v>
      </c>
      <c r="J5" s="402">
        <f t="shared" ref="J5:J21" si="1">H5*$J$3</f>
        <v>3000</v>
      </c>
      <c r="K5" s="478" t="s">
        <v>809</v>
      </c>
      <c r="L5" s="401">
        <v>1</v>
      </c>
      <c r="M5" s="54" t="s">
        <v>29</v>
      </c>
      <c r="N5" s="402">
        <f t="shared" ref="N5:N11" si="2">L5*$J$3</f>
        <v>3000</v>
      </c>
      <c r="O5" s="478"/>
      <c r="P5" s="401"/>
      <c r="Q5" s="398"/>
      <c r="R5" s="462"/>
      <c r="S5" s="482"/>
      <c r="T5" s="401"/>
      <c r="U5" s="54"/>
      <c r="V5" s="402"/>
      <c r="W5" s="478"/>
      <c r="X5" s="401"/>
      <c r="Y5" s="54"/>
      <c r="Z5" s="402"/>
      <c r="AA5" s="478"/>
      <c r="AB5" s="401"/>
      <c r="AC5" s="54"/>
      <c r="AD5" s="402"/>
      <c r="AE5" s="463"/>
      <c r="AF5" s="316"/>
      <c r="AG5" s="398"/>
      <c r="AH5" s="325"/>
      <c r="AI5" s="362">
        <f t="shared" ref="AI5:AI52" si="3">N5+Z5+R5+V5+AD5+AH5</f>
        <v>3000</v>
      </c>
      <c r="AJ5" s="355">
        <v>4000</v>
      </c>
      <c r="AK5" s="357">
        <f t="shared" ref="AK5:AK20" si="4">AJ5-AI5</f>
        <v>1000</v>
      </c>
      <c r="AL5" s="39">
        <v>0</v>
      </c>
      <c r="AM5" s="258" t="s">
        <v>31</v>
      </c>
      <c r="AN5" s="213">
        <v>2.38</v>
      </c>
      <c r="AO5" s="379">
        <f t="shared" ref="AO5:AO11" si="5">AL5*AN5</f>
        <v>0</v>
      </c>
      <c r="AP5" s="193" t="s">
        <v>833</v>
      </c>
      <c r="AQ5" s="151"/>
      <c r="AR5" s="151" t="s">
        <v>1035</v>
      </c>
      <c r="AS5" s="151"/>
    </row>
    <row r="6" spans="1:45" s="23" customFormat="1" ht="18" customHeight="1">
      <c r="A6" s="59">
        <v>2</v>
      </c>
      <c r="B6" s="48">
        <f t="shared" si="0"/>
        <v>1</v>
      </c>
      <c r="C6" s="49" t="s">
        <v>32</v>
      </c>
      <c r="D6" s="50" t="s">
        <v>33</v>
      </c>
      <c r="E6" s="50" t="s">
        <v>34</v>
      </c>
      <c r="F6" s="324" t="s">
        <v>28</v>
      </c>
      <c r="G6" s="339" t="s">
        <v>815</v>
      </c>
      <c r="H6" s="403">
        <v>1</v>
      </c>
      <c r="I6" s="404" t="s">
        <v>36</v>
      </c>
      <c r="J6" s="402">
        <f t="shared" si="1"/>
        <v>3000</v>
      </c>
      <c r="K6" s="478" t="s">
        <v>809</v>
      </c>
      <c r="L6" s="403">
        <v>1</v>
      </c>
      <c r="M6" s="404" t="s">
        <v>36</v>
      </c>
      <c r="N6" s="402">
        <f t="shared" si="2"/>
        <v>3000</v>
      </c>
      <c r="O6" s="478"/>
      <c r="P6" s="403"/>
      <c r="Q6" s="406"/>
      <c r="R6" s="462"/>
      <c r="S6" s="482"/>
      <c r="T6" s="403"/>
      <c r="U6" s="404"/>
      <c r="V6" s="405"/>
      <c r="W6" s="521"/>
      <c r="X6" s="403"/>
      <c r="Y6" s="404"/>
      <c r="Z6" s="405"/>
      <c r="AA6" s="478"/>
      <c r="AB6" s="403"/>
      <c r="AC6" s="404"/>
      <c r="AD6" s="402"/>
      <c r="AE6" s="463"/>
      <c r="AF6" s="316"/>
      <c r="AG6" s="406"/>
      <c r="AH6" s="325"/>
      <c r="AI6" s="362">
        <f t="shared" si="3"/>
        <v>3000</v>
      </c>
      <c r="AJ6" s="355">
        <v>4000</v>
      </c>
      <c r="AK6" s="357">
        <f t="shared" si="4"/>
        <v>1000</v>
      </c>
      <c r="AL6" s="39">
        <v>0</v>
      </c>
      <c r="AM6" s="258" t="s">
        <v>31</v>
      </c>
      <c r="AN6" s="213">
        <v>3.3</v>
      </c>
      <c r="AO6" s="379">
        <f t="shared" si="5"/>
        <v>0</v>
      </c>
      <c r="AP6" s="193" t="s">
        <v>833</v>
      </c>
      <c r="AQ6" s="151"/>
      <c r="AR6" s="151" t="s">
        <v>1035</v>
      </c>
      <c r="AS6" s="151"/>
    </row>
    <row r="7" spans="1:45" s="23" customFormat="1" ht="18" customHeight="1">
      <c r="A7" s="59">
        <v>3</v>
      </c>
      <c r="B7" s="34">
        <f t="shared" si="0"/>
        <v>1</v>
      </c>
      <c r="C7" s="35" t="s">
        <v>38</v>
      </c>
      <c r="D7" s="36" t="s">
        <v>39</v>
      </c>
      <c r="E7" s="54" t="s">
        <v>40</v>
      </c>
      <c r="F7" s="324" t="s">
        <v>28</v>
      </c>
      <c r="G7" s="316" t="s">
        <v>809</v>
      </c>
      <c r="H7" s="401">
        <v>1</v>
      </c>
      <c r="I7" s="54" t="s">
        <v>41</v>
      </c>
      <c r="J7" s="402">
        <f t="shared" si="1"/>
        <v>3000</v>
      </c>
      <c r="K7" s="478" t="s">
        <v>814</v>
      </c>
      <c r="L7" s="401">
        <v>1</v>
      </c>
      <c r="M7" s="54" t="s">
        <v>41</v>
      </c>
      <c r="N7" s="402">
        <f t="shared" si="2"/>
        <v>3000</v>
      </c>
      <c r="O7" s="478"/>
      <c r="P7" s="401"/>
      <c r="Q7" s="398"/>
      <c r="R7" s="462"/>
      <c r="S7" s="482"/>
      <c r="T7" s="401"/>
      <c r="U7" s="54"/>
      <c r="V7" s="402"/>
      <c r="W7" s="478"/>
      <c r="X7" s="401"/>
      <c r="Y7" s="54"/>
      <c r="Z7" s="402"/>
      <c r="AA7" s="478"/>
      <c r="AB7" s="401"/>
      <c r="AC7" s="54"/>
      <c r="AD7" s="402"/>
      <c r="AE7" s="463"/>
      <c r="AF7" s="316"/>
      <c r="AG7" s="398"/>
      <c r="AH7" s="325"/>
      <c r="AI7" s="362">
        <f t="shared" si="3"/>
        <v>3000</v>
      </c>
      <c r="AJ7" s="355">
        <v>4000</v>
      </c>
      <c r="AK7" s="357">
        <f t="shared" si="4"/>
        <v>1000</v>
      </c>
      <c r="AL7" s="39">
        <v>0</v>
      </c>
      <c r="AM7" s="258" t="s">
        <v>31</v>
      </c>
      <c r="AN7" s="213">
        <v>1.23</v>
      </c>
      <c r="AO7" s="379">
        <f t="shared" si="5"/>
        <v>0</v>
      </c>
      <c r="AP7" s="193" t="s">
        <v>833</v>
      </c>
      <c r="AQ7" s="151"/>
      <c r="AR7" s="151" t="s">
        <v>1035</v>
      </c>
      <c r="AS7" s="151"/>
    </row>
    <row r="8" spans="1:45" s="23" customFormat="1" ht="18" customHeight="1">
      <c r="A8" s="59">
        <v>4</v>
      </c>
      <c r="B8" s="34">
        <f t="shared" si="0"/>
        <v>1</v>
      </c>
      <c r="C8" s="35" t="s">
        <v>43</v>
      </c>
      <c r="D8" s="36" t="s">
        <v>44</v>
      </c>
      <c r="E8" s="54" t="s">
        <v>45</v>
      </c>
      <c r="F8" s="324" t="s">
        <v>28</v>
      </c>
      <c r="G8" s="316" t="s">
        <v>814</v>
      </c>
      <c r="H8" s="401">
        <v>1</v>
      </c>
      <c r="I8" s="54" t="s">
        <v>46</v>
      </c>
      <c r="J8" s="402">
        <f t="shared" si="1"/>
        <v>3000</v>
      </c>
      <c r="K8" s="478" t="s">
        <v>808</v>
      </c>
      <c r="L8" s="401">
        <v>1</v>
      </c>
      <c r="M8" s="54" t="s">
        <v>46</v>
      </c>
      <c r="N8" s="402">
        <f t="shared" si="2"/>
        <v>3000</v>
      </c>
      <c r="O8" s="478"/>
      <c r="P8" s="401"/>
      <c r="Q8" s="398"/>
      <c r="R8" s="462"/>
      <c r="S8" s="482"/>
      <c r="T8" s="401"/>
      <c r="U8" s="54"/>
      <c r="V8" s="402"/>
      <c r="W8" s="478"/>
      <c r="X8" s="401"/>
      <c r="Y8" s="54"/>
      <c r="Z8" s="402"/>
      <c r="AA8" s="478"/>
      <c r="AB8" s="401"/>
      <c r="AC8" s="54"/>
      <c r="AD8" s="402"/>
      <c r="AE8" s="463"/>
      <c r="AF8" s="316"/>
      <c r="AG8" s="398"/>
      <c r="AH8" s="325"/>
      <c r="AI8" s="362">
        <f t="shared" si="3"/>
        <v>3000</v>
      </c>
      <c r="AJ8" s="355">
        <v>4000</v>
      </c>
      <c r="AK8" s="357">
        <f t="shared" si="4"/>
        <v>1000</v>
      </c>
      <c r="AL8" s="39">
        <v>0</v>
      </c>
      <c r="AM8" s="258" t="s">
        <v>31</v>
      </c>
      <c r="AN8" s="213">
        <v>1.6</v>
      </c>
      <c r="AO8" s="379">
        <f t="shared" si="5"/>
        <v>0</v>
      </c>
      <c r="AP8" s="193" t="s">
        <v>833</v>
      </c>
      <c r="AQ8" s="151"/>
      <c r="AR8" s="151" t="s">
        <v>1035</v>
      </c>
      <c r="AS8" s="151"/>
    </row>
    <row r="9" spans="1:45" s="23" customFormat="1" ht="18" customHeight="1">
      <c r="A9" s="59">
        <v>5</v>
      </c>
      <c r="B9" s="473">
        <f t="shared" si="0"/>
        <v>1</v>
      </c>
      <c r="C9" s="483" t="s">
        <v>48</v>
      </c>
      <c r="D9" s="484" t="s">
        <v>49</v>
      </c>
      <c r="E9" s="484" t="s">
        <v>50</v>
      </c>
      <c r="F9" s="324" t="s">
        <v>28</v>
      </c>
      <c r="G9" s="485" t="s">
        <v>809</v>
      </c>
      <c r="H9" s="466">
        <v>11</v>
      </c>
      <c r="I9" s="486" t="s">
        <v>746</v>
      </c>
      <c r="J9" s="465">
        <f t="shared" si="1"/>
        <v>33000</v>
      </c>
      <c r="K9" s="479" t="s">
        <v>810</v>
      </c>
      <c r="L9" s="466">
        <v>3</v>
      </c>
      <c r="M9" s="487" t="s">
        <v>665</v>
      </c>
      <c r="N9" s="465">
        <f t="shared" si="2"/>
        <v>9000</v>
      </c>
      <c r="O9" s="479" t="s">
        <v>775</v>
      </c>
      <c r="P9" s="488">
        <v>1</v>
      </c>
      <c r="Q9" s="467" t="s">
        <v>843</v>
      </c>
      <c r="R9" s="468">
        <v>1000</v>
      </c>
      <c r="S9" s="479" t="s">
        <v>775</v>
      </c>
      <c r="T9" s="489">
        <v>21</v>
      </c>
      <c r="U9" s="464" t="s">
        <v>599</v>
      </c>
      <c r="V9" s="465">
        <f>T9*$V$3</f>
        <v>2100</v>
      </c>
      <c r="W9" s="479"/>
      <c r="X9" s="466"/>
      <c r="Y9" s="486"/>
      <c r="Z9" s="465"/>
      <c r="AA9" s="479"/>
      <c r="AB9" s="466"/>
      <c r="AC9" s="486"/>
      <c r="AD9" s="465"/>
      <c r="AE9" s="469"/>
      <c r="AF9" s="496"/>
      <c r="AG9" s="468"/>
      <c r="AH9" s="470"/>
      <c r="AI9" s="471">
        <f t="shared" si="3"/>
        <v>12100</v>
      </c>
      <c r="AJ9" s="490">
        <v>7000</v>
      </c>
      <c r="AK9" s="472">
        <f t="shared" si="4"/>
        <v>-5100</v>
      </c>
      <c r="AL9" s="491">
        <v>12000</v>
      </c>
      <c r="AM9" s="492" t="s">
        <v>31</v>
      </c>
      <c r="AN9" s="493">
        <v>1.2</v>
      </c>
      <c r="AO9" s="494">
        <f t="shared" si="5"/>
        <v>14400</v>
      </c>
      <c r="AP9" s="495" t="s">
        <v>833</v>
      </c>
      <c r="AQ9" s="151"/>
      <c r="AR9" s="151" t="s">
        <v>1035</v>
      </c>
      <c r="AS9" s="151"/>
    </row>
    <row r="10" spans="1:45" s="23" customFormat="1" ht="21.75" customHeight="1">
      <c r="A10" s="59">
        <v>6</v>
      </c>
      <c r="B10" s="473">
        <f t="shared" si="0"/>
        <v>1</v>
      </c>
      <c r="C10" s="62" t="s">
        <v>53</v>
      </c>
      <c r="D10" s="93" t="s">
        <v>820</v>
      </c>
      <c r="E10" s="90" t="s">
        <v>434</v>
      </c>
      <c r="F10" s="324" t="s">
        <v>28</v>
      </c>
      <c r="G10" s="316" t="s">
        <v>809</v>
      </c>
      <c r="H10" s="401">
        <v>1</v>
      </c>
      <c r="I10" s="54" t="s">
        <v>54</v>
      </c>
      <c r="J10" s="402">
        <f t="shared" si="1"/>
        <v>3000</v>
      </c>
      <c r="K10" s="478" t="s">
        <v>809</v>
      </c>
      <c r="L10" s="401">
        <v>1</v>
      </c>
      <c r="M10" s="54" t="s">
        <v>54</v>
      </c>
      <c r="N10" s="402">
        <f t="shared" si="2"/>
        <v>3000</v>
      </c>
      <c r="O10" s="478"/>
      <c r="P10" s="401"/>
      <c r="Q10" s="398"/>
      <c r="R10" s="398"/>
      <c r="S10" s="478"/>
      <c r="T10" s="401"/>
      <c r="U10" s="54"/>
      <c r="V10" s="402"/>
      <c r="W10" s="478"/>
      <c r="X10" s="401"/>
      <c r="Y10" s="54"/>
      <c r="Z10" s="402"/>
      <c r="AA10" s="478"/>
      <c r="AB10" s="401"/>
      <c r="AC10" s="54"/>
      <c r="AD10" s="402"/>
      <c r="AE10" s="463"/>
      <c r="AF10" s="401"/>
      <c r="AG10" s="398"/>
      <c r="AH10" s="325"/>
      <c r="AI10" s="362">
        <f t="shared" si="3"/>
        <v>3000</v>
      </c>
      <c r="AJ10" s="355">
        <v>4000</v>
      </c>
      <c r="AK10" s="357">
        <f t="shared" si="4"/>
        <v>1000</v>
      </c>
      <c r="AL10" s="39">
        <v>0</v>
      </c>
      <c r="AM10" s="258" t="s">
        <v>31</v>
      </c>
      <c r="AN10" s="213">
        <v>2.0699999999999998</v>
      </c>
      <c r="AO10" s="379">
        <f t="shared" si="5"/>
        <v>0</v>
      </c>
      <c r="AP10" s="193" t="s">
        <v>833</v>
      </c>
      <c r="AQ10" s="151"/>
      <c r="AR10" s="151" t="s">
        <v>1035</v>
      </c>
      <c r="AS10" s="151"/>
    </row>
    <row r="11" spans="1:45" s="23" customFormat="1" ht="18" customHeight="1">
      <c r="A11" s="59">
        <v>7</v>
      </c>
      <c r="B11" s="34">
        <f t="shared" si="0"/>
        <v>1</v>
      </c>
      <c r="C11" s="35" t="s">
        <v>55</v>
      </c>
      <c r="D11" s="4" t="s">
        <v>56</v>
      </c>
      <c r="E11" s="4" t="s">
        <v>57</v>
      </c>
      <c r="F11" s="324" t="s">
        <v>28</v>
      </c>
      <c r="G11" s="316" t="s">
        <v>809</v>
      </c>
      <c r="H11" s="401">
        <v>1</v>
      </c>
      <c r="I11" s="54" t="s">
        <v>58</v>
      </c>
      <c r="J11" s="402">
        <f t="shared" si="1"/>
        <v>3000</v>
      </c>
      <c r="K11" s="478" t="s">
        <v>808</v>
      </c>
      <c r="L11" s="401">
        <v>1</v>
      </c>
      <c r="M11" s="54" t="s">
        <v>58</v>
      </c>
      <c r="N11" s="402">
        <f t="shared" si="2"/>
        <v>3000</v>
      </c>
      <c r="O11" s="478" t="s">
        <v>775</v>
      </c>
      <c r="P11" s="411">
        <v>1</v>
      </c>
      <c r="Q11" s="143" t="s">
        <v>498</v>
      </c>
      <c r="R11" s="398">
        <f>P11*$R$3</f>
        <v>1000</v>
      </c>
      <c r="S11" s="478"/>
      <c r="T11" s="401"/>
      <c r="U11" s="54"/>
      <c r="V11" s="402"/>
      <c r="W11" s="478"/>
      <c r="X11" s="401"/>
      <c r="Y11" s="54"/>
      <c r="Z11" s="402"/>
      <c r="AA11" s="478"/>
      <c r="AB11" s="401"/>
      <c r="AC11" s="54"/>
      <c r="AD11" s="402"/>
      <c r="AE11" s="463"/>
      <c r="AF11" s="401"/>
      <c r="AG11" s="398"/>
      <c r="AH11" s="325"/>
      <c r="AI11" s="362">
        <f t="shared" si="3"/>
        <v>4000</v>
      </c>
      <c r="AJ11" s="355">
        <v>3000</v>
      </c>
      <c r="AK11" s="357">
        <f t="shared" si="4"/>
        <v>-1000</v>
      </c>
      <c r="AL11" s="68">
        <v>4000</v>
      </c>
      <c r="AM11" s="258" t="s">
        <v>31</v>
      </c>
      <c r="AN11" s="215">
        <v>5.25</v>
      </c>
      <c r="AO11" s="379">
        <f t="shared" si="5"/>
        <v>21000</v>
      </c>
      <c r="AP11" s="497" t="s">
        <v>833</v>
      </c>
      <c r="AQ11" s="151"/>
      <c r="AR11" s="151" t="s">
        <v>1035</v>
      </c>
      <c r="AS11" s="151"/>
    </row>
    <row r="12" spans="1:45" s="23" customFormat="1" ht="18" hidden="1" customHeight="1">
      <c r="A12" s="59">
        <v>8</v>
      </c>
      <c r="B12" s="473">
        <f t="shared" si="0"/>
        <v>1</v>
      </c>
      <c r="C12" s="128" t="s">
        <v>437</v>
      </c>
      <c r="D12" s="129" t="s">
        <v>438</v>
      </c>
      <c r="E12" s="335" t="s">
        <v>645</v>
      </c>
      <c r="F12" s="327"/>
      <c r="G12" s="316" t="s">
        <v>809</v>
      </c>
      <c r="H12" s="401">
        <v>1</v>
      </c>
      <c r="I12" s="458" t="s">
        <v>662</v>
      </c>
      <c r="J12" s="402">
        <f t="shared" si="1"/>
        <v>3000</v>
      </c>
      <c r="K12" s="478"/>
      <c r="L12" s="401"/>
      <c r="M12" s="458"/>
      <c r="N12" s="402"/>
      <c r="O12" s="478"/>
      <c r="P12" s="411"/>
      <c r="Q12" s="143"/>
      <c r="R12" s="398"/>
      <c r="S12" s="478"/>
      <c r="T12" s="459"/>
      <c r="U12" s="143"/>
      <c r="V12" s="402"/>
      <c r="W12" s="478"/>
      <c r="X12" s="401"/>
      <c r="Y12" s="143"/>
      <c r="Z12" s="402"/>
      <c r="AA12" s="463"/>
      <c r="AB12" s="401"/>
      <c r="AC12" s="143"/>
      <c r="AD12" s="402"/>
      <c r="AE12" s="463"/>
      <c r="AF12" s="401"/>
      <c r="AG12" s="398"/>
      <c r="AH12" s="325"/>
      <c r="AI12" s="362">
        <f t="shared" si="3"/>
        <v>0</v>
      </c>
      <c r="AJ12" s="355">
        <v>3000</v>
      </c>
      <c r="AK12" s="357">
        <f t="shared" si="4"/>
        <v>3000</v>
      </c>
      <c r="AL12" s="68">
        <v>0</v>
      </c>
      <c r="AM12" s="330" t="s">
        <v>676</v>
      </c>
      <c r="AN12" s="215">
        <v>12</v>
      </c>
      <c r="AO12" s="380">
        <v>48000</v>
      </c>
      <c r="AP12" s="193" t="s">
        <v>830</v>
      </c>
      <c r="AQ12" s="151" t="s">
        <v>832</v>
      </c>
    </row>
    <row r="13" spans="1:45" s="23" customFormat="1" ht="18" customHeight="1">
      <c r="A13" s="59">
        <v>9</v>
      </c>
      <c r="B13" s="34">
        <f t="shared" si="0"/>
        <v>1</v>
      </c>
      <c r="C13" s="35" t="s">
        <v>59</v>
      </c>
      <c r="D13" s="93" t="s">
        <v>1079</v>
      </c>
      <c r="E13" s="407" t="s">
        <v>858</v>
      </c>
      <c r="F13" s="325" t="s">
        <v>817</v>
      </c>
      <c r="G13" s="69" t="s">
        <v>807</v>
      </c>
      <c r="H13" s="401">
        <v>2</v>
      </c>
      <c r="I13" s="54" t="s">
        <v>60</v>
      </c>
      <c r="J13" s="402">
        <f t="shared" si="1"/>
        <v>6000</v>
      </c>
      <c r="K13" s="478" t="s">
        <v>809</v>
      </c>
      <c r="L13" s="401">
        <v>2</v>
      </c>
      <c r="M13" s="54" t="s">
        <v>60</v>
      </c>
      <c r="N13" s="402">
        <f>L13*$J$3</f>
        <v>6000</v>
      </c>
      <c r="O13" s="478" t="s">
        <v>775</v>
      </c>
      <c r="P13" s="411">
        <v>1</v>
      </c>
      <c r="Q13" s="143" t="s">
        <v>494</v>
      </c>
      <c r="R13" s="398">
        <f>P13*$R$3</f>
        <v>1000</v>
      </c>
      <c r="S13" s="478" t="s">
        <v>775</v>
      </c>
      <c r="T13" s="410">
        <v>2</v>
      </c>
      <c r="U13" s="566" t="s">
        <v>270</v>
      </c>
      <c r="V13" s="402">
        <f>T13*$V$3</f>
        <v>200</v>
      </c>
      <c r="W13" s="478"/>
      <c r="X13" s="401"/>
      <c r="Y13" s="54"/>
      <c r="Z13" s="402"/>
      <c r="AA13" s="478"/>
      <c r="AB13" s="401"/>
      <c r="AC13" s="54"/>
      <c r="AD13" s="402"/>
      <c r="AE13" s="463"/>
      <c r="AF13" s="401"/>
      <c r="AG13" s="398"/>
      <c r="AH13" s="325"/>
      <c r="AI13" s="362">
        <f t="shared" si="3"/>
        <v>7200</v>
      </c>
      <c r="AJ13" s="355">
        <v>2000</v>
      </c>
      <c r="AK13" s="357">
        <f>AJ13-AI13</f>
        <v>-5200</v>
      </c>
      <c r="AL13" s="39">
        <v>6000</v>
      </c>
      <c r="AM13" s="258" t="s">
        <v>31</v>
      </c>
      <c r="AN13" s="213">
        <v>47</v>
      </c>
      <c r="AO13" s="379">
        <f t="shared" ref="AO13:AO37" si="6">AL13*AN13</f>
        <v>282000</v>
      </c>
      <c r="AP13" s="497" t="s">
        <v>833</v>
      </c>
      <c r="AQ13" s="151"/>
      <c r="AR13" s="151" t="s">
        <v>1035</v>
      </c>
      <c r="AS13" s="151" t="s">
        <v>1037</v>
      </c>
    </row>
    <row r="14" spans="1:45" s="23" customFormat="1" ht="18" customHeight="1">
      <c r="A14" s="59">
        <v>10</v>
      </c>
      <c r="B14" s="34">
        <f t="shared" si="0"/>
        <v>1</v>
      </c>
      <c r="C14" s="35" t="s">
        <v>61</v>
      </c>
      <c r="D14" s="4" t="s">
        <v>62</v>
      </c>
      <c r="E14" s="4" t="s">
        <v>63</v>
      </c>
      <c r="F14" s="325" t="s">
        <v>28</v>
      </c>
      <c r="G14" s="69" t="s">
        <v>808</v>
      </c>
      <c r="H14" s="401">
        <v>2</v>
      </c>
      <c r="I14" s="54" t="s">
        <v>65</v>
      </c>
      <c r="J14" s="402">
        <f t="shared" si="1"/>
        <v>6000</v>
      </c>
      <c r="K14" s="478" t="s">
        <v>808</v>
      </c>
      <c r="L14" s="401">
        <v>2</v>
      </c>
      <c r="M14" s="54" t="s">
        <v>65</v>
      </c>
      <c r="N14" s="402">
        <f>L14*$J$3</f>
        <v>6000</v>
      </c>
      <c r="O14" s="478" t="s">
        <v>775</v>
      </c>
      <c r="P14" s="401">
        <v>2</v>
      </c>
      <c r="Q14" s="143" t="s">
        <v>487</v>
      </c>
      <c r="R14" s="398">
        <f>P14*$R$3</f>
        <v>2000</v>
      </c>
      <c r="S14" s="478" t="s">
        <v>776</v>
      </c>
      <c r="T14" s="410">
        <v>2</v>
      </c>
      <c r="U14" s="90" t="s">
        <v>278</v>
      </c>
      <c r="V14" s="402">
        <f>T14*$V$3</f>
        <v>200</v>
      </c>
      <c r="W14" s="478"/>
      <c r="X14" s="401"/>
      <c r="Y14" s="54"/>
      <c r="Z14" s="402"/>
      <c r="AA14" s="478"/>
      <c r="AB14" s="401"/>
      <c r="AC14" s="54"/>
      <c r="AD14" s="402"/>
      <c r="AE14" s="463"/>
      <c r="AF14" s="401"/>
      <c r="AG14" s="398"/>
      <c r="AH14" s="325"/>
      <c r="AI14" s="362">
        <f t="shared" si="3"/>
        <v>8200</v>
      </c>
      <c r="AJ14" s="355">
        <v>3000</v>
      </c>
      <c r="AK14" s="357">
        <f t="shared" si="4"/>
        <v>-5200</v>
      </c>
      <c r="AL14" s="68">
        <v>4000</v>
      </c>
      <c r="AM14" s="330" t="s">
        <v>750</v>
      </c>
      <c r="AN14" s="213">
        <v>1.7</v>
      </c>
      <c r="AO14" s="379">
        <f t="shared" si="6"/>
        <v>6800</v>
      </c>
      <c r="AP14" s="497" t="s">
        <v>833</v>
      </c>
      <c r="AQ14" s="151"/>
      <c r="AR14" s="151" t="s">
        <v>1035</v>
      </c>
      <c r="AS14" s="151"/>
    </row>
    <row r="15" spans="1:45" s="23" customFormat="1" ht="18" customHeight="1">
      <c r="A15" s="59">
        <v>11</v>
      </c>
      <c r="B15" s="34">
        <f t="shared" si="0"/>
        <v>1</v>
      </c>
      <c r="C15" s="35" t="s">
        <v>66</v>
      </c>
      <c r="D15" s="408" t="s">
        <v>67</v>
      </c>
      <c r="E15" s="4" t="s">
        <v>68</v>
      </c>
      <c r="F15" s="325" t="s">
        <v>28</v>
      </c>
      <c r="G15" s="316" t="s">
        <v>809</v>
      </c>
      <c r="H15" s="401">
        <v>1</v>
      </c>
      <c r="I15" s="54" t="s">
        <v>69</v>
      </c>
      <c r="J15" s="402">
        <f t="shared" si="1"/>
        <v>3000</v>
      </c>
      <c r="K15" s="478" t="s">
        <v>808</v>
      </c>
      <c r="L15" s="401">
        <v>1</v>
      </c>
      <c r="M15" s="54" t="s">
        <v>69</v>
      </c>
      <c r="N15" s="402">
        <f>L15*$J$3</f>
        <v>3000</v>
      </c>
      <c r="O15" s="478" t="s">
        <v>775</v>
      </c>
      <c r="P15" s="411">
        <v>1</v>
      </c>
      <c r="Q15" s="143" t="s">
        <v>29</v>
      </c>
      <c r="R15" s="398">
        <f>P15*$R$3</f>
        <v>1000</v>
      </c>
      <c r="S15" s="478"/>
      <c r="T15" s="401"/>
      <c r="U15" s="54"/>
      <c r="V15" s="402"/>
      <c r="W15" s="478"/>
      <c r="X15" s="401"/>
      <c r="Y15" s="54"/>
      <c r="Z15" s="402"/>
      <c r="AA15" s="478"/>
      <c r="AB15" s="401"/>
      <c r="AC15" s="54"/>
      <c r="AD15" s="402"/>
      <c r="AE15" s="463"/>
      <c r="AF15" s="401"/>
      <c r="AG15" s="398"/>
      <c r="AH15" s="325"/>
      <c r="AI15" s="362">
        <f t="shared" si="3"/>
        <v>4000</v>
      </c>
      <c r="AJ15" s="355">
        <v>3000</v>
      </c>
      <c r="AK15" s="357">
        <f t="shared" si="4"/>
        <v>-1000</v>
      </c>
      <c r="AL15" s="39">
        <v>4000</v>
      </c>
      <c r="AM15" s="258" t="s">
        <v>31</v>
      </c>
      <c r="AN15" s="213">
        <v>6.29</v>
      </c>
      <c r="AO15" s="379">
        <f t="shared" si="6"/>
        <v>25160</v>
      </c>
      <c r="AP15" s="497" t="s">
        <v>833</v>
      </c>
      <c r="AQ15" s="151"/>
      <c r="AR15" s="151" t="s">
        <v>1035</v>
      </c>
      <c r="AS15" s="151"/>
    </row>
    <row r="16" spans="1:45" s="23" customFormat="1" ht="18" hidden="1" customHeight="1">
      <c r="A16" s="59">
        <v>12</v>
      </c>
      <c r="B16" s="473">
        <f t="shared" si="0"/>
        <v>1</v>
      </c>
      <c r="C16" s="35" t="s">
        <v>70</v>
      </c>
      <c r="D16" s="36" t="s">
        <v>56</v>
      </c>
      <c r="E16" s="55" t="s">
        <v>72</v>
      </c>
      <c r="F16" s="323" t="s">
        <v>28</v>
      </c>
      <c r="G16" s="339" t="s">
        <v>809</v>
      </c>
      <c r="H16" s="401">
        <v>2</v>
      </c>
      <c r="I16" s="54" t="s">
        <v>74</v>
      </c>
      <c r="J16" s="402">
        <f t="shared" si="1"/>
        <v>6000</v>
      </c>
      <c r="K16" s="478"/>
      <c r="L16" s="401"/>
      <c r="M16" s="54"/>
      <c r="N16" s="402"/>
      <c r="O16" s="478"/>
      <c r="P16" s="401"/>
      <c r="Q16" s="398"/>
      <c r="R16" s="398"/>
      <c r="S16" s="478"/>
      <c r="T16" s="401"/>
      <c r="U16" s="54"/>
      <c r="V16" s="402"/>
      <c r="W16" s="478"/>
      <c r="X16" s="401"/>
      <c r="Y16" s="54"/>
      <c r="Z16" s="402"/>
      <c r="AA16" s="463"/>
      <c r="AB16" s="401"/>
      <c r="AC16" s="54"/>
      <c r="AD16" s="402"/>
      <c r="AE16" s="463"/>
      <c r="AF16" s="401"/>
      <c r="AG16" s="398"/>
      <c r="AH16" s="325"/>
      <c r="AI16" s="362">
        <f t="shared" si="3"/>
        <v>0</v>
      </c>
      <c r="AJ16" s="355">
        <v>4000</v>
      </c>
      <c r="AK16" s="507">
        <f t="shared" si="4"/>
        <v>4000</v>
      </c>
      <c r="AL16" s="68">
        <v>0</v>
      </c>
      <c r="AM16" s="258" t="s">
        <v>31</v>
      </c>
      <c r="AN16" s="213">
        <v>5.25</v>
      </c>
      <c r="AO16" s="379">
        <f t="shared" si="6"/>
        <v>0</v>
      </c>
      <c r="AP16" s="193" t="s">
        <v>830</v>
      </c>
      <c r="AQ16" s="151" t="s">
        <v>832</v>
      </c>
    </row>
    <row r="17" spans="1:45" s="23" customFormat="1" ht="18" customHeight="1">
      <c r="A17" s="59">
        <v>13</v>
      </c>
      <c r="B17" s="34">
        <f t="shared" si="0"/>
        <v>1</v>
      </c>
      <c r="C17" s="35" t="s">
        <v>75</v>
      </c>
      <c r="D17" s="36" t="s">
        <v>76</v>
      </c>
      <c r="E17" s="36" t="s">
        <v>77</v>
      </c>
      <c r="F17" s="326" t="s">
        <v>1063</v>
      </c>
      <c r="G17" s="338" t="s">
        <v>809</v>
      </c>
      <c r="H17" s="330">
        <v>2</v>
      </c>
      <c r="I17" s="54" t="s">
        <v>79</v>
      </c>
      <c r="J17" s="402">
        <f t="shared" si="1"/>
        <v>6000</v>
      </c>
      <c r="K17" s="478" t="s">
        <v>809</v>
      </c>
      <c r="L17" s="330">
        <v>2</v>
      </c>
      <c r="M17" s="54" t="s">
        <v>79</v>
      </c>
      <c r="N17" s="402">
        <f>L17*$J$3</f>
        <v>6000</v>
      </c>
      <c r="O17" s="478"/>
      <c r="P17" s="330"/>
      <c r="Q17" s="398"/>
      <c r="R17" s="398"/>
      <c r="S17" s="478"/>
      <c r="T17" s="330"/>
      <c r="U17" s="54"/>
      <c r="V17" s="402"/>
      <c r="W17" s="478"/>
      <c r="X17" s="330"/>
      <c r="Y17" s="54"/>
      <c r="Z17" s="402"/>
      <c r="AA17" s="478"/>
      <c r="AB17" s="330"/>
      <c r="AC17" s="54"/>
      <c r="AD17" s="402"/>
      <c r="AE17" s="463"/>
      <c r="AF17" s="330"/>
      <c r="AG17" s="398"/>
      <c r="AH17" s="325"/>
      <c r="AI17" s="362">
        <f t="shared" si="3"/>
        <v>6000</v>
      </c>
      <c r="AJ17" s="355">
        <v>3000</v>
      </c>
      <c r="AK17" s="357">
        <f t="shared" si="4"/>
        <v>-3000</v>
      </c>
      <c r="AL17" s="39">
        <v>6000</v>
      </c>
      <c r="AM17" s="258" t="s">
        <v>31</v>
      </c>
      <c r="AN17" s="213">
        <v>18</v>
      </c>
      <c r="AO17" s="379">
        <f t="shared" si="6"/>
        <v>108000</v>
      </c>
      <c r="AP17" s="497" t="s">
        <v>833</v>
      </c>
      <c r="AQ17" s="151"/>
      <c r="AR17" s="151" t="s">
        <v>1035</v>
      </c>
      <c r="AS17" s="151" t="s">
        <v>1037</v>
      </c>
    </row>
    <row r="18" spans="1:45" s="23" customFormat="1" ht="18" customHeight="1">
      <c r="A18" s="59">
        <v>14</v>
      </c>
      <c r="B18" s="34">
        <f t="shared" si="0"/>
        <v>1</v>
      </c>
      <c r="C18" s="35" t="s">
        <v>80</v>
      </c>
      <c r="D18" s="408" t="s">
        <v>81</v>
      </c>
      <c r="E18" s="407" t="s">
        <v>82</v>
      </c>
      <c r="F18" s="327" t="s">
        <v>83</v>
      </c>
      <c r="G18" s="316" t="s">
        <v>809</v>
      </c>
      <c r="H18" s="401">
        <v>5</v>
      </c>
      <c r="I18" s="54" t="s">
        <v>84</v>
      </c>
      <c r="J18" s="402">
        <f t="shared" si="1"/>
        <v>15000</v>
      </c>
      <c r="K18" s="478" t="s">
        <v>809</v>
      </c>
      <c r="L18" s="401">
        <v>5</v>
      </c>
      <c r="M18" s="54" t="s">
        <v>84</v>
      </c>
      <c r="N18" s="402">
        <f>L18*$J$3</f>
        <v>15000</v>
      </c>
      <c r="O18" s="478" t="s">
        <v>775</v>
      </c>
      <c r="P18" s="411">
        <v>5</v>
      </c>
      <c r="Q18" s="143" t="s">
        <v>512</v>
      </c>
      <c r="R18" s="398">
        <f>P18*$R$3</f>
        <v>5000</v>
      </c>
      <c r="S18" s="478"/>
      <c r="T18" s="401"/>
      <c r="U18" s="54"/>
      <c r="V18" s="402"/>
      <c r="W18" s="478"/>
      <c r="X18" s="401"/>
      <c r="Y18" s="54"/>
      <c r="Z18" s="402"/>
      <c r="AA18" s="478"/>
      <c r="AB18" s="401"/>
      <c r="AC18" s="54"/>
      <c r="AD18" s="402"/>
      <c r="AE18" s="463"/>
      <c r="AF18" s="401"/>
      <c r="AG18" s="398"/>
      <c r="AH18" s="325"/>
      <c r="AI18" s="362">
        <f t="shared" si="3"/>
        <v>20000</v>
      </c>
      <c r="AJ18" s="355">
        <v>3000</v>
      </c>
      <c r="AK18" s="357">
        <f t="shared" si="4"/>
        <v>-17000</v>
      </c>
      <c r="AL18" s="39">
        <v>18000</v>
      </c>
      <c r="AM18" s="258" t="s">
        <v>31</v>
      </c>
      <c r="AN18" s="213">
        <v>16.8</v>
      </c>
      <c r="AO18" s="379">
        <f t="shared" si="6"/>
        <v>302400</v>
      </c>
      <c r="AP18" s="497" t="s">
        <v>833</v>
      </c>
      <c r="AQ18" s="151"/>
      <c r="AR18" s="151" t="s">
        <v>1035</v>
      </c>
      <c r="AS18" s="151" t="s">
        <v>1037</v>
      </c>
    </row>
    <row r="19" spans="1:45" s="23" customFormat="1" ht="18" customHeight="1">
      <c r="A19" s="599">
        <v>15</v>
      </c>
      <c r="B19" s="600">
        <f t="shared" si="0"/>
        <v>1</v>
      </c>
      <c r="C19" s="674" t="s">
        <v>85</v>
      </c>
      <c r="D19" s="675" t="s">
        <v>86</v>
      </c>
      <c r="E19" s="681" t="s">
        <v>87</v>
      </c>
      <c r="F19" s="682" t="s">
        <v>88</v>
      </c>
      <c r="G19" s="665" t="s">
        <v>809</v>
      </c>
      <c r="H19" s="611">
        <v>4</v>
      </c>
      <c r="I19" s="518" t="s">
        <v>89</v>
      </c>
      <c r="J19" s="520">
        <f t="shared" si="1"/>
        <v>12000</v>
      </c>
      <c r="K19" s="607" t="s">
        <v>809</v>
      </c>
      <c r="L19" s="611">
        <v>4</v>
      </c>
      <c r="M19" s="518" t="s">
        <v>89</v>
      </c>
      <c r="N19" s="520">
        <f>L19*$J$3</f>
        <v>12000</v>
      </c>
      <c r="O19" s="607"/>
      <c r="P19" s="611"/>
      <c r="Q19" s="610"/>
      <c r="R19" s="610"/>
      <c r="S19" s="607"/>
      <c r="T19" s="611"/>
      <c r="U19" s="518"/>
      <c r="V19" s="520"/>
      <c r="W19" s="607"/>
      <c r="X19" s="611"/>
      <c r="Y19" s="518"/>
      <c r="Z19" s="520"/>
      <c r="AA19" s="607"/>
      <c r="AB19" s="611"/>
      <c r="AC19" s="518"/>
      <c r="AD19" s="520"/>
      <c r="AE19" s="613"/>
      <c r="AF19" s="611"/>
      <c r="AG19" s="610"/>
      <c r="AH19" s="628"/>
      <c r="AI19" s="615">
        <f t="shared" si="3"/>
        <v>12000</v>
      </c>
      <c r="AJ19" s="683">
        <v>11500</v>
      </c>
      <c r="AK19" s="617">
        <f t="shared" si="4"/>
        <v>-500</v>
      </c>
      <c r="AL19" s="677">
        <v>500</v>
      </c>
      <c r="AM19" s="678" t="s">
        <v>677</v>
      </c>
      <c r="AN19" s="679">
        <v>12</v>
      </c>
      <c r="AO19" s="680">
        <f t="shared" si="6"/>
        <v>6000</v>
      </c>
      <c r="AP19" s="656" t="s">
        <v>833</v>
      </c>
      <c r="AQ19" s="673"/>
      <c r="AR19" s="673"/>
      <c r="AS19" s="673"/>
    </row>
    <row r="20" spans="1:45" s="23" customFormat="1" ht="18" customHeight="1">
      <c r="A20" s="599">
        <v>16</v>
      </c>
      <c r="B20" s="600">
        <f t="shared" si="0"/>
        <v>1</v>
      </c>
      <c r="C20" s="674" t="s">
        <v>90</v>
      </c>
      <c r="D20" s="675" t="s">
        <v>91</v>
      </c>
      <c r="E20" s="681" t="s">
        <v>92</v>
      </c>
      <c r="F20" s="682" t="s">
        <v>88</v>
      </c>
      <c r="G20" s="665" t="s">
        <v>809</v>
      </c>
      <c r="H20" s="611">
        <v>4</v>
      </c>
      <c r="I20" s="518" t="s">
        <v>94</v>
      </c>
      <c r="J20" s="520">
        <f t="shared" si="1"/>
        <v>12000</v>
      </c>
      <c r="K20" s="607" t="s">
        <v>809</v>
      </c>
      <c r="L20" s="611">
        <v>4</v>
      </c>
      <c r="M20" s="518" t="s">
        <v>94</v>
      </c>
      <c r="N20" s="520">
        <f>L20*$J$3</f>
        <v>12000</v>
      </c>
      <c r="O20" s="607"/>
      <c r="P20" s="611"/>
      <c r="Q20" s="610"/>
      <c r="R20" s="610"/>
      <c r="S20" s="607"/>
      <c r="T20" s="611"/>
      <c r="U20" s="518"/>
      <c r="V20" s="520"/>
      <c r="W20" s="607"/>
      <c r="X20" s="611"/>
      <c r="Y20" s="518"/>
      <c r="Z20" s="520"/>
      <c r="AA20" s="607"/>
      <c r="AB20" s="611"/>
      <c r="AC20" s="518"/>
      <c r="AD20" s="520"/>
      <c r="AE20" s="613"/>
      <c r="AF20" s="611"/>
      <c r="AG20" s="610"/>
      <c r="AH20" s="628"/>
      <c r="AI20" s="615">
        <f t="shared" si="3"/>
        <v>12000</v>
      </c>
      <c r="AJ20" s="683">
        <v>11500</v>
      </c>
      <c r="AK20" s="617">
        <f t="shared" si="4"/>
        <v>-500</v>
      </c>
      <c r="AL20" s="677">
        <v>500</v>
      </c>
      <c r="AM20" s="678" t="s">
        <v>677</v>
      </c>
      <c r="AN20" s="679">
        <v>17</v>
      </c>
      <c r="AO20" s="680">
        <f t="shared" si="6"/>
        <v>8500</v>
      </c>
      <c r="AP20" s="656" t="s">
        <v>833</v>
      </c>
      <c r="AQ20" s="673"/>
      <c r="AR20" s="673"/>
      <c r="AS20" s="673"/>
    </row>
    <row r="21" spans="1:45" s="23" customFormat="1" ht="18" hidden="1" customHeight="1">
      <c r="A21" s="59">
        <v>17</v>
      </c>
      <c r="B21" s="473">
        <f t="shared" si="0"/>
        <v>1</v>
      </c>
      <c r="C21" s="35" t="s">
        <v>95</v>
      </c>
      <c r="D21" s="36" t="s">
        <v>96</v>
      </c>
      <c r="E21" s="4" t="s">
        <v>97</v>
      </c>
      <c r="F21" s="325" t="s">
        <v>98</v>
      </c>
      <c r="G21" s="69" t="s">
        <v>813</v>
      </c>
      <c r="H21" s="401">
        <v>1</v>
      </c>
      <c r="I21" s="54" t="s">
        <v>99</v>
      </c>
      <c r="J21" s="402">
        <f t="shared" si="1"/>
        <v>3000</v>
      </c>
      <c r="K21" s="478"/>
      <c r="L21" s="401"/>
      <c r="M21" s="54"/>
      <c r="N21" s="402"/>
      <c r="O21" s="478"/>
      <c r="P21" s="401"/>
      <c r="Q21" s="398"/>
      <c r="R21" s="398"/>
      <c r="S21" s="478"/>
      <c r="T21" s="401"/>
      <c r="U21" s="54"/>
      <c r="V21" s="402"/>
      <c r="W21" s="478"/>
      <c r="X21" s="401"/>
      <c r="Y21" s="54"/>
      <c r="Z21" s="402"/>
      <c r="AA21" s="463"/>
      <c r="AB21" s="401"/>
      <c r="AC21" s="54"/>
      <c r="AD21" s="402"/>
      <c r="AE21" s="463"/>
      <c r="AF21" s="401"/>
      <c r="AG21" s="398"/>
      <c r="AH21" s="325"/>
      <c r="AI21" s="362">
        <f t="shared" si="3"/>
        <v>0</v>
      </c>
      <c r="AJ21" s="70">
        <v>3000</v>
      </c>
      <c r="AK21" s="507">
        <v>3000</v>
      </c>
      <c r="AL21" s="39">
        <v>0</v>
      </c>
      <c r="AM21" s="258" t="s">
        <v>31</v>
      </c>
      <c r="AN21" s="213">
        <v>28</v>
      </c>
      <c r="AO21" s="379">
        <f t="shared" si="6"/>
        <v>0</v>
      </c>
      <c r="AP21" s="193" t="s">
        <v>830</v>
      </c>
      <c r="AQ21" s="151" t="s">
        <v>832</v>
      </c>
    </row>
    <row r="22" spans="1:45" s="23" customFormat="1" ht="18" customHeight="1">
      <c r="A22" s="599">
        <v>18</v>
      </c>
      <c r="B22" s="663">
        <f t="shared" si="0"/>
        <v>1</v>
      </c>
      <c r="C22" s="601" t="s">
        <v>742</v>
      </c>
      <c r="D22" s="627" t="s">
        <v>851</v>
      </c>
      <c r="E22" s="627" t="s">
        <v>827</v>
      </c>
      <c r="F22" s="664" t="s">
        <v>792</v>
      </c>
      <c r="G22" s="665" t="s">
        <v>809</v>
      </c>
      <c r="H22" s="666">
        <v>1</v>
      </c>
      <c r="I22" s="667" t="s">
        <v>103</v>
      </c>
      <c r="J22" s="520">
        <v>3000</v>
      </c>
      <c r="K22" s="607" t="s">
        <v>809</v>
      </c>
      <c r="L22" s="666">
        <v>1</v>
      </c>
      <c r="M22" s="667" t="s">
        <v>103</v>
      </c>
      <c r="N22" s="520">
        <v>3000</v>
      </c>
      <c r="O22" s="607" t="s">
        <v>775</v>
      </c>
      <c r="P22" s="611">
        <v>1</v>
      </c>
      <c r="Q22" s="609" t="s">
        <v>103</v>
      </c>
      <c r="R22" s="610">
        <f>P22*$R$3</f>
        <v>1000</v>
      </c>
      <c r="S22" s="607"/>
      <c r="T22" s="606"/>
      <c r="U22" s="603"/>
      <c r="V22" s="520"/>
      <c r="W22" s="607"/>
      <c r="X22" s="611"/>
      <c r="Y22" s="609"/>
      <c r="Z22" s="520"/>
      <c r="AA22" s="607"/>
      <c r="AB22" s="611"/>
      <c r="AC22" s="609"/>
      <c r="AD22" s="520"/>
      <c r="AE22" s="613"/>
      <c r="AF22" s="611"/>
      <c r="AG22" s="610"/>
      <c r="AH22" s="628"/>
      <c r="AI22" s="615">
        <f t="shared" si="3"/>
        <v>4000</v>
      </c>
      <c r="AJ22" s="668">
        <v>0</v>
      </c>
      <c r="AK22" s="617">
        <f t="shared" ref="AK22:AK37" si="7">AJ22-AI22</f>
        <v>-4000</v>
      </c>
      <c r="AL22" s="669">
        <v>1000</v>
      </c>
      <c r="AM22" s="670" t="s">
        <v>793</v>
      </c>
      <c r="AN22" s="671">
        <v>16.48</v>
      </c>
      <c r="AO22" s="672">
        <f t="shared" si="6"/>
        <v>16480</v>
      </c>
      <c r="AP22" s="622" t="s">
        <v>833</v>
      </c>
      <c r="AQ22" s="673"/>
      <c r="AR22" s="673"/>
      <c r="AS22" s="673"/>
    </row>
    <row r="23" spans="1:45" s="23" customFormat="1" ht="18" customHeight="1">
      <c r="A23" s="599">
        <v>19</v>
      </c>
      <c r="B23" s="600">
        <f t="shared" si="0"/>
        <v>1</v>
      </c>
      <c r="C23" s="674" t="s">
        <v>104</v>
      </c>
      <c r="D23" s="675" t="s">
        <v>105</v>
      </c>
      <c r="E23" s="676" t="s">
        <v>106</v>
      </c>
      <c r="F23" s="628" t="s">
        <v>107</v>
      </c>
      <c r="G23" s="626" t="s">
        <v>809</v>
      </c>
      <c r="H23" s="611">
        <v>1</v>
      </c>
      <c r="I23" s="518" t="s">
        <v>108</v>
      </c>
      <c r="J23" s="520">
        <f t="shared" ref="J23:J35" si="8">H23*$J$3</f>
        <v>3000</v>
      </c>
      <c r="K23" s="607" t="s">
        <v>808</v>
      </c>
      <c r="L23" s="611">
        <v>1</v>
      </c>
      <c r="M23" s="518" t="s">
        <v>108</v>
      </c>
      <c r="N23" s="520">
        <f t="shared" ref="N23:N35" si="9">L23*$J$3</f>
        <v>3000</v>
      </c>
      <c r="O23" s="607"/>
      <c r="P23" s="611"/>
      <c r="Q23" s="610"/>
      <c r="R23" s="610"/>
      <c r="S23" s="607"/>
      <c r="T23" s="611"/>
      <c r="U23" s="518"/>
      <c r="V23" s="520"/>
      <c r="W23" s="607"/>
      <c r="X23" s="611"/>
      <c r="Y23" s="518"/>
      <c r="Z23" s="520"/>
      <c r="AA23" s="607"/>
      <c r="AB23" s="611"/>
      <c r="AC23" s="518"/>
      <c r="AD23" s="520"/>
      <c r="AE23" s="613"/>
      <c r="AF23" s="611"/>
      <c r="AG23" s="610"/>
      <c r="AH23" s="628"/>
      <c r="AI23" s="615">
        <f t="shared" si="3"/>
        <v>3000</v>
      </c>
      <c r="AJ23" s="629">
        <v>2880</v>
      </c>
      <c r="AK23" s="617">
        <f t="shared" si="7"/>
        <v>-120</v>
      </c>
      <c r="AL23" s="677">
        <v>3000</v>
      </c>
      <c r="AM23" s="678" t="s">
        <v>677</v>
      </c>
      <c r="AN23" s="679">
        <v>3.5</v>
      </c>
      <c r="AO23" s="680">
        <f t="shared" si="6"/>
        <v>10500</v>
      </c>
      <c r="AP23" s="656" t="s">
        <v>833</v>
      </c>
      <c r="AQ23" s="673"/>
      <c r="AR23" s="673"/>
      <c r="AS23" s="673"/>
    </row>
    <row r="24" spans="1:45" s="23" customFormat="1" ht="18" customHeight="1">
      <c r="A24" s="59">
        <v>20</v>
      </c>
      <c r="B24" s="34">
        <f t="shared" si="0"/>
        <v>1</v>
      </c>
      <c r="C24" s="35" t="s">
        <v>109</v>
      </c>
      <c r="D24" s="36" t="s">
        <v>110</v>
      </c>
      <c r="E24" s="36" t="s">
        <v>111</v>
      </c>
      <c r="F24" s="326" t="s">
        <v>112</v>
      </c>
      <c r="G24" s="338" t="s">
        <v>809</v>
      </c>
      <c r="H24" s="401">
        <v>1</v>
      </c>
      <c r="I24" s="54" t="s">
        <v>113</v>
      </c>
      <c r="J24" s="402">
        <f t="shared" si="8"/>
        <v>3000</v>
      </c>
      <c r="K24" s="478" t="s">
        <v>809</v>
      </c>
      <c r="L24" s="401">
        <v>1</v>
      </c>
      <c r="M24" s="54" t="s">
        <v>113</v>
      </c>
      <c r="N24" s="402">
        <f t="shared" si="9"/>
        <v>3000</v>
      </c>
      <c r="O24" s="478"/>
      <c r="P24" s="401"/>
      <c r="Q24" s="143"/>
      <c r="R24" s="398"/>
      <c r="S24" s="478"/>
      <c r="T24" s="401"/>
      <c r="U24" s="54"/>
      <c r="V24" s="402"/>
      <c r="W24" s="478"/>
      <c r="X24" s="401"/>
      <c r="Y24" s="54"/>
      <c r="Z24" s="402"/>
      <c r="AA24" s="478"/>
      <c r="AB24" s="401"/>
      <c r="AC24" s="54"/>
      <c r="AD24" s="402"/>
      <c r="AE24" s="463"/>
      <c r="AF24" s="401"/>
      <c r="AG24" s="398"/>
      <c r="AH24" s="325"/>
      <c r="AI24" s="362">
        <f t="shared" si="3"/>
        <v>3000</v>
      </c>
      <c r="AJ24" s="70">
        <v>3000</v>
      </c>
      <c r="AK24" s="357">
        <f t="shared" si="7"/>
        <v>0</v>
      </c>
      <c r="AL24" s="39">
        <v>3000</v>
      </c>
      <c r="AM24" s="258" t="s">
        <v>31</v>
      </c>
      <c r="AN24" s="213">
        <v>9</v>
      </c>
      <c r="AO24" s="379">
        <f t="shared" si="6"/>
        <v>27000</v>
      </c>
      <c r="AP24" s="497" t="s">
        <v>833</v>
      </c>
      <c r="AQ24" s="151"/>
      <c r="AR24" s="151" t="s">
        <v>1035</v>
      </c>
      <c r="AS24" s="151" t="s">
        <v>1037</v>
      </c>
    </row>
    <row r="25" spans="1:45" s="23" customFormat="1" ht="18" customHeight="1">
      <c r="A25" s="59">
        <v>21</v>
      </c>
      <c r="B25" s="34">
        <f t="shared" si="0"/>
        <v>1</v>
      </c>
      <c r="C25" s="128" t="s">
        <v>114</v>
      </c>
      <c r="D25" s="129" t="s">
        <v>115</v>
      </c>
      <c r="E25" s="129" t="s">
        <v>116</v>
      </c>
      <c r="F25" s="326" t="s">
        <v>112</v>
      </c>
      <c r="G25" s="338" t="s">
        <v>809</v>
      </c>
      <c r="H25" s="401">
        <v>7</v>
      </c>
      <c r="I25" s="54" t="s">
        <v>118</v>
      </c>
      <c r="J25" s="402">
        <f t="shared" si="8"/>
        <v>21000</v>
      </c>
      <c r="K25" s="478" t="s">
        <v>811</v>
      </c>
      <c r="L25" s="401">
        <v>7</v>
      </c>
      <c r="M25" s="54" t="s">
        <v>118</v>
      </c>
      <c r="N25" s="402">
        <f t="shared" si="9"/>
        <v>21000</v>
      </c>
      <c r="O25" s="478" t="s">
        <v>806</v>
      </c>
      <c r="P25" s="474">
        <v>5</v>
      </c>
      <c r="Q25" s="567" t="s">
        <v>805</v>
      </c>
      <c r="R25" s="398">
        <f>P25*$R$3</f>
        <v>5000</v>
      </c>
      <c r="S25" s="478"/>
      <c r="T25" s="401"/>
      <c r="U25" s="143"/>
      <c r="V25" s="402"/>
      <c r="W25" s="478"/>
      <c r="X25" s="401"/>
      <c r="Y25" s="54"/>
      <c r="Z25" s="402"/>
      <c r="AA25" s="478"/>
      <c r="AB25" s="401"/>
      <c r="AC25" s="54"/>
      <c r="AD25" s="402"/>
      <c r="AE25" s="463"/>
      <c r="AF25" s="316"/>
      <c r="AG25" s="398"/>
      <c r="AH25" s="325"/>
      <c r="AI25" s="362">
        <f t="shared" si="3"/>
        <v>26000</v>
      </c>
      <c r="AJ25" s="70">
        <v>3000</v>
      </c>
      <c r="AK25" s="357">
        <f t="shared" si="7"/>
        <v>-23000</v>
      </c>
      <c r="AL25" s="39">
        <v>24000</v>
      </c>
      <c r="AM25" s="258" t="s">
        <v>31</v>
      </c>
      <c r="AN25" s="213">
        <v>9</v>
      </c>
      <c r="AO25" s="379">
        <f t="shared" si="6"/>
        <v>216000</v>
      </c>
      <c r="AP25" s="497" t="s">
        <v>833</v>
      </c>
      <c r="AQ25" s="151"/>
      <c r="AR25" s="151" t="s">
        <v>1035</v>
      </c>
      <c r="AS25" s="151" t="s">
        <v>1037</v>
      </c>
    </row>
    <row r="26" spans="1:45" s="23" customFormat="1" ht="18" customHeight="1">
      <c r="A26" s="59">
        <v>22</v>
      </c>
      <c r="B26" s="34">
        <f t="shared" si="0"/>
        <v>1</v>
      </c>
      <c r="C26" s="35" t="s">
        <v>446</v>
      </c>
      <c r="D26" s="36" t="s">
        <v>483</v>
      </c>
      <c r="E26" s="36" t="s">
        <v>447</v>
      </c>
      <c r="F26" s="326" t="s">
        <v>112</v>
      </c>
      <c r="G26" s="338" t="s">
        <v>809</v>
      </c>
      <c r="H26" s="401">
        <v>1</v>
      </c>
      <c r="I26" s="407" t="s">
        <v>119</v>
      </c>
      <c r="J26" s="402">
        <f t="shared" si="8"/>
        <v>3000</v>
      </c>
      <c r="K26" s="478" t="s">
        <v>809</v>
      </c>
      <c r="L26" s="401">
        <v>1</v>
      </c>
      <c r="M26" s="407" t="s">
        <v>119</v>
      </c>
      <c r="N26" s="402">
        <f t="shared" si="9"/>
        <v>3000</v>
      </c>
      <c r="O26" s="478"/>
      <c r="P26" s="401"/>
      <c r="Q26" s="398"/>
      <c r="R26" s="398"/>
      <c r="S26" s="478"/>
      <c r="T26" s="411"/>
      <c r="U26" s="54"/>
      <c r="V26" s="402"/>
      <c r="W26" s="478"/>
      <c r="X26" s="401"/>
      <c r="Y26" s="54"/>
      <c r="Z26" s="402"/>
      <c r="AA26" s="478"/>
      <c r="AB26" s="401"/>
      <c r="AC26" s="54"/>
      <c r="AD26" s="402"/>
      <c r="AE26" s="463"/>
      <c r="AF26" s="316"/>
      <c r="AG26" s="398"/>
      <c r="AH26" s="325"/>
      <c r="AI26" s="362">
        <f t="shared" si="3"/>
        <v>3000</v>
      </c>
      <c r="AJ26" s="460">
        <v>0</v>
      </c>
      <c r="AK26" s="357">
        <f t="shared" si="7"/>
        <v>-3000</v>
      </c>
      <c r="AL26" s="68">
        <v>3000</v>
      </c>
      <c r="AM26" s="330" t="s">
        <v>787</v>
      </c>
      <c r="AN26" s="215">
        <v>29</v>
      </c>
      <c r="AO26" s="380">
        <f t="shared" si="6"/>
        <v>87000</v>
      </c>
      <c r="AP26" s="497" t="s">
        <v>833</v>
      </c>
      <c r="AQ26" s="151"/>
      <c r="AR26" s="181" t="s">
        <v>1035</v>
      </c>
      <c r="AS26" s="181" t="s">
        <v>1048</v>
      </c>
    </row>
    <row r="27" spans="1:45" s="23" customFormat="1" ht="18" customHeight="1">
      <c r="A27" s="59">
        <v>23</v>
      </c>
      <c r="B27" s="34">
        <f t="shared" si="0"/>
        <v>1</v>
      </c>
      <c r="C27" s="35" t="s">
        <v>120</v>
      </c>
      <c r="D27" s="36" t="s">
        <v>121</v>
      </c>
      <c r="E27" s="54" t="s">
        <v>122</v>
      </c>
      <c r="F27" s="327" t="s">
        <v>28</v>
      </c>
      <c r="G27" s="316" t="s">
        <v>808</v>
      </c>
      <c r="H27" s="401">
        <v>1</v>
      </c>
      <c r="I27" s="54" t="s">
        <v>123</v>
      </c>
      <c r="J27" s="402">
        <f t="shared" si="8"/>
        <v>3000</v>
      </c>
      <c r="K27" s="478" t="s">
        <v>809</v>
      </c>
      <c r="L27" s="401">
        <v>1</v>
      </c>
      <c r="M27" s="54" t="s">
        <v>123</v>
      </c>
      <c r="N27" s="402">
        <f t="shared" si="9"/>
        <v>3000</v>
      </c>
      <c r="O27" s="478"/>
      <c r="P27" s="401"/>
      <c r="Q27" s="143"/>
      <c r="R27" s="398"/>
      <c r="S27" s="478"/>
      <c r="T27" s="401"/>
      <c r="U27" s="54"/>
      <c r="V27" s="402"/>
      <c r="W27" s="478"/>
      <c r="X27" s="401"/>
      <c r="Y27" s="54"/>
      <c r="Z27" s="402"/>
      <c r="AA27" s="478"/>
      <c r="AB27" s="401"/>
      <c r="AC27" s="54"/>
      <c r="AD27" s="402"/>
      <c r="AE27" s="463"/>
      <c r="AF27" s="316"/>
      <c r="AG27" s="398"/>
      <c r="AH27" s="325"/>
      <c r="AI27" s="362">
        <f t="shared" si="3"/>
        <v>3000</v>
      </c>
      <c r="AJ27" s="70">
        <v>5000</v>
      </c>
      <c r="AK27" s="357">
        <f t="shared" si="7"/>
        <v>2000</v>
      </c>
      <c r="AL27" s="39">
        <v>0</v>
      </c>
      <c r="AM27" s="258" t="s">
        <v>31</v>
      </c>
      <c r="AN27" s="213">
        <v>0.6</v>
      </c>
      <c r="AO27" s="379">
        <f t="shared" si="6"/>
        <v>0</v>
      </c>
      <c r="AP27" s="193" t="s">
        <v>833</v>
      </c>
      <c r="AQ27" s="151"/>
      <c r="AR27" s="181" t="s">
        <v>1035</v>
      </c>
      <c r="AS27" s="151"/>
    </row>
    <row r="28" spans="1:45" s="23" customFormat="1" ht="18" customHeight="1">
      <c r="A28" s="59">
        <v>24</v>
      </c>
      <c r="B28" s="34">
        <f t="shared" si="0"/>
        <v>1</v>
      </c>
      <c r="C28" s="35" t="s">
        <v>125</v>
      </c>
      <c r="D28" s="408">
        <v>15</v>
      </c>
      <c r="E28" s="4" t="s">
        <v>126</v>
      </c>
      <c r="F28" s="327" t="s">
        <v>28</v>
      </c>
      <c r="G28" s="316" t="s">
        <v>809</v>
      </c>
      <c r="H28" s="401">
        <v>2</v>
      </c>
      <c r="I28" s="54" t="s">
        <v>127</v>
      </c>
      <c r="J28" s="402">
        <f t="shared" si="8"/>
        <v>6000</v>
      </c>
      <c r="K28" s="478" t="s">
        <v>809</v>
      </c>
      <c r="L28" s="401">
        <v>2</v>
      </c>
      <c r="M28" s="54" t="s">
        <v>127</v>
      </c>
      <c r="N28" s="402">
        <f t="shared" si="9"/>
        <v>6000</v>
      </c>
      <c r="O28" s="478" t="s">
        <v>775</v>
      </c>
      <c r="P28" s="411">
        <v>2</v>
      </c>
      <c r="Q28" s="143" t="s">
        <v>549</v>
      </c>
      <c r="R28" s="398">
        <f>P28*$R$3</f>
        <v>2000</v>
      </c>
      <c r="S28" s="478"/>
      <c r="T28" s="410"/>
      <c r="U28" s="90"/>
      <c r="V28" s="402"/>
      <c r="W28" s="478"/>
      <c r="X28" s="401"/>
      <c r="Y28" s="54"/>
      <c r="Z28" s="402"/>
      <c r="AA28" s="478"/>
      <c r="AB28" s="401"/>
      <c r="AC28" s="54"/>
      <c r="AD28" s="402"/>
      <c r="AE28" s="463"/>
      <c r="AF28" s="316"/>
      <c r="AG28" s="398"/>
      <c r="AH28" s="325"/>
      <c r="AI28" s="362">
        <f t="shared" si="3"/>
        <v>8000</v>
      </c>
      <c r="AJ28" s="70">
        <v>5000</v>
      </c>
      <c r="AK28" s="357">
        <f t="shared" si="7"/>
        <v>-3000</v>
      </c>
      <c r="AL28" s="39">
        <v>5000</v>
      </c>
      <c r="AM28" s="258" t="s">
        <v>31</v>
      </c>
      <c r="AN28" s="213">
        <v>1.2</v>
      </c>
      <c r="AO28" s="379">
        <f t="shared" si="6"/>
        <v>6000</v>
      </c>
      <c r="AP28" s="497" t="s">
        <v>833</v>
      </c>
      <c r="AQ28" s="151"/>
      <c r="AR28" s="181" t="s">
        <v>1035</v>
      </c>
      <c r="AS28" s="151"/>
    </row>
    <row r="29" spans="1:45" s="23" customFormat="1" ht="18" customHeight="1">
      <c r="A29" s="59">
        <v>25</v>
      </c>
      <c r="B29" s="34">
        <f t="shared" si="0"/>
        <v>1</v>
      </c>
      <c r="C29" s="35" t="s">
        <v>128</v>
      </c>
      <c r="D29" s="4" t="s">
        <v>129</v>
      </c>
      <c r="E29" s="4" t="s">
        <v>130</v>
      </c>
      <c r="F29" s="327" t="s">
        <v>28</v>
      </c>
      <c r="G29" s="316" t="s">
        <v>816</v>
      </c>
      <c r="H29" s="401">
        <v>2</v>
      </c>
      <c r="I29" s="54" t="s">
        <v>131</v>
      </c>
      <c r="J29" s="402">
        <f t="shared" si="8"/>
        <v>6000</v>
      </c>
      <c r="K29" s="478" t="s">
        <v>808</v>
      </c>
      <c r="L29" s="401">
        <v>2</v>
      </c>
      <c r="M29" s="54" t="s">
        <v>131</v>
      </c>
      <c r="N29" s="402">
        <f t="shared" si="9"/>
        <v>6000</v>
      </c>
      <c r="O29" s="478" t="s">
        <v>775</v>
      </c>
      <c r="P29" s="411">
        <v>1</v>
      </c>
      <c r="Q29" s="143" t="s">
        <v>535</v>
      </c>
      <c r="R29" s="398">
        <f>P29*$R$3</f>
        <v>1000</v>
      </c>
      <c r="S29" s="478" t="s">
        <v>775</v>
      </c>
      <c r="T29" s="401">
        <v>1</v>
      </c>
      <c r="U29" s="54" t="s">
        <v>358</v>
      </c>
      <c r="V29" s="402">
        <f>T29*$V$3</f>
        <v>100</v>
      </c>
      <c r="W29" s="478"/>
      <c r="X29" s="401"/>
      <c r="Y29" s="54"/>
      <c r="Z29" s="402"/>
      <c r="AA29" s="478"/>
      <c r="AB29" s="401"/>
      <c r="AC29" s="54"/>
      <c r="AD29" s="402"/>
      <c r="AE29" s="463"/>
      <c r="AF29" s="316"/>
      <c r="AG29" s="398"/>
      <c r="AH29" s="325"/>
      <c r="AI29" s="362">
        <f t="shared" si="3"/>
        <v>7100</v>
      </c>
      <c r="AJ29" s="460">
        <v>1000</v>
      </c>
      <c r="AK29" s="357">
        <f t="shared" si="7"/>
        <v>-6100</v>
      </c>
      <c r="AL29" s="68">
        <v>10000</v>
      </c>
      <c r="AM29" s="330" t="s">
        <v>784</v>
      </c>
      <c r="AN29" s="215">
        <v>0.5</v>
      </c>
      <c r="AO29" s="380">
        <f t="shared" si="6"/>
        <v>5000</v>
      </c>
      <c r="AP29" s="497" t="s">
        <v>833</v>
      </c>
      <c r="AQ29" s="151"/>
      <c r="AR29" s="181" t="s">
        <v>1035</v>
      </c>
      <c r="AS29" s="151"/>
    </row>
    <row r="30" spans="1:45" s="23" customFormat="1" ht="18" customHeight="1">
      <c r="A30" s="59">
        <v>26</v>
      </c>
      <c r="B30" s="34">
        <f t="shared" si="0"/>
        <v>1</v>
      </c>
      <c r="C30" s="35" t="s">
        <v>132</v>
      </c>
      <c r="D30" s="36" t="s">
        <v>133</v>
      </c>
      <c r="E30" s="42" t="s">
        <v>134</v>
      </c>
      <c r="F30" s="327" t="s">
        <v>28</v>
      </c>
      <c r="G30" s="316" t="s">
        <v>808</v>
      </c>
      <c r="H30" s="459">
        <v>7</v>
      </c>
      <c r="I30" s="143" t="s">
        <v>136</v>
      </c>
      <c r="J30" s="402">
        <f t="shared" si="8"/>
        <v>21000</v>
      </c>
      <c r="K30" s="478" t="s">
        <v>809</v>
      </c>
      <c r="L30" s="459">
        <v>7</v>
      </c>
      <c r="M30" s="143" t="s">
        <v>136</v>
      </c>
      <c r="N30" s="402">
        <f t="shared" si="9"/>
        <v>21000</v>
      </c>
      <c r="O30" s="478" t="s">
        <v>775</v>
      </c>
      <c r="P30" s="411">
        <v>1</v>
      </c>
      <c r="Q30" s="143" t="s">
        <v>529</v>
      </c>
      <c r="R30" s="398">
        <f>P30*$R$3</f>
        <v>1000</v>
      </c>
      <c r="S30" s="478" t="s">
        <v>777</v>
      </c>
      <c r="T30" s="410">
        <v>12</v>
      </c>
      <c r="U30" s="90" t="s">
        <v>343</v>
      </c>
      <c r="V30" s="402">
        <f>T30*$V$3</f>
        <v>1200</v>
      </c>
      <c r="W30" s="478"/>
      <c r="X30" s="401"/>
      <c r="Y30" s="54"/>
      <c r="Z30" s="402"/>
      <c r="AA30" s="478"/>
      <c r="AB30" s="410"/>
      <c r="AC30" s="90"/>
      <c r="AD30" s="402"/>
      <c r="AE30" s="463"/>
      <c r="AF30" s="316"/>
      <c r="AG30" s="398"/>
      <c r="AH30" s="325"/>
      <c r="AI30" s="362">
        <f t="shared" si="3"/>
        <v>23200</v>
      </c>
      <c r="AJ30" s="460">
        <v>5000</v>
      </c>
      <c r="AK30" s="357">
        <f t="shared" si="7"/>
        <v>-18200</v>
      </c>
      <c r="AL30" s="68">
        <v>20000</v>
      </c>
      <c r="AM30" s="258" t="s">
        <v>31</v>
      </c>
      <c r="AN30" s="215">
        <v>0.5</v>
      </c>
      <c r="AO30" s="379">
        <f t="shared" si="6"/>
        <v>10000</v>
      </c>
      <c r="AP30" s="497" t="s">
        <v>833</v>
      </c>
      <c r="AQ30" s="151"/>
      <c r="AR30" s="181" t="s">
        <v>1035</v>
      </c>
      <c r="AS30" s="151"/>
    </row>
    <row r="31" spans="1:45" s="23" customFormat="1" ht="18" customHeight="1">
      <c r="A31" s="59">
        <v>27</v>
      </c>
      <c r="B31" s="34">
        <f t="shared" si="0"/>
        <v>1</v>
      </c>
      <c r="C31" s="35" t="s">
        <v>137</v>
      </c>
      <c r="D31" s="36" t="s">
        <v>138</v>
      </c>
      <c r="E31" s="54" t="s">
        <v>139</v>
      </c>
      <c r="F31" s="327" t="s">
        <v>28</v>
      </c>
      <c r="G31" s="316" t="s">
        <v>809</v>
      </c>
      <c r="H31" s="411">
        <v>9</v>
      </c>
      <c r="I31" s="54" t="s">
        <v>663</v>
      </c>
      <c r="J31" s="402">
        <f t="shared" si="8"/>
        <v>27000</v>
      </c>
      <c r="K31" s="478" t="s">
        <v>855</v>
      </c>
      <c r="L31" s="411">
        <v>9</v>
      </c>
      <c r="M31" s="54" t="s">
        <v>663</v>
      </c>
      <c r="N31" s="402">
        <f t="shared" si="9"/>
        <v>27000</v>
      </c>
      <c r="O31" s="478" t="s">
        <v>775</v>
      </c>
      <c r="P31" s="411">
        <v>1</v>
      </c>
      <c r="Q31" s="398" t="s">
        <v>547</v>
      </c>
      <c r="R31" s="398">
        <f>P31*$R$3</f>
        <v>1000</v>
      </c>
      <c r="S31" s="478" t="s">
        <v>777</v>
      </c>
      <c r="T31" s="401">
        <v>1</v>
      </c>
      <c r="U31" s="54" t="s">
        <v>355</v>
      </c>
      <c r="V31" s="402">
        <f>T31*$V$3</f>
        <v>100</v>
      </c>
      <c r="W31" s="478"/>
      <c r="X31" s="401"/>
      <c r="Y31" s="54"/>
      <c r="Z31" s="402"/>
      <c r="AA31" s="478" t="s">
        <v>815</v>
      </c>
      <c r="AB31" s="568">
        <v>7</v>
      </c>
      <c r="AC31" s="569" t="s">
        <v>588</v>
      </c>
      <c r="AD31" s="402">
        <f>AB31*$AD$3</f>
        <v>700</v>
      </c>
      <c r="AE31" s="463"/>
      <c r="AF31" s="316"/>
      <c r="AG31" s="398"/>
      <c r="AH31" s="325"/>
      <c r="AI31" s="362">
        <f t="shared" si="3"/>
        <v>28800</v>
      </c>
      <c r="AJ31" s="70">
        <v>5000</v>
      </c>
      <c r="AK31" s="357">
        <f t="shared" si="7"/>
        <v>-23800</v>
      </c>
      <c r="AL31" s="39">
        <v>25000</v>
      </c>
      <c r="AM31" s="258" t="s">
        <v>31</v>
      </c>
      <c r="AN31" s="213">
        <v>0.6</v>
      </c>
      <c r="AO31" s="379">
        <f t="shared" si="6"/>
        <v>15000</v>
      </c>
      <c r="AP31" s="497" t="s">
        <v>833</v>
      </c>
      <c r="AQ31" s="151"/>
      <c r="AR31" s="181" t="s">
        <v>1035</v>
      </c>
      <c r="AS31" s="151"/>
    </row>
    <row r="32" spans="1:45" s="23" customFormat="1" ht="18" customHeight="1">
      <c r="A32" s="59">
        <v>28</v>
      </c>
      <c r="B32" s="34">
        <f t="shared" si="0"/>
        <v>1</v>
      </c>
      <c r="C32" s="35" t="s">
        <v>141</v>
      </c>
      <c r="D32" s="36" t="s">
        <v>142</v>
      </c>
      <c r="E32" s="54" t="s">
        <v>143</v>
      </c>
      <c r="F32" s="327" t="s">
        <v>28</v>
      </c>
      <c r="G32" s="316" t="s">
        <v>808</v>
      </c>
      <c r="H32" s="401">
        <v>2</v>
      </c>
      <c r="I32" s="54" t="s">
        <v>217</v>
      </c>
      <c r="J32" s="402">
        <f t="shared" si="8"/>
        <v>6000</v>
      </c>
      <c r="K32" s="478" t="s">
        <v>809</v>
      </c>
      <c r="L32" s="401">
        <v>2</v>
      </c>
      <c r="M32" s="54" t="s">
        <v>217</v>
      </c>
      <c r="N32" s="402">
        <f t="shared" si="9"/>
        <v>6000</v>
      </c>
      <c r="O32" s="478"/>
      <c r="P32" s="401"/>
      <c r="Q32" s="398"/>
      <c r="R32" s="398"/>
      <c r="S32" s="478"/>
      <c r="T32" s="410"/>
      <c r="U32" s="90"/>
      <c r="V32" s="402"/>
      <c r="W32" s="478"/>
      <c r="X32" s="401"/>
      <c r="Y32" s="54"/>
      <c r="Z32" s="402"/>
      <c r="AA32" s="478"/>
      <c r="AB32" s="401"/>
      <c r="AC32" s="54"/>
      <c r="AD32" s="402"/>
      <c r="AE32" s="463"/>
      <c r="AF32" s="316"/>
      <c r="AG32" s="398"/>
      <c r="AH32" s="325"/>
      <c r="AI32" s="362">
        <f t="shared" si="3"/>
        <v>6000</v>
      </c>
      <c r="AJ32" s="70">
        <v>5000</v>
      </c>
      <c r="AK32" s="357">
        <f t="shared" si="7"/>
        <v>-1000</v>
      </c>
      <c r="AL32" s="39">
        <v>6000</v>
      </c>
      <c r="AM32" s="258" t="s">
        <v>31</v>
      </c>
      <c r="AN32" s="213">
        <v>0.6</v>
      </c>
      <c r="AO32" s="379">
        <f t="shared" si="6"/>
        <v>3600</v>
      </c>
      <c r="AP32" s="193" t="s">
        <v>833</v>
      </c>
      <c r="AQ32" s="151"/>
      <c r="AR32" s="181" t="s">
        <v>1035</v>
      </c>
      <c r="AS32" s="151"/>
    </row>
    <row r="33" spans="1:45" s="23" customFormat="1" ht="18" customHeight="1">
      <c r="A33" s="59">
        <v>29</v>
      </c>
      <c r="B33" s="34">
        <f t="shared" si="0"/>
        <v>1</v>
      </c>
      <c r="C33" s="35" t="s">
        <v>144</v>
      </c>
      <c r="D33" s="36">
        <v>200</v>
      </c>
      <c r="E33" s="54" t="s">
        <v>145</v>
      </c>
      <c r="F33" s="327" t="s">
        <v>28</v>
      </c>
      <c r="G33" s="69" t="s">
        <v>809</v>
      </c>
      <c r="H33" s="401">
        <v>1</v>
      </c>
      <c r="I33" s="54" t="s">
        <v>146</v>
      </c>
      <c r="J33" s="402">
        <f t="shared" si="8"/>
        <v>3000</v>
      </c>
      <c r="K33" s="478" t="s">
        <v>809</v>
      </c>
      <c r="L33" s="401">
        <v>1</v>
      </c>
      <c r="M33" s="54" t="s">
        <v>146</v>
      </c>
      <c r="N33" s="402">
        <f t="shared" si="9"/>
        <v>3000</v>
      </c>
      <c r="O33" s="478"/>
      <c r="P33" s="401"/>
      <c r="Q33" s="143"/>
      <c r="R33" s="398"/>
      <c r="S33" s="478" t="s">
        <v>777</v>
      </c>
      <c r="T33" s="401">
        <v>1</v>
      </c>
      <c r="U33" s="54" t="s">
        <v>360</v>
      </c>
      <c r="V33" s="402">
        <f>T33*$V$3</f>
        <v>100</v>
      </c>
      <c r="W33" s="478"/>
      <c r="X33" s="401"/>
      <c r="Y33" s="54"/>
      <c r="Z33" s="402"/>
      <c r="AA33" s="478"/>
      <c r="AB33" s="401"/>
      <c r="AC33" s="54"/>
      <c r="AD33" s="402"/>
      <c r="AE33" s="463"/>
      <c r="AF33" s="316"/>
      <c r="AG33" s="398"/>
      <c r="AH33" s="325"/>
      <c r="AI33" s="362">
        <f t="shared" si="3"/>
        <v>3100</v>
      </c>
      <c r="AJ33" s="70">
        <v>5000</v>
      </c>
      <c r="AK33" s="357">
        <f t="shared" si="7"/>
        <v>1900</v>
      </c>
      <c r="AL33" s="39">
        <v>0</v>
      </c>
      <c r="AM33" s="258" t="s">
        <v>31</v>
      </c>
      <c r="AN33" s="213">
        <v>0.6</v>
      </c>
      <c r="AO33" s="379">
        <f t="shared" si="6"/>
        <v>0</v>
      </c>
      <c r="AP33" s="193" t="s">
        <v>833</v>
      </c>
      <c r="AQ33" s="151"/>
      <c r="AR33" s="181" t="s">
        <v>1035</v>
      </c>
      <c r="AS33" s="151"/>
    </row>
    <row r="34" spans="1:45" s="23" customFormat="1" ht="18" customHeight="1">
      <c r="A34" s="59">
        <v>30</v>
      </c>
      <c r="B34" s="34">
        <f t="shared" si="0"/>
        <v>1</v>
      </c>
      <c r="C34" s="35" t="s">
        <v>147</v>
      </c>
      <c r="D34" s="408" t="s">
        <v>148</v>
      </c>
      <c r="E34" s="407" t="s">
        <v>149</v>
      </c>
      <c r="F34" s="327" t="s">
        <v>28</v>
      </c>
      <c r="G34" s="316" t="s">
        <v>809</v>
      </c>
      <c r="H34" s="401">
        <v>1</v>
      </c>
      <c r="I34" s="54" t="s">
        <v>150</v>
      </c>
      <c r="J34" s="402">
        <f t="shared" si="8"/>
        <v>3000</v>
      </c>
      <c r="K34" s="478" t="s">
        <v>809</v>
      </c>
      <c r="L34" s="401">
        <v>1</v>
      </c>
      <c r="M34" s="143" t="s">
        <v>150</v>
      </c>
      <c r="N34" s="402">
        <f t="shared" si="9"/>
        <v>3000</v>
      </c>
      <c r="O34" s="478"/>
      <c r="P34" s="411">
        <v>1</v>
      </c>
      <c r="Q34" s="143" t="s">
        <v>140</v>
      </c>
      <c r="R34" s="398">
        <f>P34*$R$3</f>
        <v>1000</v>
      </c>
      <c r="S34" s="478"/>
      <c r="T34" s="401"/>
      <c r="U34" s="54"/>
      <c r="V34" s="402"/>
      <c r="W34" s="478"/>
      <c r="X34" s="401"/>
      <c r="Y34" s="54"/>
      <c r="Z34" s="402"/>
      <c r="AA34" s="478"/>
      <c r="AB34" s="401"/>
      <c r="AC34" s="54"/>
      <c r="AD34" s="402"/>
      <c r="AE34" s="463"/>
      <c r="AF34" s="316"/>
      <c r="AG34" s="398"/>
      <c r="AH34" s="325"/>
      <c r="AI34" s="362">
        <f t="shared" si="3"/>
        <v>4000</v>
      </c>
      <c r="AJ34" s="70">
        <v>5000</v>
      </c>
      <c r="AK34" s="357">
        <f t="shared" si="7"/>
        <v>1000</v>
      </c>
      <c r="AL34" s="147">
        <v>0</v>
      </c>
      <c r="AM34" s="506" t="s">
        <v>31</v>
      </c>
      <c r="AN34" s="220">
        <v>0.6</v>
      </c>
      <c r="AO34" s="381">
        <f t="shared" si="6"/>
        <v>0</v>
      </c>
      <c r="AP34" s="193" t="s">
        <v>833</v>
      </c>
      <c r="AQ34" s="151"/>
      <c r="AR34" s="181" t="s">
        <v>1035</v>
      </c>
      <c r="AS34" s="151"/>
    </row>
    <row r="35" spans="1:45" s="23" customFormat="1" ht="18" customHeight="1">
      <c r="A35" s="59">
        <v>31</v>
      </c>
      <c r="B35" s="174">
        <f t="shared" si="0"/>
        <v>1</v>
      </c>
      <c r="C35" s="383" t="s">
        <v>151</v>
      </c>
      <c r="D35" s="384" t="s">
        <v>152</v>
      </c>
      <c r="E35" s="385" t="s">
        <v>153</v>
      </c>
      <c r="F35" s="327" t="s">
        <v>28</v>
      </c>
      <c r="G35" s="570" t="s">
        <v>809</v>
      </c>
      <c r="H35" s="505">
        <v>3</v>
      </c>
      <c r="I35" s="499" t="s">
        <v>683</v>
      </c>
      <c r="J35" s="571">
        <f t="shared" si="8"/>
        <v>9000</v>
      </c>
      <c r="K35" s="572" t="s">
        <v>809</v>
      </c>
      <c r="L35" s="505">
        <v>3</v>
      </c>
      <c r="M35" s="573" t="s">
        <v>666</v>
      </c>
      <c r="N35" s="571">
        <f t="shared" si="9"/>
        <v>9000</v>
      </c>
      <c r="O35" s="478"/>
      <c r="P35" s="411"/>
      <c r="Q35" s="143"/>
      <c r="R35" s="398"/>
      <c r="S35" s="478"/>
      <c r="T35" s="401"/>
      <c r="U35" s="54"/>
      <c r="V35" s="402"/>
      <c r="W35" s="478"/>
      <c r="X35" s="401"/>
      <c r="Y35" s="54"/>
      <c r="Z35" s="402"/>
      <c r="AA35" s="478"/>
      <c r="AB35" s="401"/>
      <c r="AC35" s="54"/>
      <c r="AD35" s="402"/>
      <c r="AE35" s="463"/>
      <c r="AF35" s="316"/>
      <c r="AG35" s="398"/>
      <c r="AH35" s="325"/>
      <c r="AI35" s="362">
        <f t="shared" si="3"/>
        <v>9000</v>
      </c>
      <c r="AJ35" s="70">
        <v>5000</v>
      </c>
      <c r="AK35" s="357">
        <f t="shared" si="7"/>
        <v>-4000</v>
      </c>
      <c r="AL35" s="193">
        <v>10000</v>
      </c>
      <c r="AM35" s="193" t="s">
        <v>31</v>
      </c>
      <c r="AN35" s="226">
        <v>0.6</v>
      </c>
      <c r="AO35" s="416">
        <f t="shared" si="6"/>
        <v>6000</v>
      </c>
      <c r="AP35" s="497" t="s">
        <v>833</v>
      </c>
      <c r="AQ35" s="151"/>
      <c r="AR35" s="181" t="s">
        <v>1035</v>
      </c>
      <c r="AS35" s="151"/>
    </row>
    <row r="36" spans="1:45" s="23" customFormat="1" ht="18" customHeight="1">
      <c r="A36" s="59">
        <v>32</v>
      </c>
      <c r="B36" s="127">
        <f t="shared" si="0"/>
        <v>1</v>
      </c>
      <c r="C36" s="128" t="s">
        <v>849</v>
      </c>
      <c r="D36" s="347">
        <v>360</v>
      </c>
      <c r="E36" s="347" t="s">
        <v>856</v>
      </c>
      <c r="F36" s="327" t="s">
        <v>28</v>
      </c>
      <c r="G36" s="316"/>
      <c r="H36" s="401"/>
      <c r="I36" s="54"/>
      <c r="J36" s="402"/>
      <c r="K36" s="478"/>
      <c r="L36" s="401"/>
      <c r="M36" s="54"/>
      <c r="N36" s="402"/>
      <c r="O36" s="478" t="s">
        <v>775</v>
      </c>
      <c r="P36" s="411">
        <v>2</v>
      </c>
      <c r="Q36" s="143" t="s">
        <v>525</v>
      </c>
      <c r="R36" s="398">
        <f>P36*$R$3</f>
        <v>2000</v>
      </c>
      <c r="S36" s="478"/>
      <c r="T36" s="401"/>
      <c r="U36" s="143"/>
      <c r="V36" s="402"/>
      <c r="W36" s="411"/>
      <c r="X36" s="401"/>
      <c r="Y36" s="143"/>
      <c r="Z36" s="402"/>
      <c r="AA36" s="478"/>
      <c r="AB36" s="401"/>
      <c r="AC36" s="143"/>
      <c r="AD36" s="402"/>
      <c r="AE36" s="463"/>
      <c r="AF36" s="316"/>
      <c r="AG36" s="398"/>
      <c r="AH36" s="325"/>
      <c r="AI36" s="362">
        <f t="shared" si="3"/>
        <v>2000</v>
      </c>
      <c r="AJ36" s="70">
        <v>5000</v>
      </c>
      <c r="AK36" s="357">
        <f t="shared" si="7"/>
        <v>3000</v>
      </c>
      <c r="AL36" s="193">
        <v>5000</v>
      </c>
      <c r="AM36" s="193" t="s">
        <v>31</v>
      </c>
      <c r="AN36" s="226">
        <v>1.2</v>
      </c>
      <c r="AO36" s="416">
        <f t="shared" si="6"/>
        <v>6000</v>
      </c>
      <c r="AP36" s="497" t="s">
        <v>833</v>
      </c>
      <c r="AQ36" s="151"/>
      <c r="AR36" s="181" t="s">
        <v>1035</v>
      </c>
      <c r="AS36" s="151"/>
    </row>
    <row r="37" spans="1:45" s="23" customFormat="1" ht="18" customHeight="1">
      <c r="A37" s="59">
        <v>33</v>
      </c>
      <c r="B37" s="34">
        <f t="shared" ref="B37:B68" si="10">COUNTIF(C:C,C37)</f>
        <v>1</v>
      </c>
      <c r="C37" s="35" t="s">
        <v>154</v>
      </c>
      <c r="D37" s="408" t="s">
        <v>155</v>
      </c>
      <c r="E37" s="407" t="s">
        <v>156</v>
      </c>
      <c r="F37" s="327" t="s">
        <v>28</v>
      </c>
      <c r="G37" s="316" t="s">
        <v>809</v>
      </c>
      <c r="H37" s="401">
        <v>2</v>
      </c>
      <c r="I37" s="54" t="s">
        <v>157</v>
      </c>
      <c r="J37" s="402">
        <f t="shared" ref="J37:J52" si="11">H37*$J$3</f>
        <v>6000</v>
      </c>
      <c r="K37" s="478" t="s">
        <v>813</v>
      </c>
      <c r="L37" s="401">
        <v>2</v>
      </c>
      <c r="M37" s="54" t="s">
        <v>157</v>
      </c>
      <c r="N37" s="402">
        <f>L37*$J$3</f>
        <v>6000</v>
      </c>
      <c r="O37" s="478" t="s">
        <v>775</v>
      </c>
      <c r="P37" s="411">
        <v>2</v>
      </c>
      <c r="Q37" s="143" t="s">
        <v>527</v>
      </c>
      <c r="R37" s="398">
        <f>P37*$R$3</f>
        <v>2000</v>
      </c>
      <c r="S37" s="478"/>
      <c r="T37" s="401"/>
      <c r="U37" s="54"/>
      <c r="V37" s="402"/>
      <c r="W37" s="478"/>
      <c r="X37" s="401"/>
      <c r="Y37" s="54"/>
      <c r="Z37" s="402"/>
      <c r="AA37" s="478"/>
      <c r="AB37" s="401"/>
      <c r="AC37" s="54"/>
      <c r="AD37" s="402"/>
      <c r="AE37" s="463"/>
      <c r="AF37" s="401"/>
      <c r="AG37" s="398"/>
      <c r="AH37" s="325"/>
      <c r="AI37" s="362">
        <f t="shared" si="3"/>
        <v>8000</v>
      </c>
      <c r="AJ37" s="70">
        <v>5000</v>
      </c>
      <c r="AK37" s="357">
        <f t="shared" si="7"/>
        <v>-3000</v>
      </c>
      <c r="AL37" s="193">
        <v>5000</v>
      </c>
      <c r="AM37" s="193" t="s">
        <v>31</v>
      </c>
      <c r="AN37" s="226">
        <v>0.6</v>
      </c>
      <c r="AO37" s="416">
        <f t="shared" si="6"/>
        <v>3000</v>
      </c>
      <c r="AP37" s="497" t="s">
        <v>833</v>
      </c>
      <c r="AQ37" s="151"/>
      <c r="AR37" s="181" t="s">
        <v>1035</v>
      </c>
      <c r="AS37" s="151"/>
    </row>
    <row r="38" spans="1:45" ht="19.5" customHeight="1">
      <c r="A38" s="59">
        <v>34</v>
      </c>
      <c r="B38" s="34">
        <f t="shared" si="10"/>
        <v>1</v>
      </c>
      <c r="C38" s="62" t="s">
        <v>850</v>
      </c>
      <c r="D38" s="235" t="s">
        <v>839</v>
      </c>
      <c r="E38" s="61" t="s">
        <v>840</v>
      </c>
      <c r="F38" s="327" t="s">
        <v>28</v>
      </c>
      <c r="G38" s="574" t="s">
        <v>809</v>
      </c>
      <c r="H38" s="575">
        <v>2</v>
      </c>
      <c r="I38" s="543" t="s">
        <v>218</v>
      </c>
      <c r="J38" s="576">
        <f t="shared" si="11"/>
        <v>6000</v>
      </c>
      <c r="K38" s="577" t="s">
        <v>812</v>
      </c>
      <c r="L38" s="575">
        <v>2</v>
      </c>
      <c r="M38" s="543" t="s">
        <v>218</v>
      </c>
      <c r="N38" s="576">
        <f>L38*$J$3</f>
        <v>6000</v>
      </c>
      <c r="O38" s="577"/>
      <c r="P38" s="578"/>
      <c r="Q38" s="579"/>
      <c r="R38" s="580"/>
      <c r="S38" s="577"/>
      <c r="T38" s="575"/>
      <c r="U38" s="543"/>
      <c r="V38" s="576"/>
      <c r="W38" s="577"/>
      <c r="X38" s="581"/>
      <c r="Y38" s="579"/>
      <c r="Z38" s="576"/>
      <c r="AA38" s="577"/>
      <c r="AB38" s="581"/>
      <c r="AC38" s="579"/>
      <c r="AD38" s="576"/>
      <c r="AE38" s="582"/>
      <c r="AF38" s="581"/>
      <c r="AG38" s="580"/>
      <c r="AH38" s="583"/>
      <c r="AI38" s="584">
        <f t="shared" si="3"/>
        <v>6000</v>
      </c>
      <c r="AJ38" s="585"/>
      <c r="AK38" s="586"/>
      <c r="AL38" s="587"/>
      <c r="AM38" s="588"/>
      <c r="AN38" s="589"/>
      <c r="AO38" s="590"/>
      <c r="AP38" s="591"/>
      <c r="AQ38" s="181"/>
      <c r="AR38" s="181" t="s">
        <v>1035</v>
      </c>
      <c r="AS38" s="181"/>
    </row>
    <row r="39" spans="1:45" s="23" customFormat="1" ht="18" customHeight="1">
      <c r="A39" s="59">
        <v>35</v>
      </c>
      <c r="B39" s="34">
        <f t="shared" si="10"/>
        <v>1</v>
      </c>
      <c r="C39" s="35" t="s">
        <v>158</v>
      </c>
      <c r="D39" s="408" t="s">
        <v>159</v>
      </c>
      <c r="E39" s="407" t="s">
        <v>160</v>
      </c>
      <c r="F39" s="327" t="s">
        <v>28</v>
      </c>
      <c r="G39" s="316" t="s">
        <v>810</v>
      </c>
      <c r="H39" s="401">
        <v>2</v>
      </c>
      <c r="I39" s="54" t="s">
        <v>161</v>
      </c>
      <c r="J39" s="402">
        <f t="shared" si="11"/>
        <v>6000</v>
      </c>
      <c r="K39" s="478" t="s">
        <v>809</v>
      </c>
      <c r="L39" s="401">
        <v>2</v>
      </c>
      <c r="M39" s="54" t="s">
        <v>161</v>
      </c>
      <c r="N39" s="402">
        <f>L39*$J$3</f>
        <v>6000</v>
      </c>
      <c r="O39" s="478" t="s">
        <v>775</v>
      </c>
      <c r="P39" s="592">
        <v>2</v>
      </c>
      <c r="Q39" s="143" t="s">
        <v>531</v>
      </c>
      <c r="R39" s="398">
        <f>P39*$R$3</f>
        <v>2000</v>
      </c>
      <c r="S39" s="478"/>
      <c r="T39" s="401"/>
      <c r="U39" s="54"/>
      <c r="V39" s="402"/>
      <c r="W39" s="478"/>
      <c r="X39" s="401"/>
      <c r="Y39" s="54"/>
      <c r="Z39" s="402"/>
      <c r="AA39" s="478"/>
      <c r="AB39" s="401"/>
      <c r="AC39" s="54"/>
      <c r="AD39" s="402"/>
      <c r="AE39" s="463"/>
      <c r="AF39" s="401"/>
      <c r="AG39" s="398"/>
      <c r="AH39" s="325"/>
      <c r="AI39" s="362">
        <f t="shared" si="3"/>
        <v>8000</v>
      </c>
      <c r="AJ39" s="70">
        <v>5000</v>
      </c>
      <c r="AK39" s="357">
        <f t="shared" ref="AK39:AK70" si="12">AJ39-AI39</f>
        <v>-3000</v>
      </c>
      <c r="AL39" s="193">
        <v>5000</v>
      </c>
      <c r="AM39" s="193" t="s">
        <v>31</v>
      </c>
      <c r="AN39" s="226">
        <v>0.6</v>
      </c>
      <c r="AO39" s="416">
        <f>AL39*AN39</f>
        <v>3000</v>
      </c>
      <c r="AP39" s="497" t="s">
        <v>833</v>
      </c>
      <c r="AQ39" s="151"/>
      <c r="AR39" s="181" t="s">
        <v>1035</v>
      </c>
      <c r="AS39" s="151"/>
    </row>
    <row r="40" spans="1:45" s="23" customFormat="1" ht="15.75" customHeight="1">
      <c r="A40" s="59">
        <v>36</v>
      </c>
      <c r="B40" s="34">
        <f t="shared" si="10"/>
        <v>1</v>
      </c>
      <c r="C40" s="35" t="s">
        <v>175</v>
      </c>
      <c r="D40" s="36">
        <v>0</v>
      </c>
      <c r="E40" s="54" t="s">
        <v>176</v>
      </c>
      <c r="F40" s="327" t="s">
        <v>28</v>
      </c>
      <c r="G40" s="316" t="s">
        <v>809</v>
      </c>
      <c r="H40" s="459">
        <v>2</v>
      </c>
      <c r="I40" s="143" t="s">
        <v>177</v>
      </c>
      <c r="J40" s="402">
        <f t="shared" si="11"/>
        <v>6000</v>
      </c>
      <c r="K40" s="478"/>
      <c r="L40" s="459"/>
      <c r="M40" s="143"/>
      <c r="N40" s="402"/>
      <c r="O40" s="478"/>
      <c r="P40" s="401"/>
      <c r="Q40" s="143"/>
      <c r="R40" s="398"/>
      <c r="S40" s="478" t="s">
        <v>777</v>
      </c>
      <c r="T40" s="401">
        <v>4</v>
      </c>
      <c r="U40" s="54" t="s">
        <v>348</v>
      </c>
      <c r="V40" s="402">
        <f>T40*$V$3</f>
        <v>400</v>
      </c>
      <c r="W40" s="478"/>
      <c r="X40" s="401"/>
      <c r="Y40" s="54"/>
      <c r="Z40" s="402"/>
      <c r="AA40" s="478"/>
      <c r="AB40" s="401"/>
      <c r="AC40" s="54"/>
      <c r="AD40" s="402"/>
      <c r="AE40" s="463"/>
      <c r="AF40" s="401"/>
      <c r="AG40" s="398"/>
      <c r="AH40" s="325"/>
      <c r="AI40" s="362">
        <f t="shared" si="3"/>
        <v>400</v>
      </c>
      <c r="AJ40" s="70">
        <v>5000</v>
      </c>
      <c r="AK40" s="357">
        <f t="shared" si="12"/>
        <v>4600</v>
      </c>
      <c r="AL40" s="193">
        <v>0</v>
      </c>
      <c r="AM40" s="193" t="s">
        <v>31</v>
      </c>
      <c r="AN40" s="226">
        <v>0.6</v>
      </c>
      <c r="AO40" s="416">
        <f>AL40*AN40</f>
        <v>0</v>
      </c>
      <c r="AP40" s="193" t="s">
        <v>833</v>
      </c>
      <c r="AQ40" s="151"/>
      <c r="AR40" s="181" t="s">
        <v>1035</v>
      </c>
      <c r="AS40" s="151"/>
    </row>
    <row r="41" spans="1:45" s="23" customFormat="1" ht="18" hidden="1" customHeight="1">
      <c r="A41" s="59">
        <v>37</v>
      </c>
      <c r="B41" s="473">
        <f t="shared" si="10"/>
        <v>1</v>
      </c>
      <c r="C41" s="35" t="s">
        <v>167</v>
      </c>
      <c r="D41" s="4">
        <v>10</v>
      </c>
      <c r="E41" s="4" t="s">
        <v>168</v>
      </c>
      <c r="F41" s="325" t="s">
        <v>28</v>
      </c>
      <c r="G41" s="69" t="s">
        <v>809</v>
      </c>
      <c r="H41" s="401">
        <v>2</v>
      </c>
      <c r="I41" s="54" t="s">
        <v>170</v>
      </c>
      <c r="J41" s="402">
        <f t="shared" si="11"/>
        <v>6000</v>
      </c>
      <c r="K41" s="478"/>
      <c r="L41" s="401"/>
      <c r="M41" s="54"/>
      <c r="N41" s="402"/>
      <c r="O41" s="478"/>
      <c r="P41" s="411"/>
      <c r="Q41" s="398"/>
      <c r="R41" s="398"/>
      <c r="S41" s="478"/>
      <c r="T41" s="401"/>
      <c r="U41" s="54"/>
      <c r="V41" s="402"/>
      <c r="W41" s="478"/>
      <c r="X41" s="401"/>
      <c r="Y41" s="54"/>
      <c r="Z41" s="402"/>
      <c r="AA41" s="463"/>
      <c r="AB41" s="401"/>
      <c r="AC41" s="54"/>
      <c r="AD41" s="402"/>
      <c r="AE41" s="463"/>
      <c r="AF41" s="401"/>
      <c r="AG41" s="398"/>
      <c r="AH41" s="325"/>
      <c r="AI41" s="362">
        <f t="shared" si="3"/>
        <v>0</v>
      </c>
      <c r="AJ41" s="70">
        <v>3000</v>
      </c>
      <c r="AK41" s="357">
        <f t="shared" si="12"/>
        <v>3000</v>
      </c>
      <c r="AL41" s="193">
        <v>0</v>
      </c>
      <c r="AM41" s="185" t="s">
        <v>223</v>
      </c>
      <c r="AN41" s="227">
        <v>0</v>
      </c>
      <c r="AO41" s="418">
        <v>0</v>
      </c>
      <c r="AP41" s="193" t="s">
        <v>830</v>
      </c>
      <c r="AQ41" s="151" t="s">
        <v>838</v>
      </c>
    </row>
    <row r="42" spans="1:45" s="23" customFormat="1" ht="18" hidden="1" customHeight="1">
      <c r="A42" s="59">
        <v>38</v>
      </c>
      <c r="B42" s="34">
        <f t="shared" si="10"/>
        <v>1</v>
      </c>
      <c r="C42" s="35" t="s">
        <v>171</v>
      </c>
      <c r="D42" s="408" t="s">
        <v>172</v>
      </c>
      <c r="E42" s="407" t="s">
        <v>173</v>
      </c>
      <c r="F42" s="327"/>
      <c r="G42" s="316" t="s">
        <v>809</v>
      </c>
      <c r="H42" s="401">
        <v>1</v>
      </c>
      <c r="I42" s="54" t="s">
        <v>174</v>
      </c>
      <c r="J42" s="402">
        <f t="shared" si="11"/>
        <v>3000</v>
      </c>
      <c r="K42" s="478"/>
      <c r="L42" s="401"/>
      <c r="M42" s="54"/>
      <c r="N42" s="402"/>
      <c r="O42" s="478"/>
      <c r="P42" s="401"/>
      <c r="Q42" s="398"/>
      <c r="R42" s="398"/>
      <c r="S42" s="478"/>
      <c r="T42" s="410"/>
      <c r="U42" s="90"/>
      <c r="V42" s="402"/>
      <c r="W42" s="478"/>
      <c r="X42" s="401"/>
      <c r="Y42" s="54"/>
      <c r="Z42" s="402"/>
      <c r="AA42" s="463"/>
      <c r="AB42" s="401"/>
      <c r="AC42" s="54"/>
      <c r="AD42" s="402"/>
      <c r="AE42" s="463"/>
      <c r="AF42" s="401"/>
      <c r="AG42" s="398"/>
      <c r="AH42" s="325"/>
      <c r="AI42" s="362">
        <f t="shared" si="3"/>
        <v>0</v>
      </c>
      <c r="AJ42" s="148">
        <v>5000</v>
      </c>
      <c r="AK42" s="357">
        <f t="shared" si="12"/>
        <v>5000</v>
      </c>
      <c r="AL42" s="193">
        <v>0</v>
      </c>
      <c r="AM42" s="193" t="s">
        <v>31</v>
      </c>
      <c r="AN42" s="226">
        <v>0.6</v>
      </c>
      <c r="AO42" s="416">
        <f t="shared" ref="AO42:AO73" si="13">AL42*AN42</f>
        <v>0</v>
      </c>
      <c r="AP42" s="193" t="s">
        <v>830</v>
      </c>
      <c r="AQ42" s="151" t="s">
        <v>832</v>
      </c>
    </row>
    <row r="43" spans="1:45" ht="67.5">
      <c r="A43" s="599">
        <v>39</v>
      </c>
      <c r="B43" s="684">
        <f t="shared" si="10"/>
        <v>1</v>
      </c>
      <c r="C43" s="601" t="s">
        <v>629</v>
      </c>
      <c r="D43" s="662" t="s">
        <v>630</v>
      </c>
      <c r="E43" s="627" t="s">
        <v>631</v>
      </c>
      <c r="F43" s="604" t="s">
        <v>632</v>
      </c>
      <c r="G43" s="605" t="s">
        <v>809</v>
      </c>
      <c r="H43" s="611">
        <v>1</v>
      </c>
      <c r="I43" s="685" t="s">
        <v>664</v>
      </c>
      <c r="J43" s="520">
        <f t="shared" si="11"/>
        <v>3000</v>
      </c>
      <c r="K43" s="607"/>
      <c r="L43" s="611"/>
      <c r="M43" s="685"/>
      <c r="N43" s="520"/>
      <c r="O43" s="608"/>
      <c r="P43" s="611"/>
      <c r="Q43" s="610"/>
      <c r="R43" s="610"/>
      <c r="S43" s="607"/>
      <c r="T43" s="606"/>
      <c r="U43" s="603"/>
      <c r="V43" s="520"/>
      <c r="W43" s="607"/>
      <c r="X43" s="611"/>
      <c r="Y43" s="609"/>
      <c r="Z43" s="612"/>
      <c r="AA43" s="607" t="s">
        <v>809</v>
      </c>
      <c r="AB43" s="652">
        <v>1</v>
      </c>
      <c r="AC43" s="654" t="s">
        <v>431</v>
      </c>
      <c r="AD43" s="520">
        <f>AB43*$AD$3</f>
        <v>100</v>
      </c>
      <c r="AE43" s="613"/>
      <c r="AF43" s="611"/>
      <c r="AG43" s="610"/>
      <c r="AH43" s="628"/>
      <c r="AI43" s="615">
        <f t="shared" si="3"/>
        <v>100</v>
      </c>
      <c r="AJ43" s="668">
        <v>90</v>
      </c>
      <c r="AK43" s="617">
        <f t="shared" si="12"/>
        <v>-10</v>
      </c>
      <c r="AL43" s="656">
        <v>1000</v>
      </c>
      <c r="AM43" s="630" t="s">
        <v>678</v>
      </c>
      <c r="AN43" s="660">
        <v>80.150000000000006</v>
      </c>
      <c r="AO43" s="686">
        <f t="shared" si="13"/>
        <v>80150</v>
      </c>
      <c r="AP43" s="656" t="s">
        <v>833</v>
      </c>
      <c r="AQ43" s="623" t="s">
        <v>847</v>
      </c>
      <c r="AR43" s="623"/>
      <c r="AS43" s="623"/>
    </row>
    <row r="44" spans="1:45" s="23" customFormat="1" ht="18" customHeight="1">
      <c r="A44" s="59">
        <v>40</v>
      </c>
      <c r="B44" s="34">
        <f t="shared" si="10"/>
        <v>1</v>
      </c>
      <c r="C44" s="35" t="s">
        <v>178</v>
      </c>
      <c r="D44" s="43" t="s">
        <v>179</v>
      </c>
      <c r="E44" s="43" t="s">
        <v>180</v>
      </c>
      <c r="F44" s="327" t="s">
        <v>181</v>
      </c>
      <c r="G44" s="316" t="s">
        <v>809</v>
      </c>
      <c r="H44" s="401">
        <v>1</v>
      </c>
      <c r="I44" s="54" t="s">
        <v>182</v>
      </c>
      <c r="J44" s="402">
        <f t="shared" si="11"/>
        <v>3000</v>
      </c>
      <c r="K44" s="478" t="s">
        <v>809</v>
      </c>
      <c r="L44" s="401">
        <v>1</v>
      </c>
      <c r="M44" s="54" t="s">
        <v>182</v>
      </c>
      <c r="N44" s="402">
        <f>L44*$J$3</f>
        <v>3000</v>
      </c>
      <c r="O44" s="478"/>
      <c r="P44" s="401"/>
      <c r="Q44" s="398"/>
      <c r="R44" s="398"/>
      <c r="S44" s="478"/>
      <c r="T44" s="401"/>
      <c r="U44" s="54"/>
      <c r="V44" s="402"/>
      <c r="W44" s="478"/>
      <c r="X44" s="401"/>
      <c r="Y44" s="54"/>
      <c r="Z44" s="402"/>
      <c r="AA44" s="478"/>
      <c r="AB44" s="401"/>
      <c r="AC44" s="54"/>
      <c r="AD44" s="402"/>
      <c r="AE44" s="463"/>
      <c r="AF44" s="401"/>
      <c r="AG44" s="398"/>
      <c r="AH44" s="325"/>
      <c r="AI44" s="362">
        <f t="shared" si="3"/>
        <v>3000</v>
      </c>
      <c r="AJ44" s="517">
        <v>0</v>
      </c>
      <c r="AK44" s="357">
        <f t="shared" si="12"/>
        <v>-3000</v>
      </c>
      <c r="AL44" s="211">
        <v>5000</v>
      </c>
      <c r="AM44" s="185" t="s">
        <v>679</v>
      </c>
      <c r="AN44" s="229">
        <v>132</v>
      </c>
      <c r="AO44" s="416">
        <f t="shared" si="13"/>
        <v>660000</v>
      </c>
      <c r="AP44" s="211" t="s">
        <v>752</v>
      </c>
      <c r="AQ44" s="151"/>
      <c r="AR44" s="151" t="s">
        <v>1035</v>
      </c>
      <c r="AS44" s="151" t="s">
        <v>1037</v>
      </c>
    </row>
    <row r="45" spans="1:45" s="23" customFormat="1" ht="18" customHeight="1">
      <c r="A45" s="59">
        <v>41</v>
      </c>
      <c r="B45" s="34">
        <f t="shared" si="10"/>
        <v>1</v>
      </c>
      <c r="C45" s="35" t="s">
        <v>183</v>
      </c>
      <c r="D45" s="408" t="s">
        <v>184</v>
      </c>
      <c r="E45" s="4" t="s">
        <v>185</v>
      </c>
      <c r="F45" s="325" t="s">
        <v>181</v>
      </c>
      <c r="G45" s="69" t="s">
        <v>808</v>
      </c>
      <c r="H45" s="401">
        <v>1</v>
      </c>
      <c r="I45" s="54" t="s">
        <v>187</v>
      </c>
      <c r="J45" s="402">
        <f t="shared" si="11"/>
        <v>3000</v>
      </c>
      <c r="K45" s="478" t="s">
        <v>809</v>
      </c>
      <c r="L45" s="401">
        <v>1</v>
      </c>
      <c r="M45" s="54" t="s">
        <v>187</v>
      </c>
      <c r="N45" s="402">
        <f>L45*$J$3</f>
        <v>3000</v>
      </c>
      <c r="O45" s="478" t="s">
        <v>807</v>
      </c>
      <c r="P45" s="411">
        <v>1</v>
      </c>
      <c r="Q45" s="143" t="s">
        <v>182</v>
      </c>
      <c r="R45" s="398">
        <f>P45*$R$3</f>
        <v>1000</v>
      </c>
      <c r="S45" s="478"/>
      <c r="T45" s="401"/>
      <c r="U45" s="54"/>
      <c r="V45" s="402"/>
      <c r="W45" s="478"/>
      <c r="X45" s="401"/>
      <c r="Y45" s="54"/>
      <c r="Z45" s="402"/>
      <c r="AA45" s="478"/>
      <c r="AB45" s="401"/>
      <c r="AC45" s="54"/>
      <c r="AD45" s="402"/>
      <c r="AE45" s="463"/>
      <c r="AF45" s="401"/>
      <c r="AG45" s="398"/>
      <c r="AH45" s="325"/>
      <c r="AI45" s="362">
        <f t="shared" si="3"/>
        <v>4000</v>
      </c>
      <c r="AJ45" s="457">
        <v>0</v>
      </c>
      <c r="AK45" s="357">
        <f t="shared" si="12"/>
        <v>-4000</v>
      </c>
      <c r="AL45" s="211">
        <v>5000</v>
      </c>
      <c r="AM45" s="185" t="s">
        <v>679</v>
      </c>
      <c r="AN45" s="229">
        <v>155</v>
      </c>
      <c r="AO45" s="416">
        <f t="shared" si="13"/>
        <v>775000</v>
      </c>
      <c r="AP45" s="211" t="s">
        <v>752</v>
      </c>
      <c r="AQ45" s="151"/>
      <c r="AR45" s="151" t="s">
        <v>1035</v>
      </c>
      <c r="AS45" s="151" t="s">
        <v>1037</v>
      </c>
    </row>
    <row r="46" spans="1:45" s="23" customFormat="1" ht="18" customHeight="1">
      <c r="A46" s="59">
        <v>42</v>
      </c>
      <c r="B46" s="34">
        <f t="shared" si="10"/>
        <v>1</v>
      </c>
      <c r="C46" s="62" t="s">
        <v>801</v>
      </c>
      <c r="D46" s="135" t="s">
        <v>802</v>
      </c>
      <c r="E46" s="102" t="s">
        <v>803</v>
      </c>
      <c r="F46" s="325" t="s">
        <v>191</v>
      </c>
      <c r="G46" s="69" t="s">
        <v>809</v>
      </c>
      <c r="H46" s="459">
        <v>1</v>
      </c>
      <c r="I46" s="38" t="s">
        <v>192</v>
      </c>
      <c r="J46" s="402">
        <f t="shared" si="11"/>
        <v>3000</v>
      </c>
      <c r="K46" s="478" t="s">
        <v>808</v>
      </c>
      <c r="L46" s="459">
        <v>1</v>
      </c>
      <c r="M46" s="38" t="s">
        <v>192</v>
      </c>
      <c r="N46" s="402">
        <f>L46*$J$3</f>
        <v>3000</v>
      </c>
      <c r="O46" s="478"/>
      <c r="P46" s="411"/>
      <c r="Q46" s="143"/>
      <c r="R46" s="398"/>
      <c r="S46" s="478"/>
      <c r="T46" s="401"/>
      <c r="U46" s="54"/>
      <c r="V46" s="402"/>
      <c r="W46" s="478"/>
      <c r="X46" s="401"/>
      <c r="Y46" s="143"/>
      <c r="Z46" s="402"/>
      <c r="AA46" s="478"/>
      <c r="AB46" s="401"/>
      <c r="AC46" s="143"/>
      <c r="AD46" s="402"/>
      <c r="AE46" s="463"/>
      <c r="AF46" s="401"/>
      <c r="AG46" s="398"/>
      <c r="AH46" s="325"/>
      <c r="AI46" s="362">
        <f t="shared" si="3"/>
        <v>3000</v>
      </c>
      <c r="AJ46" s="457">
        <v>18</v>
      </c>
      <c r="AK46" s="357">
        <f t="shared" si="12"/>
        <v>-2982</v>
      </c>
      <c r="AL46" s="211">
        <v>3000</v>
      </c>
      <c r="AM46" s="185" t="s">
        <v>804</v>
      </c>
      <c r="AN46" s="229">
        <v>770</v>
      </c>
      <c r="AO46" s="416">
        <f t="shared" si="13"/>
        <v>2310000</v>
      </c>
      <c r="AP46" s="193" t="s">
        <v>834</v>
      </c>
      <c r="AQ46" s="151"/>
      <c r="AR46" s="151" t="s">
        <v>1035</v>
      </c>
      <c r="AS46" s="151" t="s">
        <v>775</v>
      </c>
    </row>
    <row r="47" spans="1:45" ht="54">
      <c r="A47" s="59">
        <v>43</v>
      </c>
      <c r="B47" s="34">
        <f t="shared" si="10"/>
        <v>1</v>
      </c>
      <c r="C47" s="62" t="s">
        <v>409</v>
      </c>
      <c r="D47" s="93" t="s">
        <v>1029</v>
      </c>
      <c r="E47" s="90" t="s">
        <v>621</v>
      </c>
      <c r="F47" s="354" t="s">
        <v>611</v>
      </c>
      <c r="G47" s="349" t="s">
        <v>809</v>
      </c>
      <c r="H47" s="410">
        <v>1</v>
      </c>
      <c r="I47" s="90" t="s">
        <v>747</v>
      </c>
      <c r="J47" s="402">
        <f t="shared" si="11"/>
        <v>3000</v>
      </c>
      <c r="K47" s="478"/>
      <c r="L47" s="410"/>
      <c r="M47" s="90"/>
      <c r="N47" s="402"/>
      <c r="O47" s="481"/>
      <c r="P47" s="411"/>
      <c r="Q47" s="143"/>
      <c r="R47" s="398"/>
      <c r="S47" s="478" t="s">
        <v>778</v>
      </c>
      <c r="T47" s="410">
        <v>2</v>
      </c>
      <c r="U47" s="90" t="s">
        <v>412</v>
      </c>
      <c r="V47" s="402">
        <f>T47*$V$3</f>
        <v>200</v>
      </c>
      <c r="W47" s="478"/>
      <c r="X47" s="401"/>
      <c r="Y47" s="54"/>
      <c r="Z47" s="409"/>
      <c r="AA47" s="478"/>
      <c r="AB47" s="401"/>
      <c r="AC47" s="54"/>
      <c r="AD47" s="402"/>
      <c r="AE47" s="463"/>
      <c r="AF47" s="401"/>
      <c r="AG47" s="398"/>
      <c r="AH47" s="325"/>
      <c r="AI47" s="362">
        <f t="shared" si="3"/>
        <v>200</v>
      </c>
      <c r="AJ47" s="70">
        <v>0</v>
      </c>
      <c r="AK47" s="357">
        <f t="shared" si="12"/>
        <v>-200</v>
      </c>
      <c r="AL47" s="193">
        <v>200</v>
      </c>
      <c r="AM47" s="185" t="s">
        <v>773</v>
      </c>
      <c r="AN47" s="226">
        <v>350</v>
      </c>
      <c r="AO47" s="416">
        <f t="shared" si="13"/>
        <v>70000</v>
      </c>
      <c r="AP47" s="497" t="s">
        <v>833</v>
      </c>
      <c r="AQ47" s="181"/>
      <c r="AR47" s="151" t="s">
        <v>1035</v>
      </c>
      <c r="AS47" s="151" t="s">
        <v>1037</v>
      </c>
    </row>
    <row r="48" spans="1:45" s="24" customFormat="1" ht="18" customHeight="1">
      <c r="A48" s="59">
        <v>44</v>
      </c>
      <c r="B48" s="34">
        <f t="shared" si="10"/>
        <v>1</v>
      </c>
      <c r="C48" s="35" t="s">
        <v>212</v>
      </c>
      <c r="D48" s="36" t="s">
        <v>213</v>
      </c>
      <c r="E48" s="54" t="s">
        <v>214</v>
      </c>
      <c r="F48" s="325" t="s">
        <v>215</v>
      </c>
      <c r="G48" s="69" t="s">
        <v>809</v>
      </c>
      <c r="H48" s="401">
        <v>1</v>
      </c>
      <c r="I48" s="54" t="s">
        <v>216</v>
      </c>
      <c r="J48" s="402">
        <f t="shared" si="11"/>
        <v>3000</v>
      </c>
      <c r="K48" s="478" t="s">
        <v>809</v>
      </c>
      <c r="L48" s="401">
        <v>1</v>
      </c>
      <c r="M48" s="54" t="s">
        <v>216</v>
      </c>
      <c r="N48" s="402">
        <f>L48*$J$3</f>
        <v>3000</v>
      </c>
      <c r="O48" s="478" t="s">
        <v>808</v>
      </c>
      <c r="P48" s="411">
        <v>1</v>
      </c>
      <c r="Q48" s="398" t="s">
        <v>425</v>
      </c>
      <c r="R48" s="398">
        <f>P48*$R$3</f>
        <v>1000</v>
      </c>
      <c r="S48" s="478" t="s">
        <v>777</v>
      </c>
      <c r="T48" s="401">
        <v>1</v>
      </c>
      <c r="U48" s="54" t="s">
        <v>425</v>
      </c>
      <c r="V48" s="402">
        <f>T48*$V$3</f>
        <v>100</v>
      </c>
      <c r="W48" s="478"/>
      <c r="X48" s="401"/>
      <c r="Y48" s="54"/>
      <c r="Z48" s="402"/>
      <c r="AA48" s="478"/>
      <c r="AB48" s="401"/>
      <c r="AC48" s="54"/>
      <c r="AD48" s="402"/>
      <c r="AE48" s="463"/>
      <c r="AF48" s="401"/>
      <c r="AG48" s="398"/>
      <c r="AH48" s="325"/>
      <c r="AI48" s="362">
        <f t="shared" si="3"/>
        <v>4100</v>
      </c>
      <c r="AJ48" s="70">
        <v>1000</v>
      </c>
      <c r="AK48" s="357">
        <f t="shared" si="12"/>
        <v>-3100</v>
      </c>
      <c r="AL48" s="193">
        <v>4000</v>
      </c>
      <c r="AM48" s="193" t="s">
        <v>785</v>
      </c>
      <c r="AN48" s="226">
        <v>94</v>
      </c>
      <c r="AO48" s="416">
        <f t="shared" si="13"/>
        <v>376000</v>
      </c>
      <c r="AP48" s="497" t="s">
        <v>833</v>
      </c>
      <c r="AQ48" s="181"/>
      <c r="AR48" s="181" t="s">
        <v>1051</v>
      </c>
      <c r="AS48" s="181" t="s">
        <v>1050</v>
      </c>
    </row>
    <row r="49" spans="1:45" s="24" customFormat="1" ht="18" hidden="1" customHeight="1">
      <c r="A49" s="59">
        <v>45</v>
      </c>
      <c r="B49" s="34">
        <f t="shared" si="10"/>
        <v>1</v>
      </c>
      <c r="C49" s="35" t="s">
        <v>193</v>
      </c>
      <c r="D49" s="408" t="s">
        <v>194</v>
      </c>
      <c r="E49" s="4" t="s">
        <v>195</v>
      </c>
      <c r="F49" s="325" t="s">
        <v>181</v>
      </c>
      <c r="G49" s="69" t="s">
        <v>809</v>
      </c>
      <c r="H49" s="401">
        <v>1</v>
      </c>
      <c r="I49" s="54" t="s">
        <v>197</v>
      </c>
      <c r="J49" s="402">
        <f t="shared" si="11"/>
        <v>3000</v>
      </c>
      <c r="K49" s="478"/>
      <c r="L49" s="401"/>
      <c r="M49" s="54"/>
      <c r="N49" s="402"/>
      <c r="O49" s="478"/>
      <c r="P49" s="401"/>
      <c r="Q49" s="398"/>
      <c r="R49" s="398"/>
      <c r="S49" s="478"/>
      <c r="T49" s="401"/>
      <c r="U49" s="54"/>
      <c r="V49" s="402"/>
      <c r="W49" s="478"/>
      <c r="X49" s="401"/>
      <c r="Y49" s="54"/>
      <c r="Z49" s="402"/>
      <c r="AA49" s="463"/>
      <c r="AB49" s="401"/>
      <c r="AC49" s="54"/>
      <c r="AD49" s="402"/>
      <c r="AE49" s="463"/>
      <c r="AF49" s="401"/>
      <c r="AG49" s="398"/>
      <c r="AH49" s="325"/>
      <c r="AI49" s="362">
        <f t="shared" si="3"/>
        <v>0</v>
      </c>
      <c r="AJ49" s="457">
        <v>0</v>
      </c>
      <c r="AK49" s="357">
        <f t="shared" si="12"/>
        <v>0</v>
      </c>
      <c r="AL49" s="211">
        <v>0</v>
      </c>
      <c r="AM49" s="185" t="s">
        <v>679</v>
      </c>
      <c r="AN49" s="229">
        <v>345</v>
      </c>
      <c r="AO49" s="498">
        <f t="shared" si="13"/>
        <v>0</v>
      </c>
      <c r="AP49" s="193" t="s">
        <v>830</v>
      </c>
      <c r="AQ49" s="181" t="s">
        <v>832</v>
      </c>
    </row>
    <row r="50" spans="1:45" s="24" customFormat="1" ht="18" hidden="1" customHeight="1">
      <c r="A50" s="59">
        <v>46</v>
      </c>
      <c r="B50" s="34">
        <f t="shared" si="10"/>
        <v>1</v>
      </c>
      <c r="C50" s="35" t="s">
        <v>198</v>
      </c>
      <c r="D50" s="36" t="s">
        <v>199</v>
      </c>
      <c r="E50" s="36" t="s">
        <v>200</v>
      </c>
      <c r="F50" s="327"/>
      <c r="G50" s="316" t="s">
        <v>809</v>
      </c>
      <c r="H50" s="401">
        <v>1</v>
      </c>
      <c r="I50" s="54" t="s">
        <v>201</v>
      </c>
      <c r="J50" s="402">
        <f t="shared" si="11"/>
        <v>3000</v>
      </c>
      <c r="K50" s="478"/>
      <c r="L50" s="401"/>
      <c r="M50" s="54"/>
      <c r="N50" s="402"/>
      <c r="O50" s="478"/>
      <c r="P50" s="401"/>
      <c r="Q50" s="398"/>
      <c r="R50" s="398"/>
      <c r="S50" s="478"/>
      <c r="T50" s="401"/>
      <c r="U50" s="54"/>
      <c r="V50" s="402"/>
      <c r="W50" s="478"/>
      <c r="X50" s="401"/>
      <c r="Y50" s="54"/>
      <c r="Z50" s="402"/>
      <c r="AA50" s="463"/>
      <c r="AB50" s="401"/>
      <c r="AC50" s="54"/>
      <c r="AD50" s="402"/>
      <c r="AE50" s="463"/>
      <c r="AF50" s="401"/>
      <c r="AG50" s="398"/>
      <c r="AH50" s="325"/>
      <c r="AI50" s="362">
        <f t="shared" si="3"/>
        <v>0</v>
      </c>
      <c r="AJ50" s="457">
        <v>0</v>
      </c>
      <c r="AK50" s="357">
        <f t="shared" si="12"/>
        <v>0</v>
      </c>
      <c r="AL50" s="211">
        <v>0</v>
      </c>
      <c r="AM50" s="185" t="s">
        <v>679</v>
      </c>
      <c r="AN50" s="229">
        <v>435</v>
      </c>
      <c r="AO50" s="498">
        <f t="shared" si="13"/>
        <v>0</v>
      </c>
      <c r="AP50" s="193" t="s">
        <v>830</v>
      </c>
      <c r="AQ50" s="181" t="s">
        <v>832</v>
      </c>
    </row>
    <row r="51" spans="1:45" s="24" customFormat="1" ht="18" hidden="1" customHeight="1">
      <c r="A51" s="59">
        <v>47</v>
      </c>
      <c r="B51" s="34">
        <f t="shared" si="10"/>
        <v>1</v>
      </c>
      <c r="C51" s="35" t="s">
        <v>202</v>
      </c>
      <c r="D51" s="408" t="s">
        <v>203</v>
      </c>
      <c r="E51" s="4" t="s">
        <v>204</v>
      </c>
      <c r="F51" s="325" t="s">
        <v>205</v>
      </c>
      <c r="G51" s="69" t="s">
        <v>809</v>
      </c>
      <c r="H51" s="401">
        <v>1</v>
      </c>
      <c r="I51" s="54" t="s">
        <v>206</v>
      </c>
      <c r="J51" s="402">
        <f t="shared" si="11"/>
        <v>3000</v>
      </c>
      <c r="K51" s="478"/>
      <c r="L51" s="401"/>
      <c r="M51" s="54"/>
      <c r="N51" s="402"/>
      <c r="O51" s="478"/>
      <c r="P51" s="401"/>
      <c r="Q51" s="398"/>
      <c r="R51" s="398"/>
      <c r="S51" s="478"/>
      <c r="T51" s="401"/>
      <c r="U51" s="54"/>
      <c r="V51" s="402"/>
      <c r="W51" s="478"/>
      <c r="X51" s="401"/>
      <c r="Y51" s="54"/>
      <c r="Z51" s="402"/>
      <c r="AA51" s="463"/>
      <c r="AB51" s="401"/>
      <c r="AC51" s="54"/>
      <c r="AD51" s="402"/>
      <c r="AE51" s="463"/>
      <c r="AF51" s="401"/>
      <c r="AG51" s="398"/>
      <c r="AH51" s="325"/>
      <c r="AI51" s="362">
        <f t="shared" si="3"/>
        <v>0</v>
      </c>
      <c r="AJ51" s="457">
        <v>0</v>
      </c>
      <c r="AK51" s="357">
        <f t="shared" si="12"/>
        <v>0</v>
      </c>
      <c r="AL51" s="211">
        <v>0</v>
      </c>
      <c r="AM51" s="185" t="s">
        <v>680</v>
      </c>
      <c r="AN51" s="229">
        <v>985</v>
      </c>
      <c r="AO51" s="498">
        <f t="shared" si="13"/>
        <v>0</v>
      </c>
      <c r="AP51" s="193" t="s">
        <v>830</v>
      </c>
      <c r="AQ51" s="181" t="s">
        <v>832</v>
      </c>
    </row>
    <row r="52" spans="1:45" s="24" customFormat="1" ht="18" hidden="1" customHeight="1">
      <c r="A52" s="59">
        <v>48</v>
      </c>
      <c r="B52" s="34">
        <f t="shared" si="10"/>
        <v>1</v>
      </c>
      <c r="C52" s="35" t="s">
        <v>207</v>
      </c>
      <c r="D52" s="408" t="s">
        <v>208</v>
      </c>
      <c r="E52" s="45" t="s">
        <v>209</v>
      </c>
      <c r="F52" s="325" t="s">
        <v>181</v>
      </c>
      <c r="G52" s="69" t="s">
        <v>809</v>
      </c>
      <c r="H52" s="401">
        <v>1</v>
      </c>
      <c r="I52" s="54" t="s">
        <v>211</v>
      </c>
      <c r="J52" s="402">
        <f t="shared" si="11"/>
        <v>3000</v>
      </c>
      <c r="K52" s="478"/>
      <c r="L52" s="401"/>
      <c r="M52" s="54"/>
      <c r="N52" s="402"/>
      <c r="O52" s="478"/>
      <c r="P52" s="505"/>
      <c r="Q52" s="499"/>
      <c r="R52" s="398"/>
      <c r="S52" s="478"/>
      <c r="T52" s="410"/>
      <c r="U52" s="90"/>
      <c r="V52" s="402"/>
      <c r="W52" s="478"/>
      <c r="X52" s="401"/>
      <c r="Y52" s="54"/>
      <c r="Z52" s="402"/>
      <c r="AA52" s="463"/>
      <c r="AB52" s="401"/>
      <c r="AC52" s="54"/>
      <c r="AD52" s="402"/>
      <c r="AE52" s="463"/>
      <c r="AF52" s="401"/>
      <c r="AG52" s="398"/>
      <c r="AH52" s="325"/>
      <c r="AI52" s="362">
        <f t="shared" si="3"/>
        <v>0</v>
      </c>
      <c r="AJ52" s="457">
        <v>0</v>
      </c>
      <c r="AK52" s="357">
        <f t="shared" si="12"/>
        <v>0</v>
      </c>
      <c r="AL52" s="211">
        <v>0</v>
      </c>
      <c r="AM52" s="185" t="s">
        <v>679</v>
      </c>
      <c r="AN52" s="229">
        <v>229</v>
      </c>
      <c r="AO52" s="498">
        <f t="shared" si="13"/>
        <v>0</v>
      </c>
      <c r="AP52" s="193" t="s">
        <v>830</v>
      </c>
      <c r="AQ52" s="181" t="s">
        <v>832</v>
      </c>
    </row>
    <row r="53" spans="1:45" s="24" customFormat="1" ht="18" customHeight="1">
      <c r="A53" s="59">
        <v>49</v>
      </c>
      <c r="B53" s="34">
        <f t="shared" si="10"/>
        <v>1</v>
      </c>
      <c r="C53" s="62" t="s">
        <v>500</v>
      </c>
      <c r="D53" s="755" t="s">
        <v>501</v>
      </c>
      <c r="E53" s="94" t="s">
        <v>502</v>
      </c>
      <c r="F53" s="390" t="s">
        <v>503</v>
      </c>
      <c r="G53" s="345"/>
      <c r="H53" s="321"/>
      <c r="I53" s="143"/>
      <c r="J53" s="402"/>
      <c r="K53" s="478"/>
      <c r="L53" s="401"/>
      <c r="M53" s="143"/>
      <c r="N53" s="402"/>
      <c r="O53" s="478" t="s">
        <v>808</v>
      </c>
      <c r="P53" s="345">
        <v>6</v>
      </c>
      <c r="Q53" s="321" t="s">
        <v>504</v>
      </c>
      <c r="R53" s="398">
        <f>P53*$R$3</f>
        <v>6000</v>
      </c>
      <c r="S53" s="478"/>
      <c r="T53" s="410"/>
      <c r="U53" s="90"/>
      <c r="V53" s="402"/>
      <c r="W53" s="478"/>
      <c r="X53" s="401"/>
      <c r="Y53" s="143"/>
      <c r="Z53" s="402"/>
      <c r="AA53" s="478"/>
      <c r="AB53" s="688"/>
      <c r="AC53" s="701"/>
      <c r="AD53" s="687"/>
      <c r="AE53" s="691"/>
      <c r="AF53" s="688"/>
      <c r="AG53" s="689"/>
      <c r="AH53" s="692"/>
      <c r="AI53" s="693">
        <v>6000</v>
      </c>
      <c r="AJ53" s="702">
        <v>0</v>
      </c>
      <c r="AK53" s="695">
        <f t="shared" si="12"/>
        <v>-6000</v>
      </c>
      <c r="AL53" s="703">
        <v>6000</v>
      </c>
      <c r="AM53" s="696" t="s">
        <v>831</v>
      </c>
      <c r="AN53" s="704">
        <v>27</v>
      </c>
      <c r="AO53" s="705">
        <f t="shared" si="13"/>
        <v>162000</v>
      </c>
      <c r="AP53" s="699" t="s">
        <v>833</v>
      </c>
      <c r="AQ53" s="700"/>
      <c r="AR53" s="181" t="s">
        <v>1086</v>
      </c>
      <c r="AS53" s="181" t="s">
        <v>1087</v>
      </c>
    </row>
    <row r="54" spans="1:45" s="24" customFormat="1" ht="18" customHeight="1">
      <c r="A54" s="59">
        <v>50</v>
      </c>
      <c r="B54" s="34">
        <f t="shared" si="10"/>
        <v>1</v>
      </c>
      <c r="C54" s="62" t="s">
        <v>505</v>
      </c>
      <c r="D54" s="755" t="s">
        <v>506</v>
      </c>
      <c r="E54" s="94" t="s">
        <v>507</v>
      </c>
      <c r="F54" s="390" t="s">
        <v>503</v>
      </c>
      <c r="G54" s="345"/>
      <c r="H54" s="321"/>
      <c r="I54" s="143"/>
      <c r="J54" s="402"/>
      <c r="K54" s="478"/>
      <c r="L54" s="401"/>
      <c r="M54" s="143"/>
      <c r="N54" s="402"/>
      <c r="O54" s="478" t="s">
        <v>808</v>
      </c>
      <c r="P54" s="345">
        <v>6</v>
      </c>
      <c r="Q54" s="321" t="s">
        <v>508</v>
      </c>
      <c r="R54" s="398">
        <f>P54*$R$3</f>
        <v>6000</v>
      </c>
      <c r="S54" s="478"/>
      <c r="T54" s="410"/>
      <c r="U54" s="90"/>
      <c r="V54" s="402"/>
      <c r="W54" s="478"/>
      <c r="X54" s="401"/>
      <c r="Y54" s="143"/>
      <c r="Z54" s="402"/>
      <c r="AA54" s="478"/>
      <c r="AB54" s="688"/>
      <c r="AC54" s="701"/>
      <c r="AD54" s="687"/>
      <c r="AE54" s="691"/>
      <c r="AF54" s="688"/>
      <c r="AG54" s="689"/>
      <c r="AH54" s="692"/>
      <c r="AI54" s="693">
        <v>6000</v>
      </c>
      <c r="AJ54" s="702">
        <v>0</v>
      </c>
      <c r="AK54" s="695">
        <f t="shared" si="12"/>
        <v>-6000</v>
      </c>
      <c r="AL54" s="703">
        <v>6000</v>
      </c>
      <c r="AM54" s="696" t="s">
        <v>831</v>
      </c>
      <c r="AN54" s="697">
        <v>50</v>
      </c>
      <c r="AO54" s="705">
        <f t="shared" si="13"/>
        <v>300000</v>
      </c>
      <c r="AP54" s="699" t="s">
        <v>833</v>
      </c>
      <c r="AQ54" s="700"/>
      <c r="AR54" s="181" t="s">
        <v>1086</v>
      </c>
      <c r="AS54" s="181" t="s">
        <v>1087</v>
      </c>
    </row>
    <row r="55" spans="1:45" ht="67.5">
      <c r="A55" s="59">
        <v>51</v>
      </c>
      <c r="B55" s="34">
        <f t="shared" si="10"/>
        <v>1</v>
      </c>
      <c r="C55" s="238" t="s">
        <v>550</v>
      </c>
      <c r="D55" s="235" t="s">
        <v>659</v>
      </c>
      <c r="E55" s="235" t="s">
        <v>660</v>
      </c>
      <c r="F55" s="476" t="s">
        <v>661</v>
      </c>
      <c r="G55" s="477"/>
      <c r="H55" s="401"/>
      <c r="I55" s="54"/>
      <c r="J55" s="402"/>
      <c r="K55" s="478"/>
      <c r="L55" s="401"/>
      <c r="M55" s="54"/>
      <c r="N55" s="402"/>
      <c r="O55" s="481" t="s">
        <v>845</v>
      </c>
      <c r="P55" s="411">
        <v>1</v>
      </c>
      <c r="Q55" s="143" t="s">
        <v>370</v>
      </c>
      <c r="R55" s="398">
        <f>P55*$R$3</f>
        <v>1000</v>
      </c>
      <c r="S55" s="478"/>
      <c r="T55" s="410"/>
      <c r="U55" s="90"/>
      <c r="V55" s="402"/>
      <c r="W55" s="478"/>
      <c r="X55" s="401"/>
      <c r="Y55" s="143"/>
      <c r="Z55" s="409"/>
      <c r="AA55" s="478"/>
      <c r="AB55" s="401"/>
      <c r="AC55" s="143"/>
      <c r="AD55" s="402"/>
      <c r="AE55" s="463"/>
      <c r="AF55" s="401"/>
      <c r="AG55" s="398"/>
      <c r="AH55" s="326"/>
      <c r="AI55" s="362">
        <f t="shared" ref="AI55:AI96" si="14">N55+Z55+R55+V55+AD55+AH55</f>
        <v>1000</v>
      </c>
      <c r="AJ55" s="363">
        <v>76</v>
      </c>
      <c r="AK55" s="357">
        <f t="shared" si="12"/>
        <v>-924</v>
      </c>
      <c r="AL55" s="412">
        <v>1000</v>
      </c>
      <c r="AM55" s="88" t="s">
        <v>745</v>
      </c>
      <c r="AN55" s="88">
        <v>680</v>
      </c>
      <c r="AO55" s="419">
        <f t="shared" si="13"/>
        <v>680000</v>
      </c>
      <c r="AP55" s="413" t="s">
        <v>835</v>
      </c>
      <c r="AQ55" s="181"/>
      <c r="AR55" s="151" t="s">
        <v>1035</v>
      </c>
      <c r="AS55" s="151" t="s">
        <v>1037</v>
      </c>
    </row>
    <row r="56" spans="1:45" ht="13.5">
      <c r="A56" s="59">
        <v>52</v>
      </c>
      <c r="B56" s="34">
        <f t="shared" si="10"/>
        <v>1</v>
      </c>
      <c r="C56" s="62" t="s">
        <v>255</v>
      </c>
      <c r="D56" s="93" t="s">
        <v>256</v>
      </c>
      <c r="E56" s="90" t="s">
        <v>257</v>
      </c>
      <c r="F56" s="500"/>
      <c r="G56" s="316"/>
      <c r="H56" s="410"/>
      <c r="I56" s="90"/>
      <c r="J56" s="402"/>
      <c r="K56" s="478"/>
      <c r="L56" s="410"/>
      <c r="M56" s="90"/>
      <c r="N56" s="402"/>
      <c r="O56" s="481"/>
      <c r="P56" s="401"/>
      <c r="Q56" s="398"/>
      <c r="R56" s="398"/>
      <c r="S56" s="478" t="s">
        <v>777</v>
      </c>
      <c r="T56" s="410">
        <v>2</v>
      </c>
      <c r="U56" s="90" t="s">
        <v>258</v>
      </c>
      <c r="V56" s="402">
        <f t="shared" ref="V56:V68" si="15">T56*$V$3</f>
        <v>200</v>
      </c>
      <c r="W56" s="478"/>
      <c r="X56" s="401"/>
      <c r="Y56" s="54"/>
      <c r="Z56" s="409"/>
      <c r="AA56" s="478"/>
      <c r="AB56" s="401"/>
      <c r="AC56" s="54"/>
      <c r="AD56" s="402"/>
      <c r="AE56" s="463"/>
      <c r="AF56" s="401"/>
      <c r="AG56" s="398"/>
      <c r="AH56" s="325"/>
      <c r="AI56" s="362">
        <f t="shared" si="14"/>
        <v>200</v>
      </c>
      <c r="AJ56" s="356">
        <v>0</v>
      </c>
      <c r="AK56" s="357">
        <f t="shared" si="12"/>
        <v>-200</v>
      </c>
      <c r="AL56" s="412">
        <v>4000</v>
      </c>
      <c r="AM56" s="193" t="s">
        <v>31</v>
      </c>
      <c r="AN56" s="185">
        <v>1.3</v>
      </c>
      <c r="AO56" s="419">
        <f t="shared" si="13"/>
        <v>5200</v>
      </c>
      <c r="AP56" s="497" t="s">
        <v>833</v>
      </c>
      <c r="AQ56" s="181"/>
      <c r="AR56" s="151" t="s">
        <v>1035</v>
      </c>
      <c r="AS56" s="181"/>
    </row>
    <row r="57" spans="1:45" ht="13.5">
      <c r="A57" s="59">
        <v>53</v>
      </c>
      <c r="B57" s="34">
        <f t="shared" si="10"/>
        <v>1</v>
      </c>
      <c r="C57" s="62" t="s">
        <v>259</v>
      </c>
      <c r="D57" s="93" t="s">
        <v>260</v>
      </c>
      <c r="E57" s="90" t="s">
        <v>261</v>
      </c>
      <c r="F57" s="500"/>
      <c r="G57" s="316"/>
      <c r="H57" s="410"/>
      <c r="I57" s="90"/>
      <c r="J57" s="402"/>
      <c r="K57" s="478"/>
      <c r="L57" s="410"/>
      <c r="M57" s="90"/>
      <c r="N57" s="402"/>
      <c r="O57" s="481"/>
      <c r="P57" s="401"/>
      <c r="Q57" s="398"/>
      <c r="R57" s="398"/>
      <c r="S57" s="478" t="s">
        <v>777</v>
      </c>
      <c r="T57" s="410">
        <v>1</v>
      </c>
      <c r="U57" s="90" t="s">
        <v>262</v>
      </c>
      <c r="V57" s="402">
        <f t="shared" si="15"/>
        <v>100</v>
      </c>
      <c r="W57" s="478"/>
      <c r="X57" s="401"/>
      <c r="Y57" s="54"/>
      <c r="Z57" s="409"/>
      <c r="AA57" s="478"/>
      <c r="AB57" s="401"/>
      <c r="AC57" s="54"/>
      <c r="AD57" s="402"/>
      <c r="AE57" s="463"/>
      <c r="AF57" s="401"/>
      <c r="AG57" s="398"/>
      <c r="AH57" s="325"/>
      <c r="AI57" s="362">
        <f t="shared" si="14"/>
        <v>100</v>
      </c>
      <c r="AJ57" s="356">
        <v>0</v>
      </c>
      <c r="AK57" s="357">
        <f t="shared" si="12"/>
        <v>-100</v>
      </c>
      <c r="AL57" s="412">
        <v>4000</v>
      </c>
      <c r="AM57" s="193" t="s">
        <v>31</v>
      </c>
      <c r="AN57" s="88">
        <v>3.3</v>
      </c>
      <c r="AO57" s="419">
        <f t="shared" si="13"/>
        <v>13200</v>
      </c>
      <c r="AP57" s="497" t="s">
        <v>833</v>
      </c>
      <c r="AQ57" s="181"/>
      <c r="AR57" s="151" t="s">
        <v>1035</v>
      </c>
      <c r="AS57" s="181"/>
    </row>
    <row r="58" spans="1:45" ht="13.5">
      <c r="A58" s="59">
        <v>54</v>
      </c>
      <c r="B58" s="34">
        <f t="shared" si="10"/>
        <v>1</v>
      </c>
      <c r="C58" s="62" t="s">
        <v>263</v>
      </c>
      <c r="D58" s="93" t="s">
        <v>1042</v>
      </c>
      <c r="E58" s="90" t="s">
        <v>265</v>
      </c>
      <c r="F58" s="354" t="s">
        <v>1044</v>
      </c>
      <c r="G58" s="349"/>
      <c r="H58" s="410"/>
      <c r="I58" s="90"/>
      <c r="J58" s="402"/>
      <c r="K58" s="478"/>
      <c r="L58" s="410"/>
      <c r="M58" s="90"/>
      <c r="N58" s="402"/>
      <c r="O58" s="481"/>
      <c r="P58" s="401"/>
      <c r="Q58" s="398"/>
      <c r="R58" s="398"/>
      <c r="S58" s="478" t="s">
        <v>777</v>
      </c>
      <c r="T58" s="410">
        <v>2</v>
      </c>
      <c r="U58" s="90" t="s">
        <v>267</v>
      </c>
      <c r="V58" s="402">
        <f t="shared" si="15"/>
        <v>200</v>
      </c>
      <c r="W58" s="478"/>
      <c r="X58" s="401"/>
      <c r="Y58" s="54"/>
      <c r="Z58" s="409"/>
      <c r="AA58" s="478"/>
      <c r="AB58" s="401"/>
      <c r="AC58" s="54"/>
      <c r="AD58" s="402"/>
      <c r="AE58" s="463"/>
      <c r="AF58" s="401"/>
      <c r="AG58" s="398"/>
      <c r="AH58" s="325"/>
      <c r="AI58" s="362">
        <f t="shared" si="14"/>
        <v>200</v>
      </c>
      <c r="AJ58" s="356">
        <v>0</v>
      </c>
      <c r="AK58" s="357">
        <f t="shared" si="12"/>
        <v>-200</v>
      </c>
      <c r="AL58" s="412">
        <v>200</v>
      </c>
      <c r="AM58" s="193" t="s">
        <v>31</v>
      </c>
      <c r="AN58" s="88">
        <v>200</v>
      </c>
      <c r="AO58" s="419">
        <f t="shared" si="13"/>
        <v>40000</v>
      </c>
      <c r="AP58" s="497" t="s">
        <v>833</v>
      </c>
      <c r="AQ58" s="181" t="s">
        <v>818</v>
      </c>
      <c r="AR58" s="181" t="s">
        <v>1035</v>
      </c>
      <c r="AS58" s="181" t="s">
        <v>1043</v>
      </c>
    </row>
    <row r="59" spans="1:45" ht="16.5">
      <c r="A59" s="59">
        <v>55</v>
      </c>
      <c r="B59" s="34">
        <f t="shared" si="10"/>
        <v>1</v>
      </c>
      <c r="C59" s="62" t="s">
        <v>271</v>
      </c>
      <c r="D59" s="93" t="s">
        <v>272</v>
      </c>
      <c r="E59" s="90" t="s">
        <v>273</v>
      </c>
      <c r="F59" s="500"/>
      <c r="G59" s="316"/>
      <c r="H59" s="410"/>
      <c r="I59" s="90"/>
      <c r="J59" s="402"/>
      <c r="K59" s="478"/>
      <c r="L59" s="410"/>
      <c r="M59" s="90"/>
      <c r="N59" s="402"/>
      <c r="O59" s="481"/>
      <c r="P59" s="401"/>
      <c r="Q59" s="398"/>
      <c r="R59" s="398"/>
      <c r="S59" s="478" t="s">
        <v>777</v>
      </c>
      <c r="T59" s="96">
        <v>7</v>
      </c>
      <c r="U59" s="97" t="s">
        <v>274</v>
      </c>
      <c r="V59" s="402">
        <f t="shared" si="15"/>
        <v>700</v>
      </c>
      <c r="W59" s="478"/>
      <c r="X59" s="401"/>
      <c r="Y59" s="54"/>
      <c r="Z59" s="409"/>
      <c r="AA59" s="478"/>
      <c r="AB59" s="401"/>
      <c r="AC59" s="54"/>
      <c r="AD59" s="402"/>
      <c r="AE59" s="463"/>
      <c r="AF59" s="401"/>
      <c r="AG59" s="398"/>
      <c r="AH59" s="325"/>
      <c r="AI59" s="362">
        <f t="shared" si="14"/>
        <v>700</v>
      </c>
      <c r="AJ59" s="356">
        <v>0</v>
      </c>
      <c r="AK59" s="357">
        <f t="shared" si="12"/>
        <v>-700</v>
      </c>
      <c r="AL59" s="412">
        <v>2000</v>
      </c>
      <c r="AM59" s="193" t="s">
        <v>31</v>
      </c>
      <c r="AN59" s="88">
        <v>22.8</v>
      </c>
      <c r="AO59" s="419">
        <f t="shared" si="13"/>
        <v>45600</v>
      </c>
      <c r="AP59" s="497" t="s">
        <v>833</v>
      </c>
      <c r="AQ59" s="181"/>
      <c r="AR59" s="181" t="s">
        <v>1035</v>
      </c>
      <c r="AS59" s="181"/>
    </row>
    <row r="60" spans="1:45" ht="13.5">
      <c r="A60" s="59">
        <v>56</v>
      </c>
      <c r="B60" s="34">
        <f t="shared" si="10"/>
        <v>1</v>
      </c>
      <c r="C60" s="62" t="s">
        <v>279</v>
      </c>
      <c r="D60" s="93" t="s">
        <v>1067</v>
      </c>
      <c r="E60" s="90" t="s">
        <v>281</v>
      </c>
      <c r="F60" s="354" t="s">
        <v>282</v>
      </c>
      <c r="G60" s="349"/>
      <c r="H60" s="410"/>
      <c r="I60" s="90"/>
      <c r="J60" s="402"/>
      <c r="K60" s="478"/>
      <c r="L60" s="410"/>
      <c r="M60" s="90"/>
      <c r="N60" s="402"/>
      <c r="O60" s="481"/>
      <c r="P60" s="401"/>
      <c r="Q60" s="398"/>
      <c r="R60" s="398"/>
      <c r="S60" s="478" t="s">
        <v>777</v>
      </c>
      <c r="T60" s="410">
        <v>1</v>
      </c>
      <c r="U60" s="90" t="s">
        <v>283</v>
      </c>
      <c r="V60" s="402">
        <f t="shared" si="15"/>
        <v>100</v>
      </c>
      <c r="W60" s="478"/>
      <c r="X60" s="401"/>
      <c r="Y60" s="54"/>
      <c r="Z60" s="409"/>
      <c r="AA60" s="478"/>
      <c r="AB60" s="401"/>
      <c r="AC60" s="54"/>
      <c r="AD60" s="402"/>
      <c r="AE60" s="463"/>
      <c r="AF60" s="401"/>
      <c r="AG60" s="398"/>
      <c r="AH60" s="325"/>
      <c r="AI60" s="362">
        <f t="shared" si="14"/>
        <v>100</v>
      </c>
      <c r="AJ60" s="356">
        <v>0</v>
      </c>
      <c r="AK60" s="357">
        <f t="shared" si="12"/>
        <v>-100</v>
      </c>
      <c r="AL60" s="412">
        <v>100</v>
      </c>
      <c r="AM60" s="193" t="s">
        <v>31</v>
      </c>
      <c r="AN60" s="88">
        <v>200</v>
      </c>
      <c r="AO60" s="419">
        <f t="shared" si="13"/>
        <v>20000</v>
      </c>
      <c r="AP60" s="497" t="s">
        <v>833</v>
      </c>
      <c r="AQ60" s="181"/>
      <c r="AR60" s="181" t="s">
        <v>1035</v>
      </c>
      <c r="AS60" s="181" t="s">
        <v>1037</v>
      </c>
    </row>
    <row r="61" spans="1:45" ht="13.5">
      <c r="A61" s="59">
        <v>57</v>
      </c>
      <c r="B61" s="34">
        <f t="shared" si="10"/>
        <v>1</v>
      </c>
      <c r="C61" s="62" t="s">
        <v>284</v>
      </c>
      <c r="D61" s="93" t="s">
        <v>1030</v>
      </c>
      <c r="E61" s="90" t="s">
        <v>286</v>
      </c>
      <c r="F61" s="354" t="s">
        <v>287</v>
      </c>
      <c r="G61" s="349"/>
      <c r="H61" s="410"/>
      <c r="I61" s="90"/>
      <c r="J61" s="402"/>
      <c r="K61" s="478"/>
      <c r="L61" s="410"/>
      <c r="M61" s="90"/>
      <c r="N61" s="402"/>
      <c r="O61" s="481"/>
      <c r="P61" s="401"/>
      <c r="Q61" s="398"/>
      <c r="R61" s="398"/>
      <c r="S61" s="478" t="s">
        <v>777</v>
      </c>
      <c r="T61" s="410">
        <v>6</v>
      </c>
      <c r="U61" s="90" t="s">
        <v>288</v>
      </c>
      <c r="V61" s="402">
        <f t="shared" si="15"/>
        <v>600</v>
      </c>
      <c r="W61" s="478"/>
      <c r="X61" s="401"/>
      <c r="Y61" s="54"/>
      <c r="Z61" s="409"/>
      <c r="AA61" s="478"/>
      <c r="AB61" s="401"/>
      <c r="AC61" s="54"/>
      <c r="AD61" s="402"/>
      <c r="AE61" s="463"/>
      <c r="AF61" s="401"/>
      <c r="AG61" s="398"/>
      <c r="AH61" s="325"/>
      <c r="AI61" s="362">
        <f t="shared" si="14"/>
        <v>600</v>
      </c>
      <c r="AJ61" s="356">
        <v>0</v>
      </c>
      <c r="AK61" s="357">
        <f t="shared" si="12"/>
        <v>-600</v>
      </c>
      <c r="AL61" s="412">
        <v>600</v>
      </c>
      <c r="AM61" s="193" t="s">
        <v>31</v>
      </c>
      <c r="AN61" s="88">
        <v>164</v>
      </c>
      <c r="AO61" s="419">
        <f t="shared" si="13"/>
        <v>98400</v>
      </c>
      <c r="AP61" s="497" t="s">
        <v>833</v>
      </c>
      <c r="AQ61" s="181"/>
      <c r="AR61" s="181" t="s">
        <v>1035</v>
      </c>
      <c r="AS61" s="181" t="s">
        <v>1050</v>
      </c>
    </row>
    <row r="62" spans="1:45" ht="13.5">
      <c r="A62" s="59">
        <v>58</v>
      </c>
      <c r="B62" s="34">
        <f t="shared" si="10"/>
        <v>1</v>
      </c>
      <c r="C62" s="62" t="s">
        <v>289</v>
      </c>
      <c r="D62" s="93" t="s">
        <v>1049</v>
      </c>
      <c r="E62" s="90" t="s">
        <v>291</v>
      </c>
      <c r="F62" s="327" t="s">
        <v>83</v>
      </c>
      <c r="G62" s="316"/>
      <c r="H62" s="410"/>
      <c r="I62" s="90"/>
      <c r="J62" s="402"/>
      <c r="K62" s="478"/>
      <c r="L62" s="410"/>
      <c r="M62" s="90"/>
      <c r="N62" s="402"/>
      <c r="O62" s="481"/>
      <c r="P62" s="401"/>
      <c r="Q62" s="398"/>
      <c r="R62" s="398"/>
      <c r="S62" s="478" t="s">
        <v>777</v>
      </c>
      <c r="T62" s="410">
        <v>1</v>
      </c>
      <c r="U62" s="90" t="s">
        <v>293</v>
      </c>
      <c r="V62" s="402">
        <f t="shared" si="15"/>
        <v>100</v>
      </c>
      <c r="W62" s="478"/>
      <c r="X62" s="401"/>
      <c r="Y62" s="54"/>
      <c r="Z62" s="409"/>
      <c r="AA62" s="478"/>
      <c r="AB62" s="401"/>
      <c r="AC62" s="54"/>
      <c r="AD62" s="402"/>
      <c r="AE62" s="463"/>
      <c r="AF62" s="401"/>
      <c r="AG62" s="398"/>
      <c r="AH62" s="325"/>
      <c r="AI62" s="362">
        <f t="shared" si="14"/>
        <v>100</v>
      </c>
      <c r="AJ62" s="356">
        <v>0</v>
      </c>
      <c r="AK62" s="357">
        <f t="shared" si="12"/>
        <v>-100</v>
      </c>
      <c r="AL62" s="412">
        <v>100</v>
      </c>
      <c r="AM62" s="193" t="s">
        <v>31</v>
      </c>
      <c r="AN62" s="88">
        <v>100</v>
      </c>
      <c r="AO62" s="419">
        <f t="shared" si="13"/>
        <v>10000</v>
      </c>
      <c r="AP62" s="497" t="s">
        <v>833</v>
      </c>
      <c r="AQ62" s="181"/>
      <c r="AR62" s="151" t="s">
        <v>1035</v>
      </c>
      <c r="AS62" s="151" t="s">
        <v>775</v>
      </c>
    </row>
    <row r="63" spans="1:45" ht="15.75" customHeight="1">
      <c r="A63" s="59">
        <v>59</v>
      </c>
      <c r="B63" s="34">
        <f t="shared" si="10"/>
        <v>1</v>
      </c>
      <c r="C63" s="62" t="s">
        <v>294</v>
      </c>
      <c r="D63" s="93" t="s">
        <v>1056</v>
      </c>
      <c r="E63" s="95" t="s">
        <v>296</v>
      </c>
      <c r="F63" s="501" t="s">
        <v>297</v>
      </c>
      <c r="G63" s="338"/>
      <c r="H63" s="410"/>
      <c r="I63" s="90"/>
      <c r="J63" s="402"/>
      <c r="K63" s="478"/>
      <c r="L63" s="410"/>
      <c r="M63" s="90"/>
      <c r="N63" s="402"/>
      <c r="O63" s="481"/>
      <c r="P63" s="401"/>
      <c r="Q63" s="398"/>
      <c r="R63" s="398"/>
      <c r="S63" s="478" t="s">
        <v>777</v>
      </c>
      <c r="T63" s="410">
        <v>2</v>
      </c>
      <c r="U63" s="90" t="s">
        <v>298</v>
      </c>
      <c r="V63" s="402">
        <f t="shared" si="15"/>
        <v>200</v>
      </c>
      <c r="W63" s="478"/>
      <c r="X63" s="401"/>
      <c r="Y63" s="54"/>
      <c r="Z63" s="409"/>
      <c r="AA63" s="478"/>
      <c r="AB63" s="401"/>
      <c r="AC63" s="54"/>
      <c r="AD63" s="402"/>
      <c r="AE63" s="463"/>
      <c r="AF63" s="401"/>
      <c r="AG63" s="398"/>
      <c r="AH63" s="325"/>
      <c r="AI63" s="362">
        <f t="shared" si="14"/>
        <v>200</v>
      </c>
      <c r="AJ63" s="356">
        <v>400</v>
      </c>
      <c r="AK63" s="357">
        <f t="shared" si="12"/>
        <v>200</v>
      </c>
      <c r="AL63" s="412">
        <v>200</v>
      </c>
      <c r="AM63" s="193" t="s">
        <v>836</v>
      </c>
      <c r="AN63" s="88">
        <v>200</v>
      </c>
      <c r="AO63" s="419">
        <f t="shared" si="13"/>
        <v>40000</v>
      </c>
      <c r="AP63" s="413" t="s">
        <v>833</v>
      </c>
      <c r="AQ63" s="181"/>
      <c r="AR63" s="181" t="s">
        <v>1035</v>
      </c>
      <c r="AS63" s="181" t="s">
        <v>1043</v>
      </c>
    </row>
    <row r="64" spans="1:45" ht="13.5">
      <c r="A64" s="59">
        <v>60</v>
      </c>
      <c r="B64" s="34">
        <f t="shared" si="10"/>
        <v>1</v>
      </c>
      <c r="C64" s="62" t="s">
        <v>299</v>
      </c>
      <c r="D64" s="93" t="s">
        <v>1057</v>
      </c>
      <c r="E64" s="90" t="s">
        <v>301</v>
      </c>
      <c r="F64" s="354" t="s">
        <v>1058</v>
      </c>
      <c r="G64" s="349"/>
      <c r="H64" s="410"/>
      <c r="I64" s="90"/>
      <c r="J64" s="402"/>
      <c r="K64" s="478"/>
      <c r="L64" s="410"/>
      <c r="M64" s="90"/>
      <c r="N64" s="402"/>
      <c r="O64" s="481"/>
      <c r="P64" s="401"/>
      <c r="Q64" s="398"/>
      <c r="R64" s="398"/>
      <c r="S64" s="478" t="s">
        <v>777</v>
      </c>
      <c r="T64" s="410">
        <v>4</v>
      </c>
      <c r="U64" s="90" t="s">
        <v>302</v>
      </c>
      <c r="V64" s="402">
        <f t="shared" si="15"/>
        <v>400</v>
      </c>
      <c r="W64" s="478"/>
      <c r="X64" s="401"/>
      <c r="Y64" s="54"/>
      <c r="Z64" s="409"/>
      <c r="AA64" s="478"/>
      <c r="AB64" s="401"/>
      <c r="AC64" s="54"/>
      <c r="AD64" s="402"/>
      <c r="AE64" s="463"/>
      <c r="AF64" s="401"/>
      <c r="AG64" s="398"/>
      <c r="AH64" s="325"/>
      <c r="AI64" s="362">
        <f t="shared" si="14"/>
        <v>400</v>
      </c>
      <c r="AJ64" s="356">
        <v>0</v>
      </c>
      <c r="AK64" s="357">
        <f t="shared" si="12"/>
        <v>-400</v>
      </c>
      <c r="AL64" s="412">
        <v>400</v>
      </c>
      <c r="AM64" s="193" t="s">
        <v>31</v>
      </c>
      <c r="AN64" s="88">
        <v>66</v>
      </c>
      <c r="AO64" s="419">
        <f t="shared" si="13"/>
        <v>26400</v>
      </c>
      <c r="AP64" s="497" t="s">
        <v>833</v>
      </c>
      <c r="AQ64" s="181"/>
      <c r="AR64" s="181" t="s">
        <v>1035</v>
      </c>
      <c r="AS64" s="181" t="s">
        <v>1037</v>
      </c>
    </row>
    <row r="65" spans="1:45" ht="13.5">
      <c r="A65" s="599">
        <v>61</v>
      </c>
      <c r="B65" s="600">
        <f t="shared" si="10"/>
        <v>1</v>
      </c>
      <c r="C65" s="601" t="s">
        <v>303</v>
      </c>
      <c r="D65" s="602" t="s">
        <v>304</v>
      </c>
      <c r="E65" s="603" t="s">
        <v>305</v>
      </c>
      <c r="F65" s="604"/>
      <c r="G65" s="605"/>
      <c r="H65" s="606"/>
      <c r="I65" s="603"/>
      <c r="J65" s="520"/>
      <c r="K65" s="607"/>
      <c r="L65" s="606"/>
      <c r="M65" s="603"/>
      <c r="N65" s="520"/>
      <c r="O65" s="608"/>
      <c r="P65" s="611"/>
      <c r="Q65" s="610"/>
      <c r="R65" s="610"/>
      <c r="S65" s="607" t="s">
        <v>775</v>
      </c>
      <c r="T65" s="606">
        <v>1</v>
      </c>
      <c r="U65" s="603" t="s">
        <v>307</v>
      </c>
      <c r="V65" s="520">
        <f t="shared" si="15"/>
        <v>100</v>
      </c>
      <c r="W65" s="607"/>
      <c r="X65" s="611"/>
      <c r="Y65" s="518"/>
      <c r="Z65" s="612"/>
      <c r="AA65" s="607"/>
      <c r="AB65" s="611"/>
      <c r="AC65" s="518"/>
      <c r="AD65" s="520"/>
      <c r="AE65" s="613"/>
      <c r="AF65" s="611"/>
      <c r="AG65" s="610"/>
      <c r="AH65" s="628"/>
      <c r="AI65" s="615">
        <f t="shared" si="14"/>
        <v>100</v>
      </c>
      <c r="AJ65" s="655">
        <v>0</v>
      </c>
      <c r="AK65" s="617">
        <f t="shared" si="12"/>
        <v>-100</v>
      </c>
      <c r="AL65" s="658">
        <v>100</v>
      </c>
      <c r="AM65" s="656" t="s">
        <v>772</v>
      </c>
      <c r="AN65" s="657">
        <v>860</v>
      </c>
      <c r="AO65" s="621">
        <f t="shared" si="13"/>
        <v>86000</v>
      </c>
      <c r="AP65" s="622" t="s">
        <v>833</v>
      </c>
      <c r="AQ65" s="623"/>
      <c r="AR65" s="623"/>
      <c r="AS65" s="623"/>
    </row>
    <row r="66" spans="1:45" ht="13.5">
      <c r="A66" s="599">
        <v>62</v>
      </c>
      <c r="B66" s="600">
        <f t="shared" si="10"/>
        <v>1</v>
      </c>
      <c r="C66" s="601" t="s">
        <v>308</v>
      </c>
      <c r="D66" s="659" t="s">
        <v>309</v>
      </c>
      <c r="E66" s="627" t="s">
        <v>310</v>
      </c>
      <c r="F66" s="604" t="s">
        <v>311</v>
      </c>
      <c r="G66" s="605"/>
      <c r="H66" s="606"/>
      <c r="I66" s="603"/>
      <c r="J66" s="520"/>
      <c r="K66" s="607"/>
      <c r="L66" s="606"/>
      <c r="M66" s="603"/>
      <c r="N66" s="520"/>
      <c r="O66" s="608"/>
      <c r="P66" s="611"/>
      <c r="Q66" s="610"/>
      <c r="R66" s="610"/>
      <c r="S66" s="607" t="s">
        <v>777</v>
      </c>
      <c r="T66" s="606">
        <v>1</v>
      </c>
      <c r="U66" s="603" t="s">
        <v>103</v>
      </c>
      <c r="V66" s="520">
        <f t="shared" si="15"/>
        <v>100</v>
      </c>
      <c r="W66" s="607"/>
      <c r="X66" s="611"/>
      <c r="Y66" s="518"/>
      <c r="Z66" s="612"/>
      <c r="AA66" s="607"/>
      <c r="AB66" s="611"/>
      <c r="AC66" s="518"/>
      <c r="AD66" s="520"/>
      <c r="AE66" s="613"/>
      <c r="AF66" s="611"/>
      <c r="AG66" s="610"/>
      <c r="AH66" s="628"/>
      <c r="AI66" s="615">
        <f t="shared" si="14"/>
        <v>100</v>
      </c>
      <c r="AJ66" s="655">
        <v>480</v>
      </c>
      <c r="AK66" s="617">
        <f t="shared" si="12"/>
        <v>380</v>
      </c>
      <c r="AL66" s="656">
        <v>0</v>
      </c>
      <c r="AM66" s="656" t="s">
        <v>708</v>
      </c>
      <c r="AN66" s="660">
        <v>14</v>
      </c>
      <c r="AO66" s="621">
        <f t="shared" si="13"/>
        <v>0</v>
      </c>
      <c r="AP66" s="632" t="s">
        <v>833</v>
      </c>
      <c r="AQ66" s="623"/>
      <c r="AR66" s="623"/>
      <c r="AS66" s="623"/>
    </row>
    <row r="67" spans="1:45" ht="54">
      <c r="A67" s="59">
        <v>63</v>
      </c>
      <c r="B67" s="34">
        <f t="shared" si="10"/>
        <v>1</v>
      </c>
      <c r="C67" s="62" t="s">
        <v>731</v>
      </c>
      <c r="D67" s="61" t="s">
        <v>1059</v>
      </c>
      <c r="E67" s="61" t="s">
        <v>732</v>
      </c>
      <c r="F67" s="354" t="s">
        <v>1060</v>
      </c>
      <c r="G67" s="349"/>
      <c r="H67" s="410"/>
      <c r="I67" s="90"/>
      <c r="J67" s="402"/>
      <c r="K67" s="478"/>
      <c r="L67" s="410"/>
      <c r="M67" s="90"/>
      <c r="N67" s="402"/>
      <c r="O67" s="481"/>
      <c r="P67" s="401"/>
      <c r="Q67" s="398"/>
      <c r="R67" s="398"/>
      <c r="S67" s="478" t="s">
        <v>777</v>
      </c>
      <c r="T67" s="410">
        <v>2</v>
      </c>
      <c r="U67" s="90" t="s">
        <v>636</v>
      </c>
      <c r="V67" s="402">
        <f t="shared" si="15"/>
        <v>200</v>
      </c>
      <c r="W67" s="478"/>
      <c r="X67" s="401"/>
      <c r="Y67" s="54"/>
      <c r="Z67" s="409"/>
      <c r="AA67" s="478"/>
      <c r="AB67" s="401"/>
      <c r="AC67" s="54"/>
      <c r="AD67" s="402"/>
      <c r="AE67" s="463"/>
      <c r="AF67" s="401"/>
      <c r="AG67" s="398"/>
      <c r="AH67" s="325"/>
      <c r="AI67" s="362">
        <f t="shared" si="14"/>
        <v>200</v>
      </c>
      <c r="AJ67" s="356">
        <v>0</v>
      </c>
      <c r="AK67" s="357">
        <f t="shared" si="12"/>
        <v>-200</v>
      </c>
      <c r="AL67" s="497">
        <v>200</v>
      </c>
      <c r="AM67" s="227" t="s">
        <v>710</v>
      </c>
      <c r="AN67" s="227">
        <v>81</v>
      </c>
      <c r="AO67" s="419">
        <f t="shared" si="13"/>
        <v>16200</v>
      </c>
      <c r="AP67" s="497" t="s">
        <v>833</v>
      </c>
      <c r="AQ67" s="181"/>
      <c r="AR67" s="181" t="s">
        <v>1035</v>
      </c>
      <c r="AS67" s="181" t="s">
        <v>1037</v>
      </c>
    </row>
    <row r="68" spans="1:45" ht="13.5">
      <c r="A68" s="599">
        <v>64</v>
      </c>
      <c r="B68" s="600">
        <f t="shared" si="10"/>
        <v>1</v>
      </c>
      <c r="C68" s="601" t="s">
        <v>313</v>
      </c>
      <c r="D68" s="602" t="s">
        <v>314</v>
      </c>
      <c r="E68" s="603" t="s">
        <v>642</v>
      </c>
      <c r="F68" s="604"/>
      <c r="G68" s="605"/>
      <c r="H68" s="606"/>
      <c r="I68" s="603"/>
      <c r="J68" s="520"/>
      <c r="K68" s="607"/>
      <c r="L68" s="606"/>
      <c r="M68" s="603"/>
      <c r="N68" s="520"/>
      <c r="O68" s="608"/>
      <c r="P68" s="652"/>
      <c r="Q68" s="661"/>
      <c r="R68" s="610"/>
      <c r="S68" s="607" t="s">
        <v>779</v>
      </c>
      <c r="T68" s="606">
        <v>2</v>
      </c>
      <c r="U68" s="603" t="s">
        <v>316</v>
      </c>
      <c r="V68" s="520">
        <f t="shared" si="15"/>
        <v>200</v>
      </c>
      <c r="W68" s="607"/>
      <c r="X68" s="611"/>
      <c r="Y68" s="518"/>
      <c r="Z68" s="612"/>
      <c r="AA68" s="607"/>
      <c r="AB68" s="611"/>
      <c r="AC68" s="518"/>
      <c r="AD68" s="520"/>
      <c r="AE68" s="613" t="s">
        <v>809</v>
      </c>
      <c r="AF68" s="652">
        <v>1</v>
      </c>
      <c r="AG68" s="661" t="s">
        <v>103</v>
      </c>
      <c r="AH68" s="628">
        <f>AF68*$AH$3</f>
        <v>100</v>
      </c>
      <c r="AI68" s="615">
        <f t="shared" si="14"/>
        <v>300</v>
      </c>
      <c r="AJ68" s="655">
        <v>0</v>
      </c>
      <c r="AK68" s="617">
        <f t="shared" si="12"/>
        <v>-300</v>
      </c>
      <c r="AL68" s="657">
        <v>300</v>
      </c>
      <c r="AM68" s="656" t="s">
        <v>708</v>
      </c>
      <c r="AN68" s="630"/>
      <c r="AO68" s="621">
        <f t="shared" si="13"/>
        <v>0</v>
      </c>
      <c r="AP68" s="622" t="s">
        <v>833</v>
      </c>
      <c r="AQ68" s="623"/>
      <c r="AR68" s="623"/>
      <c r="AS68" s="623"/>
    </row>
    <row r="69" spans="1:45" ht="13.5">
      <c r="A69" s="599">
        <v>65</v>
      </c>
      <c r="B69" s="600">
        <f t="shared" ref="B69:B96" si="16">COUNTIF(C:C,C69)</f>
        <v>1</v>
      </c>
      <c r="C69" s="601" t="s">
        <v>788</v>
      </c>
      <c r="D69" s="662" t="s">
        <v>789</v>
      </c>
      <c r="E69" s="627" t="s">
        <v>790</v>
      </c>
      <c r="F69" s="604" t="s">
        <v>791</v>
      </c>
      <c r="G69" s="605"/>
      <c r="H69" s="606"/>
      <c r="I69" s="603"/>
      <c r="J69" s="520"/>
      <c r="K69" s="607"/>
      <c r="L69" s="606"/>
      <c r="M69" s="603"/>
      <c r="N69" s="520"/>
      <c r="O69" s="608"/>
      <c r="P69" s="611"/>
      <c r="Q69" s="610"/>
      <c r="R69" s="610"/>
      <c r="S69" s="607"/>
      <c r="T69" s="606"/>
      <c r="U69" s="603"/>
      <c r="V69" s="520"/>
      <c r="W69" s="607"/>
      <c r="X69" s="611"/>
      <c r="Y69" s="518"/>
      <c r="Z69" s="612"/>
      <c r="AA69" s="607"/>
      <c r="AB69" s="611"/>
      <c r="AC69" s="518"/>
      <c r="AD69" s="520"/>
      <c r="AE69" s="613"/>
      <c r="AF69" s="611"/>
      <c r="AG69" s="610"/>
      <c r="AH69" s="628"/>
      <c r="AI69" s="615">
        <f t="shared" si="14"/>
        <v>0</v>
      </c>
      <c r="AJ69" s="655">
        <v>1950</v>
      </c>
      <c r="AK69" s="617">
        <f t="shared" si="12"/>
        <v>1950</v>
      </c>
      <c r="AL69" s="656">
        <v>0</v>
      </c>
      <c r="AM69" s="656" t="s">
        <v>708</v>
      </c>
      <c r="AN69" s="660">
        <v>2.8</v>
      </c>
      <c r="AO69" s="621">
        <f t="shared" si="13"/>
        <v>0</v>
      </c>
      <c r="AP69" s="632" t="s">
        <v>833</v>
      </c>
      <c r="AQ69" s="623"/>
      <c r="AR69" s="623"/>
      <c r="AS69" s="623"/>
    </row>
    <row r="70" spans="1:45" ht="24">
      <c r="A70" s="59">
        <v>66</v>
      </c>
      <c r="B70" s="34">
        <f t="shared" si="16"/>
        <v>1</v>
      </c>
      <c r="C70" s="62" t="s">
        <v>319</v>
      </c>
      <c r="D70" s="93" t="s">
        <v>1065</v>
      </c>
      <c r="E70" s="90" t="s">
        <v>321</v>
      </c>
      <c r="F70" s="354" t="s">
        <v>1058</v>
      </c>
      <c r="G70" s="349"/>
      <c r="H70" s="410"/>
      <c r="I70" s="90"/>
      <c r="J70" s="402"/>
      <c r="K70" s="478"/>
      <c r="L70" s="410"/>
      <c r="M70" s="90"/>
      <c r="N70" s="402"/>
      <c r="O70" s="481"/>
      <c r="P70" s="401"/>
      <c r="Q70" s="398"/>
      <c r="R70" s="398"/>
      <c r="S70" s="478" t="s">
        <v>777</v>
      </c>
      <c r="T70" s="410">
        <v>1</v>
      </c>
      <c r="U70" s="90" t="s">
        <v>323</v>
      </c>
      <c r="V70" s="402">
        <f t="shared" ref="V70:V95" si="17">T70*$V$3</f>
        <v>100</v>
      </c>
      <c r="W70" s="478"/>
      <c r="X70" s="401"/>
      <c r="Y70" s="54"/>
      <c r="Z70" s="409"/>
      <c r="AA70" s="478"/>
      <c r="AB70" s="401"/>
      <c r="AC70" s="54"/>
      <c r="AD70" s="402"/>
      <c r="AE70" s="463"/>
      <c r="AF70" s="401"/>
      <c r="AG70" s="398"/>
      <c r="AH70" s="325"/>
      <c r="AI70" s="362">
        <f t="shared" si="14"/>
        <v>100</v>
      </c>
      <c r="AJ70" s="356">
        <v>0</v>
      </c>
      <c r="AK70" s="357">
        <f t="shared" si="12"/>
        <v>-100</v>
      </c>
      <c r="AL70" s="412">
        <v>100</v>
      </c>
      <c r="AM70" s="193" t="s">
        <v>31</v>
      </c>
      <c r="AN70" s="88">
        <v>2045</v>
      </c>
      <c r="AO70" s="419">
        <f t="shared" si="13"/>
        <v>204500</v>
      </c>
      <c r="AP70" s="497" t="s">
        <v>833</v>
      </c>
      <c r="AQ70" s="181"/>
      <c r="AR70" s="181" t="s">
        <v>1035</v>
      </c>
      <c r="AS70" s="181" t="s">
        <v>1066</v>
      </c>
    </row>
    <row r="71" spans="1:45" ht="13.5">
      <c r="A71" s="59">
        <v>67</v>
      </c>
      <c r="B71" s="34">
        <f t="shared" si="16"/>
        <v>1</v>
      </c>
      <c r="C71" s="62" t="s">
        <v>324</v>
      </c>
      <c r="D71" s="93" t="s">
        <v>1075</v>
      </c>
      <c r="E71" s="90" t="s">
        <v>326</v>
      </c>
      <c r="F71" s="354" t="s">
        <v>266</v>
      </c>
      <c r="G71" s="349"/>
      <c r="H71" s="410"/>
      <c r="I71" s="90"/>
      <c r="J71" s="402"/>
      <c r="K71" s="478"/>
      <c r="L71" s="410"/>
      <c r="M71" s="90"/>
      <c r="N71" s="402"/>
      <c r="O71" s="481"/>
      <c r="P71" s="401"/>
      <c r="Q71" s="398"/>
      <c r="R71" s="398"/>
      <c r="S71" s="478" t="s">
        <v>777</v>
      </c>
      <c r="T71" s="410">
        <v>3</v>
      </c>
      <c r="U71" s="90" t="s">
        <v>327</v>
      </c>
      <c r="V71" s="402">
        <f t="shared" si="17"/>
        <v>300</v>
      </c>
      <c r="W71" s="478"/>
      <c r="X71" s="401"/>
      <c r="Y71" s="54"/>
      <c r="Z71" s="409"/>
      <c r="AA71" s="478"/>
      <c r="AB71" s="401"/>
      <c r="AC71" s="54"/>
      <c r="AD71" s="402"/>
      <c r="AE71" s="463"/>
      <c r="AF71" s="401"/>
      <c r="AG71" s="398"/>
      <c r="AH71" s="325"/>
      <c r="AI71" s="362">
        <f t="shared" si="14"/>
        <v>300</v>
      </c>
      <c r="AJ71" s="356">
        <v>0</v>
      </c>
      <c r="AK71" s="357">
        <f t="shared" ref="AK71:AK102" si="18">AJ71-AI71</f>
        <v>-300</v>
      </c>
      <c r="AL71" s="412">
        <v>100</v>
      </c>
      <c r="AM71" s="193" t="s">
        <v>31</v>
      </c>
      <c r="AN71" s="88">
        <v>1240</v>
      </c>
      <c r="AO71" s="419">
        <f t="shared" si="13"/>
        <v>124000</v>
      </c>
      <c r="AP71" s="497" t="s">
        <v>833</v>
      </c>
      <c r="AQ71" s="181"/>
      <c r="AR71" s="181" t="s">
        <v>1071</v>
      </c>
      <c r="AS71" s="181" t="s">
        <v>1076</v>
      </c>
    </row>
    <row r="72" spans="1:45" ht="13.5">
      <c r="A72" s="59">
        <v>68</v>
      </c>
      <c r="B72" s="34">
        <f t="shared" si="16"/>
        <v>1</v>
      </c>
      <c r="C72" s="62" t="s">
        <v>328</v>
      </c>
      <c r="D72" s="61" t="s">
        <v>329</v>
      </c>
      <c r="E72" s="61" t="s">
        <v>330</v>
      </c>
      <c r="F72" s="354" t="s">
        <v>253</v>
      </c>
      <c r="G72" s="349"/>
      <c r="H72" s="410"/>
      <c r="I72" s="90"/>
      <c r="J72" s="402"/>
      <c r="K72" s="478" t="s">
        <v>854</v>
      </c>
      <c r="L72" s="595">
        <v>8</v>
      </c>
      <c r="M72" s="458" t="s">
        <v>667</v>
      </c>
      <c r="N72" s="402">
        <f t="shared" ref="N72" si="19">L72*$J$3</f>
        <v>24000</v>
      </c>
      <c r="O72" s="481"/>
      <c r="P72" s="401"/>
      <c r="Q72" s="398"/>
      <c r="R72" s="398"/>
      <c r="S72" s="478" t="s">
        <v>777</v>
      </c>
      <c r="T72" s="410">
        <v>16</v>
      </c>
      <c r="U72" s="90" t="s">
        <v>331</v>
      </c>
      <c r="V72" s="402">
        <f t="shared" si="17"/>
        <v>1600</v>
      </c>
      <c r="W72" s="478"/>
      <c r="X72" s="401"/>
      <c r="Y72" s="54"/>
      <c r="Z72" s="409"/>
      <c r="AA72" s="478"/>
      <c r="AB72" s="401"/>
      <c r="AC72" s="54"/>
      <c r="AD72" s="402"/>
      <c r="AE72" s="463"/>
      <c r="AF72" s="401"/>
      <c r="AG72" s="398"/>
      <c r="AH72" s="325"/>
      <c r="AI72" s="362">
        <f t="shared" si="14"/>
        <v>25600</v>
      </c>
      <c r="AJ72" s="356">
        <v>0</v>
      </c>
      <c r="AK72" s="357">
        <f t="shared" si="18"/>
        <v>-25600</v>
      </c>
      <c r="AL72" s="412">
        <v>5000</v>
      </c>
      <c r="AM72" s="193" t="s">
        <v>31</v>
      </c>
      <c r="AN72" s="88">
        <v>0.5</v>
      </c>
      <c r="AO72" s="419">
        <f t="shared" si="13"/>
        <v>2500</v>
      </c>
      <c r="AP72" s="497" t="s">
        <v>833</v>
      </c>
      <c r="AQ72" s="181"/>
      <c r="AR72" s="181" t="s">
        <v>1071</v>
      </c>
      <c r="AS72" s="181"/>
    </row>
    <row r="73" spans="1:45" ht="13.5">
      <c r="A73" s="59">
        <v>69</v>
      </c>
      <c r="B73" s="34">
        <f t="shared" si="16"/>
        <v>1</v>
      </c>
      <c r="C73" s="62" t="s">
        <v>332</v>
      </c>
      <c r="D73" s="93">
        <v>470</v>
      </c>
      <c r="E73" s="90" t="s">
        <v>333</v>
      </c>
      <c r="F73" s="500"/>
      <c r="G73" s="316"/>
      <c r="H73" s="410"/>
      <c r="I73" s="90"/>
      <c r="J73" s="402"/>
      <c r="K73" s="478"/>
      <c r="L73" s="410"/>
      <c r="M73" s="90"/>
      <c r="N73" s="402"/>
      <c r="O73" s="481"/>
      <c r="P73" s="401"/>
      <c r="Q73" s="398"/>
      <c r="R73" s="398"/>
      <c r="S73" s="478" t="s">
        <v>777</v>
      </c>
      <c r="T73" s="410">
        <v>10</v>
      </c>
      <c r="U73" s="90" t="s">
        <v>334</v>
      </c>
      <c r="V73" s="402">
        <f t="shared" si="17"/>
        <v>1000</v>
      </c>
      <c r="W73" s="478"/>
      <c r="X73" s="401"/>
      <c r="Y73" s="54"/>
      <c r="Z73" s="409"/>
      <c r="AA73" s="478"/>
      <c r="AB73" s="401"/>
      <c r="AC73" s="54"/>
      <c r="AD73" s="402"/>
      <c r="AE73" s="463"/>
      <c r="AF73" s="401"/>
      <c r="AG73" s="398"/>
      <c r="AH73" s="325"/>
      <c r="AI73" s="362">
        <f t="shared" si="14"/>
        <v>1000</v>
      </c>
      <c r="AJ73" s="356">
        <v>0</v>
      </c>
      <c r="AK73" s="357">
        <f t="shared" si="18"/>
        <v>-1000</v>
      </c>
      <c r="AL73" s="412">
        <v>5000</v>
      </c>
      <c r="AM73" s="193" t="s">
        <v>31</v>
      </c>
      <c r="AN73" s="88">
        <v>0.6</v>
      </c>
      <c r="AO73" s="419">
        <f t="shared" si="13"/>
        <v>3000</v>
      </c>
      <c r="AP73" s="497" t="s">
        <v>833</v>
      </c>
      <c r="AQ73" s="181"/>
      <c r="AR73" s="181" t="s">
        <v>1071</v>
      </c>
      <c r="AS73" s="181"/>
    </row>
    <row r="74" spans="1:45" ht="13.5">
      <c r="A74" s="59">
        <v>70</v>
      </c>
      <c r="B74" s="34">
        <f t="shared" si="16"/>
        <v>1</v>
      </c>
      <c r="C74" s="62" t="s">
        <v>335</v>
      </c>
      <c r="D74" s="93" t="s">
        <v>336</v>
      </c>
      <c r="E74" s="90" t="s">
        <v>337</v>
      </c>
      <c r="F74" s="500"/>
      <c r="G74" s="316"/>
      <c r="H74" s="410"/>
      <c r="I74" s="90"/>
      <c r="J74" s="402"/>
      <c r="K74" s="478"/>
      <c r="L74" s="410"/>
      <c r="M74" s="90"/>
      <c r="N74" s="402"/>
      <c r="O74" s="481"/>
      <c r="P74" s="401"/>
      <c r="Q74" s="398"/>
      <c r="R74" s="398"/>
      <c r="S74" s="478" t="s">
        <v>777</v>
      </c>
      <c r="T74" s="410">
        <v>1</v>
      </c>
      <c r="U74" s="90" t="s">
        <v>338</v>
      </c>
      <c r="V74" s="402">
        <f t="shared" si="17"/>
        <v>100</v>
      </c>
      <c r="W74" s="478"/>
      <c r="X74" s="401"/>
      <c r="Y74" s="54"/>
      <c r="Z74" s="409"/>
      <c r="AA74" s="478"/>
      <c r="AB74" s="401"/>
      <c r="AC74" s="54"/>
      <c r="AD74" s="402"/>
      <c r="AE74" s="463"/>
      <c r="AF74" s="401"/>
      <c r="AG74" s="398"/>
      <c r="AH74" s="325"/>
      <c r="AI74" s="362">
        <f t="shared" si="14"/>
        <v>100</v>
      </c>
      <c r="AJ74" s="356">
        <v>0</v>
      </c>
      <c r="AK74" s="357">
        <f t="shared" si="18"/>
        <v>-100</v>
      </c>
      <c r="AL74" s="412">
        <v>5000</v>
      </c>
      <c r="AM74" s="193" t="s">
        <v>31</v>
      </c>
      <c r="AN74" s="88">
        <v>1.2</v>
      </c>
      <c r="AO74" s="419">
        <f t="shared" ref="AO74:AO99" si="20">AL74*AN74</f>
        <v>6000</v>
      </c>
      <c r="AP74" s="497" t="s">
        <v>833</v>
      </c>
      <c r="AQ74" s="181"/>
      <c r="AR74" s="181" t="s">
        <v>1071</v>
      </c>
      <c r="AS74" s="181"/>
    </row>
    <row r="75" spans="1:45" ht="13.5">
      <c r="A75" s="59">
        <v>71</v>
      </c>
      <c r="B75" s="34">
        <f t="shared" si="16"/>
        <v>1</v>
      </c>
      <c r="C75" s="62" t="s">
        <v>339</v>
      </c>
      <c r="D75" s="61" t="s">
        <v>340</v>
      </c>
      <c r="E75" s="61" t="s">
        <v>341</v>
      </c>
      <c r="F75" s="354" t="s">
        <v>342</v>
      </c>
      <c r="G75" s="349"/>
      <c r="H75" s="410"/>
      <c r="I75" s="90"/>
      <c r="J75" s="402"/>
      <c r="K75" s="478"/>
      <c r="L75" s="410"/>
      <c r="M75" s="90"/>
      <c r="N75" s="402"/>
      <c r="O75" s="481"/>
      <c r="P75" s="401"/>
      <c r="Q75" s="398"/>
      <c r="R75" s="398"/>
      <c r="S75" s="478"/>
      <c r="T75" s="401"/>
      <c r="U75" s="54"/>
      <c r="W75" s="478"/>
      <c r="X75" s="401"/>
      <c r="Y75" s="54"/>
      <c r="Z75" s="409"/>
      <c r="AA75" s="478"/>
      <c r="AB75" s="401"/>
      <c r="AC75" s="54"/>
      <c r="AD75" s="402"/>
      <c r="AE75" s="463"/>
      <c r="AF75" s="401"/>
      <c r="AG75" s="398"/>
      <c r="AH75" s="325"/>
      <c r="AI75" s="362">
        <f>N75+Z75+R75+V30+AD75+AH75</f>
        <v>1200</v>
      </c>
      <c r="AJ75" s="356">
        <v>0</v>
      </c>
      <c r="AK75" s="357">
        <f t="shared" si="18"/>
        <v>-1200</v>
      </c>
      <c r="AL75" s="412">
        <v>5000</v>
      </c>
      <c r="AM75" s="193" t="s">
        <v>31</v>
      </c>
      <c r="AN75" s="88">
        <v>0.5</v>
      </c>
      <c r="AO75" s="419">
        <f t="shared" si="20"/>
        <v>2500</v>
      </c>
      <c r="AP75" s="497" t="s">
        <v>833</v>
      </c>
      <c r="AQ75" s="181"/>
      <c r="AR75" s="181" t="s">
        <v>1071</v>
      </c>
      <c r="AS75" s="181"/>
    </row>
    <row r="76" spans="1:45" ht="13.5">
      <c r="A76" s="59">
        <v>72</v>
      </c>
      <c r="B76" s="34">
        <f t="shared" si="16"/>
        <v>1</v>
      </c>
      <c r="C76" s="62" t="s">
        <v>344</v>
      </c>
      <c r="D76" s="93">
        <v>120</v>
      </c>
      <c r="E76" s="90" t="s">
        <v>345</v>
      </c>
      <c r="F76" s="500"/>
      <c r="G76" s="316"/>
      <c r="H76" s="410"/>
      <c r="I76" s="90"/>
      <c r="J76" s="402"/>
      <c r="K76" s="478"/>
      <c r="L76" s="410"/>
      <c r="M76" s="90"/>
      <c r="N76" s="402"/>
      <c r="O76" s="481"/>
      <c r="P76" s="401"/>
      <c r="Q76" s="398"/>
      <c r="R76" s="398"/>
      <c r="S76" s="478" t="s">
        <v>777</v>
      </c>
      <c r="T76" s="410">
        <v>2</v>
      </c>
      <c r="U76" s="90" t="s">
        <v>346</v>
      </c>
      <c r="V76" s="402">
        <f t="shared" si="17"/>
        <v>200</v>
      </c>
      <c r="W76" s="478"/>
      <c r="X76" s="401"/>
      <c r="Y76" s="54"/>
      <c r="Z76" s="409"/>
      <c r="AA76" s="478"/>
      <c r="AB76" s="401"/>
      <c r="AC76" s="54"/>
      <c r="AD76" s="402"/>
      <c r="AE76" s="463"/>
      <c r="AF76" s="401"/>
      <c r="AG76" s="398"/>
      <c r="AH76" s="325"/>
      <c r="AI76" s="362">
        <f t="shared" si="14"/>
        <v>200</v>
      </c>
      <c r="AJ76" s="356">
        <v>0</v>
      </c>
      <c r="AK76" s="357">
        <f t="shared" si="18"/>
        <v>-200</v>
      </c>
      <c r="AL76" s="412">
        <v>5000</v>
      </c>
      <c r="AM76" s="193" t="s">
        <v>31</v>
      </c>
      <c r="AN76" s="88">
        <v>0.6</v>
      </c>
      <c r="AO76" s="419">
        <f t="shared" si="20"/>
        <v>3000</v>
      </c>
      <c r="AP76" s="497" t="s">
        <v>833</v>
      </c>
      <c r="AQ76" s="181"/>
      <c r="AR76" s="181" t="s">
        <v>1071</v>
      </c>
      <c r="AS76" s="181"/>
    </row>
    <row r="77" spans="1:45" ht="13.5">
      <c r="A77" s="59">
        <v>73</v>
      </c>
      <c r="B77" s="34">
        <f t="shared" si="16"/>
        <v>1</v>
      </c>
      <c r="C77" s="62" t="s">
        <v>638</v>
      </c>
      <c r="D77" s="61" t="s">
        <v>1083</v>
      </c>
      <c r="E77" s="61" t="s">
        <v>427</v>
      </c>
      <c r="F77" s="500"/>
      <c r="G77" s="316"/>
      <c r="H77" s="410"/>
      <c r="I77" s="90"/>
      <c r="J77" s="402"/>
      <c r="K77" s="478"/>
      <c r="L77" s="410"/>
      <c r="M77" s="90"/>
      <c r="N77" s="402"/>
      <c r="O77" s="481"/>
      <c r="P77" s="401"/>
      <c r="Q77" s="398"/>
      <c r="R77" s="398"/>
      <c r="S77" s="478" t="s">
        <v>777</v>
      </c>
      <c r="T77" s="410">
        <v>3</v>
      </c>
      <c r="U77" s="90" t="s">
        <v>349</v>
      </c>
      <c r="V77" s="402">
        <f t="shared" si="17"/>
        <v>300</v>
      </c>
      <c r="W77" s="478"/>
      <c r="X77" s="401"/>
      <c r="Y77" s="54"/>
      <c r="Z77" s="409"/>
      <c r="AA77" s="478"/>
      <c r="AB77" s="688"/>
      <c r="AC77" s="690"/>
      <c r="AD77" s="687"/>
      <c r="AE77" s="691"/>
      <c r="AF77" s="688"/>
      <c r="AG77" s="689"/>
      <c r="AH77" s="692"/>
      <c r="AI77" s="693">
        <f t="shared" si="14"/>
        <v>300</v>
      </c>
      <c r="AJ77" s="694">
        <v>80</v>
      </c>
      <c r="AK77" s="695">
        <f t="shared" si="18"/>
        <v>-220</v>
      </c>
      <c r="AL77" s="696">
        <v>300</v>
      </c>
      <c r="AM77" s="696" t="s">
        <v>31</v>
      </c>
      <c r="AN77" s="697">
        <v>50</v>
      </c>
      <c r="AO77" s="698">
        <f t="shared" si="20"/>
        <v>15000</v>
      </c>
      <c r="AP77" s="699" t="s">
        <v>833</v>
      </c>
      <c r="AQ77" s="700"/>
      <c r="AR77" s="181" t="s">
        <v>1084</v>
      </c>
      <c r="AS77" s="181" t="s">
        <v>1085</v>
      </c>
    </row>
    <row r="78" spans="1:45" ht="13.5">
      <c r="A78" s="59">
        <v>74</v>
      </c>
      <c r="B78" s="34">
        <f t="shared" si="16"/>
        <v>1</v>
      </c>
      <c r="C78" s="62" t="s">
        <v>350</v>
      </c>
      <c r="D78" s="93" t="s">
        <v>600</v>
      </c>
      <c r="E78" s="90" t="s">
        <v>601</v>
      </c>
      <c r="F78" s="500"/>
      <c r="G78" s="316"/>
      <c r="H78" s="410"/>
      <c r="I78" s="90"/>
      <c r="J78" s="402"/>
      <c r="K78" s="478"/>
      <c r="L78" s="410"/>
      <c r="M78" s="90"/>
      <c r="N78" s="402"/>
      <c r="O78" s="481"/>
      <c r="P78" s="401"/>
      <c r="Q78" s="398"/>
      <c r="R78" s="398"/>
      <c r="S78" s="478" t="s">
        <v>777</v>
      </c>
      <c r="T78" s="410">
        <v>1</v>
      </c>
      <c r="U78" s="90" t="s">
        <v>602</v>
      </c>
      <c r="V78" s="402">
        <f t="shared" si="17"/>
        <v>100</v>
      </c>
      <c r="W78" s="478"/>
      <c r="X78" s="401"/>
      <c r="Y78" s="54"/>
      <c r="Z78" s="409"/>
      <c r="AA78" s="478"/>
      <c r="AB78" s="401"/>
      <c r="AC78" s="54"/>
      <c r="AD78" s="402"/>
      <c r="AE78" s="463"/>
      <c r="AF78" s="401"/>
      <c r="AG78" s="398"/>
      <c r="AH78" s="325"/>
      <c r="AI78" s="362">
        <f t="shared" si="14"/>
        <v>100</v>
      </c>
      <c r="AJ78" s="356">
        <v>0</v>
      </c>
      <c r="AK78" s="357">
        <f t="shared" si="18"/>
        <v>-100</v>
      </c>
      <c r="AL78" s="412">
        <v>5000</v>
      </c>
      <c r="AM78" s="193" t="s">
        <v>31</v>
      </c>
      <c r="AN78" s="88">
        <v>0.6</v>
      </c>
      <c r="AO78" s="419">
        <f t="shared" si="20"/>
        <v>3000</v>
      </c>
      <c r="AP78" s="497" t="s">
        <v>833</v>
      </c>
      <c r="AQ78" s="181"/>
      <c r="AR78" s="181" t="s">
        <v>1071</v>
      </c>
      <c r="AS78" s="181"/>
    </row>
    <row r="79" spans="1:45" ht="13.5">
      <c r="A79" s="59">
        <v>75</v>
      </c>
      <c r="B79" s="34">
        <f t="shared" si="16"/>
        <v>1</v>
      </c>
      <c r="C79" s="62" t="s">
        <v>361</v>
      </c>
      <c r="D79" s="93" t="s">
        <v>1069</v>
      </c>
      <c r="E79" s="90" t="s">
        <v>603</v>
      </c>
      <c r="F79" s="354" t="s">
        <v>604</v>
      </c>
      <c r="G79" s="349"/>
      <c r="H79" s="410"/>
      <c r="I79" s="90"/>
      <c r="J79" s="402"/>
      <c r="K79" s="478"/>
      <c r="L79" s="410"/>
      <c r="M79" s="90"/>
      <c r="N79" s="402"/>
      <c r="O79" s="481"/>
      <c r="P79" s="401"/>
      <c r="Q79" s="398"/>
      <c r="R79" s="398"/>
      <c r="S79" s="478" t="s">
        <v>777</v>
      </c>
      <c r="T79" s="410">
        <v>3</v>
      </c>
      <c r="U79" s="90" t="s">
        <v>365</v>
      </c>
      <c r="V79" s="402">
        <f t="shared" si="17"/>
        <v>300</v>
      </c>
      <c r="W79" s="478"/>
      <c r="X79" s="401"/>
      <c r="Y79" s="54"/>
      <c r="Z79" s="409"/>
      <c r="AA79" s="478"/>
      <c r="AB79" s="401"/>
      <c r="AC79" s="54"/>
      <c r="AD79" s="402"/>
      <c r="AE79" s="463"/>
      <c r="AF79" s="401"/>
      <c r="AG79" s="398"/>
      <c r="AH79" s="325"/>
      <c r="AI79" s="362">
        <f t="shared" si="14"/>
        <v>300</v>
      </c>
      <c r="AJ79" s="356">
        <v>0</v>
      </c>
      <c r="AK79" s="357">
        <f t="shared" si="18"/>
        <v>-300</v>
      </c>
      <c r="AL79" s="412">
        <v>330</v>
      </c>
      <c r="AM79" s="193" t="s">
        <v>766</v>
      </c>
      <c r="AN79" s="412">
        <v>1260</v>
      </c>
      <c r="AO79" s="419">
        <f t="shared" si="20"/>
        <v>415800</v>
      </c>
      <c r="AP79" s="497" t="s">
        <v>833</v>
      </c>
      <c r="AQ79" s="181"/>
      <c r="AR79" s="181" t="s">
        <v>1035</v>
      </c>
      <c r="AS79" s="181" t="s">
        <v>1070</v>
      </c>
    </row>
    <row r="80" spans="1:45" ht="24">
      <c r="A80" s="59">
        <v>76</v>
      </c>
      <c r="B80" s="34">
        <f t="shared" si="16"/>
        <v>1</v>
      </c>
      <c r="C80" s="62" t="s">
        <v>366</v>
      </c>
      <c r="D80" s="93" t="s">
        <v>1052</v>
      </c>
      <c r="E80" s="90" t="s">
        <v>605</v>
      </c>
      <c r="F80" s="354" t="s">
        <v>606</v>
      </c>
      <c r="G80" s="349"/>
      <c r="H80" s="410"/>
      <c r="I80" s="90"/>
      <c r="J80" s="402"/>
      <c r="K80" s="478"/>
      <c r="L80" s="410"/>
      <c r="M80" s="90"/>
      <c r="N80" s="402"/>
      <c r="O80" s="481"/>
      <c r="P80" s="401"/>
      <c r="Q80" s="398"/>
      <c r="R80" s="398"/>
      <c r="S80" s="478" t="s">
        <v>777</v>
      </c>
      <c r="T80" s="410">
        <v>1</v>
      </c>
      <c r="U80" s="90" t="s">
        <v>370</v>
      </c>
      <c r="V80" s="402">
        <f t="shared" si="17"/>
        <v>100</v>
      </c>
      <c r="W80" s="478"/>
      <c r="X80" s="401"/>
      <c r="Y80" s="54"/>
      <c r="Z80" s="409"/>
      <c r="AA80" s="478"/>
      <c r="AB80" s="401"/>
      <c r="AC80" s="54"/>
      <c r="AD80" s="402"/>
      <c r="AE80" s="463"/>
      <c r="AF80" s="401"/>
      <c r="AG80" s="398"/>
      <c r="AH80" s="325"/>
      <c r="AI80" s="362">
        <f t="shared" si="14"/>
        <v>100</v>
      </c>
      <c r="AJ80" s="356">
        <v>98</v>
      </c>
      <c r="AK80" s="357">
        <f t="shared" si="18"/>
        <v>-2</v>
      </c>
      <c r="AL80" s="193">
        <v>0</v>
      </c>
      <c r="AM80" s="226" t="s">
        <v>708</v>
      </c>
      <c r="AN80" s="193"/>
      <c r="AO80" s="419">
        <f t="shared" si="20"/>
        <v>0</v>
      </c>
      <c r="AP80" s="497" t="s">
        <v>833</v>
      </c>
      <c r="AQ80" s="181"/>
      <c r="AR80" s="181" t="s">
        <v>1053</v>
      </c>
      <c r="AS80" s="181" t="s">
        <v>1054</v>
      </c>
    </row>
    <row r="81" spans="1:45" ht="13.5">
      <c r="A81" s="59">
        <v>77</v>
      </c>
      <c r="B81" s="34">
        <f t="shared" si="16"/>
        <v>1</v>
      </c>
      <c r="C81" s="62" t="s">
        <v>371</v>
      </c>
      <c r="D81" s="93" t="s">
        <v>1045</v>
      </c>
      <c r="E81" s="90" t="s">
        <v>607</v>
      </c>
      <c r="F81" s="354" t="s">
        <v>608</v>
      </c>
      <c r="G81" s="349"/>
      <c r="H81" s="410"/>
      <c r="I81" s="90"/>
      <c r="J81" s="402"/>
      <c r="K81" s="478"/>
      <c r="L81" s="410"/>
      <c r="M81" s="90"/>
      <c r="N81" s="402"/>
      <c r="O81" s="481"/>
      <c r="P81" s="401"/>
      <c r="Q81" s="398"/>
      <c r="R81" s="398"/>
      <c r="S81" s="478" t="s">
        <v>777</v>
      </c>
      <c r="T81" s="410">
        <v>2</v>
      </c>
      <c r="U81" s="90" t="s">
        <v>375</v>
      </c>
      <c r="V81" s="402">
        <f t="shared" si="17"/>
        <v>200</v>
      </c>
      <c r="W81" s="478"/>
      <c r="X81" s="401"/>
      <c r="Y81" s="54"/>
      <c r="Z81" s="409"/>
      <c r="AA81" s="478"/>
      <c r="AB81" s="401"/>
      <c r="AC81" s="54"/>
      <c r="AD81" s="402"/>
      <c r="AE81" s="463"/>
      <c r="AF81" s="401"/>
      <c r="AG81" s="398"/>
      <c r="AH81" s="325"/>
      <c r="AI81" s="362">
        <f t="shared" si="14"/>
        <v>200</v>
      </c>
      <c r="AJ81" s="356">
        <v>0</v>
      </c>
      <c r="AK81" s="357">
        <f t="shared" si="18"/>
        <v>-200</v>
      </c>
      <c r="AL81" s="412">
        <v>200</v>
      </c>
      <c r="AM81" s="193" t="s">
        <v>31</v>
      </c>
      <c r="AN81" s="88">
        <v>150</v>
      </c>
      <c r="AO81" s="419">
        <f t="shared" si="20"/>
        <v>30000</v>
      </c>
      <c r="AP81" s="497" t="s">
        <v>833</v>
      </c>
      <c r="AQ81" s="151"/>
      <c r="AR81" s="181" t="s">
        <v>1046</v>
      </c>
      <c r="AS81" s="181" t="s">
        <v>1043</v>
      </c>
    </row>
    <row r="82" spans="1:45" ht="36">
      <c r="A82" s="59">
        <v>78</v>
      </c>
      <c r="B82" s="34">
        <f t="shared" si="16"/>
        <v>1</v>
      </c>
      <c r="C82" s="62" t="s">
        <v>376</v>
      </c>
      <c r="D82" s="93" t="s">
        <v>1047</v>
      </c>
      <c r="E82" s="90" t="s">
        <v>609</v>
      </c>
      <c r="F82" s="354" t="s">
        <v>819</v>
      </c>
      <c r="G82" s="349"/>
      <c r="H82" s="410"/>
      <c r="I82" s="90"/>
      <c r="J82" s="402"/>
      <c r="K82" s="478"/>
      <c r="L82" s="410"/>
      <c r="M82" s="90"/>
      <c r="N82" s="402"/>
      <c r="O82" s="481"/>
      <c r="P82" s="401"/>
      <c r="Q82" s="398"/>
      <c r="R82" s="398"/>
      <c r="S82" s="478" t="s">
        <v>777</v>
      </c>
      <c r="T82" s="410">
        <v>2</v>
      </c>
      <c r="U82" s="90" t="s">
        <v>379</v>
      </c>
      <c r="V82" s="402">
        <f t="shared" si="17"/>
        <v>200</v>
      </c>
      <c r="W82" s="478"/>
      <c r="X82" s="401"/>
      <c r="Y82" s="54"/>
      <c r="Z82" s="409"/>
      <c r="AA82" s="478"/>
      <c r="AB82" s="401"/>
      <c r="AC82" s="54"/>
      <c r="AD82" s="402"/>
      <c r="AE82" s="463"/>
      <c r="AF82" s="401"/>
      <c r="AG82" s="398"/>
      <c r="AH82" s="325"/>
      <c r="AI82" s="362">
        <f t="shared" si="14"/>
        <v>200</v>
      </c>
      <c r="AJ82" s="356">
        <v>0</v>
      </c>
      <c r="AK82" s="357">
        <f t="shared" si="18"/>
        <v>-200</v>
      </c>
      <c r="AL82" s="412">
        <v>200</v>
      </c>
      <c r="AM82" s="193" t="s">
        <v>31</v>
      </c>
      <c r="AN82" s="88">
        <v>1200</v>
      </c>
      <c r="AO82" s="419">
        <f t="shared" si="20"/>
        <v>240000</v>
      </c>
      <c r="AP82" s="497" t="s">
        <v>833</v>
      </c>
      <c r="AQ82" s="181"/>
      <c r="AR82" s="181" t="s">
        <v>1035</v>
      </c>
      <c r="AS82" s="181" t="s">
        <v>1048</v>
      </c>
    </row>
    <row r="83" spans="1:45" ht="13.5">
      <c r="A83" s="59">
        <v>79</v>
      </c>
      <c r="B83" s="34">
        <f t="shared" si="16"/>
        <v>1</v>
      </c>
      <c r="C83" s="62" t="s">
        <v>380</v>
      </c>
      <c r="D83" s="93" t="s">
        <v>1040</v>
      </c>
      <c r="E83" s="90" t="s">
        <v>610</v>
      </c>
      <c r="F83" s="354" t="s">
        <v>611</v>
      </c>
      <c r="G83" s="349"/>
      <c r="H83" s="410"/>
      <c r="I83" s="90"/>
      <c r="J83" s="402"/>
      <c r="K83" s="478"/>
      <c r="L83" s="410"/>
      <c r="M83" s="90"/>
      <c r="N83" s="402"/>
      <c r="O83" s="481"/>
      <c r="P83" s="401"/>
      <c r="Q83" s="398"/>
      <c r="R83" s="398"/>
      <c r="S83" s="478" t="s">
        <v>778</v>
      </c>
      <c r="T83" s="410">
        <v>1</v>
      </c>
      <c r="U83" s="90" t="s">
        <v>384</v>
      </c>
      <c r="V83" s="402">
        <f t="shared" si="17"/>
        <v>100</v>
      </c>
      <c r="W83" s="478"/>
      <c r="X83" s="401"/>
      <c r="Y83" s="54"/>
      <c r="Z83" s="409"/>
      <c r="AA83" s="478"/>
      <c r="AB83" s="401"/>
      <c r="AC83" s="54"/>
      <c r="AD83" s="402"/>
      <c r="AE83" s="463"/>
      <c r="AF83" s="401"/>
      <c r="AG83" s="398"/>
      <c r="AH83" s="325"/>
      <c r="AI83" s="362">
        <f t="shared" si="14"/>
        <v>100</v>
      </c>
      <c r="AJ83" s="356">
        <v>0</v>
      </c>
      <c r="AK83" s="357">
        <f t="shared" si="18"/>
        <v>-100</v>
      </c>
      <c r="AL83" s="412">
        <v>100</v>
      </c>
      <c r="AM83" s="193" t="s">
        <v>770</v>
      </c>
      <c r="AN83" s="88">
        <v>2200</v>
      </c>
      <c r="AO83" s="419">
        <f t="shared" si="20"/>
        <v>220000</v>
      </c>
      <c r="AP83" s="497" t="s">
        <v>833</v>
      </c>
      <c r="AQ83" s="181"/>
      <c r="AR83" s="181" t="s">
        <v>1071</v>
      </c>
      <c r="AS83" s="181" t="s">
        <v>1072</v>
      </c>
    </row>
    <row r="84" spans="1:45" ht="27">
      <c r="A84" s="59">
        <v>80</v>
      </c>
      <c r="B84" s="34">
        <f t="shared" si="16"/>
        <v>1</v>
      </c>
      <c r="C84" s="62" t="s">
        <v>385</v>
      </c>
      <c r="D84" s="93" t="s">
        <v>1061</v>
      </c>
      <c r="E84" s="114" t="s">
        <v>612</v>
      </c>
      <c r="F84" s="354" t="s">
        <v>613</v>
      </c>
      <c r="G84" s="349"/>
      <c r="H84" s="410"/>
      <c r="I84" s="90"/>
      <c r="J84" s="402"/>
      <c r="K84" s="478"/>
      <c r="L84" s="410"/>
      <c r="M84" s="90"/>
      <c r="N84" s="402"/>
      <c r="O84" s="481"/>
      <c r="P84" s="401"/>
      <c r="Q84" s="398"/>
      <c r="R84" s="398"/>
      <c r="S84" s="478" t="s">
        <v>780</v>
      </c>
      <c r="T84" s="410">
        <v>3</v>
      </c>
      <c r="U84" s="90" t="s">
        <v>389</v>
      </c>
      <c r="V84" s="402">
        <f t="shared" si="17"/>
        <v>300</v>
      </c>
      <c r="W84" s="478"/>
      <c r="X84" s="401"/>
      <c r="Y84" s="54"/>
      <c r="Z84" s="409"/>
      <c r="AA84" s="478"/>
      <c r="AB84" s="401"/>
      <c r="AC84" s="54"/>
      <c r="AD84" s="402"/>
      <c r="AE84" s="463"/>
      <c r="AF84" s="401"/>
      <c r="AG84" s="398"/>
      <c r="AH84" s="325"/>
      <c r="AI84" s="362">
        <f t="shared" si="14"/>
        <v>300</v>
      </c>
      <c r="AJ84" s="356">
        <v>0</v>
      </c>
      <c r="AK84" s="357">
        <f t="shared" si="18"/>
        <v>-300</v>
      </c>
      <c r="AL84" s="412">
        <v>300</v>
      </c>
      <c r="AM84" s="193" t="s">
        <v>31</v>
      </c>
      <c r="AN84" s="88">
        <v>1800</v>
      </c>
      <c r="AO84" s="419">
        <f t="shared" si="20"/>
        <v>540000</v>
      </c>
      <c r="AP84" s="497" t="s">
        <v>833</v>
      </c>
      <c r="AQ84" s="181"/>
      <c r="AR84" s="181" t="s">
        <v>1062</v>
      </c>
      <c r="AS84" s="181" t="s">
        <v>1043</v>
      </c>
    </row>
    <row r="85" spans="1:45" ht="13.5">
      <c r="A85" s="59">
        <v>81</v>
      </c>
      <c r="B85" s="34">
        <f t="shared" si="16"/>
        <v>1</v>
      </c>
      <c r="C85" s="62" t="s">
        <v>390</v>
      </c>
      <c r="D85" s="93" t="s">
        <v>1039</v>
      </c>
      <c r="E85" s="90"/>
      <c r="F85" s="354" t="s">
        <v>611</v>
      </c>
      <c r="G85" s="349"/>
      <c r="H85" s="410"/>
      <c r="I85" s="90"/>
      <c r="J85" s="402"/>
      <c r="K85" s="478"/>
      <c r="L85" s="410"/>
      <c r="M85" s="90"/>
      <c r="N85" s="402"/>
      <c r="O85" s="481"/>
      <c r="P85" s="401"/>
      <c r="Q85" s="398"/>
      <c r="R85" s="398"/>
      <c r="S85" s="478" t="s">
        <v>777</v>
      </c>
      <c r="T85" s="410">
        <v>3</v>
      </c>
      <c r="U85" s="90" t="s">
        <v>392</v>
      </c>
      <c r="V85" s="402">
        <f t="shared" si="17"/>
        <v>300</v>
      </c>
      <c r="W85" s="478"/>
      <c r="X85" s="401"/>
      <c r="Y85" s="54"/>
      <c r="Z85" s="409"/>
      <c r="AA85" s="478"/>
      <c r="AB85" s="401"/>
      <c r="AC85" s="54"/>
      <c r="AD85" s="402"/>
      <c r="AE85" s="463"/>
      <c r="AF85" s="401"/>
      <c r="AG85" s="398"/>
      <c r="AH85" s="325"/>
      <c r="AI85" s="362">
        <f t="shared" si="14"/>
        <v>300</v>
      </c>
      <c r="AJ85" s="356">
        <v>0</v>
      </c>
      <c r="AK85" s="357">
        <f t="shared" si="18"/>
        <v>-300</v>
      </c>
      <c r="AL85" s="412">
        <v>300</v>
      </c>
      <c r="AM85" s="193" t="s">
        <v>770</v>
      </c>
      <c r="AN85" s="88">
        <v>540</v>
      </c>
      <c r="AO85" s="419">
        <f t="shared" si="20"/>
        <v>162000</v>
      </c>
      <c r="AP85" s="497" t="s">
        <v>833</v>
      </c>
      <c r="AQ85" s="181"/>
      <c r="AR85" s="181" t="s">
        <v>1073</v>
      </c>
      <c r="AS85" s="181" t="s">
        <v>1072</v>
      </c>
    </row>
    <row r="86" spans="1:45" ht="13.5">
      <c r="A86" s="59">
        <v>82</v>
      </c>
      <c r="B86" s="34">
        <f t="shared" si="16"/>
        <v>1</v>
      </c>
      <c r="C86" s="62" t="s">
        <v>393</v>
      </c>
      <c r="D86" s="93" t="s">
        <v>786</v>
      </c>
      <c r="E86" s="114" t="s">
        <v>614</v>
      </c>
      <c r="F86" s="354" t="s">
        <v>615</v>
      </c>
      <c r="G86" s="349"/>
      <c r="H86" s="410"/>
      <c r="I86" s="90"/>
      <c r="J86" s="402"/>
      <c r="K86" s="478"/>
      <c r="L86" s="410"/>
      <c r="M86" s="90"/>
      <c r="N86" s="402"/>
      <c r="O86" s="481"/>
      <c r="P86" s="401"/>
      <c r="Q86" s="398"/>
      <c r="R86" s="398"/>
      <c r="S86" s="478" t="s">
        <v>781</v>
      </c>
      <c r="T86" s="410">
        <v>1</v>
      </c>
      <c r="U86" s="90" t="s">
        <v>396</v>
      </c>
      <c r="V86" s="402">
        <f t="shared" si="17"/>
        <v>100</v>
      </c>
      <c r="W86" s="478"/>
      <c r="X86" s="401"/>
      <c r="Y86" s="54"/>
      <c r="Z86" s="409"/>
      <c r="AA86" s="478"/>
      <c r="AB86" s="401"/>
      <c r="AC86" s="54"/>
      <c r="AD86" s="402"/>
      <c r="AE86" s="463"/>
      <c r="AF86" s="401"/>
      <c r="AG86" s="398"/>
      <c r="AH86" s="325"/>
      <c r="AI86" s="362">
        <f t="shared" si="14"/>
        <v>100</v>
      </c>
      <c r="AJ86" s="356">
        <v>0</v>
      </c>
      <c r="AK86" s="357">
        <f t="shared" si="18"/>
        <v>-100</v>
      </c>
      <c r="AL86" s="412">
        <v>100</v>
      </c>
      <c r="AM86" s="193" t="s">
        <v>774</v>
      </c>
      <c r="AN86" s="88">
        <v>4200</v>
      </c>
      <c r="AO86" s="419">
        <f t="shared" si="20"/>
        <v>420000</v>
      </c>
      <c r="AP86" s="413" t="s">
        <v>834</v>
      </c>
      <c r="AQ86" s="181"/>
      <c r="AR86" s="181" t="s">
        <v>1073</v>
      </c>
      <c r="AS86" s="181" t="s">
        <v>1072</v>
      </c>
    </row>
    <row r="87" spans="1:45" ht="13.5">
      <c r="A87" s="59">
        <v>83</v>
      </c>
      <c r="B87" s="34">
        <f t="shared" si="16"/>
        <v>1</v>
      </c>
      <c r="C87" s="62" t="s">
        <v>397</v>
      </c>
      <c r="D87" s="93" t="s">
        <v>1031</v>
      </c>
      <c r="E87" s="90" t="s">
        <v>616</v>
      </c>
      <c r="F87" s="354" t="s">
        <v>611</v>
      </c>
      <c r="G87" s="349"/>
      <c r="H87" s="410"/>
      <c r="I87" s="90"/>
      <c r="J87" s="402"/>
      <c r="K87" s="478"/>
      <c r="L87" s="410"/>
      <c r="M87" s="90"/>
      <c r="N87" s="402"/>
      <c r="O87" s="481"/>
      <c r="P87" s="401"/>
      <c r="Q87" s="398"/>
      <c r="R87" s="398"/>
      <c r="S87" s="478" t="s">
        <v>777</v>
      </c>
      <c r="T87" s="410">
        <v>1</v>
      </c>
      <c r="U87" s="90" t="s">
        <v>400</v>
      </c>
      <c r="V87" s="402">
        <f t="shared" si="17"/>
        <v>100</v>
      </c>
      <c r="W87" s="478"/>
      <c r="X87" s="401"/>
      <c r="Y87" s="54"/>
      <c r="Z87" s="409"/>
      <c r="AA87" s="478"/>
      <c r="AB87" s="401"/>
      <c r="AC87" s="54"/>
      <c r="AD87" s="402"/>
      <c r="AE87" s="463"/>
      <c r="AF87" s="401"/>
      <c r="AG87" s="398"/>
      <c r="AH87" s="325"/>
      <c r="AI87" s="362">
        <f t="shared" si="14"/>
        <v>100</v>
      </c>
      <c r="AJ87" s="356">
        <v>0</v>
      </c>
      <c r="AK87" s="357">
        <f t="shared" si="18"/>
        <v>-100</v>
      </c>
      <c r="AL87" s="412">
        <v>100</v>
      </c>
      <c r="AM87" s="193" t="s">
        <v>770</v>
      </c>
      <c r="AN87" s="88">
        <v>300</v>
      </c>
      <c r="AO87" s="419">
        <f t="shared" si="20"/>
        <v>30000</v>
      </c>
      <c r="AP87" s="497" t="s">
        <v>833</v>
      </c>
      <c r="AQ87" s="181"/>
      <c r="AR87" s="181" t="s">
        <v>1073</v>
      </c>
      <c r="AS87" s="181" t="s">
        <v>1072</v>
      </c>
    </row>
    <row r="88" spans="1:45" ht="24">
      <c r="A88" s="59">
        <v>84</v>
      </c>
      <c r="B88" s="34">
        <f t="shared" si="16"/>
        <v>1</v>
      </c>
      <c r="C88" s="62" t="s">
        <v>401</v>
      </c>
      <c r="D88" s="93" t="s">
        <v>1032</v>
      </c>
      <c r="E88" s="90" t="s">
        <v>617</v>
      </c>
      <c r="F88" s="354" t="s">
        <v>618</v>
      </c>
      <c r="G88" s="349"/>
      <c r="H88" s="410"/>
      <c r="I88" s="90"/>
      <c r="J88" s="402"/>
      <c r="K88" s="478"/>
      <c r="L88" s="410"/>
      <c r="M88" s="90"/>
      <c r="N88" s="402"/>
      <c r="O88" s="481"/>
      <c r="P88" s="401"/>
      <c r="Q88" s="398"/>
      <c r="R88" s="398"/>
      <c r="S88" s="478" t="s">
        <v>776</v>
      </c>
      <c r="T88" s="410">
        <v>1</v>
      </c>
      <c r="U88" s="90" t="s">
        <v>404</v>
      </c>
      <c r="V88" s="402">
        <f t="shared" si="17"/>
        <v>100</v>
      </c>
      <c r="W88" s="478"/>
      <c r="X88" s="401"/>
      <c r="Y88" s="54"/>
      <c r="Z88" s="409"/>
      <c r="AA88" s="478"/>
      <c r="AB88" s="401"/>
      <c r="AC88" s="54"/>
      <c r="AD88" s="402"/>
      <c r="AE88" s="463"/>
      <c r="AF88" s="401"/>
      <c r="AG88" s="398"/>
      <c r="AH88" s="325"/>
      <c r="AI88" s="362">
        <f t="shared" si="14"/>
        <v>100</v>
      </c>
      <c r="AJ88" s="356">
        <v>0</v>
      </c>
      <c r="AK88" s="357">
        <f t="shared" si="18"/>
        <v>-100</v>
      </c>
      <c r="AL88" s="412">
        <v>100</v>
      </c>
      <c r="AM88" s="193" t="s">
        <v>31</v>
      </c>
      <c r="AN88" s="88">
        <v>1650</v>
      </c>
      <c r="AO88" s="419">
        <f t="shared" si="20"/>
        <v>165000</v>
      </c>
      <c r="AP88" s="497" t="s">
        <v>833</v>
      </c>
      <c r="AQ88" s="181"/>
      <c r="AR88" s="181" t="s">
        <v>1064</v>
      </c>
      <c r="AS88" s="181" t="s">
        <v>1074</v>
      </c>
    </row>
    <row r="89" spans="1:45" ht="36">
      <c r="A89" s="59">
        <v>85</v>
      </c>
      <c r="B89" s="34">
        <f t="shared" si="16"/>
        <v>1</v>
      </c>
      <c r="C89" s="62" t="s">
        <v>405</v>
      </c>
      <c r="D89" s="93" t="s">
        <v>1033</v>
      </c>
      <c r="E89" s="90" t="s">
        <v>619</v>
      </c>
      <c r="F89" s="354" t="s">
        <v>112</v>
      </c>
      <c r="G89" s="349"/>
      <c r="H89" s="410"/>
      <c r="I89" s="90"/>
      <c r="J89" s="402"/>
      <c r="K89" s="478"/>
      <c r="L89" s="410"/>
      <c r="M89" s="90"/>
      <c r="N89" s="402"/>
      <c r="O89" s="481"/>
      <c r="P89" s="401"/>
      <c r="Q89" s="398"/>
      <c r="R89" s="398"/>
      <c r="S89" s="478" t="s">
        <v>777</v>
      </c>
      <c r="T89" s="410">
        <v>6</v>
      </c>
      <c r="U89" s="90" t="s">
        <v>408</v>
      </c>
      <c r="V89" s="402">
        <f t="shared" si="17"/>
        <v>600</v>
      </c>
      <c r="W89" s="478"/>
      <c r="X89" s="401"/>
      <c r="Y89" s="54"/>
      <c r="Z89" s="409"/>
      <c r="AA89" s="478"/>
      <c r="AB89" s="401"/>
      <c r="AC89" s="54"/>
      <c r="AD89" s="402"/>
      <c r="AE89" s="463"/>
      <c r="AF89" s="401"/>
      <c r="AG89" s="398"/>
      <c r="AH89" s="325"/>
      <c r="AI89" s="362">
        <f t="shared" si="14"/>
        <v>600</v>
      </c>
      <c r="AJ89" s="356">
        <v>0</v>
      </c>
      <c r="AK89" s="357">
        <f t="shared" si="18"/>
        <v>-600</v>
      </c>
      <c r="AL89" s="412">
        <v>600</v>
      </c>
      <c r="AM89" s="193" t="s">
        <v>31</v>
      </c>
      <c r="AN89" s="88">
        <v>480</v>
      </c>
      <c r="AO89" s="419">
        <f t="shared" si="20"/>
        <v>288000</v>
      </c>
      <c r="AP89" s="497" t="s">
        <v>833</v>
      </c>
      <c r="AQ89" s="181"/>
      <c r="AR89" s="181" t="s">
        <v>1035</v>
      </c>
      <c r="AS89" s="181" t="s">
        <v>1048</v>
      </c>
    </row>
    <row r="90" spans="1:45" ht="13.5">
      <c r="A90" s="59">
        <v>86</v>
      </c>
      <c r="B90" s="34">
        <f t="shared" si="16"/>
        <v>1</v>
      </c>
      <c r="C90" s="62" t="s">
        <v>413</v>
      </c>
      <c r="D90" s="93" t="s">
        <v>1055</v>
      </c>
      <c r="E90" s="90" t="s">
        <v>622</v>
      </c>
      <c r="F90" s="354" t="s">
        <v>623</v>
      </c>
      <c r="G90" s="349"/>
      <c r="H90" s="410"/>
      <c r="I90" s="90"/>
      <c r="J90" s="402"/>
      <c r="K90" s="478"/>
      <c r="L90" s="410"/>
      <c r="M90" s="90"/>
      <c r="N90" s="402"/>
      <c r="O90" s="481"/>
      <c r="P90" s="401"/>
      <c r="Q90" s="398"/>
      <c r="R90" s="398"/>
      <c r="S90" s="478" t="s">
        <v>777</v>
      </c>
      <c r="T90" s="410">
        <v>2</v>
      </c>
      <c r="U90" s="90" t="s">
        <v>417</v>
      </c>
      <c r="V90" s="402">
        <f t="shared" si="17"/>
        <v>200</v>
      </c>
      <c r="W90" s="478"/>
      <c r="X90" s="401"/>
      <c r="Y90" s="54"/>
      <c r="Z90" s="409"/>
      <c r="AA90" s="478"/>
      <c r="AB90" s="401"/>
      <c r="AC90" s="54"/>
      <c r="AD90" s="402"/>
      <c r="AE90" s="463"/>
      <c r="AF90" s="401"/>
      <c r="AG90" s="398"/>
      <c r="AH90" s="325"/>
      <c r="AI90" s="362">
        <f t="shared" si="14"/>
        <v>200</v>
      </c>
      <c r="AJ90" s="356">
        <v>0</v>
      </c>
      <c r="AK90" s="357">
        <f t="shared" si="18"/>
        <v>-200</v>
      </c>
      <c r="AL90" s="412">
        <v>200</v>
      </c>
      <c r="AM90" s="193" t="s">
        <v>31</v>
      </c>
      <c r="AN90" s="88">
        <v>350</v>
      </c>
      <c r="AO90" s="419">
        <f t="shared" si="20"/>
        <v>70000</v>
      </c>
      <c r="AP90" s="497" t="s">
        <v>833</v>
      </c>
      <c r="AQ90" s="181"/>
      <c r="AR90" s="181" t="s">
        <v>1071</v>
      </c>
      <c r="AS90" s="181" t="s">
        <v>1072</v>
      </c>
    </row>
    <row r="91" spans="1:45" ht="13.5">
      <c r="A91" s="59">
        <v>87</v>
      </c>
      <c r="B91" s="34">
        <f t="shared" si="16"/>
        <v>1</v>
      </c>
      <c r="C91" s="62" t="s">
        <v>418</v>
      </c>
      <c r="D91" s="93" t="s">
        <v>1038</v>
      </c>
      <c r="E91" s="90" t="s">
        <v>624</v>
      </c>
      <c r="F91" s="354" t="s">
        <v>611</v>
      </c>
      <c r="G91" s="349"/>
      <c r="H91" s="410"/>
      <c r="I91" s="90"/>
      <c r="J91" s="402"/>
      <c r="K91" s="478"/>
      <c r="L91" s="410"/>
      <c r="M91" s="90"/>
      <c r="N91" s="402"/>
      <c r="O91" s="481"/>
      <c r="P91" s="401"/>
      <c r="Q91" s="398"/>
      <c r="R91" s="398"/>
      <c r="S91" s="478" t="s">
        <v>777</v>
      </c>
      <c r="T91" s="410">
        <v>1</v>
      </c>
      <c r="U91" s="90" t="s">
        <v>421</v>
      </c>
      <c r="V91" s="402">
        <f t="shared" si="17"/>
        <v>100</v>
      </c>
      <c r="W91" s="478"/>
      <c r="X91" s="401"/>
      <c r="Y91" s="54"/>
      <c r="Z91" s="409"/>
      <c r="AA91" s="478"/>
      <c r="AB91" s="401"/>
      <c r="AC91" s="54"/>
      <c r="AD91" s="402"/>
      <c r="AE91" s="463"/>
      <c r="AF91" s="401"/>
      <c r="AG91" s="398"/>
      <c r="AH91" s="325"/>
      <c r="AI91" s="362">
        <f t="shared" si="14"/>
        <v>100</v>
      </c>
      <c r="AJ91" s="356">
        <v>0</v>
      </c>
      <c r="AK91" s="357">
        <f t="shared" si="18"/>
        <v>-100</v>
      </c>
      <c r="AL91" s="412">
        <v>100</v>
      </c>
      <c r="AM91" s="193" t="s">
        <v>770</v>
      </c>
      <c r="AN91" s="88">
        <v>180</v>
      </c>
      <c r="AO91" s="419">
        <f t="shared" si="20"/>
        <v>18000</v>
      </c>
      <c r="AP91" s="497" t="s">
        <v>833</v>
      </c>
      <c r="AQ91" s="151"/>
      <c r="AR91" s="181" t="s">
        <v>1035</v>
      </c>
      <c r="AS91" s="181" t="s">
        <v>1037</v>
      </c>
    </row>
    <row r="92" spans="1:45" ht="67.5">
      <c r="A92" s="599">
        <v>88</v>
      </c>
      <c r="B92" s="600">
        <f t="shared" si="16"/>
        <v>1</v>
      </c>
      <c r="C92" s="601" t="s">
        <v>794</v>
      </c>
      <c r="D92" s="602" t="s">
        <v>795</v>
      </c>
      <c r="E92" s="603" t="s">
        <v>796</v>
      </c>
      <c r="F92" s="604" t="s">
        <v>797</v>
      </c>
      <c r="G92" s="605"/>
      <c r="H92" s="606"/>
      <c r="I92" s="603"/>
      <c r="J92" s="520"/>
      <c r="K92" s="607"/>
      <c r="L92" s="606"/>
      <c r="M92" s="603"/>
      <c r="N92" s="520"/>
      <c r="O92" s="608"/>
      <c r="P92" s="519"/>
      <c r="Q92" s="609"/>
      <c r="R92" s="610"/>
      <c r="S92" s="607" t="s">
        <v>798</v>
      </c>
      <c r="T92" s="606">
        <v>1</v>
      </c>
      <c r="U92" s="603" t="s">
        <v>799</v>
      </c>
      <c r="V92" s="520">
        <f t="shared" si="17"/>
        <v>100</v>
      </c>
      <c r="W92" s="607"/>
      <c r="X92" s="611"/>
      <c r="Y92" s="609"/>
      <c r="Z92" s="612"/>
      <c r="AA92" s="607"/>
      <c r="AB92" s="611"/>
      <c r="AC92" s="609"/>
      <c r="AD92" s="520"/>
      <c r="AE92" s="613"/>
      <c r="AF92" s="611"/>
      <c r="AG92" s="610"/>
      <c r="AH92" s="614"/>
      <c r="AI92" s="615">
        <f t="shared" si="14"/>
        <v>100</v>
      </c>
      <c r="AJ92" s="616">
        <v>0</v>
      </c>
      <c r="AK92" s="617">
        <f t="shared" si="18"/>
        <v>-100</v>
      </c>
      <c r="AL92" s="618">
        <v>3100</v>
      </c>
      <c r="AM92" s="619" t="s">
        <v>800</v>
      </c>
      <c r="AN92" s="620"/>
      <c r="AO92" s="621">
        <f t="shared" si="20"/>
        <v>0</v>
      </c>
      <c r="AP92" s="622" t="s">
        <v>833</v>
      </c>
      <c r="AQ92" s="623"/>
      <c r="AR92" s="623"/>
      <c r="AS92" s="623"/>
    </row>
    <row r="93" spans="1:45" ht="67.5" hidden="1">
      <c r="A93" s="59">
        <v>89</v>
      </c>
      <c r="B93" s="34">
        <f t="shared" si="16"/>
        <v>1</v>
      </c>
      <c r="C93" s="62" t="s">
        <v>726</v>
      </c>
      <c r="D93" s="502" t="s">
        <v>748</v>
      </c>
      <c r="E93" s="61" t="s">
        <v>729</v>
      </c>
      <c r="F93" s="354" t="s">
        <v>730</v>
      </c>
      <c r="G93" s="349"/>
      <c r="H93" s="401"/>
      <c r="I93" s="143"/>
      <c r="J93" s="402"/>
      <c r="K93" s="478"/>
      <c r="L93" s="401"/>
      <c r="M93" s="143"/>
      <c r="N93" s="402"/>
      <c r="O93" s="481"/>
      <c r="P93" s="411"/>
      <c r="Q93" s="143"/>
      <c r="R93" s="398"/>
      <c r="S93" s="478" t="s">
        <v>778</v>
      </c>
      <c r="T93" s="410">
        <v>0</v>
      </c>
      <c r="U93" s="90" t="s">
        <v>735</v>
      </c>
      <c r="V93" s="402">
        <f t="shared" si="17"/>
        <v>0</v>
      </c>
      <c r="W93" s="478"/>
      <c r="X93" s="401"/>
      <c r="Y93" s="143"/>
      <c r="Z93" s="409"/>
      <c r="AA93" s="463"/>
      <c r="AB93" s="401"/>
      <c r="AC93" s="143"/>
      <c r="AD93" s="402"/>
      <c r="AE93" s="463"/>
      <c r="AF93" s="401"/>
      <c r="AG93" s="398"/>
      <c r="AH93" s="326"/>
      <c r="AI93" s="362">
        <f t="shared" si="14"/>
        <v>0</v>
      </c>
      <c r="AJ93" s="363">
        <v>0</v>
      </c>
      <c r="AK93" s="357">
        <f t="shared" si="18"/>
        <v>0</v>
      </c>
      <c r="AL93" s="399"/>
      <c r="AM93" s="400" t="s">
        <v>744</v>
      </c>
      <c r="AN93" s="414"/>
      <c r="AO93" s="419">
        <f t="shared" si="20"/>
        <v>0</v>
      </c>
      <c r="AP93" s="193" t="s">
        <v>830</v>
      </c>
      <c r="AQ93" s="181" t="s">
        <v>837</v>
      </c>
    </row>
    <row r="94" spans="1:45" ht="67.5">
      <c r="A94" s="599">
        <v>90</v>
      </c>
      <c r="B94" s="600">
        <f t="shared" si="16"/>
        <v>1</v>
      </c>
      <c r="C94" s="601" t="s">
        <v>723</v>
      </c>
      <c r="D94" s="624" t="s">
        <v>718</v>
      </c>
      <c r="E94" s="624" t="s">
        <v>733</v>
      </c>
      <c r="F94" s="625" t="s">
        <v>734</v>
      </c>
      <c r="G94" s="626"/>
      <c r="H94" s="606"/>
      <c r="I94" s="603"/>
      <c r="J94" s="520"/>
      <c r="K94" s="607"/>
      <c r="L94" s="606"/>
      <c r="M94" s="603"/>
      <c r="N94" s="520"/>
      <c r="O94" s="608"/>
      <c r="P94" s="519"/>
      <c r="Q94" s="609"/>
      <c r="R94" s="610"/>
      <c r="S94" s="607" t="s">
        <v>780</v>
      </c>
      <c r="T94" s="606">
        <v>1</v>
      </c>
      <c r="U94" s="603"/>
      <c r="V94" s="520">
        <f t="shared" si="17"/>
        <v>100</v>
      </c>
      <c r="W94" s="607"/>
      <c r="X94" s="611"/>
      <c r="Y94" s="609"/>
      <c r="Z94" s="612"/>
      <c r="AA94" s="607"/>
      <c r="AB94" s="611"/>
      <c r="AC94" s="609"/>
      <c r="AD94" s="520"/>
      <c r="AE94" s="613"/>
      <c r="AF94" s="611"/>
      <c r="AG94" s="610"/>
      <c r="AH94" s="614"/>
      <c r="AI94" s="615">
        <f t="shared" si="14"/>
        <v>100</v>
      </c>
      <c r="AJ94" s="616">
        <v>500</v>
      </c>
      <c r="AK94" s="617">
        <f t="shared" si="18"/>
        <v>400</v>
      </c>
      <c r="AL94" s="618">
        <v>0</v>
      </c>
      <c r="AM94" s="619" t="s">
        <v>744</v>
      </c>
      <c r="AN94" s="620">
        <v>13.74</v>
      </c>
      <c r="AO94" s="621">
        <f t="shared" si="20"/>
        <v>0</v>
      </c>
      <c r="AP94" s="622" t="s">
        <v>833</v>
      </c>
      <c r="AQ94" s="623"/>
      <c r="AR94" s="623"/>
      <c r="AS94" s="623"/>
    </row>
    <row r="95" spans="1:45" ht="13.5">
      <c r="A95" s="59">
        <v>91</v>
      </c>
      <c r="B95" s="34">
        <f t="shared" si="16"/>
        <v>1</v>
      </c>
      <c r="C95" s="62" t="s">
        <v>736</v>
      </c>
      <c r="D95" s="61" t="s">
        <v>737</v>
      </c>
      <c r="E95" s="61" t="s">
        <v>738</v>
      </c>
      <c r="F95" s="354" t="s">
        <v>1077</v>
      </c>
      <c r="G95" s="347"/>
      <c r="H95" s="410"/>
      <c r="I95" s="90"/>
      <c r="J95" s="402"/>
      <c r="K95" s="478"/>
      <c r="L95" s="410"/>
      <c r="M95" s="90"/>
      <c r="N95" s="402"/>
      <c r="O95" s="481"/>
      <c r="P95" s="411"/>
      <c r="Q95" s="143"/>
      <c r="R95" s="398"/>
      <c r="S95" s="478" t="s">
        <v>777</v>
      </c>
      <c r="T95" s="410">
        <v>1</v>
      </c>
      <c r="U95" s="90" t="s">
        <v>749</v>
      </c>
      <c r="V95" s="402">
        <f t="shared" si="17"/>
        <v>100</v>
      </c>
      <c r="W95" s="478"/>
      <c r="X95" s="401"/>
      <c r="Y95" s="143"/>
      <c r="Z95" s="409"/>
      <c r="AA95" s="478"/>
      <c r="AB95" s="401"/>
      <c r="AC95" s="143"/>
      <c r="AD95" s="402"/>
      <c r="AE95" s="463"/>
      <c r="AF95" s="401"/>
      <c r="AG95" s="398"/>
      <c r="AH95" s="326"/>
      <c r="AI95" s="362">
        <f t="shared" si="14"/>
        <v>100</v>
      </c>
      <c r="AJ95" s="363">
        <v>0</v>
      </c>
      <c r="AK95" s="357">
        <f t="shared" si="18"/>
        <v>-100</v>
      </c>
      <c r="AL95" s="399">
        <v>2000</v>
      </c>
      <c r="AM95" s="193" t="s">
        <v>31</v>
      </c>
      <c r="AN95" s="414">
        <v>13.6</v>
      </c>
      <c r="AO95" s="419">
        <f t="shared" si="20"/>
        <v>27200</v>
      </c>
      <c r="AP95" s="497" t="s">
        <v>833</v>
      </c>
      <c r="AQ95" s="181"/>
      <c r="AR95" s="181" t="s">
        <v>1071</v>
      </c>
      <c r="AS95" s="181"/>
    </row>
    <row r="96" spans="1:45" s="24" customFormat="1" ht="18" customHeight="1">
      <c r="A96" s="599">
        <v>92</v>
      </c>
      <c r="B96" s="600">
        <f t="shared" si="16"/>
        <v>1</v>
      </c>
      <c r="C96" s="601" t="s">
        <v>853</v>
      </c>
      <c r="D96" s="627" t="s">
        <v>852</v>
      </c>
      <c r="E96" s="627" t="s">
        <v>625</v>
      </c>
      <c r="F96" s="628" t="s">
        <v>626</v>
      </c>
      <c r="G96" s="626"/>
      <c r="H96" s="519"/>
      <c r="I96" s="609"/>
      <c r="J96" s="520"/>
      <c r="K96" s="607"/>
      <c r="L96" s="519"/>
      <c r="M96" s="609"/>
      <c r="N96" s="520"/>
      <c r="O96" s="607"/>
      <c r="P96" s="611"/>
      <c r="Q96" s="610"/>
      <c r="R96" s="610"/>
      <c r="S96" s="607"/>
      <c r="T96" s="606"/>
      <c r="U96" s="603"/>
      <c r="V96" s="520"/>
      <c r="W96" s="607" t="s">
        <v>810</v>
      </c>
      <c r="X96" s="519">
        <v>1</v>
      </c>
      <c r="Y96" s="609" t="s">
        <v>627</v>
      </c>
      <c r="Z96" s="520">
        <f>X96*$Z$3</f>
        <v>3000</v>
      </c>
      <c r="AA96" s="607"/>
      <c r="AB96" s="611"/>
      <c r="AC96" s="609"/>
      <c r="AD96" s="520"/>
      <c r="AE96" s="613"/>
      <c r="AF96" s="611"/>
      <c r="AG96" s="610"/>
      <c r="AH96" s="628"/>
      <c r="AI96" s="615">
        <f t="shared" si="14"/>
        <v>3000</v>
      </c>
      <c r="AJ96" s="629">
        <v>2880</v>
      </c>
      <c r="AK96" s="617">
        <f t="shared" si="18"/>
        <v>-120</v>
      </c>
      <c r="AL96" s="630">
        <v>120</v>
      </c>
      <c r="AM96" s="631" t="s">
        <v>677</v>
      </c>
      <c r="AN96" s="630">
        <v>73.3</v>
      </c>
      <c r="AO96" s="621">
        <f t="shared" si="20"/>
        <v>8796</v>
      </c>
      <c r="AP96" s="632" t="s">
        <v>833</v>
      </c>
      <c r="AQ96" s="623"/>
      <c r="AR96" s="623"/>
      <c r="AS96" s="623"/>
    </row>
    <row r="97" spans="1:45" ht="67.5">
      <c r="A97" s="599">
        <v>93</v>
      </c>
      <c r="B97" s="600">
        <v>1</v>
      </c>
      <c r="C97" s="601" t="s">
        <v>829</v>
      </c>
      <c r="D97" s="633" t="s">
        <v>1068</v>
      </c>
      <c r="E97" s="633" t="s">
        <v>821</v>
      </c>
      <c r="F97" s="634" t="s">
        <v>822</v>
      </c>
      <c r="G97" s="635"/>
      <c r="H97" s="636"/>
      <c r="I97" s="637"/>
      <c r="J97" s="638"/>
      <c r="K97" s="639"/>
      <c r="L97" s="636"/>
      <c r="M97" s="637"/>
      <c r="N97" s="638"/>
      <c r="O97" s="608"/>
      <c r="P97" s="519"/>
      <c r="Q97" s="609"/>
      <c r="R97" s="640"/>
      <c r="S97" s="639"/>
      <c r="T97" s="636"/>
      <c r="U97" s="637"/>
      <c r="V97" s="638"/>
      <c r="W97" s="607" t="s">
        <v>777</v>
      </c>
      <c r="X97" s="641">
        <v>1</v>
      </c>
      <c r="Y97" s="642" t="s">
        <v>823</v>
      </c>
      <c r="Z97" s="643">
        <v>3000</v>
      </c>
      <c r="AA97" s="639"/>
      <c r="AB97" s="644"/>
      <c r="AC97" s="645"/>
      <c r="AD97" s="638"/>
      <c r="AE97" s="646"/>
      <c r="AF97" s="644"/>
      <c r="AG97" s="640"/>
      <c r="AH97" s="647"/>
      <c r="AI97" s="648">
        <v>3000</v>
      </c>
      <c r="AJ97" s="616">
        <v>0</v>
      </c>
      <c r="AK97" s="649">
        <f t="shared" si="18"/>
        <v>-3000</v>
      </c>
      <c r="AL97" s="618">
        <v>3000</v>
      </c>
      <c r="AM97" s="619" t="s">
        <v>744</v>
      </c>
      <c r="AN97" s="650">
        <v>504</v>
      </c>
      <c r="AO97" s="621">
        <f t="shared" si="20"/>
        <v>1512000</v>
      </c>
      <c r="AP97" s="622" t="s">
        <v>833</v>
      </c>
      <c r="AQ97" s="623" t="s">
        <v>1028</v>
      </c>
      <c r="AR97" s="623"/>
      <c r="AS97" s="623"/>
    </row>
    <row r="98" spans="1:45" ht="67.5">
      <c r="A98" s="599">
        <v>94</v>
      </c>
      <c r="B98" s="600">
        <v>1</v>
      </c>
      <c r="C98" s="601" t="s">
        <v>828</v>
      </c>
      <c r="D98" s="633" t="s">
        <v>825</v>
      </c>
      <c r="E98" s="633" t="s">
        <v>826</v>
      </c>
      <c r="F98" s="634" t="s">
        <v>822</v>
      </c>
      <c r="G98" s="635"/>
      <c r="H98" s="636"/>
      <c r="I98" s="637"/>
      <c r="J98" s="638"/>
      <c r="K98" s="639"/>
      <c r="L98" s="636"/>
      <c r="M98" s="637"/>
      <c r="N98" s="638"/>
      <c r="O98" s="651"/>
      <c r="P98" s="641"/>
      <c r="Q98" s="645"/>
      <c r="R98" s="640"/>
      <c r="S98" s="639"/>
      <c r="T98" s="636"/>
      <c r="U98" s="637"/>
      <c r="V98" s="638"/>
      <c r="W98" s="607" t="s">
        <v>777</v>
      </c>
      <c r="X98" s="641">
        <v>1</v>
      </c>
      <c r="Y98" s="642" t="s">
        <v>824</v>
      </c>
      <c r="Z98" s="643">
        <v>3000</v>
      </c>
      <c r="AA98" s="639"/>
      <c r="AB98" s="644"/>
      <c r="AC98" s="645"/>
      <c r="AD98" s="638"/>
      <c r="AE98" s="646"/>
      <c r="AF98" s="644"/>
      <c r="AG98" s="640"/>
      <c r="AH98" s="647"/>
      <c r="AI98" s="648">
        <v>3000</v>
      </c>
      <c r="AJ98" s="616">
        <v>0</v>
      </c>
      <c r="AK98" s="649">
        <f t="shared" si="18"/>
        <v>-3000</v>
      </c>
      <c r="AL98" s="618">
        <v>3000</v>
      </c>
      <c r="AM98" s="619" t="s">
        <v>744</v>
      </c>
      <c r="AN98" s="650">
        <v>504</v>
      </c>
      <c r="AO98" s="621">
        <f t="shared" si="20"/>
        <v>1512000</v>
      </c>
      <c r="AP98" s="622" t="s">
        <v>833</v>
      </c>
      <c r="AQ98" s="623" t="s">
        <v>1028</v>
      </c>
      <c r="AR98" s="623"/>
      <c r="AS98" s="623"/>
    </row>
    <row r="99" spans="1:45" ht="54">
      <c r="A99" s="59">
        <v>95</v>
      </c>
      <c r="B99" s="34">
        <f>COUNTIF(C:C,C99)</f>
        <v>1</v>
      </c>
      <c r="C99" s="62" t="s">
        <v>590</v>
      </c>
      <c r="D99" s="61" t="s">
        <v>1080</v>
      </c>
      <c r="E99" s="61" t="s">
        <v>628</v>
      </c>
      <c r="F99" s="354"/>
      <c r="G99" s="349"/>
      <c r="H99" s="551"/>
      <c r="I99" s="552"/>
      <c r="J99" s="402"/>
      <c r="K99" s="478"/>
      <c r="L99" s="551"/>
      <c r="M99" s="552"/>
      <c r="N99" s="402"/>
      <c r="O99" s="481"/>
      <c r="P99" s="401"/>
      <c r="Q99" s="398"/>
      <c r="R99" s="398"/>
      <c r="S99" s="478"/>
      <c r="T99" s="410"/>
      <c r="U99" s="90"/>
      <c r="V99" s="402"/>
      <c r="W99" s="478"/>
      <c r="X99" s="596"/>
      <c r="Y99" s="143"/>
      <c r="Z99" s="409"/>
      <c r="AA99" s="478" t="s">
        <v>816</v>
      </c>
      <c r="AB99" s="551">
        <v>4</v>
      </c>
      <c r="AC99" s="593" t="s">
        <v>586</v>
      </c>
      <c r="AD99" s="402">
        <f>AB99*$AD$3</f>
        <v>400</v>
      </c>
      <c r="AE99" s="463"/>
      <c r="AF99" s="401"/>
      <c r="AG99" s="398"/>
      <c r="AH99" s="325"/>
      <c r="AI99" s="362">
        <f>N99+Z99+R99+V99+AD99+AH99</f>
        <v>400</v>
      </c>
      <c r="AJ99" s="356">
        <v>0</v>
      </c>
      <c r="AK99" s="357">
        <f t="shared" si="18"/>
        <v>-400</v>
      </c>
      <c r="AL99" s="412">
        <v>450</v>
      </c>
      <c r="AM99" s="88" t="s">
        <v>782</v>
      </c>
      <c r="AN99" s="193">
        <v>117</v>
      </c>
      <c r="AO99" s="419">
        <f t="shared" si="20"/>
        <v>52650</v>
      </c>
      <c r="AP99" s="497" t="s">
        <v>833</v>
      </c>
      <c r="AQ99" s="181"/>
      <c r="AR99" s="181" t="s">
        <v>1041</v>
      </c>
      <c r="AS99" s="181" t="s">
        <v>1037</v>
      </c>
    </row>
    <row r="100" spans="1:45" ht="67.5">
      <c r="A100" s="599">
        <v>96</v>
      </c>
      <c r="B100" s="600">
        <f>COUNTIF(C:C,C100)</f>
        <v>1</v>
      </c>
      <c r="C100" s="601" t="s">
        <v>312</v>
      </c>
      <c r="D100" s="602" t="s">
        <v>771</v>
      </c>
      <c r="E100" s="603" t="s">
        <v>740</v>
      </c>
      <c r="F100" s="604" t="s">
        <v>739</v>
      </c>
      <c r="G100" s="605"/>
      <c r="H100" s="652"/>
      <c r="I100" s="653"/>
      <c r="J100" s="520"/>
      <c r="K100" s="607"/>
      <c r="L100" s="652"/>
      <c r="M100" s="653"/>
      <c r="N100" s="520"/>
      <c r="O100" s="608"/>
      <c r="P100" s="611"/>
      <c r="Q100" s="610"/>
      <c r="R100" s="610"/>
      <c r="S100" s="607"/>
      <c r="T100" s="606"/>
      <c r="U100" s="603"/>
      <c r="V100" s="520"/>
      <c r="W100" s="607"/>
      <c r="X100" s="611"/>
      <c r="Y100" s="609"/>
      <c r="Z100" s="612"/>
      <c r="AA100" s="607" t="s">
        <v>809</v>
      </c>
      <c r="AB100" s="652">
        <v>2</v>
      </c>
      <c r="AC100" s="654" t="s">
        <v>587</v>
      </c>
      <c r="AD100" s="520">
        <f>AB100*$AD$3</f>
        <v>200</v>
      </c>
      <c r="AE100" s="613"/>
      <c r="AF100" s="611"/>
      <c r="AG100" s="610"/>
      <c r="AH100" s="628"/>
      <c r="AI100" s="615">
        <f>N100+Z100+R100+V100+AD100+AH100</f>
        <v>200</v>
      </c>
      <c r="AJ100" s="655">
        <v>0</v>
      </c>
      <c r="AK100" s="617">
        <f t="shared" si="18"/>
        <v>-200</v>
      </c>
      <c r="AL100" s="656">
        <v>200</v>
      </c>
      <c r="AM100" s="657" t="s">
        <v>783</v>
      </c>
      <c r="AN100" s="656"/>
      <c r="AO100" s="621"/>
      <c r="AP100" s="622" t="s">
        <v>834</v>
      </c>
      <c r="AQ100" s="623" t="s">
        <v>1081</v>
      </c>
      <c r="AR100" s="623"/>
      <c r="AS100" s="623"/>
    </row>
    <row r="101" spans="1:45" ht="54">
      <c r="A101" s="59">
        <v>97</v>
      </c>
      <c r="B101" s="34">
        <f>COUNTIF(C:C,C101)</f>
        <v>1</v>
      </c>
      <c r="C101" s="62" t="s">
        <v>633</v>
      </c>
      <c r="D101" s="93">
        <v>330</v>
      </c>
      <c r="E101" s="90" t="s">
        <v>634</v>
      </c>
      <c r="F101" s="597"/>
      <c r="G101" s="598"/>
      <c r="H101" s="551"/>
      <c r="I101" s="552"/>
      <c r="J101" s="402"/>
      <c r="K101" s="478"/>
      <c r="L101" s="551"/>
      <c r="M101" s="552"/>
      <c r="N101" s="402"/>
      <c r="O101" s="481"/>
      <c r="P101" s="401"/>
      <c r="Q101" s="398"/>
      <c r="R101" s="398"/>
      <c r="S101" s="478"/>
      <c r="T101" s="410"/>
      <c r="U101" s="90"/>
      <c r="V101" s="402"/>
      <c r="W101" s="478"/>
      <c r="X101" s="401"/>
      <c r="Y101" s="143"/>
      <c r="Z101" s="409"/>
      <c r="AA101" s="478" t="s">
        <v>809</v>
      </c>
      <c r="AB101" s="551">
        <v>4</v>
      </c>
      <c r="AC101" s="593" t="s">
        <v>589</v>
      </c>
      <c r="AD101" s="402">
        <f>AB101*$AD$3</f>
        <v>400</v>
      </c>
      <c r="AE101" s="463"/>
      <c r="AF101" s="401"/>
      <c r="AG101" s="398"/>
      <c r="AH101" s="325"/>
      <c r="AI101" s="362">
        <f>N101+Z101+R101+V101+AD101+AH101</f>
        <v>400</v>
      </c>
      <c r="AJ101" s="356">
        <v>5000</v>
      </c>
      <c r="AK101" s="357">
        <f t="shared" si="18"/>
        <v>4600</v>
      </c>
      <c r="AL101" s="412">
        <v>5000</v>
      </c>
      <c r="AM101" s="185" t="s">
        <v>685</v>
      </c>
      <c r="AN101" s="88">
        <v>0.6</v>
      </c>
      <c r="AO101" s="419">
        <f>AL101*AN101</f>
        <v>3000</v>
      </c>
      <c r="AP101" s="413" t="s">
        <v>833</v>
      </c>
      <c r="AQ101" s="181"/>
      <c r="AR101" s="181" t="s">
        <v>1071</v>
      </c>
      <c r="AS101" s="181"/>
    </row>
    <row r="102" spans="1:45" ht="54">
      <c r="A102" s="59">
        <v>98</v>
      </c>
      <c r="B102" s="34">
        <f>COUNTIF(C:C,C102)</f>
        <v>1</v>
      </c>
      <c r="C102" s="62" t="s">
        <v>640</v>
      </c>
      <c r="D102" s="61" t="s">
        <v>1082</v>
      </c>
      <c r="E102" s="61" t="s">
        <v>641</v>
      </c>
      <c r="F102" s="354" t="s">
        <v>266</v>
      </c>
      <c r="G102" s="349"/>
      <c r="H102" s="551"/>
      <c r="I102" s="552"/>
      <c r="J102" s="402"/>
      <c r="K102" s="478"/>
      <c r="L102" s="551"/>
      <c r="M102" s="552"/>
      <c r="N102" s="402"/>
      <c r="O102" s="481"/>
      <c r="P102" s="551"/>
      <c r="Q102" s="594"/>
      <c r="R102" s="398"/>
      <c r="S102" s="478"/>
      <c r="T102" s="410"/>
      <c r="U102" s="90"/>
      <c r="V102" s="402"/>
      <c r="W102" s="478"/>
      <c r="X102" s="401"/>
      <c r="Y102" s="143"/>
      <c r="Z102" s="409"/>
      <c r="AA102" s="478"/>
      <c r="AB102" s="401"/>
      <c r="AC102" s="143"/>
      <c r="AD102" s="402"/>
      <c r="AE102" s="463" t="s">
        <v>809</v>
      </c>
      <c r="AF102" s="551">
        <v>3</v>
      </c>
      <c r="AG102" s="594" t="s">
        <v>327</v>
      </c>
      <c r="AH102" s="325">
        <f>AF102*$AH$3</f>
        <v>300</v>
      </c>
      <c r="AI102" s="362">
        <f>N102+Z102+R102+V102+AD102+AH102</f>
        <v>300</v>
      </c>
      <c r="AJ102" s="356">
        <v>0</v>
      </c>
      <c r="AK102" s="357">
        <f t="shared" si="18"/>
        <v>-300</v>
      </c>
      <c r="AL102" s="88">
        <v>330</v>
      </c>
      <c r="AM102" s="88" t="s">
        <v>782</v>
      </c>
      <c r="AN102" s="185">
        <v>75</v>
      </c>
      <c r="AO102" s="419">
        <f>AL102*AN102</f>
        <v>24750</v>
      </c>
      <c r="AP102" s="497" t="s">
        <v>833</v>
      </c>
      <c r="AQ102" s="181"/>
      <c r="AR102" s="181" t="s">
        <v>1071</v>
      </c>
      <c r="AS102" s="181" t="s">
        <v>1072</v>
      </c>
    </row>
    <row r="103" spans="1:45" ht="28.5" customHeight="1">
      <c r="AO103" s="509"/>
    </row>
  </sheetData>
  <autoFilter ref="A4:AQ102">
    <filterColumn colId="41">
      <filters blank="1">
        <filter val="예정"/>
        <filter val="완료"/>
      </filters>
    </filterColumn>
  </autoFilter>
  <mergeCells count="9">
    <mergeCell ref="AI3:AO3"/>
    <mergeCell ref="A1:F2"/>
    <mergeCell ref="S3:U3"/>
    <mergeCell ref="O3:Q3"/>
    <mergeCell ref="W3:Y3"/>
    <mergeCell ref="K3:M3"/>
    <mergeCell ref="G3:I3"/>
    <mergeCell ref="AA3:AC3"/>
    <mergeCell ref="AE3:AG3"/>
  </mergeCells>
  <phoneticPr fontId="35" type="noConversion"/>
  <pageMargins left="0.7" right="0.7" top="0.75" bottom="0.75" header="0.3" footer="0.3"/>
  <pageSetup paperSize="8" scale="3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USM_Insert</vt:lpstr>
      <vt:lpstr>USM_DNI</vt:lpstr>
      <vt:lpstr>SCM</vt:lpstr>
      <vt:lpstr>LGM</vt:lpstr>
      <vt:lpstr>USM_구매</vt:lpstr>
      <vt:lpstr>SCM_구매</vt:lpstr>
      <vt:lpstr>LGM_</vt:lpstr>
      <vt:lpstr>DSB, Status, Power Board</vt:lpstr>
      <vt:lpstr>총합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2017-05-04T04:17:57Z</cp:lastPrinted>
  <dcterms:created xsi:type="dcterms:W3CDTF">2017-01-02T01:58:16Z</dcterms:created>
  <dcterms:modified xsi:type="dcterms:W3CDTF">2017-06-16T06:54:21Z</dcterms:modified>
</cp:coreProperties>
</file>