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rlin\Desktop\Oct\CW\"/>
    </mc:Choice>
  </mc:AlternateContent>
  <xr:revisionPtr revIDLastSave="0" documentId="13_ncr:1_{5D9E12AA-232F-4310-831F-150B0EE35808}" xr6:coauthVersionLast="47" xr6:coauthVersionMax="47" xr10:uidLastSave="{00000000-0000-0000-0000-000000000000}"/>
  <bookViews>
    <workbookView xWindow="-120" yWindow="-120" windowWidth="29040" windowHeight="15840" xr2:uid="{00000000-000D-0000-FFFF-FFFF00000000}"/>
  </bookViews>
  <sheets>
    <sheet name="Inv" sheetId="1" r:id="rId1"/>
    <sheet name="P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7" i="2" l="1"/>
  <c r="H47" i="2"/>
  <c r="G47" i="2"/>
  <c r="D45" i="2"/>
  <c r="D44" i="2"/>
  <c r="D43" i="2"/>
  <c r="F40" i="2"/>
  <c r="F39" i="2"/>
  <c r="F38" i="2"/>
  <c r="I32" i="2"/>
  <c r="F29" i="2"/>
  <c r="F28" i="2"/>
  <c r="F27" i="2"/>
  <c r="I21" i="2"/>
  <c r="H32" i="1"/>
  <c r="F32" i="1"/>
  <c r="E32" i="1"/>
  <c r="H26" i="1"/>
  <c r="H20" i="1"/>
</calcChain>
</file>

<file path=xl/sharedStrings.xml><?xml version="1.0" encoding="utf-8"?>
<sst xmlns="http://schemas.openxmlformats.org/spreadsheetml/2006/main" count="201" uniqueCount="91">
  <si>
    <t>The Radio Flyer Company</t>
  </si>
  <si>
    <t>6515 W GRAND AVE CHICAGO,IL 60707, USA</t>
  </si>
  <si>
    <t>Sold To:</t>
  </si>
  <si>
    <t>Target Global Sourcing Ltd.</t>
  </si>
  <si>
    <t>Invoice No:</t>
  </si>
  <si>
    <t>20971266-00</t>
  </si>
  <si>
    <t>22nd Floor, One Harbourfront,</t>
  </si>
  <si>
    <t>Date:</t>
  </si>
  <si>
    <t>18 Tak Fung Street, Hung Hom,</t>
  </si>
  <si>
    <t>Payment Terms:</t>
  </si>
  <si>
    <t>NET 75 DAYS</t>
  </si>
  <si>
    <t>Kowloon, Hong Kong</t>
  </si>
  <si>
    <t>Order No.</t>
  </si>
  <si>
    <t>10001043671</t>
  </si>
  <si>
    <t>Port of Export:</t>
  </si>
  <si>
    <t>QINGDAO,China</t>
  </si>
  <si>
    <t>Consigned to :</t>
  </si>
  <si>
    <t>TARGET</t>
  </si>
  <si>
    <t>7000 Target Parkway North</t>
  </si>
  <si>
    <t>FCA ---</t>
  </si>
  <si>
    <t>Shandong cheerway Group Co., Ltd;Xinzhai Town, Linqu Country;Weifang City;Shandong Province;China, Post Code: 262600;MODLE#: 3951, 690</t>
  </si>
  <si>
    <t>Brooklyn Park, Minnesota 55445</t>
  </si>
  <si>
    <t>Tel: 763-405-0296 Fax: 612-304-3113</t>
  </si>
  <si>
    <t>Shipped Via:</t>
  </si>
  <si>
    <t>A vessel</t>
  </si>
  <si>
    <t>Country of Origin:</t>
  </si>
  <si>
    <t>China</t>
  </si>
  <si>
    <t>Final Destination:</t>
  </si>
  <si>
    <t>U.S.A.</t>
  </si>
  <si>
    <t>Marks &amp; Nos.</t>
  </si>
  <si>
    <t>Description</t>
  </si>
  <si>
    <t>Quantity</t>
  </si>
  <si>
    <t>Cartons</t>
  </si>
  <si>
    <t>Unit Price</t>
  </si>
  <si>
    <t>Amount</t>
  </si>
  <si>
    <t>DPCI:</t>
  </si>
  <si>
    <t>082-03-0462</t>
  </si>
  <si>
    <t>Item No.:</t>
  </si>
  <si>
    <t>#3951 - Deluxe 3-in-1 EZ Fold Wagon</t>
  </si>
  <si>
    <t>PO#:</t>
  </si>
  <si>
    <t>TCIN#:</t>
  </si>
  <si>
    <t>52995746</t>
  </si>
  <si>
    <t>VCP/SSP:</t>
  </si>
  <si>
    <t>1/1</t>
  </si>
  <si>
    <t>ITEM:</t>
  </si>
  <si>
    <t>3951</t>
  </si>
  <si>
    <t>HTS#:</t>
  </si>
  <si>
    <t>9503.00.0071</t>
  </si>
  <si>
    <t>AGE RANGE:</t>
  </si>
  <si>
    <t>1.5+ YEARS</t>
  </si>
  <si>
    <t>082-03-2514</t>
  </si>
  <si>
    <t>#690 - Ellie the Rolling Elephant</t>
  </si>
  <si>
    <t>88232451</t>
  </si>
  <si>
    <t>690</t>
  </si>
  <si>
    <t>1-3 YEARS</t>
  </si>
  <si>
    <t>TOTAL</t>
  </si>
  <si>
    <t>Manufacturer:</t>
  </si>
  <si>
    <t>SAY: FORTY FIVE THOUSAND SIX HUNDRED FORTY AND 36/100  U.S. DOLLARS ONLY.</t>
  </si>
  <si>
    <t>Shandong cheerway Group Co., Ltd</t>
  </si>
  <si>
    <t>Xinzhai Town, Linqu Country</t>
  </si>
  <si>
    <t>SHIPPER'S DECLARATION CONCERNING WOOD PACKING MATERIALS:</t>
  </si>
  <si>
    <t>Weifang City</t>
  </si>
  <si>
    <t>NO WOOD PACKING MATERIAL IS USED IN THE SHIPMENT</t>
  </si>
  <si>
    <t>Shandong Province</t>
  </si>
  <si>
    <t>China, Post Code: 262600</t>
  </si>
  <si>
    <t xml:space="preserve">We hereby certify that all goods have been marked in accordance with U.S. laws, rules and regulations, including CBP (Department of Homeland Security Bureau of Customs and Border Protection) laws pertaining to Country of Origin markings. </t>
  </si>
  <si>
    <t>MODLE#: 3951, 690</t>
  </si>
  <si>
    <t>Seller's name &amp; address:</t>
  </si>
  <si>
    <t>The Radio Flyer Company
6515 W Grand Ave., Chicago IL 60707, USA</t>
  </si>
  <si>
    <t>Rainbow Lin</t>
  </si>
  <si>
    <t>Logistics Planner</t>
  </si>
  <si>
    <t>Weight(KG)</t>
  </si>
  <si>
    <t>#3951</t>
  </si>
  <si>
    <t>-</t>
  </si>
  <si>
    <t>Deluxe 3-in-1 EZ Fold Wagon</t>
  </si>
  <si>
    <t>Gross Weight (KGS):</t>
  </si>
  <si>
    <t>/</t>
  </si>
  <si>
    <t>Net Weight  (KGS):</t>
  </si>
  <si>
    <t>Cubic Meter (CBM):</t>
  </si>
  <si>
    <t>Dimension(CM):</t>
  </si>
  <si>
    <t>66.5*18.5*50.5</t>
  </si>
  <si>
    <t>#690</t>
  </si>
  <si>
    <t>Ellie the Rolling Elephant</t>
  </si>
  <si>
    <t>51.9*29.5*48.3</t>
  </si>
  <si>
    <t>Total Gross Weight (KGS):</t>
  </si>
  <si>
    <t>Total Net Weight  (KGS):</t>
  </si>
  <si>
    <t>Total Cubic Meter (CBM):</t>
  </si>
  <si>
    <t xml:space="preserve">Goods have been marked </t>
  </si>
  <si>
    <t>SAY: NINE HUNDRED FIFTY EIGHT CARTONS ONLY.</t>
  </si>
  <si>
    <t>in accordance with U.S.</t>
  </si>
  <si>
    <t>Customs regulations.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</si>
</sst>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
    <numFmt numFmtId="165" formatCode="0.0000"/>
    <numFmt numFmtId="166" formatCode="0.000"/>
    <numFmt numFmtId="167" formatCode="#,##0.00_-"/>
  </numFmts>
  <fonts count="9">
    <font>
      <sz val="11"/>
      <color theme="1"/>
      <name val="Calibri"/>
      <family val="2"/>
      <scheme val="minor"/>
    </font>
    <font>
      <b/>
      <sz val="30"/>
      <name val="Arail"/>
    </font>
    <font>
      <sz val="11"/>
      <name val="Arail"/>
    </font>
    <font>
      <b/>
      <i/>
      <sz val="9"/>
      <name val="Arail"/>
    </font>
    <font>
      <sz val="9"/>
      <name val="Arail"/>
    </font>
    <font>
      <sz val="8"/>
      <name val="Arail"/>
    </font>
    <font>
      <b/>
      <sz val="9"/>
      <name val="Arail"/>
    </font>
    <font>
      <b/>
      <sz val="8"/>
      <name val="Arail"/>
    </font>
    <font>
      <sz val="12"/>
      <name val="Arail"/>
    </font>
  </fonts>
  <fills count="2">
    <fill>
      <patternFill patternType="none"/>
    </fill>
    <fill>
      <patternFill patternType="gray125"/>
    </fill>
  </fills>
  <borders count="7">
    <border>
      <left/>
      <right/>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top style="medium">
        <color auto="1"/>
      </top>
      <bottom/>
      <diagonal/>
    </border>
    <border>
      <left/>
      <right/>
      <top/>
      <bottom style="medium">
        <color auto="1"/>
      </bottom>
      <diagonal/>
    </border>
  </borders>
  <cellStyleXfs count="1">
    <xf numFmtId="0" fontId="0" fillId="0" borderId="0"/>
  </cellStyleXfs>
  <cellXfs count="39">
    <xf numFmtId="0" fontId="0" fillId="0" borderId="0" xfId="0"/>
    <xf numFmtId="0" fontId="3" fillId="0" borderId="0" xfId="0" applyFont="1"/>
    <xf numFmtId="0" fontId="4" fillId="0" borderId="0" xfId="0" applyFont="1" applyAlignment="1">
      <alignment horizontal="left"/>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0" fillId="0" borderId="4" xfId="0" applyBorder="1"/>
    <xf numFmtId="0" fontId="4" fillId="0" borderId="0" xfId="0" applyFont="1" applyAlignment="1">
      <alignment horizontal="left" vertic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164" fontId="4" fillId="0" borderId="4" xfId="0" applyNumberFormat="1" applyFont="1" applyBorder="1" applyAlignment="1">
      <alignment horizontal="center" vertical="center"/>
    </xf>
    <xf numFmtId="164" fontId="4" fillId="0" borderId="0" xfId="0" applyNumberFormat="1" applyFont="1" applyAlignment="1">
      <alignment horizontal="center" vertical="center"/>
    </xf>
    <xf numFmtId="0" fontId="4" fillId="0" borderId="0" xfId="0" applyFont="1" applyAlignment="1">
      <alignment horizontal="center" vertical="center"/>
    </xf>
    <xf numFmtId="0" fontId="6" fillId="0" borderId="5" xfId="0" applyFont="1" applyBorder="1" applyAlignment="1">
      <alignment horizontal="center" vertical="center"/>
    </xf>
    <xf numFmtId="164" fontId="6" fillId="0" borderId="5" xfId="0" applyNumberFormat="1" applyFont="1" applyBorder="1" applyAlignment="1">
      <alignment horizontal="center" vertical="center"/>
    </xf>
    <xf numFmtId="0" fontId="6" fillId="0" borderId="0" xfId="0" applyFont="1"/>
    <xf numFmtId="0" fontId="6" fillId="0" borderId="0" xfId="0" applyFont="1" applyAlignment="1">
      <alignment horizontal="left" vertical="center"/>
    </xf>
    <xf numFmtId="0" fontId="5" fillId="0" borderId="0" xfId="0" applyFont="1"/>
    <xf numFmtId="0" fontId="0" fillId="0" borderId="0" xfId="0" applyAlignment="1">
      <alignment horizontal="left" vertical="center"/>
    </xf>
    <xf numFmtId="0" fontId="0" fillId="0" borderId="6" xfId="0" applyBorder="1"/>
    <xf numFmtId="2" fontId="4" fillId="0" borderId="0" xfId="0" applyNumberFormat="1" applyFont="1" applyAlignment="1">
      <alignment horizontal="center" vertical="center"/>
    </xf>
    <xf numFmtId="2" fontId="4" fillId="0" borderId="4" xfId="0" applyNumberFormat="1" applyFont="1" applyBorder="1" applyAlignment="1">
      <alignment horizontal="center" vertical="center"/>
    </xf>
    <xf numFmtId="165" fontId="4" fillId="0" borderId="0" xfId="0" applyNumberFormat="1" applyFont="1" applyAlignment="1">
      <alignment horizontal="center" vertical="center"/>
    </xf>
    <xf numFmtId="166" fontId="4" fillId="0" borderId="4" xfId="0" applyNumberFormat="1" applyFont="1" applyBorder="1" applyAlignment="1">
      <alignment horizontal="center" vertical="center"/>
    </xf>
    <xf numFmtId="0" fontId="4" fillId="0" borderId="0" xfId="0" applyFont="1"/>
    <xf numFmtId="2" fontId="6" fillId="0" borderId="0" xfId="0" applyNumberFormat="1" applyFont="1"/>
    <xf numFmtId="166" fontId="6" fillId="0" borderId="0" xfId="0" applyNumberFormat="1" applyFont="1"/>
    <xf numFmtId="167" fontId="6" fillId="0" borderId="5" xfId="0" applyNumberFormat="1" applyFont="1" applyBorder="1" applyAlignment="1">
      <alignment horizontal="center" vertical="center"/>
    </xf>
    <xf numFmtId="0" fontId="1" fillId="0" borderId="0" xfId="0" applyFont="1" applyAlignment="1">
      <alignment horizontal="center" vertical="center"/>
    </xf>
    <xf numFmtId="0" fontId="0" fillId="0" borderId="0" xfId="0"/>
    <xf numFmtId="0" fontId="4" fillId="0" borderId="0" xfId="0" applyFont="1" applyAlignment="1">
      <alignment wrapText="1"/>
    </xf>
    <xf numFmtId="0" fontId="5" fillId="0" borderId="0" xfId="0" applyFont="1" applyAlignment="1">
      <alignment horizontal="left" vertical="top" wrapText="1"/>
    </xf>
    <xf numFmtId="0" fontId="2" fillId="0" borderId="0" xfId="0" applyFont="1" applyAlignment="1">
      <alignment horizontal="center" vertical="center"/>
    </xf>
    <xf numFmtId="0" fontId="0" fillId="0" borderId="1" xfId="0" applyBorder="1"/>
    <xf numFmtId="0" fontId="7" fillId="0" borderId="0" xfId="0" applyFont="1" applyAlignment="1">
      <alignment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8" fillId="0" borderId="1" xfId="0" applyFont="1" applyBorder="1" applyAlignment="1">
      <alignment horizontal="center" vertical="center"/>
    </xf>
    <xf numFmtId="0" fontId="0" fillId="0" borderId="0" xfId="0" applyAlignment="1">
      <alignment horizontal="left" vertical="center"/>
    </xf>
    <xf numFmtId="14" fontId="4" fillId="0" borderId="0" xfId="0" applyNumberFormat="1"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19050</xdr:colOff>
      <xdr:row>42</xdr:row>
      <xdr:rowOff>85725</xdr:rowOff>
    </xdr:from>
    <xdr:to>
      <xdr:col>6</xdr:col>
      <xdr:colOff>721881</xdr:colOff>
      <xdr:row>46</xdr:row>
      <xdr:rowOff>125009</xdr:rowOff>
    </xdr:to>
    <xdr:pic>
      <xdr:nvPicPr>
        <xdr:cNvPr id="2" name="Picture 1">
          <a:extLst>
            <a:ext uri="{FF2B5EF4-FFF2-40B4-BE49-F238E27FC236}">
              <a16:creationId xmlns:a16="http://schemas.microsoft.com/office/drawing/2014/main" id="{4E583AB2-4343-4392-BEE5-9E4061C9E1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34125" y="7515225"/>
          <a:ext cx="1464831" cy="8012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1828800</xdr:colOff>
      <xdr:row>56</xdr:row>
      <xdr:rowOff>123825</xdr:rowOff>
    </xdr:from>
    <xdr:to>
      <xdr:col>7</xdr:col>
      <xdr:colOff>198006</xdr:colOff>
      <xdr:row>60</xdr:row>
      <xdr:rowOff>86909</xdr:rowOff>
    </xdr:to>
    <xdr:pic>
      <xdr:nvPicPr>
        <xdr:cNvPr id="2" name="Picture 1">
          <a:extLst>
            <a:ext uri="{FF2B5EF4-FFF2-40B4-BE49-F238E27FC236}">
              <a16:creationId xmlns:a16="http://schemas.microsoft.com/office/drawing/2014/main" id="{B6957A1C-1070-4553-B0C1-693F083A908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10275" y="9896475"/>
          <a:ext cx="1483881" cy="7250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9"/>
  <sheetViews>
    <sheetView tabSelected="1" workbookViewId="0">
      <selection activeCell="L14" sqref="L14"/>
    </sheetView>
  </sheetViews>
  <sheetFormatPr defaultRowHeight="15"/>
  <cols>
    <col min="1" max="1" width="15" customWidth="1"/>
    <col min="2" max="2" width="14.85546875" customWidth="1"/>
    <col min="3" max="3" width="19" customWidth="1"/>
    <col min="4" max="4" width="34.42578125" customWidth="1"/>
    <col min="5" max="7" width="11.42578125" customWidth="1"/>
    <col min="8" max="8" width="13" customWidth="1"/>
  </cols>
  <sheetData>
    <row r="1" spans="1:8" ht="15" customHeight="1">
      <c r="A1" s="27" t="s">
        <v>0</v>
      </c>
      <c r="B1" s="28"/>
      <c r="C1" s="28"/>
      <c r="D1" s="28"/>
      <c r="E1" s="28"/>
      <c r="F1" s="28"/>
      <c r="G1" s="28"/>
      <c r="H1" s="28"/>
    </row>
    <row r="2" spans="1:8" ht="15" customHeight="1">
      <c r="A2" s="28"/>
      <c r="B2" s="28"/>
      <c r="C2" s="28"/>
      <c r="D2" s="28"/>
      <c r="E2" s="28"/>
      <c r="F2" s="28"/>
      <c r="G2" s="28"/>
      <c r="H2" s="28"/>
    </row>
    <row r="3" spans="1:8" ht="15" customHeight="1">
      <c r="A3" s="28"/>
      <c r="B3" s="28"/>
      <c r="C3" s="28"/>
      <c r="D3" s="28"/>
      <c r="E3" s="28"/>
      <c r="F3" s="28"/>
      <c r="G3" s="28"/>
      <c r="H3" s="28"/>
    </row>
    <row r="4" spans="1:8" ht="15" customHeight="1">
      <c r="A4" s="31" t="s">
        <v>1</v>
      </c>
      <c r="B4" s="28"/>
      <c r="C4" s="28"/>
      <c r="D4" s="28"/>
      <c r="E4" s="28"/>
      <c r="F4" s="28"/>
      <c r="G4" s="28"/>
      <c r="H4" s="28"/>
    </row>
    <row r="5" spans="1:8" ht="15" customHeight="1">
      <c r="A5" s="32"/>
      <c r="B5" s="32"/>
      <c r="C5" s="32"/>
      <c r="D5" s="32"/>
      <c r="E5" s="32"/>
      <c r="F5" s="32"/>
      <c r="G5" s="32"/>
      <c r="H5" s="32"/>
    </row>
    <row r="7" spans="1:8">
      <c r="A7" s="1" t="s">
        <v>2</v>
      </c>
      <c r="B7" s="2" t="s">
        <v>3</v>
      </c>
      <c r="D7" s="1" t="s">
        <v>4</v>
      </c>
      <c r="E7" s="2" t="s">
        <v>5</v>
      </c>
    </row>
    <row r="8" spans="1:8">
      <c r="B8" s="2" t="s">
        <v>6</v>
      </c>
      <c r="D8" s="1" t="s">
        <v>7</v>
      </c>
      <c r="E8" s="38">
        <v>45583</v>
      </c>
    </row>
    <row r="9" spans="1:8">
      <c r="B9" s="2" t="s">
        <v>8</v>
      </c>
      <c r="D9" s="1" t="s">
        <v>9</v>
      </c>
      <c r="E9" s="2" t="s">
        <v>10</v>
      </c>
    </row>
    <row r="10" spans="1:8">
      <c r="B10" s="2" t="s">
        <v>11</v>
      </c>
      <c r="D10" s="1" t="s">
        <v>12</v>
      </c>
      <c r="E10" s="2" t="s">
        <v>13</v>
      </c>
    </row>
    <row r="11" spans="1:8">
      <c r="B11" s="2"/>
      <c r="D11" s="1" t="s">
        <v>14</v>
      </c>
      <c r="E11" s="2" t="s">
        <v>15</v>
      </c>
    </row>
    <row r="12" spans="1:8">
      <c r="A12" s="1" t="s">
        <v>16</v>
      </c>
      <c r="B12" s="2" t="s">
        <v>17</v>
      </c>
      <c r="D12" s="1"/>
    </row>
    <row r="13" spans="1:8">
      <c r="B13" s="2" t="s">
        <v>18</v>
      </c>
      <c r="D13" s="1" t="s">
        <v>19</v>
      </c>
      <c r="E13" s="30" t="s">
        <v>20</v>
      </c>
      <c r="F13" s="28"/>
      <c r="G13" s="28"/>
      <c r="H13" s="28"/>
    </row>
    <row r="14" spans="1:8">
      <c r="B14" s="2" t="s">
        <v>21</v>
      </c>
      <c r="E14" s="28"/>
      <c r="F14" s="28"/>
      <c r="G14" s="28"/>
      <c r="H14" s="28"/>
    </row>
    <row r="15" spans="1:8">
      <c r="B15" s="2" t="s">
        <v>22</v>
      </c>
      <c r="E15" s="28"/>
      <c r="F15" s="28"/>
      <c r="G15" s="28"/>
      <c r="H15" s="28"/>
    </row>
    <row r="16" spans="1:8">
      <c r="A16" s="1" t="s">
        <v>23</v>
      </c>
      <c r="B16" s="2" t="s">
        <v>24</v>
      </c>
      <c r="D16" s="1" t="s">
        <v>25</v>
      </c>
      <c r="E16" s="2" t="s">
        <v>26</v>
      </c>
    </row>
    <row r="17" spans="1:8">
      <c r="D17" s="1" t="s">
        <v>27</v>
      </c>
      <c r="E17" s="2" t="s">
        <v>28</v>
      </c>
    </row>
    <row r="18" spans="1:8" ht="12" customHeight="1">
      <c r="A18" s="34" t="s">
        <v>29</v>
      </c>
      <c r="B18" s="35"/>
      <c r="C18" s="34" t="s">
        <v>30</v>
      </c>
      <c r="D18" s="35"/>
      <c r="E18" s="4" t="s">
        <v>31</v>
      </c>
      <c r="F18" s="4" t="s">
        <v>32</v>
      </c>
      <c r="G18" s="4" t="s">
        <v>33</v>
      </c>
      <c r="H18" s="3" t="s">
        <v>34</v>
      </c>
    </row>
    <row r="19" spans="1:8" ht="12" customHeight="1">
      <c r="B19" s="5"/>
      <c r="D19" s="5"/>
      <c r="E19" s="5"/>
      <c r="F19" s="5"/>
      <c r="G19" s="5"/>
    </row>
    <row r="20" spans="1:8" ht="12" customHeight="1">
      <c r="A20" s="6" t="s">
        <v>35</v>
      </c>
      <c r="B20" s="7" t="s">
        <v>36</v>
      </c>
      <c r="C20" s="6" t="s">
        <v>37</v>
      </c>
      <c r="D20" s="7" t="s">
        <v>38</v>
      </c>
      <c r="E20" s="8">
        <v>394</v>
      </c>
      <c r="F20" s="8">
        <v>394</v>
      </c>
      <c r="G20" s="9">
        <v>78.52</v>
      </c>
      <c r="H20" s="10">
        <f>E20*G20</f>
        <v>30936.879999999997</v>
      </c>
    </row>
    <row r="21" spans="1:8" ht="12" customHeight="1">
      <c r="A21" s="6" t="s">
        <v>39</v>
      </c>
      <c r="B21" s="7" t="s">
        <v>13</v>
      </c>
      <c r="C21" s="6" t="s">
        <v>40</v>
      </c>
      <c r="D21" s="7" t="s">
        <v>41</v>
      </c>
      <c r="E21" s="8"/>
      <c r="F21" s="8"/>
      <c r="G21" s="8"/>
      <c r="H21" s="11"/>
    </row>
    <row r="22" spans="1:8" ht="12" customHeight="1">
      <c r="A22" s="6" t="s">
        <v>42</v>
      </c>
      <c r="B22" s="7" t="s">
        <v>43</v>
      </c>
      <c r="C22" s="6" t="s">
        <v>35</v>
      </c>
      <c r="D22" s="7" t="s">
        <v>36</v>
      </c>
      <c r="E22" s="8"/>
      <c r="F22" s="8"/>
      <c r="G22" s="8"/>
      <c r="H22" s="11"/>
    </row>
    <row r="23" spans="1:8" ht="12" customHeight="1">
      <c r="A23" s="6" t="s">
        <v>44</v>
      </c>
      <c r="B23" s="7" t="s">
        <v>45</v>
      </c>
      <c r="C23" s="6" t="s">
        <v>46</v>
      </c>
      <c r="D23" s="7" t="s">
        <v>47</v>
      </c>
      <c r="E23" s="8"/>
      <c r="F23" s="8"/>
      <c r="G23" s="8"/>
      <c r="H23" s="11"/>
    </row>
    <row r="24" spans="1:8" ht="12" customHeight="1">
      <c r="A24" s="6"/>
      <c r="B24" s="7"/>
      <c r="C24" s="6" t="s">
        <v>48</v>
      </c>
      <c r="D24" s="7" t="s">
        <v>49</v>
      </c>
      <c r="E24" s="8"/>
      <c r="F24" s="8"/>
      <c r="G24" s="8"/>
      <c r="H24" s="11"/>
    </row>
    <row r="25" spans="1:8" ht="12" customHeight="1">
      <c r="B25" s="5"/>
      <c r="D25" s="5"/>
      <c r="E25" s="5"/>
      <c r="F25" s="5"/>
      <c r="G25" s="5"/>
    </row>
    <row r="26" spans="1:8" ht="12" customHeight="1">
      <c r="A26" s="6" t="s">
        <v>35</v>
      </c>
      <c r="B26" s="7" t="s">
        <v>50</v>
      </c>
      <c r="C26" s="6" t="s">
        <v>37</v>
      </c>
      <c r="D26" s="7" t="s">
        <v>51</v>
      </c>
      <c r="E26" s="8">
        <v>564</v>
      </c>
      <c r="F26" s="8">
        <v>564</v>
      </c>
      <c r="G26" s="9">
        <v>26.07</v>
      </c>
      <c r="H26" s="10">
        <f>E26*G26</f>
        <v>14703.48</v>
      </c>
    </row>
    <row r="27" spans="1:8" ht="12" customHeight="1">
      <c r="A27" s="6" t="s">
        <v>39</v>
      </c>
      <c r="B27" s="7" t="s">
        <v>13</v>
      </c>
      <c r="C27" s="6" t="s">
        <v>40</v>
      </c>
      <c r="D27" s="7" t="s">
        <v>52</v>
      </c>
      <c r="E27" s="8"/>
      <c r="F27" s="8"/>
      <c r="G27" s="8"/>
      <c r="H27" s="11"/>
    </row>
    <row r="28" spans="1:8" ht="12" customHeight="1">
      <c r="A28" s="6" t="s">
        <v>42</v>
      </c>
      <c r="B28" s="7" t="s">
        <v>43</v>
      </c>
      <c r="C28" s="6" t="s">
        <v>35</v>
      </c>
      <c r="D28" s="7" t="s">
        <v>50</v>
      </c>
      <c r="E28" s="8"/>
      <c r="F28" s="8"/>
      <c r="G28" s="8"/>
      <c r="H28" s="11"/>
    </row>
    <row r="29" spans="1:8" ht="12" customHeight="1">
      <c r="A29" s="6" t="s">
        <v>44</v>
      </c>
      <c r="B29" s="7" t="s">
        <v>53</v>
      </c>
      <c r="C29" s="6" t="s">
        <v>46</v>
      </c>
      <c r="D29" s="7" t="s">
        <v>47</v>
      </c>
      <c r="E29" s="8"/>
      <c r="F29" s="8"/>
      <c r="G29" s="8"/>
      <c r="H29" s="11"/>
    </row>
    <row r="30" spans="1:8" ht="12" customHeight="1">
      <c r="A30" s="6"/>
      <c r="B30" s="7"/>
      <c r="C30" s="6" t="s">
        <v>48</v>
      </c>
      <c r="D30" s="7" t="s">
        <v>54</v>
      </c>
      <c r="E30" s="8"/>
      <c r="F30" s="8"/>
      <c r="G30" s="8"/>
      <c r="H30" s="11"/>
    </row>
    <row r="31" spans="1:8" ht="12" customHeight="1">
      <c r="B31" s="5"/>
      <c r="D31" s="5"/>
      <c r="E31" s="5"/>
      <c r="F31" s="5"/>
      <c r="G31" s="5"/>
    </row>
    <row r="32" spans="1:8" ht="12" customHeight="1">
      <c r="A32" s="12"/>
      <c r="B32" s="12"/>
      <c r="C32" s="12" t="s">
        <v>55</v>
      </c>
      <c r="D32" s="12"/>
      <c r="E32" s="12">
        <f>SUM(E20:E30)</f>
        <v>958</v>
      </c>
      <c r="F32" s="12">
        <f>SUM(F20:F30)</f>
        <v>958</v>
      </c>
      <c r="G32" s="12"/>
      <c r="H32" s="13">
        <f>ROUND(SUM(H20:H30),2)</f>
        <v>45640.36</v>
      </c>
    </row>
    <row r="34" spans="1:8">
      <c r="A34" s="14" t="s">
        <v>56</v>
      </c>
      <c r="C34" s="15" t="s">
        <v>57</v>
      </c>
    </row>
    <row r="35" spans="1:8">
      <c r="A35" s="16" t="s">
        <v>58</v>
      </c>
      <c r="C35" s="17"/>
    </row>
    <row r="36" spans="1:8">
      <c r="A36" s="16" t="s">
        <v>59</v>
      </c>
      <c r="C36" s="6" t="s">
        <v>60</v>
      </c>
    </row>
    <row r="37" spans="1:8">
      <c r="A37" s="16" t="s">
        <v>61</v>
      </c>
      <c r="C37" s="6" t="s">
        <v>62</v>
      </c>
    </row>
    <row r="38" spans="1:8">
      <c r="A38" s="16" t="s">
        <v>63</v>
      </c>
      <c r="C38" s="17"/>
    </row>
    <row r="39" spans="1:8">
      <c r="A39" s="16" t="s">
        <v>64</v>
      </c>
      <c r="C39" s="33" t="s">
        <v>65</v>
      </c>
      <c r="D39" s="28"/>
      <c r="E39" s="28"/>
      <c r="F39" s="28"/>
      <c r="G39" s="28"/>
      <c r="H39" s="28"/>
    </row>
    <row r="40" spans="1:8">
      <c r="A40" s="16" t="s">
        <v>66</v>
      </c>
      <c r="C40" s="28"/>
      <c r="D40" s="28"/>
      <c r="E40" s="28"/>
      <c r="F40" s="28"/>
      <c r="G40" s="28"/>
      <c r="H40" s="28"/>
    </row>
    <row r="42" spans="1:8">
      <c r="A42" s="14" t="s">
        <v>67</v>
      </c>
      <c r="E42" s="1" t="s">
        <v>0</v>
      </c>
    </row>
    <row r="43" spans="1:8">
      <c r="A43" s="29" t="s">
        <v>68</v>
      </c>
      <c r="B43" s="28"/>
    </row>
    <row r="44" spans="1:8">
      <c r="A44" s="28"/>
      <c r="B44" s="28"/>
    </row>
    <row r="45" spans="1:8">
      <c r="A45" s="28"/>
      <c r="B45" s="28"/>
    </row>
    <row r="47" spans="1:8">
      <c r="E47" s="18"/>
      <c r="F47" s="18"/>
      <c r="G47" s="18"/>
      <c r="H47" s="18"/>
    </row>
    <row r="48" spans="1:8">
      <c r="E48" s="1" t="s">
        <v>69</v>
      </c>
    </row>
    <row r="49" spans="5:5">
      <c r="E49" s="1" t="s">
        <v>70</v>
      </c>
    </row>
  </sheetData>
  <mergeCells count="7">
    <mergeCell ref="A1:H3"/>
    <mergeCell ref="A43:B45"/>
    <mergeCell ref="E13:H15"/>
    <mergeCell ref="A4:H5"/>
    <mergeCell ref="C39:H40"/>
    <mergeCell ref="C18:D18"/>
    <mergeCell ref="A18:B18"/>
  </mergeCells>
  <pageMargins left="0.25" right="0.25" top="1.1000000000000001" bottom="1.1000000000000001" header="0.5" footer="0.5"/>
  <pageSetup fitToHeight="0"/>
  <headerFooter>
    <oddHeader>&amp;R&amp;"Arial,Bold"&amp;10 ORIGINAL
COMMERCIAL INVOICE</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66"/>
  <sheetViews>
    <sheetView workbookViewId="0">
      <selection activeCell="M12" sqref="M12"/>
    </sheetView>
  </sheetViews>
  <sheetFormatPr defaultRowHeight="15"/>
  <cols>
    <col min="1" max="1" width="15" customWidth="1"/>
    <col min="2" max="2" width="14.85546875" customWidth="1"/>
    <col min="3" max="3" width="18" customWidth="1"/>
    <col min="4" max="4" width="13" customWidth="1"/>
    <col min="5" max="5" width="1.85546875" customWidth="1"/>
    <col min="6" max="6" width="29.85546875" customWidth="1"/>
    <col min="7" max="9" width="16.85546875" customWidth="1"/>
  </cols>
  <sheetData>
    <row r="1" spans="1:9" ht="18" customHeight="1">
      <c r="A1" s="27" t="s">
        <v>0</v>
      </c>
      <c r="B1" s="28"/>
      <c r="C1" s="28"/>
      <c r="D1" s="28"/>
      <c r="E1" s="28"/>
      <c r="F1" s="28"/>
      <c r="G1" s="28"/>
      <c r="H1" s="28"/>
      <c r="I1" s="28"/>
    </row>
    <row r="2" spans="1:9" ht="18" customHeight="1">
      <c r="A2" s="28"/>
      <c r="B2" s="28"/>
      <c r="C2" s="28"/>
      <c r="D2" s="28"/>
      <c r="E2" s="28"/>
      <c r="F2" s="28"/>
      <c r="G2" s="28"/>
      <c r="H2" s="28"/>
      <c r="I2" s="28"/>
    </row>
    <row r="3" spans="1:9" ht="18" customHeight="1">
      <c r="A3" s="28"/>
      <c r="B3" s="28"/>
      <c r="C3" s="28"/>
      <c r="D3" s="28"/>
      <c r="E3" s="28"/>
      <c r="F3" s="28"/>
      <c r="G3" s="28"/>
      <c r="H3" s="28"/>
      <c r="I3" s="28"/>
    </row>
    <row r="4" spans="1:9" ht="18" customHeight="1">
      <c r="A4" s="28"/>
      <c r="B4" s="28"/>
      <c r="C4" s="28"/>
      <c r="D4" s="28"/>
      <c r="E4" s="28"/>
      <c r="F4" s="28"/>
      <c r="G4" s="28"/>
      <c r="H4" s="28"/>
      <c r="I4" s="28"/>
    </row>
    <row r="5" spans="1:9">
      <c r="A5" s="36" t="s">
        <v>1</v>
      </c>
      <c r="B5" s="32"/>
      <c r="C5" s="32"/>
      <c r="D5" s="32"/>
      <c r="E5" s="32"/>
      <c r="F5" s="32"/>
      <c r="G5" s="32"/>
      <c r="H5" s="32"/>
      <c r="I5" s="32"/>
    </row>
    <row r="8" spans="1:9">
      <c r="A8" s="1" t="s">
        <v>2</v>
      </c>
      <c r="B8" s="2" t="s">
        <v>3</v>
      </c>
      <c r="F8" s="1" t="s">
        <v>4</v>
      </c>
      <c r="G8" s="2" t="s">
        <v>5</v>
      </c>
    </row>
    <row r="9" spans="1:9">
      <c r="B9" s="2" t="s">
        <v>6</v>
      </c>
      <c r="F9" s="1" t="s">
        <v>7</v>
      </c>
      <c r="G9" s="38">
        <v>45583</v>
      </c>
    </row>
    <row r="10" spans="1:9">
      <c r="B10" s="2" t="s">
        <v>8</v>
      </c>
      <c r="F10" s="1" t="s">
        <v>9</v>
      </c>
      <c r="G10" s="2" t="s">
        <v>10</v>
      </c>
    </row>
    <row r="11" spans="1:9">
      <c r="B11" s="2" t="s">
        <v>11</v>
      </c>
      <c r="F11" s="1" t="s">
        <v>12</v>
      </c>
      <c r="G11" s="2" t="s">
        <v>13</v>
      </c>
    </row>
    <row r="12" spans="1:9">
      <c r="B12" s="2"/>
      <c r="F12" s="1" t="s">
        <v>14</v>
      </c>
      <c r="G12" s="2" t="s">
        <v>15</v>
      </c>
    </row>
    <row r="13" spans="1:9">
      <c r="A13" s="1" t="s">
        <v>16</v>
      </c>
      <c r="B13" s="2" t="s">
        <v>17</v>
      </c>
      <c r="F13" s="1"/>
    </row>
    <row r="14" spans="1:9">
      <c r="B14" s="2" t="s">
        <v>18</v>
      </c>
      <c r="F14" s="1" t="s">
        <v>19</v>
      </c>
      <c r="G14" s="30" t="s">
        <v>20</v>
      </c>
      <c r="H14" s="28"/>
      <c r="I14" s="28"/>
    </row>
    <row r="15" spans="1:9">
      <c r="B15" s="2" t="s">
        <v>21</v>
      </c>
      <c r="G15" s="28"/>
      <c r="H15" s="28"/>
      <c r="I15" s="28"/>
    </row>
    <row r="16" spans="1:9">
      <c r="B16" s="2" t="s">
        <v>22</v>
      </c>
      <c r="G16" s="28"/>
      <c r="H16" s="28"/>
      <c r="I16" s="28"/>
    </row>
    <row r="17" spans="1:9">
      <c r="A17" s="1" t="s">
        <v>23</v>
      </c>
      <c r="B17" s="2" t="s">
        <v>24</v>
      </c>
      <c r="F17" s="1" t="s">
        <v>25</v>
      </c>
      <c r="G17" s="2" t="s">
        <v>26</v>
      </c>
    </row>
    <row r="18" spans="1:9">
      <c r="F18" s="1" t="s">
        <v>27</v>
      </c>
      <c r="G18" s="2" t="s">
        <v>28</v>
      </c>
    </row>
    <row r="19" spans="1:9" ht="12" customHeight="1">
      <c r="A19" s="34" t="s">
        <v>29</v>
      </c>
      <c r="B19" s="35"/>
      <c r="C19" s="34" t="s">
        <v>30</v>
      </c>
      <c r="D19" s="34"/>
      <c r="E19" s="34"/>
      <c r="F19" s="35"/>
      <c r="G19" s="4" t="s">
        <v>31</v>
      </c>
      <c r="H19" s="4" t="s">
        <v>32</v>
      </c>
      <c r="I19" s="3" t="s">
        <v>71</v>
      </c>
    </row>
    <row r="20" spans="1:9" ht="12" customHeight="1">
      <c r="B20" s="5"/>
      <c r="F20" s="5"/>
      <c r="G20" s="5"/>
      <c r="H20" s="5"/>
    </row>
    <row r="21" spans="1:9" ht="12" customHeight="1">
      <c r="A21" s="6" t="s">
        <v>35</v>
      </c>
      <c r="B21" s="7" t="s">
        <v>36</v>
      </c>
      <c r="C21" s="6" t="s">
        <v>37</v>
      </c>
      <c r="D21" s="11" t="s">
        <v>72</v>
      </c>
      <c r="E21" s="11" t="s">
        <v>73</v>
      </c>
      <c r="F21" s="8" t="s">
        <v>74</v>
      </c>
      <c r="G21" s="8">
        <v>394</v>
      </c>
      <c r="H21" s="8">
        <v>394</v>
      </c>
      <c r="I21" s="19">
        <f>F27</f>
        <v>4373.3999999999996</v>
      </c>
    </row>
    <row r="22" spans="1:9" ht="12" customHeight="1">
      <c r="A22" s="6" t="s">
        <v>39</v>
      </c>
      <c r="B22" s="7" t="s">
        <v>13</v>
      </c>
      <c r="C22" s="6" t="s">
        <v>40</v>
      </c>
      <c r="D22" s="11" t="s">
        <v>41</v>
      </c>
      <c r="E22" s="11"/>
      <c r="F22" s="8"/>
      <c r="G22" s="8"/>
      <c r="H22" s="8"/>
      <c r="I22" s="11"/>
    </row>
    <row r="23" spans="1:9" ht="12" customHeight="1">
      <c r="A23" s="6" t="s">
        <v>42</v>
      </c>
      <c r="B23" s="7" t="s">
        <v>43</v>
      </c>
      <c r="C23" s="6" t="s">
        <v>35</v>
      </c>
      <c r="D23" s="11" t="s">
        <v>36</v>
      </c>
      <c r="E23" s="11"/>
      <c r="F23" s="8"/>
      <c r="G23" s="8"/>
      <c r="H23" s="8"/>
      <c r="I23" s="11"/>
    </row>
    <row r="24" spans="1:9" ht="12" customHeight="1">
      <c r="A24" s="6" t="s">
        <v>44</v>
      </c>
      <c r="B24" s="7" t="s">
        <v>45</v>
      </c>
      <c r="C24" s="6" t="s">
        <v>46</v>
      </c>
      <c r="D24" s="11" t="s">
        <v>47</v>
      </c>
      <c r="E24" s="11"/>
      <c r="F24" s="8"/>
      <c r="G24" s="8"/>
      <c r="H24" s="8"/>
      <c r="I24" s="11"/>
    </row>
    <row r="25" spans="1:9" ht="12" customHeight="1">
      <c r="A25" s="6"/>
      <c r="B25" s="7"/>
      <c r="C25" s="6" t="s">
        <v>48</v>
      </c>
      <c r="D25" s="11" t="s">
        <v>49</v>
      </c>
      <c r="E25" s="11"/>
      <c r="F25" s="8"/>
      <c r="G25" s="8"/>
      <c r="H25" s="8"/>
      <c r="I25" s="11"/>
    </row>
    <row r="26" spans="1:9" ht="12" customHeight="1">
      <c r="A26" s="6"/>
      <c r="B26" s="7"/>
      <c r="C26" s="6"/>
      <c r="D26" s="11"/>
      <c r="E26" s="11"/>
      <c r="F26" s="8"/>
      <c r="G26" s="8"/>
      <c r="H26" s="8"/>
      <c r="I26" s="11"/>
    </row>
    <row r="27" spans="1:9" ht="12" customHeight="1">
      <c r="A27" s="6"/>
      <c r="B27" s="7"/>
      <c r="C27" s="6" t="s">
        <v>75</v>
      </c>
      <c r="D27" s="19">
        <v>11.1</v>
      </c>
      <c r="E27" s="11" t="s">
        <v>76</v>
      </c>
      <c r="F27" s="20">
        <f>D27*H21</f>
        <v>4373.3999999999996</v>
      </c>
      <c r="G27" s="8"/>
      <c r="H27" s="8"/>
      <c r="I27" s="11"/>
    </row>
    <row r="28" spans="1:9" ht="12" customHeight="1">
      <c r="A28" s="6"/>
      <c r="B28" s="7"/>
      <c r="C28" s="6" t="s">
        <v>77</v>
      </c>
      <c r="D28" s="19">
        <v>9.6999999999999993</v>
      </c>
      <c r="E28" s="11" t="s">
        <v>76</v>
      </c>
      <c r="F28" s="20">
        <f>D28*H21</f>
        <v>3821.7999999999997</v>
      </c>
      <c r="G28" s="8"/>
      <c r="H28" s="8"/>
      <c r="I28" s="11"/>
    </row>
    <row r="29" spans="1:9" ht="12" customHeight="1">
      <c r="A29" s="6"/>
      <c r="B29" s="7"/>
      <c r="C29" s="6" t="s">
        <v>78</v>
      </c>
      <c r="D29" s="21">
        <v>6.2127624999999999E-2</v>
      </c>
      <c r="E29" s="11" t="s">
        <v>76</v>
      </c>
      <c r="F29" s="22">
        <f>ROUND(D29*H21,4)</f>
        <v>24.478300000000001</v>
      </c>
      <c r="G29" s="8"/>
      <c r="H29" s="8"/>
      <c r="I29" s="11"/>
    </row>
    <row r="30" spans="1:9" ht="12" customHeight="1">
      <c r="A30" s="6"/>
      <c r="B30" s="7"/>
      <c r="C30" s="6" t="s">
        <v>79</v>
      </c>
      <c r="D30" s="11" t="s">
        <v>80</v>
      </c>
      <c r="E30" s="11"/>
      <c r="F30" s="8"/>
      <c r="G30" s="8"/>
      <c r="H30" s="8"/>
      <c r="I30" s="11"/>
    </row>
    <row r="31" spans="1:9" ht="12" customHeight="1">
      <c r="B31" s="5"/>
      <c r="F31" s="5"/>
      <c r="G31" s="5"/>
      <c r="H31" s="5"/>
    </row>
    <row r="32" spans="1:9" ht="12" customHeight="1">
      <c r="A32" s="6" t="s">
        <v>35</v>
      </c>
      <c r="B32" s="7" t="s">
        <v>50</v>
      </c>
      <c r="C32" s="6" t="s">
        <v>37</v>
      </c>
      <c r="D32" s="11" t="s">
        <v>81</v>
      </c>
      <c r="E32" s="11" t="s">
        <v>73</v>
      </c>
      <c r="F32" s="8" t="s">
        <v>82</v>
      </c>
      <c r="G32" s="8">
        <v>564</v>
      </c>
      <c r="H32" s="8">
        <v>564</v>
      </c>
      <c r="I32" s="19">
        <f>F38</f>
        <v>1596.1200000000001</v>
      </c>
    </row>
    <row r="33" spans="1:9" ht="12" customHeight="1">
      <c r="A33" s="6" t="s">
        <v>39</v>
      </c>
      <c r="B33" s="7" t="s">
        <v>13</v>
      </c>
      <c r="C33" s="6" t="s">
        <v>40</v>
      </c>
      <c r="D33" s="11" t="s">
        <v>52</v>
      </c>
      <c r="E33" s="11"/>
      <c r="F33" s="8"/>
      <c r="G33" s="8"/>
      <c r="H33" s="8"/>
      <c r="I33" s="11"/>
    </row>
    <row r="34" spans="1:9" ht="12" customHeight="1">
      <c r="A34" s="6" t="s">
        <v>42</v>
      </c>
      <c r="B34" s="7" t="s">
        <v>43</v>
      </c>
      <c r="C34" s="6" t="s">
        <v>35</v>
      </c>
      <c r="D34" s="11" t="s">
        <v>50</v>
      </c>
      <c r="E34" s="11"/>
      <c r="F34" s="8"/>
      <c r="G34" s="8"/>
      <c r="H34" s="8"/>
      <c r="I34" s="11"/>
    </row>
    <row r="35" spans="1:9" ht="12" customHeight="1">
      <c r="A35" s="6" t="s">
        <v>44</v>
      </c>
      <c r="B35" s="7" t="s">
        <v>53</v>
      </c>
      <c r="C35" s="6" t="s">
        <v>46</v>
      </c>
      <c r="D35" s="11" t="s">
        <v>47</v>
      </c>
      <c r="E35" s="11"/>
      <c r="F35" s="8"/>
      <c r="G35" s="8"/>
      <c r="H35" s="8"/>
      <c r="I35" s="11"/>
    </row>
    <row r="36" spans="1:9" ht="12" customHeight="1">
      <c r="A36" s="6"/>
      <c r="B36" s="7"/>
      <c r="C36" s="6" t="s">
        <v>48</v>
      </c>
      <c r="D36" s="11" t="s">
        <v>54</v>
      </c>
      <c r="E36" s="11"/>
      <c r="F36" s="8"/>
      <c r="G36" s="8"/>
      <c r="H36" s="8"/>
      <c r="I36" s="11"/>
    </row>
    <row r="37" spans="1:9" ht="12" customHeight="1">
      <c r="A37" s="6"/>
      <c r="B37" s="7"/>
      <c r="C37" s="6"/>
      <c r="D37" s="11"/>
      <c r="E37" s="11"/>
      <c r="F37" s="8"/>
      <c r="G37" s="8"/>
      <c r="H37" s="8"/>
      <c r="I37" s="11"/>
    </row>
    <row r="38" spans="1:9" ht="12" customHeight="1">
      <c r="A38" s="6"/>
      <c r="B38" s="7"/>
      <c r="C38" s="6" t="s">
        <v>75</v>
      </c>
      <c r="D38" s="19">
        <v>2.83</v>
      </c>
      <c r="E38" s="11" t="s">
        <v>76</v>
      </c>
      <c r="F38" s="20">
        <f>D38*H32</f>
        <v>1596.1200000000001</v>
      </c>
      <c r="G38" s="8"/>
      <c r="H38" s="8"/>
      <c r="I38" s="11"/>
    </row>
    <row r="39" spans="1:9" ht="12" customHeight="1">
      <c r="A39" s="6"/>
      <c r="B39" s="7"/>
      <c r="C39" s="6" t="s">
        <v>77</v>
      </c>
      <c r="D39" s="19">
        <v>1.59</v>
      </c>
      <c r="E39" s="11" t="s">
        <v>76</v>
      </c>
      <c r="F39" s="20">
        <f>D39*H32</f>
        <v>896.76</v>
      </c>
      <c r="G39" s="8"/>
      <c r="H39" s="8"/>
      <c r="I39" s="11"/>
    </row>
    <row r="40" spans="1:9" ht="12" customHeight="1">
      <c r="A40" s="6"/>
      <c r="B40" s="7"/>
      <c r="C40" s="6" t="s">
        <v>78</v>
      </c>
      <c r="D40" s="21">
        <v>7.3949714999999999E-2</v>
      </c>
      <c r="E40" s="11" t="s">
        <v>76</v>
      </c>
      <c r="F40" s="22">
        <f>ROUND(D40*H32,4)</f>
        <v>41.707599999999999</v>
      </c>
      <c r="G40" s="8"/>
      <c r="H40" s="8"/>
      <c r="I40" s="11"/>
    </row>
    <row r="41" spans="1:9" ht="12" customHeight="1">
      <c r="A41" s="6"/>
      <c r="B41" s="7"/>
      <c r="C41" s="6" t="s">
        <v>79</v>
      </c>
      <c r="D41" s="11" t="s">
        <v>83</v>
      </c>
      <c r="E41" s="11"/>
      <c r="F41" s="8"/>
      <c r="G41" s="8"/>
      <c r="H41" s="8"/>
      <c r="I41" s="11"/>
    </row>
    <row r="42" spans="1:9" ht="12" customHeight="1">
      <c r="B42" s="5"/>
      <c r="F42" s="5"/>
      <c r="G42" s="5"/>
      <c r="H42" s="5"/>
    </row>
    <row r="43" spans="1:9" ht="12" customHeight="1">
      <c r="B43" s="5"/>
      <c r="C43" s="23" t="s">
        <v>84</v>
      </c>
      <c r="D43" s="24">
        <f>SUM(F27,F38)</f>
        <v>5969.5199999999995</v>
      </c>
      <c r="F43" s="5"/>
      <c r="G43" s="5"/>
      <c r="H43" s="5"/>
    </row>
    <row r="44" spans="1:9" ht="12" customHeight="1">
      <c r="B44" s="5"/>
      <c r="C44" s="23" t="s">
        <v>85</v>
      </c>
      <c r="D44" s="24">
        <f>SUM(F28,F39)</f>
        <v>4718.5599999999995</v>
      </c>
      <c r="F44" s="5"/>
      <c r="G44" s="5"/>
      <c r="H44" s="5"/>
    </row>
    <row r="45" spans="1:9" ht="12" customHeight="1">
      <c r="B45" s="5"/>
      <c r="C45" s="23" t="s">
        <v>86</v>
      </c>
      <c r="D45" s="25">
        <f>SUM(F29,F40)</f>
        <v>66.185900000000004</v>
      </c>
      <c r="F45" s="5"/>
      <c r="G45" s="5"/>
      <c r="H45" s="5"/>
    </row>
    <row r="46" spans="1:9" ht="12" customHeight="1">
      <c r="B46" s="5"/>
      <c r="F46" s="5"/>
      <c r="G46" s="5"/>
      <c r="H46" s="5"/>
    </row>
    <row r="47" spans="1:9" ht="12" customHeight="1">
      <c r="A47" s="12"/>
      <c r="B47" s="12"/>
      <c r="C47" s="12" t="s">
        <v>55</v>
      </c>
      <c r="D47" s="12"/>
      <c r="E47" s="12"/>
      <c r="F47" s="12"/>
      <c r="G47" s="12">
        <f>SUM(G21,G32)</f>
        <v>958</v>
      </c>
      <c r="H47" s="12">
        <f>SUM(H21,H32)</f>
        <v>958</v>
      </c>
      <c r="I47" s="26">
        <f>ROUND(SUM(I21,I32),2)</f>
        <v>5969.52</v>
      </c>
    </row>
    <row r="49" spans="1:9">
      <c r="A49" s="6" t="s">
        <v>87</v>
      </c>
      <c r="F49" s="15" t="s">
        <v>88</v>
      </c>
    </row>
    <row r="50" spans="1:9">
      <c r="A50" s="6" t="s">
        <v>89</v>
      </c>
      <c r="F50" s="17"/>
    </row>
    <row r="51" spans="1:9">
      <c r="A51" s="6" t="s">
        <v>90</v>
      </c>
      <c r="F51" s="6" t="s">
        <v>60</v>
      </c>
    </row>
    <row r="52" spans="1:9">
      <c r="F52" s="6" t="s">
        <v>62</v>
      </c>
    </row>
    <row r="53" spans="1:9">
      <c r="F53" s="17"/>
    </row>
    <row r="54" spans="1:9" ht="20.100000000000001" customHeight="1">
      <c r="F54" s="33" t="s">
        <v>65</v>
      </c>
      <c r="G54" s="28"/>
      <c r="H54" s="28"/>
      <c r="I54" s="28"/>
    </row>
    <row r="55" spans="1:9">
      <c r="A55" s="14" t="s">
        <v>56</v>
      </c>
      <c r="F55" s="37"/>
      <c r="G55" s="28"/>
      <c r="H55" s="28"/>
      <c r="I55" s="28"/>
    </row>
    <row r="56" spans="1:9">
      <c r="A56" s="16" t="s">
        <v>58</v>
      </c>
    </row>
    <row r="57" spans="1:9">
      <c r="A57" s="16" t="s">
        <v>59</v>
      </c>
      <c r="F57" s="1" t="s">
        <v>0</v>
      </c>
    </row>
    <row r="58" spans="1:9">
      <c r="A58" s="16" t="s">
        <v>61</v>
      </c>
    </row>
    <row r="59" spans="1:9">
      <c r="A59" s="16" t="s">
        <v>63</v>
      </c>
    </row>
    <row r="60" spans="1:9">
      <c r="A60" s="16" t="s">
        <v>64</v>
      </c>
    </row>
    <row r="61" spans="1:9">
      <c r="A61" s="16" t="s">
        <v>66</v>
      </c>
      <c r="F61" s="18"/>
      <c r="G61" s="18"/>
      <c r="H61" s="18"/>
    </row>
    <row r="62" spans="1:9">
      <c r="F62" s="1" t="s">
        <v>69</v>
      </c>
    </row>
    <row r="63" spans="1:9">
      <c r="A63" s="14" t="s">
        <v>67</v>
      </c>
      <c r="F63" s="1" t="s">
        <v>70</v>
      </c>
    </row>
    <row r="64" spans="1:9">
      <c r="A64" s="29" t="s">
        <v>68</v>
      </c>
      <c r="B64" s="28"/>
    </row>
    <row r="65" spans="1:2">
      <c r="A65" s="28"/>
      <c r="B65" s="28"/>
    </row>
    <row r="66" spans="1:2">
      <c r="A66" s="28"/>
      <c r="B66" s="28"/>
    </row>
  </sheetData>
  <mergeCells count="7">
    <mergeCell ref="A1:I4"/>
    <mergeCell ref="A5:I5"/>
    <mergeCell ref="A19:B19"/>
    <mergeCell ref="A64:B66"/>
    <mergeCell ref="F54:I55"/>
    <mergeCell ref="C19:F19"/>
    <mergeCell ref="G14:I16"/>
  </mergeCells>
  <pageMargins left="0.75" right="0.75" top="0.5" bottom="0.5" header="0.5" footer="0.5"/>
  <pageSetup fitToHeight="0"/>
  <headerFooter>
    <oddHeader>&amp;R&amp;"Arial,Bold"&amp;10 ORIGINAL
PACKING SLIP</oddHead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vt:lpstr>
      <vt:lpstr>PL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Rainbow Lin</cp:lastModifiedBy>
  <dcterms:created xsi:type="dcterms:W3CDTF">2024-09-14T02:36:52Z</dcterms:created>
  <dcterms:modified xsi:type="dcterms:W3CDTF">2024-09-26T09:35:57Z</dcterms:modified>
</cp:coreProperties>
</file>