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W:\Common\IT\pyFiles\CLP\AMZ CA CLP\DOCUMENTS\"/>
    </mc:Choice>
  </mc:AlternateContent>
  <xr:revisionPtr revIDLastSave="0" documentId="13_ncr:1_{4616FD02-FE49-4E36-9194-426C566B05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ANGZHOU" sheetId="1" r:id="rId1"/>
    <sheet name="JOLLY" sheetId="2" r:id="rId2"/>
    <sheet name="NINGBO" sheetId="3" r:id="rId3"/>
    <sheet name="SHANDONG" sheetId="4" r:id="rId4"/>
    <sheet name="YU" sheetId="5" r:id="rId5"/>
    <sheet name="ZHAOQING" sheetId="6" r:id="rId6"/>
    <sheet name="Differenc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Q3" i="6"/>
  <c r="Q9" i="5"/>
  <c r="I9" i="5"/>
  <c r="Q8" i="5"/>
  <c r="Q4" i="5"/>
  <c r="I4" i="5"/>
  <c r="T3" i="5"/>
  <c r="T4" i="5" s="1"/>
  <c r="S3" i="5"/>
  <c r="S4" i="5" s="1"/>
  <c r="R3" i="5"/>
  <c r="R4" i="5" s="1"/>
  <c r="Q3" i="5"/>
  <c r="I4" i="4"/>
  <c r="Q3" i="4"/>
  <c r="I22" i="3"/>
  <c r="Q21" i="3"/>
  <c r="Q20" i="3"/>
  <c r="Q19" i="3"/>
  <c r="Q18" i="3"/>
  <c r="I14" i="3"/>
  <c r="Q13" i="3"/>
  <c r="Q12" i="3"/>
  <c r="Q11" i="3"/>
  <c r="Q10" i="3"/>
  <c r="T9" i="3"/>
  <c r="Q9" i="3"/>
  <c r="Q8" i="3"/>
  <c r="Q7" i="3"/>
  <c r="Q6" i="3"/>
  <c r="Q5" i="3"/>
  <c r="Q4" i="3"/>
  <c r="Q3" i="3"/>
  <c r="I4" i="2"/>
  <c r="Q3" i="2"/>
  <c r="I4" i="1"/>
  <c r="Q3" i="1"/>
  <c r="Q4" i="6" l="1"/>
  <c r="T3" i="6"/>
  <c r="T4" i="6" s="1"/>
  <c r="S3" i="6"/>
  <c r="S4" i="6" s="1"/>
  <c r="R3" i="6"/>
  <c r="R4" i="6" s="1"/>
  <c r="T8" i="5"/>
  <c r="T9" i="5" s="1"/>
  <c r="S8" i="5"/>
  <c r="S9" i="5" s="1"/>
  <c r="R8" i="5"/>
  <c r="R9" i="5" s="1"/>
  <c r="Q4" i="4"/>
  <c r="T3" i="4"/>
  <c r="T4" i="4" s="1"/>
  <c r="S3" i="4"/>
  <c r="S4" i="4" s="1"/>
  <c r="R3" i="4"/>
  <c r="R4" i="4" s="1"/>
  <c r="T21" i="3"/>
  <c r="S21" i="3"/>
  <c r="R21" i="3"/>
  <c r="T20" i="3"/>
  <c r="S20" i="3"/>
  <c r="R20" i="3"/>
  <c r="T19" i="3"/>
  <c r="S19" i="3"/>
  <c r="R19" i="3"/>
  <c r="Q22" i="3"/>
  <c r="T18" i="3"/>
  <c r="S18" i="3"/>
  <c r="S22" i="3" s="1"/>
  <c r="R18" i="3"/>
  <c r="R22" i="3" s="1"/>
  <c r="S13" i="3"/>
  <c r="T13" i="3"/>
  <c r="R13" i="3"/>
  <c r="R12" i="3"/>
  <c r="S12" i="3"/>
  <c r="T12" i="3"/>
  <c r="T11" i="3"/>
  <c r="S11" i="3"/>
  <c r="R11" i="3"/>
  <c r="T10" i="3"/>
  <c r="S10" i="3"/>
  <c r="R10" i="3"/>
  <c r="S9" i="3"/>
  <c r="R9" i="3"/>
  <c r="T8" i="3"/>
  <c r="S8" i="3"/>
  <c r="R8" i="3"/>
  <c r="T7" i="3"/>
  <c r="S7" i="3"/>
  <c r="R7" i="3"/>
  <c r="T6" i="3"/>
  <c r="S6" i="3"/>
  <c r="R6" i="3"/>
  <c r="T5" i="3"/>
  <c r="R5" i="3"/>
  <c r="S5" i="3"/>
  <c r="T4" i="3"/>
  <c r="S4" i="3"/>
  <c r="R4" i="3"/>
  <c r="Q14" i="3"/>
  <c r="S3" i="3"/>
  <c r="T3" i="3"/>
  <c r="T14" i="3" s="1"/>
  <c r="R3" i="3"/>
  <c r="R14" i="3" s="1"/>
  <c r="Q4" i="2"/>
  <c r="S3" i="2"/>
  <c r="S4" i="2" s="1"/>
  <c r="R3" i="2"/>
  <c r="R4" i="2" s="1"/>
  <c r="T3" i="2"/>
  <c r="T4" i="2" s="1"/>
  <c r="T3" i="1"/>
  <c r="T4" i="1" s="1"/>
  <c r="Q4" i="1"/>
  <c r="R3" i="1"/>
  <c r="R4" i="1" s="1"/>
  <c r="S3" i="1"/>
  <c r="S4" i="1" s="1"/>
  <c r="T22" i="3" l="1"/>
  <c r="S14" i="3"/>
</calcChain>
</file>

<file path=xl/sharedStrings.xml><?xml version="1.0" encoding="utf-8"?>
<sst xmlns="http://schemas.openxmlformats.org/spreadsheetml/2006/main" count="421" uniqueCount="140">
  <si>
    <t>AMA841N</t>
  </si>
  <si>
    <t xml:space="preserve">ECDD: </t>
  </si>
  <si>
    <t xml:space="preserve">vdr# </t>
  </si>
  <si>
    <t>399TC</t>
  </si>
  <si>
    <t>F H</t>
  </si>
  <si>
    <t>Order Number</t>
  </si>
  <si>
    <t>Related Order Number</t>
  </si>
  <si>
    <t>Vendor Name</t>
  </si>
  <si>
    <t>Sold To Name</t>
  </si>
  <si>
    <t>Customer PO</t>
  </si>
  <si>
    <t>2nd Item Number</t>
  </si>
  <si>
    <t xml:space="preserve">ASIN# or SKU#... </t>
  </si>
  <si>
    <t>Quantity</t>
  </si>
  <si>
    <t>First Ship Date</t>
  </si>
  <si>
    <t>Last Ship Date</t>
  </si>
  <si>
    <t>Cargo Ready Date</t>
  </si>
  <si>
    <t>Qty/
Carton</t>
  </si>
  <si>
    <t>Net Weight (kg)</t>
  </si>
  <si>
    <t>Gross Weight (kg)</t>
  </si>
  <si>
    <t>Cubic
Meters (per carton)</t>
  </si>
  <si>
    <t>TTL CTNS</t>
  </si>
  <si>
    <t>TTL NW (KG)</t>
  </si>
  <si>
    <t>TTL GW (KG)</t>
  </si>
  <si>
    <t>TTL CBM</t>
  </si>
  <si>
    <t>CLP</t>
  </si>
  <si>
    <t>DC#</t>
  </si>
  <si>
    <t>FLN</t>
  </si>
  <si>
    <t>20974238</t>
  </si>
  <si>
    <t>151073</t>
  </si>
  <si>
    <t xml:space="preserve">HANGZHOU XIAOSHAN QIANHONG TRAFFIC      </t>
  </si>
  <si>
    <t>AMAZON.COM.CA ULC CHINA</t>
  </si>
  <si>
    <t>2Y1D5CLL</t>
  </si>
  <si>
    <t>34BX</t>
  </si>
  <si>
    <t>B00BPKPCGG</t>
  </si>
  <si>
    <t>CFS</t>
  </si>
  <si>
    <t>YEG1</t>
  </si>
  <si>
    <t>20974230</t>
  </si>
  <si>
    <t>151064</t>
  </si>
  <si>
    <t>JOLLY ARTS &amp; CRAFTS MFG (NINGBO) CO. LTD</t>
  </si>
  <si>
    <t>1YQT2LFU</t>
  </si>
  <si>
    <t>612AZ</t>
  </si>
  <si>
    <t>B00KN0LSUI</t>
  </si>
  <si>
    <t>YOW1</t>
  </si>
  <si>
    <t>FFN</t>
  </si>
  <si>
    <t>20972527</t>
  </si>
  <si>
    <t>150825</t>
  </si>
  <si>
    <t xml:space="preserve">NINGBO CHUANLANG INDUSTRIAL CO. LTD.    </t>
  </si>
  <si>
    <t>18ZPUJTP</t>
  </si>
  <si>
    <t>525Z</t>
  </si>
  <si>
    <t>B01MY4UCUK</t>
  </si>
  <si>
    <t>45HQ</t>
  </si>
  <si>
    <t>YOW3</t>
  </si>
  <si>
    <t>20972529</t>
  </si>
  <si>
    <t>150827</t>
  </si>
  <si>
    <t>2IQU5RRY</t>
  </si>
  <si>
    <t>3973Z</t>
  </si>
  <si>
    <t>B09GJ7HVFH</t>
  </si>
  <si>
    <t>XCAB</t>
  </si>
  <si>
    <t>20973259</t>
  </si>
  <si>
    <t>150937</t>
  </si>
  <si>
    <t>3H8JLYUE</t>
  </si>
  <si>
    <t>YHM1</t>
  </si>
  <si>
    <t>20972532</t>
  </si>
  <si>
    <t>150830</t>
  </si>
  <si>
    <t>3QCJSAPI</t>
  </si>
  <si>
    <t>469PZ</t>
  </si>
  <si>
    <t>B0914G7TM6</t>
  </si>
  <si>
    <t>20972533</t>
  </si>
  <si>
    <t>150831</t>
  </si>
  <si>
    <t>49HYT5JJ</t>
  </si>
  <si>
    <t>W5A</t>
  </si>
  <si>
    <t>B00L5LDWP8</t>
  </si>
  <si>
    <t>20973261</t>
  </si>
  <si>
    <t>150939</t>
  </si>
  <si>
    <t>4G5O9WAU</t>
  </si>
  <si>
    <t>525PZ</t>
  </si>
  <si>
    <t>B07MSP5KK6</t>
  </si>
  <si>
    <t>YEG2</t>
  </si>
  <si>
    <t>20973262</t>
  </si>
  <si>
    <t>150940</t>
  </si>
  <si>
    <t>4MRPXOIW</t>
  </si>
  <si>
    <t>421Z</t>
  </si>
  <si>
    <t>B00TLFTEUC</t>
  </si>
  <si>
    <t>YVR4</t>
  </si>
  <si>
    <t>20972535</t>
  </si>
  <si>
    <t>150833</t>
  </si>
  <si>
    <t>4OWLWLBF</t>
  </si>
  <si>
    <t>421PZ</t>
  </si>
  <si>
    <t>B01D1GR29Q</t>
  </si>
  <si>
    <t>20973265</t>
  </si>
  <si>
    <t>150943</t>
  </si>
  <si>
    <t>75V2URDS</t>
  </si>
  <si>
    <t>20973268</t>
  </si>
  <si>
    <t>150946</t>
  </si>
  <si>
    <t>83FRSSZX</t>
  </si>
  <si>
    <t>20972536</t>
  </si>
  <si>
    <t>150834</t>
  </si>
  <si>
    <t>8TMNEK2Q</t>
  </si>
  <si>
    <t>W7A</t>
  </si>
  <si>
    <t>B01FLACQGY</t>
  </si>
  <si>
    <t>20973257</t>
  </si>
  <si>
    <t>150935</t>
  </si>
  <si>
    <t>2K11LIKH</t>
  </si>
  <si>
    <t>20973270</t>
  </si>
  <si>
    <t>150948</t>
  </si>
  <si>
    <t>8L6E49DL</t>
  </si>
  <si>
    <t>YYZ7</t>
  </si>
  <si>
    <t>20973271</t>
  </si>
  <si>
    <t>150949</t>
  </si>
  <si>
    <t>8QEVRSHB</t>
  </si>
  <si>
    <t>ML6Q5</t>
  </si>
  <si>
    <t>FLQ</t>
  </si>
  <si>
    <t>20972534</t>
  </si>
  <si>
    <t>150832</t>
  </si>
  <si>
    <t xml:space="preserve">SHANDONG CHEERWAY GROUP CO., LTD        </t>
  </si>
  <si>
    <t>4L2N9ABB</t>
  </si>
  <si>
    <t>660Z</t>
  </si>
  <si>
    <t>B09PQPJM5R</t>
  </si>
  <si>
    <t>YYZ3</t>
  </si>
  <si>
    <t>FLM</t>
  </si>
  <si>
    <t>20974097</t>
  </si>
  <si>
    <t>151049</t>
  </si>
  <si>
    <t xml:space="preserve">YU XIN VIETNAM COMPANY LIMITED          </t>
  </si>
  <si>
    <t>3JE3CV6W</t>
  </si>
  <si>
    <t>W40A</t>
  </si>
  <si>
    <t>B01GJSKYAW</t>
  </si>
  <si>
    <t>KIT3</t>
  </si>
  <si>
    <t>20974098</t>
  </si>
  <si>
    <t>151050</t>
  </si>
  <si>
    <t>4X4ATOGC</t>
  </si>
  <si>
    <t>YYZ4</t>
  </si>
  <si>
    <t>85C7P</t>
  </si>
  <si>
    <t>FLY</t>
  </si>
  <si>
    <t>20972530</t>
  </si>
  <si>
    <t>150828</t>
  </si>
  <si>
    <t xml:space="preserve">ZHAOQING GAO YAO WANG TAK IND. CO. LTD. </t>
  </si>
  <si>
    <t>2MX4UVSQ</t>
  </si>
  <si>
    <t>385Z</t>
  </si>
  <si>
    <t>B0725SMCNR</t>
  </si>
  <si>
    <t>Validated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</si>
</sst>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>
    <font>
      <sz val="11"/>
      <color theme="1"/>
      <name val="宋体"/>
      <family val="2"/>
      <scheme val="minor"/>
    </font>
    <font>
      <sz val="11"/>
      <name val="Arail"/>
    </font>
    <font>
      <sz val="11"/>
      <color rgb="FFFF0000"/>
      <name val="Arail"/>
    </font>
    <font>
      <b/>
      <sz val="16"/>
      <name val="Arail"/>
    </font>
    <font>
      <b/>
      <sz val="9"/>
      <name val="Arail"/>
    </font>
    <font>
      <b/>
      <sz val="12"/>
      <name val="Arail"/>
    </font>
    <font>
      <b/>
      <sz val="10"/>
      <name val="Arai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176" fontId="1" fillId="0" borderId="1" xfId="0" applyNumberFormat="1" applyFont="1" applyBorder="1"/>
    <xf numFmtId="0" fontId="5" fillId="0" borderId="1" xfId="0" applyFont="1" applyBorder="1"/>
    <xf numFmtId="2" fontId="5" fillId="0" borderId="1" xfId="0" applyNumberFormat="1" applyFont="1" applyBorder="1"/>
    <xf numFmtId="176" fontId="5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workbookViewId="0">
      <selection activeCell="U7" sqref="U7"/>
    </sheetView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>
        <v>50</v>
      </c>
      <c r="J3" s="4">
        <v>45605</v>
      </c>
      <c r="K3" s="4">
        <v>45612</v>
      </c>
      <c r="L3" s="4">
        <v>45604</v>
      </c>
      <c r="M3" s="3">
        <v>1</v>
      </c>
      <c r="N3" s="3">
        <v>5.6</v>
      </c>
      <c r="O3" s="3">
        <v>6.5</v>
      </c>
      <c r="P3" s="3">
        <v>3.5499999999999997E-2</v>
      </c>
      <c r="Q3" s="3">
        <f>I3/M3</f>
        <v>50</v>
      </c>
      <c r="R3" s="5">
        <f>Q3*N3</f>
        <v>280</v>
      </c>
      <c r="S3" s="5">
        <f>Q3*O3</f>
        <v>325</v>
      </c>
      <c r="T3" s="6">
        <f>Q3*P3</f>
        <v>1.7749999999999999</v>
      </c>
      <c r="U3" s="16" t="s">
        <v>34</v>
      </c>
      <c r="V3" s="3" t="s">
        <v>35</v>
      </c>
    </row>
    <row r="4" spans="1:22" ht="15.75">
      <c r="A4" s="7"/>
      <c r="B4" s="7"/>
      <c r="C4" s="7"/>
      <c r="D4" s="7"/>
      <c r="E4" s="7"/>
      <c r="F4" s="7"/>
      <c r="G4" s="7"/>
      <c r="H4" s="7"/>
      <c r="I4" s="7">
        <f>SUM(I3:I3)</f>
        <v>50</v>
      </c>
      <c r="J4" s="7"/>
      <c r="K4" s="7"/>
      <c r="L4" s="7"/>
      <c r="M4" s="7"/>
      <c r="N4" s="7"/>
      <c r="O4" s="7"/>
      <c r="P4" s="7"/>
      <c r="Q4" s="7">
        <f>SUM(Q3:Q3)</f>
        <v>50</v>
      </c>
      <c r="R4" s="8">
        <f>SUM(R3:R3)</f>
        <v>280</v>
      </c>
      <c r="S4" s="8">
        <f>SUM(S3:S3)</f>
        <v>325</v>
      </c>
      <c r="T4" s="9">
        <f>SUM(T3:T3)</f>
        <v>1.7749999999999999</v>
      </c>
      <c r="U4" s="7"/>
      <c r="V4" s="7"/>
    </row>
    <row r="5" spans="1:2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U3"/>
  </mergeCells>
  <phoneticPr fontId="7" type="noConversion"/>
  <pageMargins left="0.5" right="0.5" top="1" bottom="1" header="0.5" footer="0.5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"/>
  <sheetViews>
    <sheetView workbookViewId="0"/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26</v>
      </c>
      <c r="B3" s="3" t="s">
        <v>36</v>
      </c>
      <c r="C3" s="3" t="s">
        <v>37</v>
      </c>
      <c r="D3" s="3" t="s">
        <v>38</v>
      </c>
      <c r="E3" s="3" t="s">
        <v>30</v>
      </c>
      <c r="F3" s="3" t="s">
        <v>39</v>
      </c>
      <c r="G3" s="3" t="s">
        <v>40</v>
      </c>
      <c r="H3" s="3" t="s">
        <v>41</v>
      </c>
      <c r="I3" s="3">
        <v>57</v>
      </c>
      <c r="J3" s="4">
        <v>45605</v>
      </c>
      <c r="K3" s="4">
        <v>45612</v>
      </c>
      <c r="L3" s="4">
        <v>45604</v>
      </c>
      <c r="M3" s="3">
        <v>1</v>
      </c>
      <c r="N3" s="3">
        <v>4.72</v>
      </c>
      <c r="O3" s="3">
        <v>5.5</v>
      </c>
      <c r="P3" s="3">
        <v>3.4700000000000002E-2</v>
      </c>
      <c r="Q3" s="3">
        <f>I3/M3</f>
        <v>57</v>
      </c>
      <c r="R3" s="5">
        <f>Q3*N3</f>
        <v>269.03999999999996</v>
      </c>
      <c r="S3" s="5">
        <f>Q3*O3</f>
        <v>313.5</v>
      </c>
      <c r="T3" s="6">
        <f>Q3*P3</f>
        <v>1.9779</v>
      </c>
      <c r="U3" s="16" t="s">
        <v>34</v>
      </c>
      <c r="V3" s="3" t="s">
        <v>42</v>
      </c>
    </row>
    <row r="4" spans="1:22" ht="15.75">
      <c r="A4" s="7"/>
      <c r="B4" s="7"/>
      <c r="C4" s="7"/>
      <c r="D4" s="7"/>
      <c r="E4" s="7"/>
      <c r="F4" s="7"/>
      <c r="G4" s="7"/>
      <c r="H4" s="7"/>
      <c r="I4" s="7">
        <f>SUM(I3:I3)</f>
        <v>57</v>
      </c>
      <c r="J4" s="7"/>
      <c r="K4" s="7"/>
      <c r="L4" s="7"/>
      <c r="M4" s="7"/>
      <c r="N4" s="7"/>
      <c r="O4" s="7"/>
      <c r="P4" s="7"/>
      <c r="Q4" s="7">
        <f>SUM(Q3:Q3)</f>
        <v>57</v>
      </c>
      <c r="R4" s="8">
        <f>SUM(R3:R3)</f>
        <v>269.03999999999996</v>
      </c>
      <c r="S4" s="8">
        <f>SUM(S3:S3)</f>
        <v>313.5</v>
      </c>
      <c r="T4" s="9">
        <f>SUM(T3:T3)</f>
        <v>1.9779</v>
      </c>
      <c r="U4" s="7"/>
      <c r="V4" s="7"/>
    </row>
    <row r="5" spans="1:2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U3"/>
  </mergeCells>
  <phoneticPr fontId="7" type="noConversion"/>
  <pageMargins left="0.5" right="0.5" top="1" bottom="1" header="0.5" footer="0.5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4"/>
  <sheetViews>
    <sheetView tabSelected="1" workbookViewId="0">
      <selection activeCell="B26" sqref="B26"/>
    </sheetView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43</v>
      </c>
      <c r="B3" s="3" t="s">
        <v>44</v>
      </c>
      <c r="C3" s="3" t="s">
        <v>45</v>
      </c>
      <c r="D3" s="3" t="s">
        <v>46</v>
      </c>
      <c r="E3" s="3" t="s">
        <v>30</v>
      </c>
      <c r="F3" s="3" t="s">
        <v>47</v>
      </c>
      <c r="G3" s="3" t="s">
        <v>48</v>
      </c>
      <c r="H3" s="3" t="s">
        <v>49</v>
      </c>
      <c r="I3" s="3">
        <v>2200</v>
      </c>
      <c r="J3" s="4">
        <v>45605</v>
      </c>
      <c r="K3" s="4">
        <v>45612</v>
      </c>
      <c r="L3" s="4">
        <v>45604</v>
      </c>
      <c r="M3" s="3">
        <v>1</v>
      </c>
      <c r="N3" s="3">
        <v>2</v>
      </c>
      <c r="O3" s="3">
        <v>2.5</v>
      </c>
      <c r="P3" s="3">
        <v>2.5499999999999998E-2</v>
      </c>
      <c r="Q3" s="3">
        <f t="shared" ref="Q3:Q13" si="0">I3/M3</f>
        <v>2200</v>
      </c>
      <c r="R3" s="5">
        <f t="shared" ref="R3:R13" si="1">Q3*N3</f>
        <v>4400</v>
      </c>
      <c r="S3" s="5">
        <f t="shared" ref="S3:S13" si="2">Q3*O3</f>
        <v>5500</v>
      </c>
      <c r="T3" s="6">
        <f t="shared" ref="T3:T13" si="3">Q3*P3</f>
        <v>56.099999999999994</v>
      </c>
      <c r="U3" s="16" t="s">
        <v>50</v>
      </c>
      <c r="V3" s="3" t="s">
        <v>51</v>
      </c>
    </row>
    <row r="4" spans="1:22" ht="14.25">
      <c r="A4" s="3" t="s">
        <v>43</v>
      </c>
      <c r="B4" s="3" t="s">
        <v>52</v>
      </c>
      <c r="C4" s="3" t="s">
        <v>53</v>
      </c>
      <c r="D4" s="3" t="s">
        <v>46</v>
      </c>
      <c r="E4" s="3" t="s">
        <v>30</v>
      </c>
      <c r="F4" s="3" t="s">
        <v>54</v>
      </c>
      <c r="G4" s="3" t="s">
        <v>55</v>
      </c>
      <c r="H4" s="3" t="s">
        <v>56</v>
      </c>
      <c r="I4" s="3">
        <v>60</v>
      </c>
      <c r="J4" s="4">
        <v>45605</v>
      </c>
      <c r="K4" s="4">
        <v>45612</v>
      </c>
      <c r="L4" s="4">
        <v>45604</v>
      </c>
      <c r="M4" s="3">
        <v>1</v>
      </c>
      <c r="N4" s="3">
        <v>14.2</v>
      </c>
      <c r="O4" s="3">
        <v>15.9</v>
      </c>
      <c r="P4" s="3">
        <v>8.8800000000000004E-2</v>
      </c>
      <c r="Q4" s="3">
        <f t="shared" si="0"/>
        <v>60</v>
      </c>
      <c r="R4" s="5">
        <f t="shared" si="1"/>
        <v>852</v>
      </c>
      <c r="S4" s="5">
        <f t="shared" si="2"/>
        <v>954</v>
      </c>
      <c r="T4" s="6">
        <f t="shared" si="3"/>
        <v>5.3280000000000003</v>
      </c>
      <c r="U4" s="17"/>
      <c r="V4" s="3" t="s">
        <v>57</v>
      </c>
    </row>
    <row r="5" spans="1:22" ht="14.25">
      <c r="A5" s="3" t="s">
        <v>43</v>
      </c>
      <c r="B5" s="3" t="s">
        <v>58</v>
      </c>
      <c r="C5" s="3" t="s">
        <v>59</v>
      </c>
      <c r="D5" s="3" t="s">
        <v>46</v>
      </c>
      <c r="E5" s="3" t="s">
        <v>30</v>
      </c>
      <c r="F5" s="3" t="s">
        <v>60</v>
      </c>
      <c r="G5" s="3" t="s">
        <v>48</v>
      </c>
      <c r="H5" s="3" t="s">
        <v>49</v>
      </c>
      <c r="I5" s="3">
        <v>50</v>
      </c>
      <c r="J5" s="4">
        <v>45605</v>
      </c>
      <c r="K5" s="4">
        <v>45612</v>
      </c>
      <c r="L5" s="4">
        <v>45604</v>
      </c>
      <c r="M5" s="3">
        <v>1</v>
      </c>
      <c r="N5" s="3">
        <v>2</v>
      </c>
      <c r="O5" s="3">
        <v>2.5</v>
      </c>
      <c r="P5" s="3">
        <v>2.5499999999999998E-2</v>
      </c>
      <c r="Q5" s="3">
        <f t="shared" si="0"/>
        <v>50</v>
      </c>
      <c r="R5" s="5">
        <f t="shared" si="1"/>
        <v>100</v>
      </c>
      <c r="S5" s="5">
        <f t="shared" si="2"/>
        <v>125</v>
      </c>
      <c r="T5" s="6">
        <f t="shared" si="3"/>
        <v>1.2749999999999999</v>
      </c>
      <c r="U5" s="17"/>
      <c r="V5" s="3" t="s">
        <v>61</v>
      </c>
    </row>
    <row r="6" spans="1:22" ht="14.25">
      <c r="A6" s="3" t="s">
        <v>43</v>
      </c>
      <c r="B6" s="3" t="s">
        <v>62</v>
      </c>
      <c r="C6" s="3" t="s">
        <v>63</v>
      </c>
      <c r="D6" s="3" t="s">
        <v>46</v>
      </c>
      <c r="E6" s="3" t="s">
        <v>30</v>
      </c>
      <c r="F6" s="3" t="s">
        <v>64</v>
      </c>
      <c r="G6" s="3" t="s">
        <v>65</v>
      </c>
      <c r="H6" s="3" t="s">
        <v>66</v>
      </c>
      <c r="I6" s="3">
        <v>76</v>
      </c>
      <c r="J6" s="4">
        <v>45605</v>
      </c>
      <c r="K6" s="4">
        <v>45612</v>
      </c>
      <c r="L6" s="4">
        <v>45604</v>
      </c>
      <c r="M6" s="3">
        <v>1</v>
      </c>
      <c r="N6" s="3">
        <v>6.2</v>
      </c>
      <c r="O6" s="3">
        <v>7.44</v>
      </c>
      <c r="P6" s="3">
        <v>6.1100000000000002E-2</v>
      </c>
      <c r="Q6" s="3">
        <f t="shared" si="0"/>
        <v>76</v>
      </c>
      <c r="R6" s="5">
        <f t="shared" si="1"/>
        <v>471.2</v>
      </c>
      <c r="S6" s="5">
        <f t="shared" si="2"/>
        <v>565.44000000000005</v>
      </c>
      <c r="T6" s="6">
        <f t="shared" si="3"/>
        <v>4.6436000000000002</v>
      </c>
      <c r="U6" s="17"/>
      <c r="V6" s="3" t="s">
        <v>35</v>
      </c>
    </row>
    <row r="7" spans="1:22" ht="14.25">
      <c r="A7" s="3" t="s">
        <v>43</v>
      </c>
      <c r="B7" s="3" t="s">
        <v>67</v>
      </c>
      <c r="C7" s="3" t="s">
        <v>68</v>
      </c>
      <c r="D7" s="3" t="s">
        <v>46</v>
      </c>
      <c r="E7" s="3" t="s">
        <v>30</v>
      </c>
      <c r="F7" s="3" t="s">
        <v>69</v>
      </c>
      <c r="G7" s="3" t="s">
        <v>70</v>
      </c>
      <c r="H7" s="3" t="s">
        <v>71</v>
      </c>
      <c r="I7" s="3">
        <v>84</v>
      </c>
      <c r="J7" s="4">
        <v>45605</v>
      </c>
      <c r="K7" s="4">
        <v>45612</v>
      </c>
      <c r="L7" s="4">
        <v>45604</v>
      </c>
      <c r="M7" s="3">
        <v>6</v>
      </c>
      <c r="N7" s="3">
        <v>6.72</v>
      </c>
      <c r="O7" s="3">
        <v>7.17</v>
      </c>
      <c r="P7" s="3">
        <v>3.5799999999999998E-2</v>
      </c>
      <c r="Q7" s="3">
        <f t="shared" si="0"/>
        <v>14</v>
      </c>
      <c r="R7" s="5">
        <f t="shared" si="1"/>
        <v>94.08</v>
      </c>
      <c r="S7" s="5">
        <f t="shared" si="2"/>
        <v>100.38</v>
      </c>
      <c r="T7" s="6">
        <f t="shared" si="3"/>
        <v>0.50119999999999998</v>
      </c>
      <c r="U7" s="17"/>
      <c r="V7" s="3" t="s">
        <v>51</v>
      </c>
    </row>
    <row r="8" spans="1:22" ht="14.25">
      <c r="A8" s="3" t="s">
        <v>43</v>
      </c>
      <c r="B8" s="3" t="s">
        <v>72</v>
      </c>
      <c r="C8" s="3" t="s">
        <v>73</v>
      </c>
      <c r="D8" s="3" t="s">
        <v>46</v>
      </c>
      <c r="E8" s="3" t="s">
        <v>30</v>
      </c>
      <c r="F8" s="3" t="s">
        <v>74</v>
      </c>
      <c r="G8" s="3" t="s">
        <v>75</v>
      </c>
      <c r="H8" s="3" t="s">
        <v>76</v>
      </c>
      <c r="I8" s="3">
        <v>50</v>
      </c>
      <c r="J8" s="4">
        <v>45605</v>
      </c>
      <c r="K8" s="4">
        <v>45612</v>
      </c>
      <c r="L8" s="4">
        <v>45604</v>
      </c>
      <c r="M8" s="3">
        <v>1</v>
      </c>
      <c r="N8" s="3">
        <v>2</v>
      </c>
      <c r="O8" s="3">
        <v>2.5</v>
      </c>
      <c r="P8" s="3">
        <v>2.5499999999999998E-2</v>
      </c>
      <c r="Q8" s="3">
        <f t="shared" si="0"/>
        <v>50</v>
      </c>
      <c r="R8" s="5">
        <f t="shared" si="1"/>
        <v>100</v>
      </c>
      <c r="S8" s="5">
        <f t="shared" si="2"/>
        <v>125</v>
      </c>
      <c r="T8" s="6">
        <f t="shared" si="3"/>
        <v>1.2749999999999999</v>
      </c>
      <c r="U8" s="17"/>
      <c r="V8" s="3" t="s">
        <v>77</v>
      </c>
    </row>
    <row r="9" spans="1:22" ht="14.25">
      <c r="A9" s="3" t="s">
        <v>43</v>
      </c>
      <c r="B9" s="3" t="s">
        <v>78</v>
      </c>
      <c r="C9" s="3" t="s">
        <v>79</v>
      </c>
      <c r="D9" s="3" t="s">
        <v>46</v>
      </c>
      <c r="E9" s="3" t="s">
        <v>30</v>
      </c>
      <c r="F9" s="11" t="s">
        <v>80</v>
      </c>
      <c r="G9" s="11" t="s">
        <v>81</v>
      </c>
      <c r="H9" s="11" t="s">
        <v>82</v>
      </c>
      <c r="I9" s="11">
        <v>3</v>
      </c>
      <c r="J9" s="4">
        <v>45605</v>
      </c>
      <c r="K9" s="4">
        <v>45612</v>
      </c>
      <c r="L9" s="4">
        <v>45604</v>
      </c>
      <c r="M9" s="3">
        <v>1</v>
      </c>
      <c r="N9" s="3">
        <v>4.5</v>
      </c>
      <c r="O9" s="3">
        <v>5.0999999999999996</v>
      </c>
      <c r="P9" s="3">
        <v>3.2399999999999998E-2</v>
      </c>
      <c r="Q9" s="3">
        <f t="shared" si="0"/>
        <v>3</v>
      </c>
      <c r="R9" s="5">
        <f t="shared" si="1"/>
        <v>13.5</v>
      </c>
      <c r="S9" s="5">
        <f t="shared" si="2"/>
        <v>15.299999999999999</v>
      </c>
      <c r="T9" s="6">
        <f t="shared" si="3"/>
        <v>9.7199999999999995E-2</v>
      </c>
      <c r="U9" s="17"/>
      <c r="V9" s="3" t="s">
        <v>83</v>
      </c>
    </row>
    <row r="10" spans="1:22" ht="14.25">
      <c r="A10" s="3" t="s">
        <v>43</v>
      </c>
      <c r="B10" s="3" t="s">
        <v>84</v>
      </c>
      <c r="C10" s="3" t="s">
        <v>85</v>
      </c>
      <c r="D10" s="3" t="s">
        <v>46</v>
      </c>
      <c r="E10" s="3" t="s">
        <v>30</v>
      </c>
      <c r="F10" s="3" t="s">
        <v>86</v>
      </c>
      <c r="G10" s="3" t="s">
        <v>87</v>
      </c>
      <c r="H10" s="3" t="s">
        <v>88</v>
      </c>
      <c r="I10" s="3">
        <v>93</v>
      </c>
      <c r="J10" s="4">
        <v>45605</v>
      </c>
      <c r="K10" s="4">
        <v>45612</v>
      </c>
      <c r="L10" s="4">
        <v>45604</v>
      </c>
      <c r="M10" s="3">
        <v>1</v>
      </c>
      <c r="N10" s="3">
        <v>4.5</v>
      </c>
      <c r="O10" s="3">
        <v>5.0999999999999996</v>
      </c>
      <c r="P10" s="3">
        <v>3.2399999999999998E-2</v>
      </c>
      <c r="Q10" s="3">
        <f t="shared" si="0"/>
        <v>93</v>
      </c>
      <c r="R10" s="5">
        <f t="shared" si="1"/>
        <v>418.5</v>
      </c>
      <c r="S10" s="5">
        <f t="shared" si="2"/>
        <v>474.29999999999995</v>
      </c>
      <c r="T10" s="6">
        <f t="shared" si="3"/>
        <v>3.0131999999999999</v>
      </c>
      <c r="U10" s="17"/>
      <c r="V10" s="3" t="s">
        <v>42</v>
      </c>
    </row>
    <row r="11" spans="1:22" ht="14.25">
      <c r="A11" s="3" t="s">
        <v>43</v>
      </c>
      <c r="B11" s="3" t="s">
        <v>89</v>
      </c>
      <c r="C11" s="3" t="s">
        <v>90</v>
      </c>
      <c r="D11" s="3" t="s">
        <v>46</v>
      </c>
      <c r="E11" s="3" t="s">
        <v>30</v>
      </c>
      <c r="F11" s="3" t="s">
        <v>91</v>
      </c>
      <c r="G11" s="3" t="s">
        <v>70</v>
      </c>
      <c r="H11" s="3" t="s">
        <v>71</v>
      </c>
      <c r="I11" s="3">
        <v>54</v>
      </c>
      <c r="J11" s="4">
        <v>45605</v>
      </c>
      <c r="K11" s="4">
        <v>45612</v>
      </c>
      <c r="L11" s="4">
        <v>45604</v>
      </c>
      <c r="M11" s="3">
        <v>6</v>
      </c>
      <c r="N11" s="3">
        <v>6.72</v>
      </c>
      <c r="O11" s="3">
        <v>7.17</v>
      </c>
      <c r="P11" s="3">
        <v>3.5799999999999998E-2</v>
      </c>
      <c r="Q11" s="3">
        <f t="shared" si="0"/>
        <v>9</v>
      </c>
      <c r="R11" s="5">
        <f t="shared" si="1"/>
        <v>60.48</v>
      </c>
      <c r="S11" s="5">
        <f t="shared" si="2"/>
        <v>64.53</v>
      </c>
      <c r="T11" s="6">
        <f t="shared" si="3"/>
        <v>0.32219999999999999</v>
      </c>
      <c r="U11" s="17"/>
      <c r="V11" s="3" t="s">
        <v>77</v>
      </c>
    </row>
    <row r="12" spans="1:22" ht="14.25">
      <c r="A12" s="3" t="s">
        <v>43</v>
      </c>
      <c r="B12" s="3" t="s">
        <v>92</v>
      </c>
      <c r="C12" s="3" t="s">
        <v>93</v>
      </c>
      <c r="D12" s="3" t="s">
        <v>46</v>
      </c>
      <c r="E12" s="3" t="s">
        <v>30</v>
      </c>
      <c r="F12" s="3" t="s">
        <v>94</v>
      </c>
      <c r="G12" s="3" t="s">
        <v>75</v>
      </c>
      <c r="H12" s="3" t="s">
        <v>76</v>
      </c>
      <c r="I12" s="3">
        <v>61</v>
      </c>
      <c r="J12" s="4">
        <v>45605</v>
      </c>
      <c r="K12" s="4">
        <v>45612</v>
      </c>
      <c r="L12" s="4">
        <v>45604</v>
      </c>
      <c r="M12" s="3">
        <v>1</v>
      </c>
      <c r="N12" s="3">
        <v>2</v>
      </c>
      <c r="O12" s="3">
        <v>2.5</v>
      </c>
      <c r="P12" s="3">
        <v>2.5499999999999998E-2</v>
      </c>
      <c r="Q12" s="3">
        <f t="shared" si="0"/>
        <v>61</v>
      </c>
      <c r="R12" s="5">
        <f t="shared" si="1"/>
        <v>122</v>
      </c>
      <c r="S12" s="5">
        <f t="shared" si="2"/>
        <v>152.5</v>
      </c>
      <c r="T12" s="6">
        <f t="shared" si="3"/>
        <v>1.5554999999999999</v>
      </c>
      <c r="U12" s="17"/>
      <c r="V12" s="3" t="s">
        <v>51</v>
      </c>
    </row>
    <row r="13" spans="1:22" ht="14.25">
      <c r="A13" s="3" t="s">
        <v>43</v>
      </c>
      <c r="B13" s="3" t="s">
        <v>95</v>
      </c>
      <c r="C13" s="3" t="s">
        <v>96</v>
      </c>
      <c r="D13" s="3" t="s">
        <v>46</v>
      </c>
      <c r="E13" s="3" t="s">
        <v>30</v>
      </c>
      <c r="F13" s="3" t="s">
        <v>97</v>
      </c>
      <c r="G13" s="3" t="s">
        <v>98</v>
      </c>
      <c r="H13" s="3" t="s">
        <v>99</v>
      </c>
      <c r="I13" s="3">
        <v>84</v>
      </c>
      <c r="J13" s="4">
        <v>45605</v>
      </c>
      <c r="K13" s="4">
        <v>45612</v>
      </c>
      <c r="L13" s="4">
        <v>45604</v>
      </c>
      <c r="M13" s="3">
        <v>4</v>
      </c>
      <c r="N13" s="3">
        <v>6</v>
      </c>
      <c r="O13" s="3">
        <v>8.16</v>
      </c>
      <c r="P13" s="3">
        <v>4.2599999999999999E-2</v>
      </c>
      <c r="Q13" s="3">
        <f t="shared" si="0"/>
        <v>21</v>
      </c>
      <c r="R13" s="5">
        <f t="shared" si="1"/>
        <v>126</v>
      </c>
      <c r="S13" s="5">
        <f t="shared" si="2"/>
        <v>171.36</v>
      </c>
      <c r="T13" s="6">
        <f t="shared" si="3"/>
        <v>0.89459999999999995</v>
      </c>
      <c r="U13" s="18"/>
      <c r="V13" s="3" t="s">
        <v>51</v>
      </c>
    </row>
    <row r="14" spans="1:22" ht="15.75">
      <c r="A14" s="7"/>
      <c r="B14" s="7"/>
      <c r="C14" s="7"/>
      <c r="D14" s="7"/>
      <c r="E14" s="7"/>
      <c r="F14" s="7"/>
      <c r="G14" s="7"/>
      <c r="H14" s="7"/>
      <c r="I14" s="7">
        <f>SUM(I3:I13)</f>
        <v>2815</v>
      </c>
      <c r="J14" s="7"/>
      <c r="K14" s="7"/>
      <c r="L14" s="7"/>
      <c r="M14" s="7"/>
      <c r="N14" s="7"/>
      <c r="O14" s="7"/>
      <c r="P14" s="7"/>
      <c r="Q14" s="7">
        <f>SUM(Q3:Q13)</f>
        <v>2637</v>
      </c>
      <c r="R14" s="8">
        <f>SUM(R3:R13)</f>
        <v>6757.7599999999993</v>
      </c>
      <c r="S14" s="8">
        <f>SUM(S3:S13)</f>
        <v>8247.8100000000013</v>
      </c>
      <c r="T14" s="9">
        <f>SUM(T3:T13)</f>
        <v>75.005499999999984</v>
      </c>
      <c r="U14" s="7"/>
      <c r="V14" s="7"/>
    </row>
    <row r="15" spans="1:22" ht="14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50.1" customHeight="1">
      <c r="A16" s="1" t="s">
        <v>0</v>
      </c>
      <c r="B16" s="1"/>
      <c r="C16" s="1"/>
      <c r="D16" s="1"/>
      <c r="E16" s="1"/>
      <c r="F16" s="1"/>
      <c r="G16" s="1" t="s">
        <v>1</v>
      </c>
      <c r="H16" s="1"/>
      <c r="I16" s="1"/>
      <c r="J16" s="1" t="s">
        <v>2</v>
      </c>
      <c r="K16" s="1" t="s">
        <v>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36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 t="s">
        <v>14</v>
      </c>
      <c r="L17" s="2" t="s">
        <v>15</v>
      </c>
      <c r="M17" s="2" t="s">
        <v>16</v>
      </c>
      <c r="N17" s="2" t="s">
        <v>17</v>
      </c>
      <c r="O17" s="2" t="s">
        <v>18</v>
      </c>
      <c r="P17" s="2" t="s">
        <v>19</v>
      </c>
      <c r="Q17" s="2" t="s">
        <v>20</v>
      </c>
      <c r="R17" s="2" t="s">
        <v>21</v>
      </c>
      <c r="S17" s="2" t="s">
        <v>22</v>
      </c>
      <c r="T17" s="2" t="s">
        <v>23</v>
      </c>
      <c r="U17" s="2" t="s">
        <v>24</v>
      </c>
      <c r="V17" s="2" t="s">
        <v>25</v>
      </c>
    </row>
    <row r="18" spans="1:22" ht="14.25">
      <c r="A18" s="3" t="s">
        <v>43</v>
      </c>
      <c r="B18" s="3" t="s">
        <v>100</v>
      </c>
      <c r="C18" s="3" t="s">
        <v>101</v>
      </c>
      <c r="D18" s="3" t="s">
        <v>46</v>
      </c>
      <c r="E18" s="3" t="s">
        <v>30</v>
      </c>
      <c r="F18" s="3" t="s">
        <v>102</v>
      </c>
      <c r="G18" s="3" t="s">
        <v>48</v>
      </c>
      <c r="H18" s="3" t="s">
        <v>49</v>
      </c>
      <c r="I18" s="3">
        <v>50</v>
      </c>
      <c r="J18" s="4">
        <v>45605</v>
      </c>
      <c r="K18" s="4">
        <v>45612</v>
      </c>
      <c r="L18" s="4">
        <v>45604</v>
      </c>
      <c r="M18" s="3">
        <v>1</v>
      </c>
      <c r="N18" s="3">
        <v>2</v>
      </c>
      <c r="O18" s="3">
        <v>2.5</v>
      </c>
      <c r="P18" s="3">
        <v>2.5499999999999998E-2</v>
      </c>
      <c r="Q18" s="3">
        <f>I18/M18</f>
        <v>50</v>
      </c>
      <c r="R18" s="5">
        <f>Q18*N18</f>
        <v>100</v>
      </c>
      <c r="S18" s="5">
        <f>Q18*O18</f>
        <v>125</v>
      </c>
      <c r="T18" s="6">
        <f>Q18*P18</f>
        <v>1.2749999999999999</v>
      </c>
      <c r="U18" s="16" t="s">
        <v>34</v>
      </c>
      <c r="V18" s="3" t="s">
        <v>83</v>
      </c>
    </row>
    <row r="19" spans="1:22" ht="14.25">
      <c r="A19" s="3" t="s">
        <v>43</v>
      </c>
      <c r="B19" s="3" t="s">
        <v>78</v>
      </c>
      <c r="C19" s="3" t="s">
        <v>79</v>
      </c>
      <c r="D19" s="3" t="s">
        <v>46</v>
      </c>
      <c r="E19" s="3" t="s">
        <v>30</v>
      </c>
      <c r="F19" s="11" t="s">
        <v>80</v>
      </c>
      <c r="G19" s="11" t="s">
        <v>81</v>
      </c>
      <c r="H19" s="11" t="s">
        <v>82</v>
      </c>
      <c r="I19" s="11">
        <v>48</v>
      </c>
      <c r="J19" s="4">
        <v>45605</v>
      </c>
      <c r="K19" s="4">
        <v>45612</v>
      </c>
      <c r="L19" s="4">
        <v>45604</v>
      </c>
      <c r="M19" s="3">
        <v>1</v>
      </c>
      <c r="N19" s="3">
        <v>4.5</v>
      </c>
      <c r="O19" s="3">
        <v>5.0999999999999996</v>
      </c>
      <c r="P19" s="3">
        <v>3.2399999999999998E-2</v>
      </c>
      <c r="Q19" s="3">
        <f>I19/M19</f>
        <v>48</v>
      </c>
      <c r="R19" s="5">
        <f>Q19*N19</f>
        <v>216</v>
      </c>
      <c r="S19" s="5">
        <f>Q19*O19</f>
        <v>244.79999999999998</v>
      </c>
      <c r="T19" s="6">
        <f>Q19*P19</f>
        <v>1.5551999999999999</v>
      </c>
      <c r="U19" s="17"/>
      <c r="V19" s="3" t="s">
        <v>83</v>
      </c>
    </row>
    <row r="20" spans="1:22" ht="14.25">
      <c r="A20" s="3" t="s">
        <v>43</v>
      </c>
      <c r="B20" s="3" t="s">
        <v>103</v>
      </c>
      <c r="C20" s="3" t="s">
        <v>104</v>
      </c>
      <c r="D20" s="3" t="s">
        <v>46</v>
      </c>
      <c r="E20" s="3" t="s">
        <v>30</v>
      </c>
      <c r="F20" s="3" t="s">
        <v>105</v>
      </c>
      <c r="G20" s="3" t="s">
        <v>48</v>
      </c>
      <c r="H20" s="3" t="s">
        <v>49</v>
      </c>
      <c r="I20" s="3">
        <v>50</v>
      </c>
      <c r="J20" s="4">
        <v>45605</v>
      </c>
      <c r="K20" s="4">
        <v>45612</v>
      </c>
      <c r="L20" s="4">
        <v>45604</v>
      </c>
      <c r="M20" s="3">
        <v>1</v>
      </c>
      <c r="N20" s="3">
        <v>2</v>
      </c>
      <c r="O20" s="3">
        <v>2.5</v>
      </c>
      <c r="P20" s="3">
        <v>2.5499999999999998E-2</v>
      </c>
      <c r="Q20" s="3">
        <f>I20/M20</f>
        <v>50</v>
      </c>
      <c r="R20" s="5">
        <f>Q20*N20</f>
        <v>100</v>
      </c>
      <c r="S20" s="5">
        <f>Q20*O20</f>
        <v>125</v>
      </c>
      <c r="T20" s="6">
        <f>Q20*P20</f>
        <v>1.2749999999999999</v>
      </c>
      <c r="U20" s="17"/>
      <c r="V20" s="3" t="s">
        <v>106</v>
      </c>
    </row>
    <row r="21" spans="1:22" ht="14.25">
      <c r="A21" s="3" t="s">
        <v>43</v>
      </c>
      <c r="B21" s="3" t="s">
        <v>107</v>
      </c>
      <c r="C21" s="3" t="s">
        <v>108</v>
      </c>
      <c r="D21" s="3" t="s">
        <v>46</v>
      </c>
      <c r="E21" s="3" t="s">
        <v>30</v>
      </c>
      <c r="F21" s="3" t="s">
        <v>109</v>
      </c>
      <c r="G21" s="3" t="s">
        <v>70</v>
      </c>
      <c r="H21" s="3" t="s">
        <v>71</v>
      </c>
      <c r="I21" s="3">
        <v>54</v>
      </c>
      <c r="J21" s="4">
        <v>45605</v>
      </c>
      <c r="K21" s="4">
        <v>45612</v>
      </c>
      <c r="L21" s="4">
        <v>45604</v>
      </c>
      <c r="M21" s="3">
        <v>6</v>
      </c>
      <c r="N21" s="3">
        <v>6.72</v>
      </c>
      <c r="O21" s="3">
        <v>7.17</v>
      </c>
      <c r="P21" s="3">
        <v>3.5799999999999998E-2</v>
      </c>
      <c r="Q21" s="3">
        <f>I21/M21</f>
        <v>9</v>
      </c>
      <c r="R21" s="5">
        <f>Q21*N21</f>
        <v>60.48</v>
      </c>
      <c r="S21" s="5">
        <f>Q21*O21</f>
        <v>64.53</v>
      </c>
      <c r="T21" s="6">
        <f>Q21*P21</f>
        <v>0.32219999999999999</v>
      </c>
      <c r="U21" s="18"/>
      <c r="V21" s="3" t="s">
        <v>106</v>
      </c>
    </row>
    <row r="22" spans="1:22" ht="15.75">
      <c r="A22" s="7"/>
      <c r="B22" s="7"/>
      <c r="C22" s="7"/>
      <c r="D22" s="7"/>
      <c r="E22" s="7"/>
      <c r="F22" s="7"/>
      <c r="G22" s="7"/>
      <c r="H22" s="7"/>
      <c r="I22" s="7">
        <f>SUM(I18:I21)</f>
        <v>202</v>
      </c>
      <c r="J22" s="7"/>
      <c r="K22" s="7"/>
      <c r="L22" s="7"/>
      <c r="M22" s="7"/>
      <c r="N22" s="7"/>
      <c r="O22" s="7"/>
      <c r="P22" s="7"/>
      <c r="Q22" s="7">
        <f>SUM(Q18:Q21)</f>
        <v>157</v>
      </c>
      <c r="R22" s="8">
        <f>SUM(R18:R21)</f>
        <v>476.48</v>
      </c>
      <c r="S22" s="8">
        <f>SUM(S18:S21)</f>
        <v>559.32999999999993</v>
      </c>
      <c r="T22" s="9">
        <f>SUM(T18:T21)</f>
        <v>4.4273999999999996</v>
      </c>
      <c r="U22" s="7"/>
      <c r="V22" s="7"/>
    </row>
    <row r="23" spans="1:22" ht="14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4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</sheetData>
  <mergeCells count="2">
    <mergeCell ref="U3:U13"/>
    <mergeCell ref="U18:U21"/>
  </mergeCells>
  <phoneticPr fontId="7" type="noConversion"/>
  <pageMargins left="0.5" right="0.5" top="1" bottom="1" header="0.5" footer="0.5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6"/>
  <sheetViews>
    <sheetView workbookViewId="0"/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110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111</v>
      </c>
      <c r="B3" s="3" t="s">
        <v>112</v>
      </c>
      <c r="C3" s="3" t="s">
        <v>113</v>
      </c>
      <c r="D3" s="3" t="s">
        <v>114</v>
      </c>
      <c r="E3" s="3" t="s">
        <v>30</v>
      </c>
      <c r="F3" s="3" t="s">
        <v>115</v>
      </c>
      <c r="G3" s="3" t="s">
        <v>116</v>
      </c>
      <c r="H3" s="3" t="s">
        <v>117</v>
      </c>
      <c r="I3" s="3">
        <v>63</v>
      </c>
      <c r="J3" s="4">
        <v>45605</v>
      </c>
      <c r="K3" s="4">
        <v>45612</v>
      </c>
      <c r="L3" s="4">
        <v>45604</v>
      </c>
      <c r="M3" s="3">
        <v>1</v>
      </c>
      <c r="N3" s="3">
        <v>1.89</v>
      </c>
      <c r="O3" s="3">
        <v>2.65</v>
      </c>
      <c r="P3" s="3">
        <v>3.0300000000000001E-2</v>
      </c>
      <c r="Q3" s="3">
        <f>I3/M3</f>
        <v>63</v>
      </c>
      <c r="R3" s="5">
        <f>Q3*N3</f>
        <v>119.07</v>
      </c>
      <c r="S3" s="5">
        <f>Q3*O3</f>
        <v>166.95</v>
      </c>
      <c r="T3" s="6">
        <f>Q3*P3</f>
        <v>1.9089</v>
      </c>
      <c r="U3" s="16" t="s">
        <v>34</v>
      </c>
      <c r="V3" s="3" t="s">
        <v>118</v>
      </c>
    </row>
    <row r="4" spans="1:22" ht="15.75">
      <c r="A4" s="7"/>
      <c r="B4" s="7"/>
      <c r="C4" s="7"/>
      <c r="D4" s="7"/>
      <c r="E4" s="7"/>
      <c r="F4" s="7"/>
      <c r="G4" s="7"/>
      <c r="H4" s="7"/>
      <c r="I4" s="7">
        <f>SUM(I3:I3)</f>
        <v>63</v>
      </c>
      <c r="J4" s="7"/>
      <c r="K4" s="7"/>
      <c r="L4" s="7"/>
      <c r="M4" s="7"/>
      <c r="N4" s="7"/>
      <c r="O4" s="7"/>
      <c r="P4" s="7"/>
      <c r="Q4" s="7">
        <f>SUM(Q3:Q3)</f>
        <v>63</v>
      </c>
      <c r="R4" s="8">
        <f>SUM(R3:R3)</f>
        <v>119.07</v>
      </c>
      <c r="S4" s="8">
        <f>SUM(S3:S3)</f>
        <v>166.95</v>
      </c>
      <c r="T4" s="9">
        <f>SUM(T3:T3)</f>
        <v>1.9089</v>
      </c>
      <c r="U4" s="7"/>
      <c r="V4" s="7"/>
    </row>
    <row r="5" spans="1:2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U3"/>
  </mergeCells>
  <phoneticPr fontId="7" type="noConversion"/>
  <pageMargins left="0.5" right="0.5" top="1" bottom="1" header="0.5" footer="0.5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1"/>
  <sheetViews>
    <sheetView workbookViewId="0"/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119</v>
      </c>
      <c r="B3" s="3" t="s">
        <v>120</v>
      </c>
      <c r="C3" s="3" t="s">
        <v>121</v>
      </c>
      <c r="D3" s="3" t="s">
        <v>122</v>
      </c>
      <c r="E3" s="3" t="s">
        <v>30</v>
      </c>
      <c r="F3" s="3" t="s">
        <v>123</v>
      </c>
      <c r="G3" s="3" t="s">
        <v>124</v>
      </c>
      <c r="H3" s="3" t="s">
        <v>125</v>
      </c>
      <c r="I3" s="3">
        <v>5000</v>
      </c>
      <c r="J3" s="4">
        <v>45605</v>
      </c>
      <c r="K3" s="4">
        <v>45612</v>
      </c>
      <c r="L3" s="4">
        <v>45604</v>
      </c>
      <c r="M3" s="3">
        <v>1</v>
      </c>
      <c r="N3" s="3">
        <v>2.1</v>
      </c>
      <c r="O3" s="3">
        <v>2.86</v>
      </c>
      <c r="P3" s="3">
        <v>2.5499999999999998E-2</v>
      </c>
      <c r="Q3" s="3">
        <f>I3/M3</f>
        <v>5000</v>
      </c>
      <c r="R3" s="5">
        <f>Q3*N3</f>
        <v>10500</v>
      </c>
      <c r="S3" s="5">
        <f>Q3*O3</f>
        <v>14300</v>
      </c>
      <c r="T3" s="6">
        <f>Q3*P3</f>
        <v>127.49999999999999</v>
      </c>
      <c r="U3" s="16" t="s">
        <v>34</v>
      </c>
      <c r="V3" s="3" t="s">
        <v>126</v>
      </c>
    </row>
    <row r="4" spans="1:22" ht="15.75">
      <c r="A4" s="7"/>
      <c r="B4" s="7"/>
      <c r="C4" s="7"/>
      <c r="D4" s="7"/>
      <c r="E4" s="7"/>
      <c r="F4" s="7"/>
      <c r="G4" s="7"/>
      <c r="H4" s="7"/>
      <c r="I4" s="7">
        <f>SUM(I3:I3)</f>
        <v>5000</v>
      </c>
      <c r="J4" s="7"/>
      <c r="K4" s="7"/>
      <c r="L4" s="7"/>
      <c r="M4" s="7"/>
      <c r="N4" s="7"/>
      <c r="O4" s="7"/>
      <c r="P4" s="7"/>
      <c r="Q4" s="7">
        <f>SUM(Q3:Q3)</f>
        <v>5000</v>
      </c>
      <c r="R4" s="8">
        <f>SUM(R3:R3)</f>
        <v>10500</v>
      </c>
      <c r="S4" s="8">
        <f>SUM(S3:S3)</f>
        <v>14300</v>
      </c>
      <c r="T4" s="9">
        <f>SUM(T3:T3)</f>
        <v>127.49999999999999</v>
      </c>
      <c r="U4" s="7"/>
      <c r="V4" s="7"/>
    </row>
    <row r="5" spans="1:2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50.1" customHeight="1">
      <c r="A6" s="1" t="s">
        <v>0</v>
      </c>
      <c r="B6" s="1"/>
      <c r="C6" s="1"/>
      <c r="D6" s="1"/>
      <c r="E6" s="1"/>
      <c r="F6" s="1"/>
      <c r="G6" s="1" t="s">
        <v>1</v>
      </c>
      <c r="H6" s="1"/>
      <c r="I6" s="1"/>
      <c r="J6" s="1" t="s">
        <v>2</v>
      </c>
      <c r="K6" s="1" t="s">
        <v>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6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</row>
    <row r="8" spans="1:22" ht="14.25">
      <c r="A8" s="3" t="s">
        <v>119</v>
      </c>
      <c r="B8" s="3" t="s">
        <v>127</v>
      </c>
      <c r="C8" s="3" t="s">
        <v>128</v>
      </c>
      <c r="D8" s="3" t="s">
        <v>122</v>
      </c>
      <c r="E8" s="3" t="s">
        <v>30</v>
      </c>
      <c r="F8" s="3" t="s">
        <v>129</v>
      </c>
      <c r="G8" s="3" t="s">
        <v>124</v>
      </c>
      <c r="H8" s="3" t="s">
        <v>125</v>
      </c>
      <c r="I8" s="3">
        <v>50</v>
      </c>
      <c r="J8" s="4">
        <v>45605</v>
      </c>
      <c r="K8" s="4">
        <v>45612</v>
      </c>
      <c r="L8" s="4">
        <v>45604</v>
      </c>
      <c r="M8" s="3">
        <v>1</v>
      </c>
      <c r="N8" s="3">
        <v>2.1</v>
      </c>
      <c r="O8" s="3">
        <v>2.86</v>
      </c>
      <c r="P8" s="3">
        <v>2.5499999999999998E-2</v>
      </c>
      <c r="Q8" s="3">
        <f>I8/M8</f>
        <v>50</v>
      </c>
      <c r="R8" s="5">
        <f>Q8*N8</f>
        <v>105</v>
      </c>
      <c r="S8" s="5">
        <f>Q8*O8</f>
        <v>143</v>
      </c>
      <c r="T8" s="6">
        <f>Q8*P8</f>
        <v>1.2749999999999999</v>
      </c>
      <c r="U8" s="16" t="s">
        <v>34</v>
      </c>
      <c r="V8" s="3" t="s">
        <v>130</v>
      </c>
    </row>
    <row r="9" spans="1:22" ht="15.75">
      <c r="A9" s="7"/>
      <c r="B9" s="7"/>
      <c r="C9" s="7"/>
      <c r="D9" s="7"/>
      <c r="E9" s="7"/>
      <c r="F9" s="7"/>
      <c r="G9" s="7"/>
      <c r="H9" s="7"/>
      <c r="I9" s="7">
        <f>SUM(I8:I8)</f>
        <v>50</v>
      </c>
      <c r="J9" s="7"/>
      <c r="K9" s="7"/>
      <c r="L9" s="7"/>
      <c r="M9" s="7"/>
      <c r="N9" s="7"/>
      <c r="O9" s="7"/>
      <c r="P9" s="7"/>
      <c r="Q9" s="7">
        <f>SUM(Q8:Q8)</f>
        <v>50</v>
      </c>
      <c r="R9" s="8">
        <f>SUM(R8:R8)</f>
        <v>105</v>
      </c>
      <c r="S9" s="8">
        <f>SUM(S8:S8)</f>
        <v>143</v>
      </c>
      <c r="T9" s="9">
        <f>SUM(T8:T8)</f>
        <v>1.2749999999999999</v>
      </c>
      <c r="U9" s="7"/>
      <c r="V9" s="7"/>
    </row>
    <row r="10" spans="1:22" ht="14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mergeCells count="2">
    <mergeCell ref="U8"/>
    <mergeCell ref="U3"/>
  </mergeCells>
  <phoneticPr fontId="7" type="noConversion"/>
  <pageMargins left="0.5" right="0.5" top="1" bottom="1" header="0.5" footer="0.5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6"/>
  <sheetViews>
    <sheetView workbookViewId="0"/>
  </sheetViews>
  <sheetFormatPr defaultRowHeight="13.5"/>
  <cols>
    <col min="1" max="1" width="5.5" customWidth="1"/>
    <col min="2" max="2" width="10" customWidth="1"/>
    <col min="5" max="6" width="12" customWidth="1"/>
    <col min="8" max="8" width="14" customWidth="1"/>
    <col min="10" max="12" width="11" customWidth="1"/>
    <col min="13" max="13" width="6" customWidth="1"/>
    <col min="18" max="19" width="10" customWidth="1"/>
  </cols>
  <sheetData>
    <row r="1" spans="1:22" ht="50.1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 t="s">
        <v>131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1:22" ht="14.25">
      <c r="A3" s="3" t="s">
        <v>132</v>
      </c>
      <c r="B3" s="3" t="s">
        <v>133</v>
      </c>
      <c r="C3" s="3" t="s">
        <v>134</v>
      </c>
      <c r="D3" s="3" t="s">
        <v>135</v>
      </c>
      <c r="E3" s="3" t="s">
        <v>30</v>
      </c>
      <c r="F3" s="3" t="s">
        <v>136</v>
      </c>
      <c r="G3" s="15" t="s">
        <v>137</v>
      </c>
      <c r="H3" s="3" t="s">
        <v>138</v>
      </c>
      <c r="I3" s="3">
        <v>50</v>
      </c>
      <c r="J3" s="4">
        <v>45605</v>
      </c>
      <c r="K3" s="4">
        <v>45612</v>
      </c>
      <c r="L3" s="4">
        <v>45604</v>
      </c>
      <c r="M3" s="3">
        <v>1</v>
      </c>
      <c r="N3" s="3">
        <v>10.7</v>
      </c>
      <c r="O3" s="3">
        <v>12.4</v>
      </c>
      <c r="P3" s="3">
        <v>9.9299999999999999E-2</v>
      </c>
      <c r="Q3" s="3">
        <f>I3/M3</f>
        <v>50</v>
      </c>
      <c r="R3" s="5">
        <f>Q3*N3</f>
        <v>535</v>
      </c>
      <c r="S3" s="5">
        <f>Q3*O3</f>
        <v>620</v>
      </c>
      <c r="T3" s="6">
        <f>Q3*P3</f>
        <v>4.9649999999999999</v>
      </c>
      <c r="U3" s="16" t="s">
        <v>34</v>
      </c>
      <c r="V3" s="3" t="s">
        <v>35</v>
      </c>
    </row>
    <row r="4" spans="1:22" ht="15.75">
      <c r="A4" s="7"/>
      <c r="B4" s="7"/>
      <c r="C4" s="7"/>
      <c r="D4" s="7"/>
      <c r="E4" s="7"/>
      <c r="F4" s="7"/>
      <c r="G4" s="7"/>
      <c r="H4" s="7"/>
      <c r="I4" s="7">
        <f>SUM(I3:I3)</f>
        <v>50</v>
      </c>
      <c r="J4" s="7"/>
      <c r="K4" s="7"/>
      <c r="L4" s="7"/>
      <c r="M4" s="7"/>
      <c r="N4" s="7"/>
      <c r="O4" s="7"/>
      <c r="P4" s="7"/>
      <c r="Q4" s="7">
        <f>SUM(Q3:Q3)</f>
        <v>50</v>
      </c>
      <c r="R4" s="8">
        <f>SUM(R3:R3)</f>
        <v>535</v>
      </c>
      <c r="S4" s="8">
        <f>SUM(S3:S3)</f>
        <v>620</v>
      </c>
      <c r="T4" s="9">
        <f>SUM(T3:T3)</f>
        <v>4.9649999999999999</v>
      </c>
      <c r="U4" s="7"/>
      <c r="V4" s="7"/>
    </row>
    <row r="5" spans="1:2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U3"/>
  </mergeCells>
  <phoneticPr fontId="7" type="noConversion"/>
  <pageMargins left="0.5" right="0.5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K15" sqref="K15"/>
    </sheetView>
  </sheetViews>
  <sheetFormatPr defaultRowHeight="13.5"/>
  <cols>
    <col min="1" max="1" width="10" customWidth="1"/>
    <col min="3" max="3" width="49" customWidth="1"/>
    <col min="4" max="4" width="27" customWidth="1"/>
    <col min="5" max="5" width="14" customWidth="1"/>
    <col min="7" max="7" width="14" customWidth="1"/>
    <col min="9" max="9" width="9.5" customWidth="1"/>
  </cols>
  <sheetData>
    <row r="1" spans="1:9" ht="38.2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139</v>
      </c>
    </row>
    <row r="2" spans="1:9" ht="14.25">
      <c r="A2" s="13" t="s">
        <v>78</v>
      </c>
      <c r="B2" s="13" t="s">
        <v>79</v>
      </c>
      <c r="C2" s="13" t="s">
        <v>46</v>
      </c>
      <c r="D2" s="13" t="s">
        <v>30</v>
      </c>
      <c r="E2" s="13" t="s">
        <v>80</v>
      </c>
      <c r="F2" s="13" t="s">
        <v>81</v>
      </c>
      <c r="G2" s="13" t="s">
        <v>82</v>
      </c>
      <c r="H2" s="13">
        <v>50</v>
      </c>
      <c r="I2" s="14">
        <v>51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HANGZHOU</vt:lpstr>
      <vt:lpstr>JOLLY</vt:lpstr>
      <vt:lpstr>NINGBO</vt:lpstr>
      <vt:lpstr>SHANDONG</vt:lpstr>
      <vt:lpstr>YU</vt:lpstr>
      <vt:lpstr>ZHAOQING</vt:lpstr>
      <vt:lpstr>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 Zhou</cp:lastModifiedBy>
  <dcterms:created xsi:type="dcterms:W3CDTF">2024-11-06T05:42:48Z</dcterms:created>
  <dcterms:modified xsi:type="dcterms:W3CDTF">2024-11-06T05:46:43Z</dcterms:modified>
</cp:coreProperties>
</file>