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mon\IT\pyFiles\CLP\AMZ FCA CLP\"/>
    </mc:Choice>
  </mc:AlternateContent>
  <xr:revisionPtr revIDLastSave="0" documentId="13_ncr:1_{86124AF5-C0FA-4F56-91AD-237B9C88525C}" xr6:coauthVersionLast="47" xr6:coauthVersionMax="47" xr10:uidLastSave="{00000000-0000-0000-0000-000000000000}"/>
  <bookViews>
    <workbookView xWindow="-120" yWindow="-120" windowWidth="29040" windowHeight="15720" tabRatio="555" firstSheet="1" activeTab="1" xr2:uid="{00000000-000D-0000-FFFF-FFFF00000000}"/>
  </bookViews>
  <sheets>
    <sheet name="HLC" sheetId="230" state="hidden" r:id="rId1"/>
    <sheet name="Monthly Data" sheetId="231" r:id="rId2"/>
    <sheet name="VENDOR#" sheetId="234" r:id="rId3"/>
    <sheet name="Config" sheetId="242" r:id="rId4"/>
  </sheets>
  <externalReferences>
    <externalReference r:id="rId5"/>
  </externalReferences>
  <definedNames>
    <definedName name="_xlnm._FilterDatabase" localSheetId="3" hidden="1">Config!$A$1:$A$47</definedName>
    <definedName name="_xlnm._FilterDatabase" localSheetId="1" hidden="1">'Monthly Data'!$A$1:$X$81</definedName>
    <definedName name="_xlnm._FilterDatabase" localSheetId="2" hidden="1">'VENDOR#'!$A$1:$C$92</definedName>
    <definedName name="_xlnm.Print_Area" localSheetId="0">HLC!$A$1:$V$5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1" i="231" l="1"/>
  <c r="V81" i="231"/>
  <c r="R81" i="231"/>
  <c r="W80" i="231"/>
  <c r="V80" i="231"/>
  <c r="R80" i="231"/>
  <c r="W79" i="231"/>
  <c r="V79" i="231"/>
  <c r="R79" i="231"/>
  <c r="W78" i="231"/>
  <c r="V78" i="231"/>
  <c r="R78" i="231"/>
  <c r="W77" i="231"/>
  <c r="V77" i="231"/>
  <c r="R77" i="231"/>
  <c r="W76" i="231"/>
  <c r="V76" i="231"/>
  <c r="R76" i="231"/>
  <c r="W75" i="231"/>
  <c r="V75" i="231"/>
  <c r="R75" i="231"/>
  <c r="W74" i="231"/>
  <c r="V74" i="231"/>
  <c r="R74" i="231"/>
  <c r="W73" i="231"/>
  <c r="V73" i="231"/>
  <c r="R73" i="231"/>
  <c r="W72" i="231"/>
  <c r="V72" i="231"/>
  <c r="R72" i="231"/>
  <c r="W71" i="231"/>
  <c r="V71" i="231"/>
  <c r="R71" i="231"/>
  <c r="W70" i="231"/>
  <c r="V70" i="231"/>
  <c r="R70" i="231"/>
  <c r="W69" i="231"/>
  <c r="V69" i="231"/>
  <c r="R69" i="231"/>
  <c r="W68" i="231"/>
  <c r="V68" i="231"/>
  <c r="R68" i="231"/>
  <c r="W67" i="231"/>
  <c r="V67" i="231"/>
  <c r="R67" i="231"/>
  <c r="W66" i="231"/>
  <c r="V66" i="231"/>
  <c r="R66" i="231"/>
  <c r="W65" i="231"/>
  <c r="V65" i="231"/>
  <c r="R65" i="231"/>
  <c r="W64" i="231"/>
  <c r="V64" i="231"/>
  <c r="R64" i="231"/>
  <c r="W63" i="231"/>
  <c r="V63" i="231"/>
  <c r="R63" i="231"/>
  <c r="W62" i="231"/>
  <c r="V62" i="231"/>
  <c r="R62" i="231"/>
  <c r="W61" i="231"/>
  <c r="V61" i="231"/>
  <c r="R61" i="231"/>
  <c r="W60" i="231"/>
  <c r="V60" i="231"/>
  <c r="R60" i="231"/>
  <c r="W59" i="231"/>
  <c r="V59" i="231"/>
  <c r="R59" i="231"/>
  <c r="W58" i="231"/>
  <c r="V58" i="231"/>
  <c r="R58" i="231"/>
  <c r="W57" i="231"/>
  <c r="V57" i="231"/>
  <c r="R57" i="231"/>
  <c r="W56" i="231"/>
  <c r="V56" i="231"/>
  <c r="R56" i="231"/>
  <c r="W55" i="231"/>
  <c r="V55" i="231"/>
  <c r="R55" i="231"/>
  <c r="W54" i="231"/>
  <c r="V54" i="231"/>
  <c r="R54" i="231"/>
  <c r="W53" i="231"/>
  <c r="V53" i="231"/>
  <c r="R53" i="231"/>
  <c r="W52" i="231"/>
  <c r="V52" i="231"/>
  <c r="R52" i="231"/>
  <c r="W51" i="231"/>
  <c r="V51" i="231"/>
  <c r="R51" i="231"/>
  <c r="W50" i="231"/>
  <c r="V50" i="231"/>
  <c r="R50" i="231"/>
  <c r="W49" i="231"/>
  <c r="V49" i="231"/>
  <c r="R49" i="231"/>
  <c r="W48" i="231"/>
  <c r="V48" i="231"/>
  <c r="R48" i="231"/>
  <c r="W47" i="231"/>
  <c r="V47" i="231"/>
  <c r="R47" i="231"/>
  <c r="W46" i="231"/>
  <c r="V46" i="231"/>
  <c r="R46" i="231"/>
  <c r="W45" i="231"/>
  <c r="V45" i="231"/>
  <c r="R45" i="231"/>
  <c r="W44" i="231"/>
  <c r="V44" i="231"/>
  <c r="R44" i="231"/>
  <c r="W43" i="231"/>
  <c r="V43" i="231"/>
  <c r="R43" i="231"/>
  <c r="W42" i="231"/>
  <c r="V42" i="231"/>
  <c r="R42" i="231"/>
  <c r="W41" i="231"/>
  <c r="V41" i="231"/>
  <c r="R41" i="231"/>
  <c r="W40" i="231"/>
  <c r="V40" i="231"/>
  <c r="R40" i="231"/>
  <c r="W39" i="231"/>
  <c r="V39" i="231"/>
  <c r="R39" i="231"/>
  <c r="W38" i="231"/>
  <c r="V38" i="231"/>
  <c r="R38" i="231"/>
  <c r="W37" i="231"/>
  <c r="V37" i="231"/>
  <c r="R37" i="231"/>
  <c r="W36" i="231"/>
  <c r="V36" i="231"/>
  <c r="R36" i="231"/>
  <c r="W35" i="231"/>
  <c r="V35" i="231"/>
  <c r="R35" i="231"/>
  <c r="W34" i="231"/>
  <c r="V34" i="231"/>
  <c r="R34" i="231"/>
  <c r="W33" i="231"/>
  <c r="V33" i="231"/>
  <c r="R33" i="231"/>
  <c r="W32" i="231"/>
  <c r="V32" i="231"/>
  <c r="R32" i="231"/>
  <c r="W31" i="231"/>
  <c r="V31" i="231"/>
  <c r="R31" i="231"/>
  <c r="W30" i="231"/>
  <c r="V30" i="231"/>
  <c r="R30" i="231"/>
  <c r="W29" i="231"/>
  <c r="V29" i="231"/>
  <c r="R29" i="231"/>
  <c r="W28" i="231"/>
  <c r="V28" i="231"/>
  <c r="R28" i="231"/>
  <c r="W27" i="231"/>
  <c r="V27" i="231"/>
  <c r="R27" i="231"/>
  <c r="W26" i="231"/>
  <c r="V26" i="231"/>
  <c r="R26" i="231"/>
  <c r="W25" i="231"/>
  <c r="V25" i="231"/>
  <c r="R25" i="231"/>
  <c r="W24" i="231"/>
  <c r="V24" i="231"/>
  <c r="R24" i="231"/>
  <c r="W23" i="231"/>
  <c r="V23" i="231"/>
  <c r="R23" i="231"/>
  <c r="W22" i="231"/>
  <c r="V22" i="231"/>
  <c r="R22" i="231"/>
  <c r="W21" i="231"/>
  <c r="V21" i="231"/>
  <c r="R21" i="231"/>
  <c r="W20" i="231"/>
  <c r="V20" i="231"/>
  <c r="R20" i="231"/>
  <c r="W19" i="231"/>
  <c r="V19" i="231"/>
  <c r="R19" i="231"/>
  <c r="W18" i="231"/>
  <c r="V18" i="231"/>
  <c r="R18" i="231"/>
  <c r="W17" i="231"/>
  <c r="V17" i="231"/>
  <c r="R17" i="231"/>
  <c r="W16" i="231"/>
  <c r="V16" i="231"/>
  <c r="R16" i="231"/>
  <c r="W15" i="231"/>
  <c r="V15" i="231"/>
  <c r="R15" i="231"/>
  <c r="W14" i="231"/>
  <c r="V14" i="231"/>
  <c r="R14" i="231"/>
  <c r="W13" i="231"/>
  <c r="V13" i="231"/>
  <c r="R13" i="231"/>
  <c r="W12" i="231"/>
  <c r="V12" i="231"/>
  <c r="R12" i="231"/>
  <c r="W11" i="231"/>
  <c r="V11" i="231"/>
  <c r="R11" i="231"/>
  <c r="W10" i="231"/>
  <c r="V10" i="231"/>
  <c r="R10" i="231"/>
  <c r="W9" i="231"/>
  <c r="V9" i="231"/>
  <c r="R9" i="231"/>
  <c r="W8" i="231"/>
  <c r="V8" i="231"/>
  <c r="R8" i="231"/>
  <c r="W7" i="231"/>
  <c r="V7" i="231"/>
  <c r="R7" i="231"/>
  <c r="W6" i="231"/>
  <c r="V6" i="231"/>
  <c r="R6" i="231"/>
  <c r="W5" i="231"/>
  <c r="V5" i="231"/>
  <c r="R5" i="231"/>
  <c r="W4" i="231"/>
  <c r="V4" i="231"/>
  <c r="R4" i="231"/>
  <c r="W3" i="231"/>
  <c r="V3" i="231"/>
  <c r="R3" i="231"/>
  <c r="W2" i="231"/>
  <c r="V2" i="231"/>
  <c r="R2" i="231"/>
  <c r="S81" i="231"/>
  <c r="U81" i="231"/>
  <c r="T81" i="231"/>
  <c r="U80" i="231"/>
  <c r="S80" i="231"/>
  <c r="T80" i="231"/>
  <c r="S79" i="231"/>
  <c r="T79" i="231"/>
  <c r="U79" i="231"/>
  <c r="U78" i="231"/>
  <c r="T78" i="231"/>
  <c r="S78" i="231"/>
  <c r="T77" i="231"/>
  <c r="U77" i="231"/>
  <c r="S77" i="231"/>
  <c r="U76" i="231"/>
  <c r="T76" i="231"/>
  <c r="S76" i="231"/>
  <c r="U75" i="231"/>
  <c r="T75" i="231"/>
  <c r="S75" i="231"/>
  <c r="U74" i="231"/>
  <c r="S74" i="231"/>
  <c r="T74" i="231"/>
  <c r="S73" i="231"/>
  <c r="U73" i="231"/>
  <c r="T73" i="231"/>
  <c r="U72" i="231"/>
  <c r="S72" i="231"/>
  <c r="T72" i="231"/>
  <c r="U71" i="231"/>
  <c r="S71" i="231"/>
  <c r="T71" i="231"/>
  <c r="S70" i="231"/>
  <c r="U70" i="231"/>
  <c r="T70" i="231"/>
  <c r="S69" i="231"/>
  <c r="T69" i="231"/>
  <c r="U69" i="231"/>
  <c r="U68" i="231"/>
  <c r="T68" i="231"/>
  <c r="S68" i="231"/>
  <c r="S67" i="231"/>
  <c r="T67" i="231"/>
  <c r="U67" i="231"/>
  <c r="S66" i="231"/>
  <c r="U66" i="231"/>
  <c r="T66" i="231"/>
  <c r="T65" i="231"/>
  <c r="S65" i="231"/>
  <c r="U65" i="231"/>
  <c r="T64" i="231"/>
  <c r="U64" i="231"/>
  <c r="S64" i="231"/>
  <c r="T63" i="231"/>
  <c r="U63" i="231"/>
  <c r="S63" i="231"/>
  <c r="U62" i="231"/>
  <c r="T62" i="231"/>
  <c r="S62" i="231"/>
  <c r="S61" i="231"/>
  <c r="T61" i="231"/>
  <c r="U61" i="231"/>
  <c r="T60" i="231"/>
  <c r="U60" i="231"/>
  <c r="S60" i="231"/>
  <c r="U59" i="231"/>
  <c r="T59" i="231"/>
  <c r="S59" i="231"/>
  <c r="T58" i="231"/>
  <c r="U58" i="231"/>
  <c r="S58" i="231"/>
  <c r="U57" i="231"/>
  <c r="T57" i="231"/>
  <c r="S57" i="231"/>
  <c r="U56" i="231"/>
  <c r="S56" i="231"/>
  <c r="T56" i="231"/>
  <c r="U55" i="231"/>
  <c r="S55" i="231"/>
  <c r="T55" i="231"/>
  <c r="S54" i="231"/>
  <c r="T54" i="231"/>
  <c r="U54" i="231"/>
  <c r="S53" i="231"/>
  <c r="U53" i="231"/>
  <c r="T53" i="231"/>
  <c r="U52" i="231"/>
  <c r="T52" i="231"/>
  <c r="S52" i="231"/>
  <c r="U51" i="231"/>
  <c r="T51" i="231"/>
  <c r="S51" i="231"/>
  <c r="S50" i="231"/>
  <c r="T50" i="231"/>
  <c r="U50" i="231"/>
  <c r="U49" i="231"/>
  <c r="S49" i="231"/>
  <c r="T49" i="231"/>
  <c r="U48" i="231"/>
  <c r="T48" i="231"/>
  <c r="S48" i="231"/>
  <c r="U47" i="231"/>
  <c r="T47" i="231"/>
  <c r="S47" i="231"/>
  <c r="S46" i="231"/>
  <c r="T46" i="231"/>
  <c r="U46" i="231"/>
  <c r="U45" i="231"/>
  <c r="T45" i="231"/>
  <c r="S45" i="231"/>
  <c r="U44" i="231"/>
  <c r="S44" i="231"/>
  <c r="T44" i="231"/>
  <c r="U43" i="231"/>
  <c r="T43" i="231"/>
  <c r="S43" i="231"/>
  <c r="S42" i="231"/>
  <c r="U42" i="231"/>
  <c r="T42" i="231"/>
  <c r="T41" i="231"/>
  <c r="U41" i="231"/>
  <c r="S41" i="231"/>
  <c r="S40" i="231"/>
  <c r="T40" i="231"/>
  <c r="U40" i="231"/>
  <c r="U39" i="231"/>
  <c r="S39" i="231"/>
  <c r="T39" i="231"/>
  <c r="S38" i="231"/>
  <c r="T38" i="231"/>
  <c r="U38" i="231"/>
  <c r="U37" i="231"/>
  <c r="T37" i="231"/>
  <c r="S37" i="231"/>
  <c r="S36" i="231"/>
  <c r="U36" i="231"/>
  <c r="T36" i="231"/>
  <c r="T35" i="231"/>
  <c r="S35" i="231"/>
  <c r="U35" i="231"/>
  <c r="U34" i="231"/>
  <c r="S34" i="231"/>
  <c r="T34" i="231"/>
  <c r="U33" i="231"/>
  <c r="T33" i="231"/>
  <c r="S33" i="231"/>
  <c r="T32" i="231"/>
  <c r="U32" i="231"/>
  <c r="S32" i="231"/>
  <c r="T31" i="231"/>
  <c r="S31" i="231"/>
  <c r="U31" i="231"/>
  <c r="U30" i="231"/>
  <c r="S30" i="231"/>
  <c r="T30" i="231"/>
  <c r="U29" i="231"/>
  <c r="S29" i="231"/>
  <c r="T29" i="231"/>
  <c r="U28" i="231"/>
  <c r="T28" i="231"/>
  <c r="S28" i="231"/>
  <c r="U27" i="231"/>
  <c r="S27" i="231"/>
  <c r="T27" i="231"/>
  <c r="T26" i="231"/>
  <c r="S26" i="231"/>
  <c r="U26" i="231"/>
  <c r="U25" i="231"/>
  <c r="T25" i="231"/>
  <c r="S25" i="231"/>
  <c r="T24" i="231"/>
  <c r="S24" i="231"/>
  <c r="U24" i="231"/>
  <c r="S23" i="231"/>
  <c r="U23" i="231"/>
  <c r="T23" i="231"/>
  <c r="U22" i="231"/>
  <c r="T22" i="231"/>
  <c r="S22" i="231"/>
  <c r="U21" i="231"/>
  <c r="S21" i="231"/>
  <c r="T21" i="231"/>
  <c r="U20" i="231"/>
  <c r="T20" i="231"/>
  <c r="S20" i="231"/>
  <c r="S19" i="231"/>
  <c r="U19" i="231"/>
  <c r="T19" i="231"/>
  <c r="U18" i="231"/>
  <c r="T18" i="231"/>
  <c r="S18" i="231"/>
  <c r="S17" i="231"/>
  <c r="T17" i="231"/>
  <c r="U17" i="231"/>
  <c r="S16" i="231"/>
  <c r="T16" i="231"/>
  <c r="U16" i="231"/>
  <c r="U15" i="231"/>
  <c r="T15" i="231"/>
  <c r="S15" i="231"/>
  <c r="T14" i="231"/>
  <c r="U14" i="231"/>
  <c r="S14" i="231"/>
  <c r="S13" i="231"/>
  <c r="U13" i="231"/>
  <c r="T13" i="231"/>
  <c r="U12" i="231"/>
  <c r="S12" i="231"/>
  <c r="T12" i="231"/>
  <c r="U11" i="231"/>
  <c r="T11" i="231"/>
  <c r="S11" i="231"/>
  <c r="U10" i="231"/>
  <c r="S10" i="231"/>
  <c r="T10" i="231"/>
  <c r="U9" i="231"/>
  <c r="T9" i="231"/>
  <c r="S9" i="231"/>
  <c r="U8" i="231"/>
  <c r="S8" i="231"/>
  <c r="T8" i="231"/>
  <c r="U7" i="231"/>
  <c r="S7" i="231"/>
  <c r="T7" i="231"/>
  <c r="U6" i="231"/>
  <c r="T6" i="231"/>
  <c r="S6" i="231"/>
  <c r="S5" i="231"/>
  <c r="T5" i="231"/>
  <c r="U5" i="231"/>
  <c r="U4" i="231"/>
  <c r="S4" i="231"/>
  <c r="T4" i="231"/>
  <c r="S3" i="231"/>
  <c r="T3" i="231"/>
  <c r="U3" i="231"/>
  <c r="S2" i="231"/>
  <c r="T2" i="231"/>
  <c r="U2" i="231"/>
  <c r="T3" i="230"/>
  <c r="S3" i="230"/>
  <c r="R3" i="230"/>
  <c r="Q3" i="230"/>
  <c r="P3" i="230"/>
</calcChain>
</file>

<file path=xl/sharedStrings.xml><?xml version="1.0" encoding="utf-8"?>
<sst xmlns="http://schemas.openxmlformats.org/spreadsheetml/2006/main" count="1056" uniqueCount="305">
  <si>
    <t>F H</t>
  </si>
  <si>
    <t>Order Number</t>
  </si>
  <si>
    <t>Related Order Number</t>
  </si>
  <si>
    <t>Vendor Name</t>
  </si>
  <si>
    <t>Customer PO</t>
  </si>
  <si>
    <t>2nd Item Number</t>
  </si>
  <si>
    <t xml:space="preserve">ASIN# or SKU#... </t>
  </si>
  <si>
    <t>Quantity</t>
  </si>
  <si>
    <t>First Ship Date</t>
  </si>
  <si>
    <t>Last Ship Date</t>
  </si>
  <si>
    <t>Cargo Ready Date</t>
  </si>
  <si>
    <t>Qty/
Carton</t>
  </si>
  <si>
    <t>Net Weight (kg)</t>
  </si>
  <si>
    <t>Gross Weight (kg)</t>
  </si>
  <si>
    <t>Cubic
Meters (per carton)</t>
  </si>
  <si>
    <t>TTL CTNS</t>
  </si>
  <si>
    <t>TTL NW (KG)</t>
  </si>
  <si>
    <t>TTL GW (KG)</t>
  </si>
  <si>
    <t>TTL CBM</t>
  </si>
  <si>
    <t>SAV1</t>
  </si>
  <si>
    <t>DC#</t>
  </si>
  <si>
    <t>CLP</t>
  </si>
  <si>
    <t>Carton No. (From)</t>
  </si>
  <si>
    <t>Carton No. (To)</t>
  </si>
  <si>
    <t>Container#</t>
  </si>
  <si>
    <t>Seal#</t>
  </si>
  <si>
    <t>Container tare weight</t>
  </si>
  <si>
    <t>RADM7</t>
  </si>
  <si>
    <t>CFS</t>
    <phoneticPr fontId="9" type="noConversion"/>
  </si>
  <si>
    <t>FFY</t>
    <phoneticPr fontId="16" type="noConversion"/>
  </si>
  <si>
    <t>无电池</t>
    <phoneticPr fontId="9" type="noConversion"/>
  </si>
  <si>
    <t>AMZ992N</t>
    <phoneticPr fontId="9" type="noConversion"/>
  </si>
  <si>
    <t>146195</t>
    <phoneticPr fontId="16" type="noConversion"/>
  </si>
  <si>
    <t>HL CORP. (SHENZHEN)</t>
    <phoneticPr fontId="16" type="noConversion"/>
  </si>
  <si>
    <t>2JGYNZ2X</t>
    <phoneticPr fontId="16" type="noConversion"/>
  </si>
  <si>
    <t>640X</t>
    <phoneticPr fontId="16" type="noConversion"/>
  </si>
  <si>
    <t>B00J405VH4</t>
    <phoneticPr fontId="16" type="noConversion"/>
  </si>
  <si>
    <t>For CY only</t>
    <phoneticPr fontId="9" type="noConversion"/>
  </si>
  <si>
    <t>ECDD: 1/9</t>
    <phoneticPr fontId="9" type="noConversion"/>
  </si>
  <si>
    <t>订单取消？先不订舱</t>
    <phoneticPr fontId="9" type="noConversion"/>
  </si>
  <si>
    <t>Sold To Name</t>
  </si>
  <si>
    <t>Ship To Description</t>
  </si>
  <si>
    <t>W5AZ</t>
  </si>
  <si>
    <t>B00L5LDWP8</t>
  </si>
  <si>
    <t>AMAZON DE – CHINA  (FCA ACCOUNT)</t>
  </si>
  <si>
    <t>FCN</t>
  </si>
  <si>
    <t>7V9Q1XBH</t>
  </si>
  <si>
    <t>52MQC3EO</t>
  </si>
  <si>
    <t>AMAZON ES – CHINA  (FCA ACCOUNT)</t>
  </si>
  <si>
    <t>76CWX3YC</t>
  </si>
  <si>
    <t>4JAENL2E</t>
  </si>
  <si>
    <t>421AZ</t>
  </si>
  <si>
    <t>B00TLFTEUC</t>
  </si>
  <si>
    <t>AMAZON GB – CHINA   (FCA ACCOUNT)</t>
  </si>
  <si>
    <t>55B9Q7AT</t>
  </si>
  <si>
    <t>4GYD83CV</t>
  </si>
  <si>
    <t>KUK3, AMAZON EU SARL</t>
  </si>
  <si>
    <t>1WZZUZIL</t>
  </si>
  <si>
    <t>1YJZCBWX</t>
  </si>
  <si>
    <t>2JCP6IPJ</t>
  </si>
  <si>
    <t>5443LPRH</t>
  </si>
  <si>
    <t>59U82E4N</t>
  </si>
  <si>
    <t>5CRQIXML</t>
  </si>
  <si>
    <t>5ROQUA6R</t>
  </si>
  <si>
    <t>2QR6PKLF</t>
  </si>
  <si>
    <t>1DWEHCLW</t>
  </si>
  <si>
    <t>29S516YJ</t>
  </si>
  <si>
    <t>5F7N8DWT</t>
  </si>
  <si>
    <t>3U1JZK4R</t>
  </si>
  <si>
    <t>18CKQZGS</t>
  </si>
  <si>
    <t>313U68HR</t>
  </si>
  <si>
    <t>2P66ANOD</t>
  </si>
  <si>
    <t>3N4NO8KN</t>
  </si>
  <si>
    <t>3TQPCZSP</t>
  </si>
  <si>
    <t>5LCS2GTM</t>
  </si>
  <si>
    <t>11APNKYA</t>
  </si>
  <si>
    <t>5D83ULGM</t>
  </si>
  <si>
    <t>5OMFM22B</t>
  </si>
  <si>
    <t>7T3BJVGF</t>
  </si>
  <si>
    <t>15ADB6GZ</t>
  </si>
  <si>
    <t>7AP35U1P</t>
  </si>
  <si>
    <t>6L2A7A3M</t>
  </si>
  <si>
    <t>1N1MB1IV</t>
  </si>
  <si>
    <t>59IKNDQI</t>
  </si>
  <si>
    <t>7V47ZRVT</t>
  </si>
  <si>
    <t>8SDWAUUA</t>
  </si>
  <si>
    <t>8IYRLMEA</t>
  </si>
  <si>
    <t>7I3WWJVI</t>
  </si>
  <si>
    <t>7VT8UZ3P</t>
  </si>
  <si>
    <t>8HB28ALY</t>
  </si>
  <si>
    <t>2RM5T54H</t>
  </si>
  <si>
    <t>2RMKXQKV</t>
  </si>
  <si>
    <t>AMAZON FR – CHINA  (FCA ACCOUNT)</t>
  </si>
  <si>
    <t>3ALU4WEI</t>
  </si>
  <si>
    <t>4644KFUH</t>
  </si>
  <si>
    <t>6JYXGFVR</t>
  </si>
  <si>
    <t>737JDKDF</t>
  </si>
  <si>
    <t>1N1Q3FMS</t>
  </si>
  <si>
    <t>7W4Z3OVN</t>
  </si>
  <si>
    <t>5ITOSO1L</t>
  </si>
  <si>
    <t>28OMKZ6A</t>
  </si>
  <si>
    <t>5OVR175T</t>
  </si>
  <si>
    <t>46PNTZRN</t>
  </si>
  <si>
    <t>4APY6ZXU</t>
  </si>
  <si>
    <t>16D56M4I</t>
  </si>
  <si>
    <t>3WKMLR5N</t>
  </si>
  <si>
    <t>6DDT7BYP</t>
  </si>
  <si>
    <t>72FHZXGA</t>
  </si>
  <si>
    <t>2JG4O1HT</t>
  </si>
  <si>
    <t>45KKYOTR</t>
  </si>
  <si>
    <t>67BBJF7X</t>
  </si>
  <si>
    <t>5MA6183T</t>
  </si>
  <si>
    <t>8E2YF86V</t>
  </si>
  <si>
    <t>8VSKPNJJ</t>
  </si>
  <si>
    <t>5H73SR9D</t>
  </si>
  <si>
    <t>8THT3H6L</t>
  </si>
  <si>
    <t>6C3LM3KK</t>
  </si>
  <si>
    <t>6HEFFDOG</t>
  </si>
  <si>
    <t>48Y89PYV</t>
  </si>
  <si>
    <t>4WUNN2TI</t>
  </si>
  <si>
    <t>Vendor code</t>
    <phoneticPr fontId="9" type="noConversion"/>
  </si>
  <si>
    <t>Vendor #</t>
  </si>
  <si>
    <t>ASIN FC</t>
  </si>
  <si>
    <t>4H7XO</t>
  </si>
  <si>
    <t>KUK2</t>
  </si>
  <si>
    <t>HF9VW</t>
  </si>
  <si>
    <t>DTM2</t>
  </si>
  <si>
    <t>1BTRBTID</t>
  </si>
  <si>
    <t>RN7TO</t>
  </si>
  <si>
    <t>GDE3</t>
  </si>
  <si>
    <t>1UXLAANM</t>
  </si>
  <si>
    <t>8X7S5</t>
  </si>
  <si>
    <t>KES3</t>
  </si>
  <si>
    <t>STR1</t>
  </si>
  <si>
    <t>XSC1</t>
  </si>
  <si>
    <t>23VEP24S</t>
  </si>
  <si>
    <t>2R7UI</t>
  </si>
  <si>
    <t>KUK3</t>
  </si>
  <si>
    <t>XWR3</t>
  </si>
  <si>
    <t>2G25V52P</t>
  </si>
  <si>
    <t>TG7TM</t>
  </si>
  <si>
    <t>KFR3</t>
  </si>
  <si>
    <t>DTM1</t>
  </si>
  <si>
    <t>XFRJ</t>
  </si>
  <si>
    <t>WRO1</t>
  </si>
  <si>
    <t>BHX7</t>
  </si>
  <si>
    <t>XOR1</t>
  </si>
  <si>
    <t>03889</t>
  </si>
  <si>
    <t>XMP4</t>
  </si>
  <si>
    <t>KIT3</t>
  </si>
  <si>
    <t>4OCCWHJZ</t>
  </si>
  <si>
    <t>FCO2</t>
  </si>
  <si>
    <t>HAJ1</t>
  </si>
  <si>
    <t>ZAZ1</t>
  </si>
  <si>
    <t>5BRQJEFZ</t>
  </si>
  <si>
    <t>5C144LYV</t>
  </si>
  <si>
    <t>VLC1</t>
  </si>
  <si>
    <t>XPO1</t>
  </si>
  <si>
    <t>XMP2</t>
  </si>
  <si>
    <t>5J18PCGK</t>
  </si>
  <si>
    <t>0P7WU</t>
  </si>
  <si>
    <t>5LIF4QMK</t>
  </si>
  <si>
    <t>1U7W2</t>
  </si>
  <si>
    <t>MAD9</t>
  </si>
  <si>
    <t>5RKUBXOA</t>
  </si>
  <si>
    <t>DUS2</t>
  </si>
  <si>
    <t>6141ZDFB</t>
  </si>
  <si>
    <t>V97QM</t>
  </si>
  <si>
    <t>LPL2</t>
  </si>
  <si>
    <t>6DH24ENN</t>
  </si>
  <si>
    <t>MV7ZU</t>
  </si>
  <si>
    <t>6MUQ4S5Z</t>
  </si>
  <si>
    <t>6XNTO4QN</t>
  </si>
  <si>
    <t>7AZQDUJU</t>
  </si>
  <si>
    <t>MAD6</t>
  </si>
  <si>
    <t>85KZPXUT</t>
  </si>
  <si>
    <t>8AZJJP7V</t>
  </si>
  <si>
    <t>MXP3</t>
  </si>
  <si>
    <t>8ZDWKPJT</t>
  </si>
  <si>
    <t>FC</t>
    <phoneticPr fontId="9" type="noConversion"/>
  </si>
  <si>
    <t>PO #</t>
  </si>
  <si>
    <t>UI87L</t>
  </si>
  <si>
    <t>FC84F</t>
  </si>
  <si>
    <t>KES2</t>
  </si>
  <si>
    <t>2Q82B</t>
  </si>
  <si>
    <t>KDE2</t>
  </si>
  <si>
    <t>YY83I</t>
  </si>
  <si>
    <t>KFR2</t>
  </si>
  <si>
    <t>LT7VK</t>
  </si>
  <si>
    <t>9K7VD</t>
  </si>
  <si>
    <t>44OYJJRM</t>
  </si>
  <si>
    <t>MAN4</t>
  </si>
  <si>
    <t>X285K</t>
  </si>
  <si>
    <t>BHX2</t>
  </si>
  <si>
    <t>58CAME1T</t>
  </si>
  <si>
    <t>YD86E</t>
  </si>
  <si>
    <t>JH8KX</t>
  </si>
  <si>
    <t>1V7T0</t>
  </si>
  <si>
    <t>KQ7XN</t>
  </si>
  <si>
    <t>6L7ZH</t>
  </si>
  <si>
    <t>N37WR</t>
  </si>
  <si>
    <t>T68BL</t>
  </si>
  <si>
    <t>YL7VH</t>
  </si>
  <si>
    <t>KIT2</t>
  </si>
  <si>
    <t>2NB9CQTT</t>
  </si>
  <si>
    <t>GDE3, AMAZON EU SARL</t>
  </si>
  <si>
    <t>3OZO4RWU</t>
  </si>
  <si>
    <t>FCQ</t>
  </si>
  <si>
    <t>731AZ</t>
  </si>
  <si>
    <t>B0991F7Y46</t>
  </si>
  <si>
    <t>6AQMK1YD</t>
  </si>
  <si>
    <t>GPF4I</t>
  </si>
  <si>
    <t>Vendor Name</t>
    <phoneticPr fontId="9" type="noConversion"/>
  </si>
  <si>
    <t>Last Ship Date</t>
    <phoneticPr fontId="9" type="noConversion"/>
  </si>
  <si>
    <t>Battery</t>
    <phoneticPr fontId="9" type="noConversion"/>
  </si>
  <si>
    <t>AMAZON DE –GDE5</t>
  </si>
  <si>
    <t>423AZ</t>
  </si>
  <si>
    <t>B0BSVHJJFW</t>
  </si>
  <si>
    <t>421PAZ</t>
  </si>
  <si>
    <t>B01D1GR29Q</t>
  </si>
  <si>
    <t>456AZ</t>
  </si>
  <si>
    <t>B0CCXM5MBV</t>
  </si>
  <si>
    <t>W7AZ</t>
  </si>
  <si>
    <t>B01FLACQGY</t>
  </si>
  <si>
    <t>W8AZ</t>
  </si>
  <si>
    <t>B0BSVGXX2H</t>
  </si>
  <si>
    <t>AMAZON GB –GUK5</t>
  </si>
  <si>
    <t>KTW5</t>
  </si>
  <si>
    <t>GDE5</t>
  </si>
  <si>
    <t>GUK5</t>
  </si>
  <si>
    <t>GFR5</t>
  </si>
  <si>
    <t>NO</t>
  </si>
  <si>
    <t>FCY</t>
  </si>
  <si>
    <t>AMAZON DE KDE2</t>
  </si>
  <si>
    <t>AMAZON IT – CHINA  (FCA ACCOUNT)</t>
  </si>
  <si>
    <t>KIT3, AMAZON EU SARL</t>
  </si>
  <si>
    <t>AMAZON EU SARL, SUCURSAL EN ESPAÑA KES3</t>
  </si>
  <si>
    <t>Yes</t>
  </si>
  <si>
    <t>AMAZON FR –KFR2</t>
  </si>
  <si>
    <t>AMAZON ES-KES2</t>
  </si>
  <si>
    <t>AMAZON EU SARL SUCCURSALE FRANÇAISE KFR3</t>
  </si>
  <si>
    <t>CL</t>
    <phoneticPr fontId="9" type="noConversion"/>
  </si>
  <si>
    <t>3957A</t>
  </si>
  <si>
    <t>B078PC6ZXC</t>
  </si>
  <si>
    <t>481TPAZ</t>
  </si>
  <si>
    <t>B072FJTK5Z</t>
  </si>
  <si>
    <t>3956A</t>
  </si>
  <si>
    <t>B0787FVBSR</t>
  </si>
  <si>
    <t>808AZ</t>
  </si>
  <si>
    <t>B084QBLBCR</t>
  </si>
  <si>
    <t>456PAZ</t>
  </si>
  <si>
    <t>B0CPL6XNBN</t>
  </si>
  <si>
    <t>W8TBAZ</t>
  </si>
  <si>
    <t>B0BNLYJK66</t>
  </si>
  <si>
    <t>W9-4AZ</t>
  </si>
  <si>
    <t>B084ZGLH27</t>
  </si>
  <si>
    <t>4ADFGKQV</t>
  </si>
  <si>
    <t>12L7OBYA</t>
  </si>
  <si>
    <t>AMAZON ES –MAD9</t>
  </si>
  <si>
    <t>7J4FQNEP</t>
  </si>
  <si>
    <t>8GLVJZTB</t>
  </si>
  <si>
    <t>6Y4RSHWP</t>
  </si>
  <si>
    <t>2JCOC1AU</t>
  </si>
  <si>
    <t>239UW6OP</t>
  </si>
  <si>
    <t>58TQ3TZY</t>
  </si>
  <si>
    <t>3VPG6M6B</t>
  </si>
  <si>
    <t>5S9NJAXB</t>
  </si>
  <si>
    <t>6AFMHVHZ</t>
  </si>
  <si>
    <t>CW</t>
    <phoneticPr fontId="9" type="noConversion"/>
  </si>
  <si>
    <t>7ZCD2OGA</t>
  </si>
  <si>
    <t>AMAZON FR –GFR5</t>
  </si>
  <si>
    <t>689AZ</t>
  </si>
  <si>
    <t>B0BSVG9KRF</t>
  </si>
  <si>
    <t>688AZ</t>
  </si>
  <si>
    <t>B0BSVGXMB3</t>
  </si>
  <si>
    <t>692AZ</t>
  </si>
  <si>
    <t>B0CB9JSRVJ</t>
  </si>
  <si>
    <t>48ICI9JP</t>
  </si>
  <si>
    <t>691AZ</t>
  </si>
  <si>
    <t>B0CB9LGMQY</t>
  </si>
  <si>
    <t>24CPC6LU</t>
  </si>
  <si>
    <t>7XYCYGWZ</t>
  </si>
  <si>
    <t>AMAZON ES –GES5</t>
  </si>
  <si>
    <t>16G2H65O</t>
  </si>
  <si>
    <t>48KGWP5F</t>
  </si>
  <si>
    <t>7GN13KIX</t>
  </si>
  <si>
    <t>2DAG3KXY</t>
  </si>
  <si>
    <t>25G2CHOP</t>
  </si>
  <si>
    <t>AMAZON IT – GIT5</t>
  </si>
  <si>
    <t>5W4EMSPL</t>
  </si>
  <si>
    <t>433AZ</t>
  </si>
  <si>
    <t>B00BRB9FGG</t>
  </si>
  <si>
    <t>5C85IAPM</t>
  </si>
  <si>
    <t>YH</t>
    <phoneticPr fontId="9" type="noConversion"/>
  </si>
  <si>
    <t>835815AL</t>
  </si>
  <si>
    <t>655AZ</t>
  </si>
  <si>
    <t>B0CDM8NGZH</t>
  </si>
  <si>
    <t>47FKMSVG</t>
  </si>
  <si>
    <t>5R6NS9UC</t>
  </si>
  <si>
    <t>617AZ</t>
  </si>
  <si>
    <t>B0CDM8X3DY</t>
  </si>
  <si>
    <t>YING HAO TOYS CO., LIMITED</t>
    <phoneticPr fontId="9" type="noConversion"/>
  </si>
  <si>
    <t>KDE2</t>
    <phoneticPr fontId="9" type="noConversion"/>
  </si>
  <si>
    <t>KFR2</t>
    <phoneticPr fontId="9" type="noConversion"/>
  </si>
  <si>
    <t>KES2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</si>
</sst>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_ "/>
    <numFmt numFmtId="179" formatCode="0.0000_ "/>
    <numFmt numFmtId="180" formatCode="0.000_);[Red]\(0.000\)"/>
    <numFmt numFmtId="181" formatCode="0.00_);[Red]\(0.00\)"/>
  </numFmts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9"/>
      <name val="Arial"/>
      <family val="2"/>
    </font>
    <font>
      <sz val="11"/>
      <color theme="1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2"/>
      <color rgb="FFFF0000"/>
      <name val="等线"/>
      <family val="2"/>
      <charset val="134"/>
      <scheme val="minor"/>
    </font>
    <font>
      <b/>
      <sz val="12"/>
      <color rgb="FF7030A0"/>
      <name val="Arial"/>
      <family val="2"/>
    </font>
    <font>
      <sz val="9"/>
      <name val="等线"/>
      <family val="2"/>
      <charset val="134"/>
      <scheme val="minor"/>
    </font>
    <font>
      <b/>
      <sz val="14"/>
      <color rgb="FF7030A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6"/>
      <color rgb="FF7030A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2"/>
      <scheme val="minor"/>
    </font>
    <font>
      <b/>
      <sz val="14"/>
      <color rgb="FF7030A0"/>
      <name val="等线"/>
      <family val="2"/>
      <scheme val="minor"/>
    </font>
    <font>
      <b/>
      <sz val="9"/>
      <color rgb="FFC0000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Calibri"/>
      <family val="2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7030A0"/>
      <name val="等线"/>
      <family val="2"/>
      <charset val="134"/>
      <scheme val="minor"/>
    </font>
    <font>
      <b/>
      <sz val="9"/>
      <color rgb="FF7030A0"/>
      <name val="Arial"/>
      <family val="2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/>
  </cellStyleXfs>
  <cellXfs count="70">
    <xf numFmtId="0" fontId="0" fillId="0" borderId="0" xfId="0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1" xfId="0" applyFont="1" applyBorder="1" applyAlignment="1">
      <alignment wrapText="1"/>
    </xf>
    <xf numFmtId="0" fontId="11" fillId="0" borderId="0" xfId="0" applyFont="1" applyAlignment="1"/>
    <xf numFmtId="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2" fillId="0" borderId="0" xfId="0" quotePrefix="1" applyFont="1">
      <alignment vertical="center"/>
    </xf>
    <xf numFmtId="176" fontId="14" fillId="0" borderId="0" xfId="0" applyNumberFormat="1" applyFont="1">
      <alignment vertical="center"/>
    </xf>
    <xf numFmtId="180" fontId="13" fillId="0" borderId="0" xfId="0" applyNumberFormat="1" applyFont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181" fontId="13" fillId="0" borderId="0" xfId="0" applyNumberFormat="1" applyFont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 wrapText="1"/>
    </xf>
    <xf numFmtId="181" fontId="0" fillId="0" borderId="0" xfId="0" applyNumberFormat="1">
      <alignment vertical="center"/>
    </xf>
    <xf numFmtId="0" fontId="18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/>
    <xf numFmtId="2" fontId="13" fillId="0" borderId="0" xfId="0" applyNumberFormat="1" applyFont="1" applyAlignment="1">
      <alignment horizontal="left" vertical="center"/>
    </xf>
    <xf numFmtId="0" fontId="21" fillId="0" borderId="1" xfId="0" applyFont="1" applyBorder="1" applyAlignment="1"/>
    <xf numFmtId="14" fontId="21" fillId="0" borderId="1" xfId="0" applyNumberFormat="1" applyFont="1" applyBorder="1" applyAlignment="1"/>
    <xf numFmtId="0" fontId="21" fillId="0" borderId="1" xfId="0" applyFont="1" applyBorder="1" applyAlignment="1">
      <alignment horizontal="center"/>
    </xf>
    <xf numFmtId="178" fontId="21" fillId="0" borderId="1" xfId="0" applyNumberFormat="1" applyFont="1" applyBorder="1" applyAlignment="1"/>
    <xf numFmtId="179" fontId="21" fillId="0" borderId="1" xfId="0" applyNumberFormat="1" applyFont="1" applyBorder="1" applyAlignment="1"/>
    <xf numFmtId="177" fontId="22" fillId="0" borderId="1" xfId="0" applyNumberFormat="1" applyFont="1" applyBorder="1" applyAlignment="1"/>
    <xf numFmtId="37" fontId="20" fillId="0" borderId="1" xfId="0" applyNumberFormat="1" applyFont="1" applyBorder="1" applyAlignment="1"/>
    <xf numFmtId="2" fontId="20" fillId="0" borderId="1" xfId="0" applyNumberFormat="1" applyFont="1" applyBorder="1" applyAlignment="1"/>
    <xf numFmtId="0" fontId="20" fillId="0" borderId="1" xfId="0" applyFont="1" applyBorder="1" applyAlignment="1">
      <alignment horizontal="center"/>
    </xf>
    <xf numFmtId="180" fontId="20" fillId="0" borderId="1" xfId="0" applyNumberFormat="1" applyFont="1" applyBorder="1" applyAlignment="1"/>
    <xf numFmtId="0" fontId="11" fillId="3" borderId="1" xfId="0" applyFont="1" applyFill="1" applyBorder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1" fontId="3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20" fillId="0" borderId="3" xfId="0" applyFont="1" applyBorder="1" applyAlignment="1">
      <alignment wrapText="1"/>
    </xf>
    <xf numFmtId="37" fontId="0" fillId="0" borderId="1" xfId="0" applyNumberFormat="1" applyBorder="1">
      <alignment vertical="center"/>
    </xf>
    <xf numFmtId="0" fontId="0" fillId="0" borderId="0" xfId="0" applyAlignment="1"/>
    <xf numFmtId="0" fontId="24" fillId="0" borderId="0" xfId="0" applyFont="1">
      <alignment vertical="center"/>
    </xf>
    <xf numFmtId="2" fontId="25" fillId="0" borderId="4" xfId="0" applyNumberFormat="1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13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/>
    <xf numFmtId="0" fontId="13" fillId="0" borderId="0" xfId="0" applyFont="1" applyAlignment="1"/>
    <xf numFmtId="0" fontId="20" fillId="0" borderId="0" xfId="0" applyFont="1" applyAlignment="1"/>
    <xf numFmtId="49" fontId="20" fillId="0" borderId="3" xfId="0" applyNumberFormat="1" applyFont="1" applyBorder="1" applyAlignment="1">
      <alignment wrapText="1"/>
    </xf>
    <xf numFmtId="49" fontId="26" fillId="0" borderId="1" xfId="0" applyNumberFormat="1" applyFont="1" applyBorder="1">
      <alignment vertical="center"/>
    </xf>
    <xf numFmtId="0" fontId="17" fillId="0" borderId="2" xfId="0" applyFont="1" applyBorder="1" applyAlignment="1">
      <alignment horizontal="center"/>
    </xf>
  </cellXfs>
  <cellStyles count="3">
    <cellStyle name="Normal" xfId="0" builtinId="0"/>
    <cellStyle name="Normal 2" xfId="1" xr:uid="{49FEBF8D-198B-43A4-8066-350CE867DDAA}"/>
    <cellStyle name="Normal 3" xfId="2" xr:uid="{C24CBBF5-9ECC-4E64-BD8F-FDA8D4BAF94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Operations\Shipping\Shared%20Shipping%20Document\Amazon%20EU\Booking\AMZ%20EU%20Cover%202024-Nov.xlsx" TargetMode="External"/><Relationship Id="rId1" Type="http://schemas.openxmlformats.org/officeDocument/2006/relationships/externalLinkPath" Target="/Operations/Shipping/Shared%20Shipping%20Document/Amazon%20EU/Booking/AMZ%20EU%20Cover%202024-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LC"/>
      <sheetName val="Nov"/>
      <sheetName val="VENDOR#"/>
      <sheetName val="CH Baby"/>
      <sheetName val="FS"/>
      <sheetName val="Jolly"/>
      <sheetName val="YH"/>
      <sheetName val="CW"/>
      <sheetName val="Yuxin"/>
      <sheetName val="VF"/>
      <sheetName val="CL"/>
      <sheetName val="VF2"/>
      <sheetName val="CW2"/>
      <sheetName val="CL2"/>
    </sheetNames>
    <sheetDataSet>
      <sheetData sheetId="0" refreshError="1"/>
      <sheetData sheetId="1" refreshError="1"/>
      <sheetData sheetId="2" refreshError="1">
        <row r="2">
          <cell r="A2" t="str">
            <v>129I7OYH</v>
          </cell>
          <cell r="B2" t="str">
            <v>YL7VH</v>
          </cell>
          <cell r="C2" t="str">
            <v>KIT2</v>
          </cell>
        </row>
        <row r="3">
          <cell r="A3" t="str">
            <v>12L7OBYA</v>
          </cell>
          <cell r="B3" t="str">
            <v>8X7S5</v>
          </cell>
          <cell r="C3" t="str">
            <v>VLC1</v>
          </cell>
        </row>
        <row r="4">
          <cell r="A4" t="str">
            <v>16G2H65O</v>
          </cell>
          <cell r="B4" t="str">
            <v>X27VT</v>
          </cell>
          <cell r="C4" t="str">
            <v>GUK5</v>
          </cell>
        </row>
        <row r="5">
          <cell r="A5" t="str">
            <v>1F33Y4HH</v>
          </cell>
          <cell r="B5" t="str">
            <v>X27VT</v>
          </cell>
          <cell r="C5" t="str">
            <v>GUK5</v>
          </cell>
        </row>
        <row r="6">
          <cell r="A6" t="str">
            <v>1K11TYVL</v>
          </cell>
          <cell r="B6" t="str">
            <v>YY83I</v>
          </cell>
          <cell r="C6" t="str">
            <v>KFR2</v>
          </cell>
        </row>
        <row r="7">
          <cell r="A7" t="str">
            <v>1KB6R1CF</v>
          </cell>
          <cell r="B7" t="str">
            <v>2R7UI</v>
          </cell>
          <cell r="C7" t="str">
            <v>KUK3</v>
          </cell>
        </row>
        <row r="8">
          <cell r="A8" t="str">
            <v>1L869EYF</v>
          </cell>
          <cell r="B8" t="str">
            <v>KQ7XN</v>
          </cell>
          <cell r="C8" t="str">
            <v>KIT3</v>
          </cell>
        </row>
        <row r="9">
          <cell r="A9" t="str">
            <v>1N4CIFZG</v>
          </cell>
          <cell r="B9" t="str">
            <v>1V7T0</v>
          </cell>
          <cell r="C9" t="str">
            <v>KFR2</v>
          </cell>
        </row>
        <row r="10">
          <cell r="A10" t="str">
            <v>1TUU4ZSK</v>
          </cell>
          <cell r="B10" t="str">
            <v>4L7VU</v>
          </cell>
          <cell r="C10" t="str">
            <v>GDE3</v>
          </cell>
        </row>
        <row r="11">
          <cell r="A11" t="str">
            <v>239UW6OP</v>
          </cell>
          <cell r="B11" t="str">
            <v>TG7TM</v>
          </cell>
          <cell r="C11" t="str">
            <v>KFR3</v>
          </cell>
        </row>
        <row r="12">
          <cell r="A12" t="str">
            <v>24CPC6LU</v>
          </cell>
          <cell r="B12" t="str">
            <v>UE7VR</v>
          </cell>
          <cell r="C12" t="str">
            <v>GIT5</v>
          </cell>
        </row>
        <row r="13">
          <cell r="A13" t="str">
            <v>25G2CHOP</v>
          </cell>
          <cell r="B13" t="str">
            <v>UE7VR</v>
          </cell>
          <cell r="C13" t="str">
            <v>GIT5</v>
          </cell>
        </row>
        <row r="14">
          <cell r="A14" t="str">
            <v>2CO5BWOB</v>
          </cell>
          <cell r="B14" t="str">
            <v>ND7XU</v>
          </cell>
          <cell r="C14" t="str">
            <v>KUK3</v>
          </cell>
        </row>
        <row r="15">
          <cell r="A15" t="str">
            <v>2DAG3KXY</v>
          </cell>
          <cell r="B15" t="str">
            <v>M480L</v>
          </cell>
          <cell r="C15" t="str">
            <v>GFR5</v>
          </cell>
        </row>
        <row r="16">
          <cell r="A16" t="str">
            <v>2FWVQHGR</v>
          </cell>
          <cell r="B16" t="str">
            <v>1U7W2</v>
          </cell>
          <cell r="C16" t="str">
            <v>XUKA</v>
          </cell>
        </row>
        <row r="17">
          <cell r="A17" t="str">
            <v>2IMHWTHS</v>
          </cell>
          <cell r="B17" t="str">
            <v>TG7TM</v>
          </cell>
          <cell r="C17" t="str">
            <v>KFR3</v>
          </cell>
        </row>
        <row r="18">
          <cell r="A18" t="str">
            <v>2JCOC1AU</v>
          </cell>
          <cell r="B18" t="str">
            <v>HF9VW</v>
          </cell>
          <cell r="C18" t="str">
            <v>GDE3</v>
          </cell>
        </row>
        <row r="19">
          <cell r="A19" t="str">
            <v>2LMEOTCD</v>
          </cell>
          <cell r="B19" t="str">
            <v>2R7UI</v>
          </cell>
          <cell r="C19" t="str">
            <v>KUK3</v>
          </cell>
        </row>
        <row r="20">
          <cell r="A20" t="str">
            <v>2LSVFAXS</v>
          </cell>
          <cell r="B20" t="str">
            <v>UI87L</v>
          </cell>
          <cell r="C20" t="str">
            <v>VLC1</v>
          </cell>
        </row>
        <row r="21">
          <cell r="A21" t="str">
            <v>2U35TSIR</v>
          </cell>
          <cell r="B21" t="str">
            <v>4H7XO</v>
          </cell>
          <cell r="C21" t="str">
            <v>KUK2</v>
          </cell>
        </row>
        <row r="22">
          <cell r="A22" t="str">
            <v>2V4Q6VMA</v>
          </cell>
          <cell r="B22" t="str">
            <v>YL7VH</v>
          </cell>
          <cell r="C22" t="str">
            <v>KIT2</v>
          </cell>
        </row>
        <row r="23">
          <cell r="A23" t="str">
            <v>34F9PU2N</v>
          </cell>
          <cell r="B23" t="str">
            <v>YY83I</v>
          </cell>
          <cell r="C23" t="str">
            <v>KFR2</v>
          </cell>
        </row>
        <row r="24">
          <cell r="A24" t="str">
            <v>35WP3QPH</v>
          </cell>
          <cell r="B24" t="str">
            <v>UI87L</v>
          </cell>
          <cell r="C24" t="str">
            <v>VLC1</v>
          </cell>
        </row>
        <row r="25">
          <cell r="A25" t="str">
            <v>37GOGZEA</v>
          </cell>
          <cell r="B25" t="str">
            <v>HF9VW</v>
          </cell>
          <cell r="C25" t="str">
            <v>XPO1</v>
          </cell>
        </row>
        <row r="26">
          <cell r="A26" t="str">
            <v>38ZK8ZEI</v>
          </cell>
          <cell r="B26" t="str">
            <v>9K7VD</v>
          </cell>
          <cell r="C26" t="str">
            <v>KES2</v>
          </cell>
        </row>
        <row r="27">
          <cell r="A27" t="str">
            <v>39WVNCRR</v>
          </cell>
          <cell r="B27" t="str">
            <v>LT7VK</v>
          </cell>
          <cell r="C27" t="str">
            <v>KDE2</v>
          </cell>
        </row>
        <row r="28">
          <cell r="A28" t="str">
            <v>3AE81MMR</v>
          </cell>
          <cell r="B28" t="str">
            <v>UI87L</v>
          </cell>
          <cell r="C28" t="str">
            <v>MAD6</v>
          </cell>
        </row>
        <row r="29">
          <cell r="A29" t="str">
            <v>3AUERQLH</v>
          </cell>
          <cell r="B29" t="str">
            <v>4H7XO</v>
          </cell>
          <cell r="C29" t="str">
            <v>KUK2</v>
          </cell>
        </row>
        <row r="30">
          <cell r="A30" t="str">
            <v>3FXDYHDU</v>
          </cell>
          <cell r="B30" t="str">
            <v>2R7UI</v>
          </cell>
          <cell r="C30" t="str">
            <v>KUK3</v>
          </cell>
        </row>
        <row r="31">
          <cell r="A31" t="str">
            <v>3NXYQKFB</v>
          </cell>
          <cell r="B31" t="str">
            <v>HF9VW</v>
          </cell>
          <cell r="C31" t="str">
            <v>XPO1</v>
          </cell>
        </row>
        <row r="32">
          <cell r="A32" t="str">
            <v>3T2OFHIN</v>
          </cell>
          <cell r="B32" t="str">
            <v>2R7UI</v>
          </cell>
          <cell r="C32" t="str">
            <v>KUK3</v>
          </cell>
        </row>
        <row r="33">
          <cell r="A33" t="str">
            <v>3VPG6M6B</v>
          </cell>
          <cell r="B33" t="str">
            <v>8X7S5</v>
          </cell>
          <cell r="C33" t="str">
            <v>KES3</v>
          </cell>
        </row>
        <row r="34">
          <cell r="A34" t="str">
            <v>3VU8XART</v>
          </cell>
          <cell r="B34" t="str">
            <v>RD80E</v>
          </cell>
          <cell r="C34" t="str">
            <v>KIT3</v>
          </cell>
        </row>
        <row r="35">
          <cell r="A35" t="str">
            <v>3YQU63GU</v>
          </cell>
          <cell r="B35" t="str">
            <v>4H7XO</v>
          </cell>
          <cell r="C35" t="str">
            <v>KUK2</v>
          </cell>
        </row>
        <row r="36">
          <cell r="A36" t="str">
            <v>3YWVIQ8A</v>
          </cell>
          <cell r="B36" t="str">
            <v>KC82Y</v>
          </cell>
          <cell r="C36" t="str">
            <v>KFR3</v>
          </cell>
        </row>
        <row r="37">
          <cell r="A37" t="str">
            <v>3Z2N5MOK</v>
          </cell>
          <cell r="B37" t="str">
            <v>8X7S5</v>
          </cell>
          <cell r="C37" t="str">
            <v>KES3</v>
          </cell>
        </row>
        <row r="38">
          <cell r="A38" t="str">
            <v>43UXYNVR</v>
          </cell>
          <cell r="B38" t="str">
            <v>TG7TM</v>
          </cell>
          <cell r="C38" t="str">
            <v>KFR3</v>
          </cell>
        </row>
        <row r="39">
          <cell r="A39" t="str">
            <v>44Y27BVR</v>
          </cell>
          <cell r="B39" t="str">
            <v>KC82Y</v>
          </cell>
          <cell r="C39" t="str">
            <v>KFR3</v>
          </cell>
        </row>
        <row r="40">
          <cell r="A40" t="str">
            <v>47FKMSVG</v>
          </cell>
          <cell r="B40" t="str">
            <v>2Q82B</v>
          </cell>
          <cell r="C40" t="str">
            <v>KDE2</v>
          </cell>
        </row>
        <row r="41">
          <cell r="A41" t="str">
            <v>48ICI9JP</v>
          </cell>
          <cell r="B41" t="str">
            <v>U87XH</v>
          </cell>
          <cell r="C41" t="str">
            <v>GDE5</v>
          </cell>
        </row>
        <row r="42">
          <cell r="A42" t="str">
            <v>48KGWP5F</v>
          </cell>
          <cell r="B42" t="str">
            <v>X27VT</v>
          </cell>
          <cell r="C42" t="str">
            <v>GUK5</v>
          </cell>
        </row>
        <row r="43">
          <cell r="A43" t="str">
            <v>4ADFGKQV</v>
          </cell>
          <cell r="B43" t="str">
            <v>8X7S5</v>
          </cell>
          <cell r="C43" t="str">
            <v>KES3</v>
          </cell>
        </row>
        <row r="44">
          <cell r="A44" t="str">
            <v>4BZ528IK</v>
          </cell>
          <cell r="B44" t="str">
            <v>PG84W</v>
          </cell>
          <cell r="C44" t="str">
            <v>KES3</v>
          </cell>
        </row>
        <row r="45">
          <cell r="A45" t="str">
            <v>4GL6E4LQ</v>
          </cell>
          <cell r="B45" t="str">
            <v>GPF4I</v>
          </cell>
          <cell r="C45" t="str">
            <v>GDE3</v>
          </cell>
        </row>
        <row r="46">
          <cell r="A46" t="str">
            <v>4GTN96RJ</v>
          </cell>
          <cell r="B46" t="str">
            <v>M480L</v>
          </cell>
          <cell r="C46" t="str">
            <v>GFR5</v>
          </cell>
        </row>
        <row r="47">
          <cell r="A47" t="str">
            <v>4P8DI59I</v>
          </cell>
          <cell r="B47" t="str">
            <v>9K7VD</v>
          </cell>
          <cell r="C47" t="str">
            <v>ZAZ1</v>
          </cell>
        </row>
        <row r="48">
          <cell r="A48" t="str">
            <v>4QHVEF2K</v>
          </cell>
          <cell r="B48" t="str">
            <v>2R7UI</v>
          </cell>
          <cell r="C48" t="str">
            <v>KUK3</v>
          </cell>
        </row>
        <row r="49">
          <cell r="A49" t="str">
            <v>4S7TPDMI</v>
          </cell>
          <cell r="B49" t="str">
            <v>8X7S5</v>
          </cell>
          <cell r="C49" t="str">
            <v>KES3</v>
          </cell>
        </row>
        <row r="50">
          <cell r="A50" t="str">
            <v>4VNMHBMS</v>
          </cell>
          <cell r="B50" t="str">
            <v>YD86E</v>
          </cell>
          <cell r="C50" t="str">
            <v>WRO1</v>
          </cell>
        </row>
        <row r="51">
          <cell r="A51" t="str">
            <v>4WGG1NEW</v>
          </cell>
          <cell r="B51" t="str">
            <v>YD86E</v>
          </cell>
          <cell r="C51" t="str">
            <v>WRO1</v>
          </cell>
        </row>
        <row r="52">
          <cell r="A52" t="str">
            <v>4XZO7K6K</v>
          </cell>
          <cell r="B52" t="str">
            <v>CCBKQ</v>
          </cell>
          <cell r="C52" t="str">
            <v>KES3</v>
          </cell>
        </row>
        <row r="53">
          <cell r="A53" t="str">
            <v>4Y44EP2F</v>
          </cell>
          <cell r="B53" t="str">
            <v>1U7W2</v>
          </cell>
          <cell r="C53" t="str">
            <v>XUKA</v>
          </cell>
        </row>
        <row r="54">
          <cell r="A54" t="str">
            <v>52UQFKSJ</v>
          </cell>
          <cell r="B54" t="str">
            <v>YL7VH</v>
          </cell>
          <cell r="C54" t="str">
            <v>KIT2</v>
          </cell>
        </row>
        <row r="55">
          <cell r="A55" t="str">
            <v>536IKD9M</v>
          </cell>
          <cell r="B55" t="str">
            <v>OM84X</v>
          </cell>
          <cell r="C55" t="str">
            <v>KFR3</v>
          </cell>
        </row>
        <row r="56">
          <cell r="A56" t="str">
            <v>54D85Y3O</v>
          </cell>
          <cell r="B56" t="str">
            <v>YD86E</v>
          </cell>
          <cell r="C56" t="str">
            <v>XPO1</v>
          </cell>
        </row>
        <row r="57">
          <cell r="A57" t="str">
            <v>5548J82Z</v>
          </cell>
          <cell r="B57" t="str">
            <v>LT7VK</v>
          </cell>
          <cell r="C57" t="str">
            <v>KDE2</v>
          </cell>
        </row>
        <row r="58">
          <cell r="A58" t="str">
            <v>56A57FQS</v>
          </cell>
          <cell r="B58" t="str">
            <v>03889</v>
          </cell>
          <cell r="C58" t="str">
            <v>XMP4</v>
          </cell>
        </row>
        <row r="59">
          <cell r="A59" t="str">
            <v>58TQ3TZY</v>
          </cell>
          <cell r="B59" t="str">
            <v>03889</v>
          </cell>
          <cell r="C59" t="str">
            <v>KIT3</v>
          </cell>
        </row>
        <row r="60">
          <cell r="A60" t="str">
            <v>5C35HL3W</v>
          </cell>
          <cell r="B60" t="str">
            <v>LT7VK</v>
          </cell>
          <cell r="C60" t="str">
            <v>KDE2</v>
          </cell>
        </row>
        <row r="61">
          <cell r="A61" t="str">
            <v>5C85IAPM</v>
          </cell>
          <cell r="B61" t="str">
            <v>OL7VV</v>
          </cell>
          <cell r="C61" t="str">
            <v>GES5</v>
          </cell>
        </row>
        <row r="62">
          <cell r="A62" t="str">
            <v>5O5FH5LB</v>
          </cell>
          <cell r="B62" t="str">
            <v>2R7UI</v>
          </cell>
          <cell r="C62" t="str">
            <v>KUK3</v>
          </cell>
        </row>
        <row r="63">
          <cell r="A63" t="str">
            <v>5R6NS9UC</v>
          </cell>
          <cell r="B63" t="str">
            <v>2Q82B</v>
          </cell>
          <cell r="C63" t="str">
            <v>KDE2</v>
          </cell>
        </row>
        <row r="64">
          <cell r="A64" t="str">
            <v>5S9NJAXB</v>
          </cell>
          <cell r="B64" t="str">
            <v>TG7TM</v>
          </cell>
          <cell r="C64" t="str">
            <v>KFR3</v>
          </cell>
        </row>
        <row r="65">
          <cell r="A65" t="str">
            <v>5UC11UVF</v>
          </cell>
          <cell r="B65" t="str">
            <v>03889</v>
          </cell>
          <cell r="C65" t="str">
            <v>KIT3</v>
          </cell>
        </row>
        <row r="66">
          <cell r="A66" t="str">
            <v>5UV7H69F</v>
          </cell>
          <cell r="B66" t="str">
            <v>TG7TM</v>
          </cell>
          <cell r="C66" t="str">
            <v>KFR3</v>
          </cell>
        </row>
        <row r="67">
          <cell r="A67" t="str">
            <v>5VHF8MCR</v>
          </cell>
          <cell r="B67" t="str">
            <v>9M7Z0</v>
          </cell>
          <cell r="C67" t="str">
            <v>KUK3</v>
          </cell>
        </row>
        <row r="68">
          <cell r="A68" t="str">
            <v>5W4EMSPL</v>
          </cell>
          <cell r="B68" t="str">
            <v>M480L</v>
          </cell>
          <cell r="C68" t="str">
            <v>GFR5</v>
          </cell>
        </row>
        <row r="69">
          <cell r="A69" t="str">
            <v>5YAVFXIF</v>
          </cell>
          <cell r="B69" t="str">
            <v>YY83I</v>
          </cell>
          <cell r="C69" t="str">
            <v>XOS1</v>
          </cell>
        </row>
        <row r="70">
          <cell r="A70" t="str">
            <v>5YQK4SOX</v>
          </cell>
          <cell r="B70" t="str">
            <v>FC84F</v>
          </cell>
          <cell r="C70" t="str">
            <v>KES2</v>
          </cell>
        </row>
        <row r="71">
          <cell r="A71" t="str">
            <v>61HXAV1T</v>
          </cell>
          <cell r="B71" t="str">
            <v>HF9VW</v>
          </cell>
          <cell r="C71" t="str">
            <v>XWR3</v>
          </cell>
        </row>
        <row r="72">
          <cell r="A72" t="str">
            <v>637ZWPEN</v>
          </cell>
          <cell r="B72" t="str">
            <v>U87XH</v>
          </cell>
          <cell r="C72" t="str">
            <v>GDE5</v>
          </cell>
        </row>
        <row r="73">
          <cell r="A73" t="str">
            <v>63TK7ABT</v>
          </cell>
          <cell r="B73" t="str">
            <v>2Q82B</v>
          </cell>
          <cell r="C73" t="str">
            <v>KDE2</v>
          </cell>
        </row>
        <row r="74">
          <cell r="A74" t="str">
            <v>64SFBYCG</v>
          </cell>
          <cell r="B74" t="str">
            <v>RD80E</v>
          </cell>
          <cell r="C74" t="str">
            <v>KIT3</v>
          </cell>
        </row>
        <row r="75">
          <cell r="A75" t="str">
            <v>6AFMHVHZ</v>
          </cell>
          <cell r="B75" t="str">
            <v>8X7S5</v>
          </cell>
          <cell r="C75" t="str">
            <v>KES3</v>
          </cell>
        </row>
        <row r="76">
          <cell r="A76" t="str">
            <v>6B32D8CE</v>
          </cell>
          <cell r="B76" t="str">
            <v>4L7VU</v>
          </cell>
          <cell r="C76" t="str">
            <v>GDE3</v>
          </cell>
        </row>
        <row r="77">
          <cell r="A77" t="str">
            <v>6CCZYW6L</v>
          </cell>
          <cell r="B77" t="str">
            <v>HF9VW</v>
          </cell>
          <cell r="C77" t="str">
            <v>GDE3</v>
          </cell>
        </row>
        <row r="78">
          <cell r="A78" t="str">
            <v>6IDXIPXV</v>
          </cell>
          <cell r="B78" t="str">
            <v>LT7VK</v>
          </cell>
          <cell r="C78" t="str">
            <v>KDE2</v>
          </cell>
        </row>
        <row r="79">
          <cell r="A79" t="str">
            <v>6L3B7F9W</v>
          </cell>
          <cell r="B79" t="str">
            <v>HF9VW</v>
          </cell>
          <cell r="C79" t="str">
            <v>DUS2</v>
          </cell>
        </row>
        <row r="80">
          <cell r="A80" t="str">
            <v>6MDWIIRL</v>
          </cell>
          <cell r="B80" t="str">
            <v>X285K</v>
          </cell>
          <cell r="C80" t="str">
            <v>BHX2</v>
          </cell>
        </row>
        <row r="81">
          <cell r="A81" t="str">
            <v>6MY1U65K</v>
          </cell>
          <cell r="B81" t="str">
            <v>Q9866</v>
          </cell>
          <cell r="C81" t="str">
            <v>KIT3</v>
          </cell>
        </row>
        <row r="82">
          <cell r="A82" t="str">
            <v>6S46LVHW</v>
          </cell>
          <cell r="B82" t="str">
            <v>N37WR</v>
          </cell>
          <cell r="C82" t="str">
            <v>KES3</v>
          </cell>
        </row>
        <row r="83">
          <cell r="A83" t="str">
            <v>6SSZMOEK</v>
          </cell>
          <cell r="B83" t="str">
            <v>2R7UI</v>
          </cell>
          <cell r="C83" t="str">
            <v>KUK3</v>
          </cell>
        </row>
        <row r="84">
          <cell r="A84" t="str">
            <v>6XS99YDA</v>
          </cell>
          <cell r="B84" t="str">
            <v>X285K</v>
          </cell>
          <cell r="C84" t="str">
            <v>LBA2</v>
          </cell>
        </row>
        <row r="85">
          <cell r="A85" t="str">
            <v>6Y4RSHWP</v>
          </cell>
          <cell r="B85" t="str">
            <v>HF9VW</v>
          </cell>
          <cell r="C85" t="str">
            <v>GDE3</v>
          </cell>
        </row>
        <row r="86">
          <cell r="A86" t="str">
            <v>746KC9DT</v>
          </cell>
          <cell r="B86" t="str">
            <v>YD86E</v>
          </cell>
          <cell r="C86" t="str">
            <v>DUS2</v>
          </cell>
        </row>
        <row r="87">
          <cell r="A87" t="str">
            <v>77OK378P</v>
          </cell>
          <cell r="B87" t="str">
            <v>9K7VD</v>
          </cell>
          <cell r="C87" t="str">
            <v>KES2</v>
          </cell>
        </row>
        <row r="88">
          <cell r="A88" t="str">
            <v>78N3A5AD</v>
          </cell>
          <cell r="B88" t="str">
            <v>YD86E</v>
          </cell>
          <cell r="C88" t="str">
            <v>STR1</v>
          </cell>
        </row>
        <row r="89">
          <cell r="A89" t="str">
            <v>7BI8NG2Z</v>
          </cell>
          <cell r="B89" t="str">
            <v>2R7UI</v>
          </cell>
          <cell r="C89" t="str">
            <v>KUK3</v>
          </cell>
        </row>
        <row r="90">
          <cell r="A90" t="str">
            <v>7FI41Q9V</v>
          </cell>
          <cell r="B90" t="str">
            <v>2R7UI</v>
          </cell>
          <cell r="C90" t="str">
            <v>KUK3</v>
          </cell>
        </row>
        <row r="91">
          <cell r="A91" t="str">
            <v>7GN13KIX</v>
          </cell>
          <cell r="B91" t="str">
            <v>U87XH</v>
          </cell>
          <cell r="C91" t="str">
            <v>GDE5</v>
          </cell>
        </row>
        <row r="92">
          <cell r="A92" t="str">
            <v>7HL45W4X</v>
          </cell>
          <cell r="B92" t="str">
            <v>03889</v>
          </cell>
          <cell r="C92" t="str">
            <v>KIT3</v>
          </cell>
        </row>
        <row r="93">
          <cell r="A93" t="str">
            <v>7HML9RXU</v>
          </cell>
          <cell r="B93" t="str">
            <v>LT7VK</v>
          </cell>
          <cell r="C93" t="str">
            <v>KDE2</v>
          </cell>
        </row>
        <row r="94">
          <cell r="A94" t="str">
            <v>7J4FQNEP</v>
          </cell>
          <cell r="B94" t="str">
            <v>2R7UI</v>
          </cell>
          <cell r="C94" t="str">
            <v>KUK3</v>
          </cell>
        </row>
        <row r="95">
          <cell r="A95" t="str">
            <v>7JWP7JMK</v>
          </cell>
          <cell r="B95" t="str">
            <v>HF9VW</v>
          </cell>
          <cell r="C95" t="str">
            <v>GDE3</v>
          </cell>
        </row>
        <row r="96">
          <cell r="A96" t="str">
            <v>7K37NOPX</v>
          </cell>
          <cell r="B96" t="str">
            <v>4H7XO</v>
          </cell>
          <cell r="C96" t="str">
            <v>KUK2</v>
          </cell>
        </row>
        <row r="97">
          <cell r="A97" t="str">
            <v>7QJRMZWG</v>
          </cell>
          <cell r="B97" t="str">
            <v>X285K</v>
          </cell>
          <cell r="C97" t="str">
            <v>MAN4</v>
          </cell>
        </row>
        <row r="98">
          <cell r="A98" t="str">
            <v>7QUJRSDJ</v>
          </cell>
          <cell r="B98" t="str">
            <v>9K7VD</v>
          </cell>
          <cell r="C98" t="str">
            <v>KES2</v>
          </cell>
        </row>
        <row r="99">
          <cell r="A99" t="str">
            <v>7U9A3JKQ</v>
          </cell>
          <cell r="B99" t="str">
            <v>HF9VW</v>
          </cell>
          <cell r="C99" t="str">
            <v>XPO1</v>
          </cell>
        </row>
        <row r="100">
          <cell r="A100" t="str">
            <v>7XYCYGWZ</v>
          </cell>
          <cell r="B100" t="str">
            <v>OL7VV</v>
          </cell>
          <cell r="C100" t="str">
            <v>GES5</v>
          </cell>
        </row>
        <row r="101">
          <cell r="A101" t="str">
            <v>7ZCD2OGA</v>
          </cell>
          <cell r="B101" t="str">
            <v>M480L</v>
          </cell>
          <cell r="C101" t="str">
            <v>GFR5</v>
          </cell>
        </row>
        <row r="102">
          <cell r="A102" t="str">
            <v>822G5OMC</v>
          </cell>
          <cell r="B102" t="str">
            <v>4L7VU</v>
          </cell>
          <cell r="C102" t="str">
            <v>GDE3</v>
          </cell>
        </row>
        <row r="103">
          <cell r="A103" t="str">
            <v>835815AL</v>
          </cell>
          <cell r="B103" t="str">
            <v>1V7T0</v>
          </cell>
          <cell r="C103" t="str">
            <v>KFR2</v>
          </cell>
        </row>
        <row r="104">
          <cell r="A104" t="str">
            <v>849R4KBY</v>
          </cell>
          <cell r="B104" t="str">
            <v>X27VT</v>
          </cell>
          <cell r="C104" t="str">
            <v>GUK5</v>
          </cell>
        </row>
        <row r="105">
          <cell r="A105" t="str">
            <v>84YYM95A</v>
          </cell>
          <cell r="B105" t="str">
            <v>X285K</v>
          </cell>
          <cell r="C105" t="str">
            <v>LPL2</v>
          </cell>
        </row>
        <row r="106">
          <cell r="A106" t="str">
            <v>85SCLBCN</v>
          </cell>
          <cell r="B106" t="str">
            <v>2R7UI</v>
          </cell>
          <cell r="C106" t="str">
            <v>KUK3</v>
          </cell>
        </row>
        <row r="107">
          <cell r="A107" t="str">
            <v>87TEWQEE</v>
          </cell>
          <cell r="B107" t="str">
            <v>0P7WU</v>
          </cell>
          <cell r="C107" t="str">
            <v>KIT3</v>
          </cell>
        </row>
        <row r="108">
          <cell r="A108" t="str">
            <v>88L73LDQ</v>
          </cell>
          <cell r="B108" t="str">
            <v>UI87L</v>
          </cell>
          <cell r="C108" t="str">
            <v>MAD9</v>
          </cell>
        </row>
        <row r="109">
          <cell r="A109" t="str">
            <v>89SYAIUL</v>
          </cell>
          <cell r="B109" t="str">
            <v>7E7WN</v>
          </cell>
          <cell r="C109" t="str">
            <v>KUK2</v>
          </cell>
        </row>
        <row r="110">
          <cell r="A110" t="str">
            <v>8A53SFUE</v>
          </cell>
          <cell r="B110" t="str">
            <v>HF9VW</v>
          </cell>
          <cell r="C110" t="str">
            <v>STR1</v>
          </cell>
        </row>
        <row r="111">
          <cell r="A111" t="str">
            <v>8BW3NRIJ</v>
          </cell>
          <cell r="B111" t="str">
            <v>03889</v>
          </cell>
          <cell r="C111" t="str">
            <v>KIT3</v>
          </cell>
        </row>
        <row r="112">
          <cell r="A112" t="str">
            <v>8CYUJ86S</v>
          </cell>
          <cell r="B112" t="str">
            <v>N280R</v>
          </cell>
          <cell r="C112" t="str">
            <v>KIT2</v>
          </cell>
        </row>
        <row r="113">
          <cell r="A113" t="str">
            <v>8GLVJZTB</v>
          </cell>
          <cell r="B113" t="str">
            <v>2R7UI</v>
          </cell>
          <cell r="C113" t="str">
            <v>KUK3</v>
          </cell>
        </row>
        <row r="114">
          <cell r="A114" t="str">
            <v>8HTWCNQP</v>
          </cell>
          <cell r="B114" t="str">
            <v>HF9VW</v>
          </cell>
          <cell r="C114" t="str">
            <v>GDE3</v>
          </cell>
        </row>
        <row r="115">
          <cell r="A115" t="str">
            <v>8K25R94Y</v>
          </cell>
          <cell r="B115" t="str">
            <v>9K7VD</v>
          </cell>
          <cell r="C115" t="str">
            <v>KES2</v>
          </cell>
        </row>
        <row r="116">
          <cell r="A116" t="str">
            <v>8KUTBKNZ</v>
          </cell>
          <cell r="B116" t="str">
            <v>X285K</v>
          </cell>
          <cell r="C116" t="str">
            <v>BHX7</v>
          </cell>
        </row>
        <row r="117">
          <cell r="A117" t="str">
            <v>8KWVABJN</v>
          </cell>
          <cell r="B117" t="str">
            <v>2R7UI</v>
          </cell>
          <cell r="C117" t="str">
            <v>KUK3</v>
          </cell>
        </row>
        <row r="118">
          <cell r="A118" t="str">
            <v>8L83H68G</v>
          </cell>
          <cell r="B118" t="str">
            <v>X27VT</v>
          </cell>
          <cell r="C118" t="str">
            <v>GUK5</v>
          </cell>
        </row>
        <row r="119">
          <cell r="A119" t="str">
            <v>8O66VNIO</v>
          </cell>
          <cell r="B119" t="str">
            <v>TG7TM</v>
          </cell>
          <cell r="C119" t="str">
            <v>XOS1</v>
          </cell>
        </row>
        <row r="120">
          <cell r="A120" t="str">
            <v>8O78DZ9P</v>
          </cell>
          <cell r="B120" t="str">
            <v>4H7XO</v>
          </cell>
          <cell r="C120" t="str">
            <v>KUK2</v>
          </cell>
        </row>
        <row r="121">
          <cell r="A121"/>
          <cell r="B121"/>
          <cell r="C121"/>
        </row>
        <row r="122">
          <cell r="A122"/>
          <cell r="B122"/>
          <cell r="C122"/>
        </row>
        <row r="123">
          <cell r="A123"/>
          <cell r="B123"/>
          <cell r="C123"/>
        </row>
        <row r="124">
          <cell r="A124"/>
          <cell r="B124"/>
          <cell r="C124"/>
        </row>
        <row r="125">
          <cell r="A125"/>
          <cell r="B125"/>
          <cell r="C125"/>
        </row>
        <row r="126">
          <cell r="A126"/>
          <cell r="B126"/>
          <cell r="C126"/>
        </row>
        <row r="127">
          <cell r="A127"/>
          <cell r="B127"/>
          <cell r="C127"/>
        </row>
        <row r="128">
          <cell r="A128"/>
          <cell r="B128"/>
          <cell r="C128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9F88-97A3-4977-A0E9-2CDC5D33D5B7}">
  <sheetPr>
    <pageSetUpPr fitToPage="1"/>
  </sheetPr>
  <dimension ref="A1:AD3"/>
  <sheetViews>
    <sheetView view="pageBreakPreview" zoomScaleNormal="100" zoomScaleSheetLayoutView="100" workbookViewId="0">
      <selection activeCell="F2" sqref="F2"/>
    </sheetView>
  </sheetViews>
  <sheetFormatPr defaultRowHeight="14.25" x14ac:dyDescent="0.2"/>
  <cols>
    <col min="1" max="1" width="5" customWidth="1"/>
    <col min="2" max="2" width="9.75" customWidth="1"/>
    <col min="3" max="3" width="8.625" bestFit="1" customWidth="1"/>
    <col min="4" max="4" width="7.125" customWidth="1"/>
    <col min="5" max="5" width="12.25" customWidth="1"/>
    <col min="7" max="7" width="11" customWidth="1"/>
    <col min="8" max="8" width="9.75" customWidth="1"/>
    <col min="9" max="9" width="12.375" bestFit="1" customWidth="1"/>
    <col min="10" max="10" width="11.375" bestFit="1" customWidth="1"/>
    <col min="11" max="11" width="12.375" bestFit="1" customWidth="1"/>
    <col min="12" max="12" width="6.375" bestFit="1" customWidth="1"/>
    <col min="13" max="14" width="6.75" bestFit="1" customWidth="1"/>
    <col min="15" max="15" width="7.375" customWidth="1"/>
    <col min="16" max="16" width="5.75" customWidth="1"/>
    <col min="17" max="17" width="10.25" style="25" customWidth="1"/>
    <col min="18" max="18" width="9.125" style="25" bestFit="1" customWidth="1"/>
    <col min="19" max="19" width="7.75" hidden="1" customWidth="1"/>
    <col min="20" max="20" width="8.625" style="22" bestFit="1" customWidth="1"/>
    <col min="21" max="21" width="5.75" style="28" customWidth="1"/>
    <col min="22" max="22" width="8.25" customWidth="1"/>
    <col min="25" max="25" width="6.375" customWidth="1"/>
    <col min="26" max="26" width="5.875" customWidth="1"/>
    <col min="27" max="27" width="8.625" customWidth="1"/>
  </cols>
  <sheetData>
    <row r="1" spans="1:30" ht="62.25" customHeight="1" x14ac:dyDescent="0.2">
      <c r="A1" s="5" t="s">
        <v>31</v>
      </c>
      <c r="E1" s="9" t="s">
        <v>39</v>
      </c>
      <c r="F1" s="17"/>
      <c r="G1" s="18"/>
      <c r="H1" s="6" t="s">
        <v>38</v>
      </c>
      <c r="I1" s="7"/>
      <c r="J1" s="13"/>
      <c r="K1" s="47" t="s">
        <v>27</v>
      </c>
      <c r="L1" s="16"/>
      <c r="M1" s="33"/>
      <c r="N1" s="8"/>
      <c r="O1" s="19" t="s">
        <v>30</v>
      </c>
      <c r="P1" s="15"/>
      <c r="Q1" s="23"/>
      <c r="R1" s="23"/>
      <c r="S1" s="14"/>
      <c r="T1" s="20"/>
      <c r="U1" s="26"/>
      <c r="V1" s="26"/>
      <c r="W1" s="69" t="s">
        <v>37</v>
      </c>
      <c r="X1" s="69"/>
      <c r="Y1" s="69"/>
      <c r="Z1" s="69"/>
      <c r="AA1" s="69"/>
    </row>
    <row r="2" spans="1:30" s="12" customFormat="1" ht="48" x14ac:dyDescent="0.2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" t="s">
        <v>11</v>
      </c>
      <c r="M2" s="2" t="s">
        <v>12</v>
      </c>
      <c r="N2" s="2" t="s">
        <v>13</v>
      </c>
      <c r="O2" s="3" t="s">
        <v>14</v>
      </c>
      <c r="P2" s="1" t="s">
        <v>15</v>
      </c>
      <c r="Q2" s="24" t="s">
        <v>16</v>
      </c>
      <c r="R2" s="24" t="s">
        <v>17</v>
      </c>
      <c r="S2" s="2" t="s">
        <v>18</v>
      </c>
      <c r="T2" s="21" t="s">
        <v>18</v>
      </c>
      <c r="U2" s="29" t="s">
        <v>20</v>
      </c>
      <c r="V2" s="27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/>
      <c r="AC2"/>
      <c r="AD2"/>
    </row>
    <row r="3" spans="1:30" s="10" customFormat="1" ht="36.75" customHeight="1" x14ac:dyDescent="0.25">
      <c r="A3" s="34" t="s">
        <v>29</v>
      </c>
      <c r="B3" s="34">
        <v>20910345</v>
      </c>
      <c r="C3" s="30" t="s">
        <v>32</v>
      </c>
      <c r="D3" s="31" t="s">
        <v>33</v>
      </c>
      <c r="E3" s="31" t="s">
        <v>34</v>
      </c>
      <c r="F3" s="31" t="s">
        <v>35</v>
      </c>
      <c r="G3" s="32" t="s">
        <v>36</v>
      </c>
      <c r="H3" s="42">
        <v>552</v>
      </c>
      <c r="I3" s="35">
        <v>45298</v>
      </c>
      <c r="J3" s="35">
        <v>45305</v>
      </c>
      <c r="K3" s="35">
        <v>45296</v>
      </c>
      <c r="L3" s="36">
        <v>1</v>
      </c>
      <c r="M3" s="37">
        <v>4.58</v>
      </c>
      <c r="N3" s="37">
        <v>5.62</v>
      </c>
      <c r="O3" s="38">
        <v>4.8800000000000003E-2</v>
      </c>
      <c r="P3" s="40">
        <f>H3/L3</f>
        <v>552</v>
      </c>
      <c r="Q3" s="41">
        <f>P3*M3</f>
        <v>2528.16</v>
      </c>
      <c r="R3" s="41">
        <f>N3*P3</f>
        <v>3102.2400000000002</v>
      </c>
      <c r="S3" s="39">
        <f>O3*P3</f>
        <v>26.937600000000003</v>
      </c>
      <c r="T3" s="43">
        <f>ROUND(S3,3)</f>
        <v>26.937999999999999</v>
      </c>
      <c r="U3" s="45" t="s">
        <v>19</v>
      </c>
      <c r="V3" s="46" t="s">
        <v>28</v>
      </c>
      <c r="W3" s="44"/>
      <c r="X3" s="44"/>
      <c r="Y3" s="44"/>
      <c r="Z3" s="44"/>
      <c r="AA3" s="44"/>
    </row>
  </sheetData>
  <mergeCells count="1">
    <mergeCell ref="W1:AA1"/>
  </mergeCells>
  <phoneticPr fontId="9" type="noConversion"/>
  <conditionalFormatting sqref="E3">
    <cfRule type="duplicateValues" dxfId="3" priority="1"/>
  </conditionalFormatting>
  <pageMargins left="0.2" right="0.2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A564-41BE-46C6-A986-3099DE526779}">
  <dimension ref="A1:X87"/>
  <sheetViews>
    <sheetView tabSelected="1" topLeftCell="A53" zoomScale="90" zoomScaleNormal="90" workbookViewId="0">
      <selection activeCell="A2" sqref="A2:XFD99"/>
    </sheetView>
  </sheetViews>
  <sheetFormatPr defaultRowHeight="14.25" x14ac:dyDescent="0.2"/>
  <cols>
    <col min="1" max="1" width="4.75" customWidth="1"/>
    <col min="4" max="4" width="8.125" customWidth="1"/>
    <col min="5" max="5" width="23.875" customWidth="1"/>
    <col min="6" max="6" width="14.625" customWidth="1"/>
    <col min="8" max="8" width="14.75" customWidth="1"/>
    <col min="10" max="12" width="11.125" customWidth="1"/>
    <col min="13" max="13" width="28.5" customWidth="1"/>
    <col min="14" max="14" width="4" customWidth="1"/>
    <col min="22" max="23" width="9" style="59"/>
  </cols>
  <sheetData>
    <row r="1" spans="1:24" ht="42.75" x14ac:dyDescent="0.2">
      <c r="A1" s="50" t="s">
        <v>0</v>
      </c>
      <c r="B1" s="50" t="s">
        <v>1</v>
      </c>
      <c r="C1" s="50" t="s">
        <v>2</v>
      </c>
      <c r="D1" s="50" t="s">
        <v>212</v>
      </c>
      <c r="E1" s="50" t="s">
        <v>40</v>
      </c>
      <c r="F1" s="56" t="s">
        <v>4</v>
      </c>
      <c r="G1" s="67" t="s">
        <v>5</v>
      </c>
      <c r="H1" s="51" t="s">
        <v>6</v>
      </c>
      <c r="I1" s="50" t="s">
        <v>7</v>
      </c>
      <c r="J1" s="50" t="s">
        <v>8</v>
      </c>
      <c r="K1" s="50" t="s">
        <v>213</v>
      </c>
      <c r="L1" s="50" t="s">
        <v>10</v>
      </c>
      <c r="M1" s="50" t="s">
        <v>41</v>
      </c>
      <c r="N1" s="52" t="s">
        <v>11</v>
      </c>
      <c r="O1" s="53" t="s">
        <v>12</v>
      </c>
      <c r="P1" s="53" t="s">
        <v>13</v>
      </c>
      <c r="Q1" s="54" t="s">
        <v>14</v>
      </c>
      <c r="R1" s="24" t="s">
        <v>15</v>
      </c>
      <c r="S1" s="2" t="s">
        <v>16</v>
      </c>
      <c r="T1" s="2" t="s">
        <v>17</v>
      </c>
      <c r="U1" s="55" t="s">
        <v>18</v>
      </c>
      <c r="V1" s="60" t="s">
        <v>120</v>
      </c>
      <c r="W1" s="60" t="s">
        <v>179</v>
      </c>
      <c r="X1" s="61" t="s">
        <v>214</v>
      </c>
    </row>
    <row r="2" spans="1:24" x14ac:dyDescent="0.2">
      <c r="A2" s="4" t="s">
        <v>45</v>
      </c>
      <c r="B2" s="4">
        <v>20970751</v>
      </c>
      <c r="C2" s="4">
        <v>150442</v>
      </c>
      <c r="D2" s="4" t="s">
        <v>241</v>
      </c>
      <c r="E2" s="4" t="s">
        <v>48</v>
      </c>
      <c r="F2" s="4" t="s">
        <v>256</v>
      </c>
      <c r="G2" s="48" t="s">
        <v>218</v>
      </c>
      <c r="H2" s="48" t="s">
        <v>219</v>
      </c>
      <c r="I2" s="4">
        <v>45</v>
      </c>
      <c r="J2" s="49">
        <v>45603</v>
      </c>
      <c r="K2" s="49">
        <v>45610</v>
      </c>
      <c r="L2" s="49">
        <v>45603</v>
      </c>
      <c r="M2" s="4" t="s">
        <v>236</v>
      </c>
      <c r="N2" s="4">
        <v>1</v>
      </c>
      <c r="O2" s="4">
        <v>4.5</v>
      </c>
      <c r="P2" s="4">
        <v>5.0999999999999996</v>
      </c>
      <c r="Q2" s="4">
        <v>3.2399999999999998E-2</v>
      </c>
      <c r="R2" s="57">
        <f t="shared" ref="R2:R31" si="0">I2/N2</f>
        <v>45</v>
      </c>
      <c r="S2" s="4">
        <f t="shared" ref="S2:S31" si="1">R2*O2</f>
        <v>202.5</v>
      </c>
      <c r="T2" s="4">
        <f t="shared" ref="T2:T31" si="2">R2*P2</f>
        <v>229.49999999999997</v>
      </c>
      <c r="U2" s="4">
        <f t="shared" ref="U2:U31" si="3">Q2*R2</f>
        <v>1.458</v>
      </c>
      <c r="V2" s="59" t="str">
        <f>VLOOKUP(F2,'[1]VENDOR#'!$A$2:$B$137,2,FALSE)</f>
        <v>8X7S5</v>
      </c>
      <c r="W2" s="59" t="str">
        <f>VLOOKUP(F2,'[1]VENDOR#'!$A$2:$C$137,3,FALSE)</f>
        <v>KES3</v>
      </c>
      <c r="X2" s="61" t="s">
        <v>231</v>
      </c>
    </row>
    <row r="3" spans="1:24" x14ac:dyDescent="0.2">
      <c r="A3" s="4" t="s">
        <v>45</v>
      </c>
      <c r="B3" s="4">
        <v>20970751</v>
      </c>
      <c r="C3" s="4">
        <v>150442</v>
      </c>
      <c r="D3" s="4" t="s">
        <v>241</v>
      </c>
      <c r="E3" s="4" t="s">
        <v>48</v>
      </c>
      <c r="F3" s="4" t="s">
        <v>256</v>
      </c>
      <c r="G3" s="48" t="s">
        <v>222</v>
      </c>
      <c r="H3" s="48" t="s">
        <v>223</v>
      </c>
      <c r="I3" s="4">
        <v>52</v>
      </c>
      <c r="J3" s="49">
        <v>45603</v>
      </c>
      <c r="K3" s="49">
        <v>45610</v>
      </c>
      <c r="L3" s="49">
        <v>45603</v>
      </c>
      <c r="M3" s="4" t="s">
        <v>236</v>
      </c>
      <c r="N3" s="4">
        <v>4</v>
      </c>
      <c r="O3" s="4">
        <v>6</v>
      </c>
      <c r="P3" s="4">
        <v>8.16</v>
      </c>
      <c r="Q3" s="4">
        <v>4.2599999999999999E-2</v>
      </c>
      <c r="R3" s="57">
        <f t="shared" si="0"/>
        <v>13</v>
      </c>
      <c r="S3" s="4">
        <f t="shared" si="1"/>
        <v>78</v>
      </c>
      <c r="T3" s="4">
        <f t="shared" si="2"/>
        <v>106.08</v>
      </c>
      <c r="U3" s="4">
        <f t="shared" si="3"/>
        <v>0.55379999999999996</v>
      </c>
      <c r="V3" s="59" t="str">
        <f>VLOOKUP(F3,'[1]VENDOR#'!$A$2:$B$137,2,FALSE)</f>
        <v>8X7S5</v>
      </c>
      <c r="W3" s="59" t="str">
        <f>VLOOKUP(F3,'[1]VENDOR#'!$A$2:$C$137,3,FALSE)</f>
        <v>KES3</v>
      </c>
      <c r="X3" s="61" t="s">
        <v>231</v>
      </c>
    </row>
    <row r="4" spans="1:24" x14ac:dyDescent="0.2">
      <c r="A4" s="4" t="s">
        <v>45</v>
      </c>
      <c r="B4" s="4">
        <v>20970751</v>
      </c>
      <c r="C4" s="4">
        <v>150442</v>
      </c>
      <c r="D4" s="4" t="s">
        <v>241</v>
      </c>
      <c r="E4" s="4" t="s">
        <v>48</v>
      </c>
      <c r="F4" s="4" t="s">
        <v>256</v>
      </c>
      <c r="G4" s="48" t="s">
        <v>244</v>
      </c>
      <c r="H4" s="48" t="s">
        <v>245</v>
      </c>
      <c r="I4" s="4">
        <v>3</v>
      </c>
      <c r="J4" s="49">
        <v>45603</v>
      </c>
      <c r="K4" s="49">
        <v>45610</v>
      </c>
      <c r="L4" s="49">
        <v>45603</v>
      </c>
      <c r="M4" s="4" t="s">
        <v>236</v>
      </c>
      <c r="N4" s="4">
        <v>1</v>
      </c>
      <c r="O4" s="4">
        <v>7</v>
      </c>
      <c r="P4" s="4">
        <v>8.3000000000000007</v>
      </c>
      <c r="Q4" s="4">
        <v>6.1100000000000002E-2</v>
      </c>
      <c r="R4" s="57">
        <f t="shared" si="0"/>
        <v>3</v>
      </c>
      <c r="S4" s="4">
        <f t="shared" si="1"/>
        <v>21</v>
      </c>
      <c r="T4" s="4">
        <f t="shared" si="2"/>
        <v>24.900000000000002</v>
      </c>
      <c r="U4" s="4">
        <f t="shared" si="3"/>
        <v>0.18330000000000002</v>
      </c>
      <c r="V4" s="59" t="str">
        <f>VLOOKUP(F4,'[1]VENDOR#'!$A$2:$B$137,2,FALSE)</f>
        <v>8X7S5</v>
      </c>
      <c r="W4" s="59" t="str">
        <f>VLOOKUP(F4,'[1]VENDOR#'!$A$2:$C$137,3,FALSE)</f>
        <v>KES3</v>
      </c>
      <c r="X4" s="61" t="s">
        <v>231</v>
      </c>
    </row>
    <row r="5" spans="1:24" x14ac:dyDescent="0.2">
      <c r="A5" s="4" t="s">
        <v>45</v>
      </c>
      <c r="B5" s="4">
        <v>20970751</v>
      </c>
      <c r="C5" s="4">
        <v>150442</v>
      </c>
      <c r="D5" s="4" t="s">
        <v>241</v>
      </c>
      <c r="E5" s="4" t="s">
        <v>48</v>
      </c>
      <c r="F5" s="4" t="s">
        <v>256</v>
      </c>
      <c r="G5" s="48" t="s">
        <v>246</v>
      </c>
      <c r="H5" s="48" t="s">
        <v>247</v>
      </c>
      <c r="I5" s="4">
        <v>10</v>
      </c>
      <c r="J5" s="49">
        <v>45603</v>
      </c>
      <c r="K5" s="49">
        <v>45610</v>
      </c>
      <c r="L5" s="49">
        <v>45603</v>
      </c>
      <c r="M5" s="4" t="s">
        <v>236</v>
      </c>
      <c r="N5" s="4">
        <v>1</v>
      </c>
      <c r="O5" s="4">
        <v>9.1999999999999993</v>
      </c>
      <c r="P5" s="4">
        <v>10.76</v>
      </c>
      <c r="Q5" s="4">
        <v>7.6700000000000004E-2</v>
      </c>
      <c r="R5" s="57">
        <f t="shared" si="0"/>
        <v>10</v>
      </c>
      <c r="S5" s="4">
        <f t="shared" si="1"/>
        <v>92</v>
      </c>
      <c r="T5" s="4">
        <f t="shared" si="2"/>
        <v>107.6</v>
      </c>
      <c r="U5" s="4">
        <f t="shared" si="3"/>
        <v>0.76700000000000002</v>
      </c>
      <c r="V5" s="59" t="str">
        <f>VLOOKUP(F5,'[1]VENDOR#'!$A$2:$B$137,2,FALSE)</f>
        <v>8X7S5</v>
      </c>
      <c r="W5" s="59" t="str">
        <f>VLOOKUP(F5,'[1]VENDOR#'!$A$2:$C$137,3,FALSE)</f>
        <v>KES3</v>
      </c>
      <c r="X5" s="61" t="s">
        <v>231</v>
      </c>
    </row>
    <row r="6" spans="1:24" x14ac:dyDescent="0.2">
      <c r="A6" s="4" t="s">
        <v>45</v>
      </c>
      <c r="B6" s="4">
        <v>20970751</v>
      </c>
      <c r="C6" s="4">
        <v>150442</v>
      </c>
      <c r="D6" s="4" t="s">
        <v>241</v>
      </c>
      <c r="E6" s="4" t="s">
        <v>48</v>
      </c>
      <c r="F6" s="4" t="s">
        <v>256</v>
      </c>
      <c r="G6" s="48" t="s">
        <v>242</v>
      </c>
      <c r="H6" s="48" t="s">
        <v>243</v>
      </c>
      <c r="I6" s="4">
        <v>10</v>
      </c>
      <c r="J6" s="49">
        <v>45603</v>
      </c>
      <c r="K6" s="49">
        <v>45610</v>
      </c>
      <c r="L6" s="49">
        <v>45603</v>
      </c>
      <c r="M6" s="4" t="s">
        <v>236</v>
      </c>
      <c r="N6" s="4">
        <v>1</v>
      </c>
      <c r="O6" s="4">
        <v>10</v>
      </c>
      <c r="P6" s="4">
        <v>11.56</v>
      </c>
      <c r="Q6" s="4">
        <v>7.6700000000000004E-2</v>
      </c>
      <c r="R6" s="57">
        <f t="shared" si="0"/>
        <v>10</v>
      </c>
      <c r="S6" s="4">
        <f t="shared" si="1"/>
        <v>100</v>
      </c>
      <c r="T6" s="4">
        <f t="shared" si="2"/>
        <v>115.60000000000001</v>
      </c>
      <c r="U6" s="4">
        <f t="shared" si="3"/>
        <v>0.76700000000000002</v>
      </c>
      <c r="V6" s="59" t="str">
        <f>VLOOKUP(F6,'[1]VENDOR#'!$A$2:$B$137,2,FALSE)</f>
        <v>8X7S5</v>
      </c>
      <c r="W6" s="59" t="str">
        <f>VLOOKUP(F6,'[1]VENDOR#'!$A$2:$C$137,3,FALSE)</f>
        <v>KES3</v>
      </c>
      <c r="X6" s="61" t="s">
        <v>231</v>
      </c>
    </row>
    <row r="7" spans="1:24" x14ac:dyDescent="0.2">
      <c r="A7" s="4" t="s">
        <v>45</v>
      </c>
      <c r="B7" s="4">
        <v>20970751</v>
      </c>
      <c r="C7" s="4">
        <v>150442</v>
      </c>
      <c r="D7" s="4" t="s">
        <v>241</v>
      </c>
      <c r="E7" s="4" t="s">
        <v>48</v>
      </c>
      <c r="F7" s="4" t="s">
        <v>256</v>
      </c>
      <c r="G7" s="48" t="s">
        <v>248</v>
      </c>
      <c r="H7" s="48" t="s">
        <v>249</v>
      </c>
      <c r="I7" s="4">
        <v>19</v>
      </c>
      <c r="J7" s="49">
        <v>45603</v>
      </c>
      <c r="K7" s="49">
        <v>45610</v>
      </c>
      <c r="L7" s="49">
        <v>45603</v>
      </c>
      <c r="M7" s="4" t="s">
        <v>236</v>
      </c>
      <c r="N7" s="4">
        <v>1</v>
      </c>
      <c r="O7" s="4">
        <v>3.7</v>
      </c>
      <c r="P7" s="4">
        <v>4.5</v>
      </c>
      <c r="Q7" s="4">
        <v>3.6999999999999998E-2</v>
      </c>
      <c r="R7" s="57">
        <f t="shared" si="0"/>
        <v>19</v>
      </c>
      <c r="S7" s="4">
        <f t="shared" si="1"/>
        <v>70.3</v>
      </c>
      <c r="T7" s="4">
        <f t="shared" si="2"/>
        <v>85.5</v>
      </c>
      <c r="U7" s="4">
        <f t="shared" si="3"/>
        <v>0.70299999999999996</v>
      </c>
      <c r="V7" s="59" t="str">
        <f>VLOOKUP(F7,'[1]VENDOR#'!$A$2:$B$137,2,FALSE)</f>
        <v>8X7S5</v>
      </c>
      <c r="W7" s="59" t="str">
        <f>VLOOKUP(F7,'[1]VENDOR#'!$A$2:$C$137,3,FALSE)</f>
        <v>KES3</v>
      </c>
      <c r="X7" s="61" t="s">
        <v>231</v>
      </c>
    </row>
    <row r="8" spans="1:24" x14ac:dyDescent="0.2">
      <c r="A8" s="4" t="s">
        <v>45</v>
      </c>
      <c r="B8" s="4">
        <v>20970751</v>
      </c>
      <c r="C8" s="4">
        <v>150442</v>
      </c>
      <c r="D8" s="4" t="s">
        <v>241</v>
      </c>
      <c r="E8" s="4" t="s">
        <v>48</v>
      </c>
      <c r="F8" s="4" t="s">
        <v>256</v>
      </c>
      <c r="G8" s="48" t="s">
        <v>254</v>
      </c>
      <c r="H8" s="48" t="s">
        <v>255</v>
      </c>
      <c r="I8" s="4">
        <v>52</v>
      </c>
      <c r="J8" s="49">
        <v>45603</v>
      </c>
      <c r="K8" s="49">
        <v>45610</v>
      </c>
      <c r="L8" s="49">
        <v>45603</v>
      </c>
      <c r="M8" s="4" t="s">
        <v>236</v>
      </c>
      <c r="N8" s="4">
        <v>4</v>
      </c>
      <c r="O8" s="4">
        <v>6</v>
      </c>
      <c r="P8" s="4">
        <v>8.16</v>
      </c>
      <c r="Q8" s="4">
        <v>4.2599999999999999E-2</v>
      </c>
      <c r="R8" s="57">
        <f t="shared" si="0"/>
        <v>13</v>
      </c>
      <c r="S8" s="4">
        <f t="shared" si="1"/>
        <v>78</v>
      </c>
      <c r="T8" s="4">
        <f t="shared" si="2"/>
        <v>106.08</v>
      </c>
      <c r="U8" s="4">
        <f t="shared" si="3"/>
        <v>0.55379999999999996</v>
      </c>
      <c r="V8" s="59" t="str">
        <f>VLOOKUP(F8,'[1]VENDOR#'!$A$2:$B$137,2,FALSE)</f>
        <v>8X7S5</v>
      </c>
      <c r="W8" s="59" t="str">
        <f>VLOOKUP(F8,'[1]VENDOR#'!$A$2:$C$137,3,FALSE)</f>
        <v>KES3</v>
      </c>
      <c r="X8" s="61" t="s">
        <v>231</v>
      </c>
    </row>
    <row r="9" spans="1:24" x14ac:dyDescent="0.2">
      <c r="A9" s="4" t="s">
        <v>45</v>
      </c>
      <c r="B9" s="4">
        <v>20970751</v>
      </c>
      <c r="C9" s="4">
        <v>150442</v>
      </c>
      <c r="D9" s="4" t="s">
        <v>241</v>
      </c>
      <c r="E9" s="4" t="s">
        <v>48</v>
      </c>
      <c r="F9" s="4" t="s">
        <v>256</v>
      </c>
      <c r="G9" s="48" t="s">
        <v>252</v>
      </c>
      <c r="H9" s="48" t="s">
        <v>253</v>
      </c>
      <c r="I9" s="4">
        <v>50</v>
      </c>
      <c r="J9" s="49">
        <v>45603</v>
      </c>
      <c r="K9" s="49">
        <v>45610</v>
      </c>
      <c r="L9" s="49">
        <v>45603</v>
      </c>
      <c r="M9" s="4" t="s">
        <v>236</v>
      </c>
      <c r="N9" s="4">
        <v>1</v>
      </c>
      <c r="O9" s="4">
        <v>2.39</v>
      </c>
      <c r="P9" s="4">
        <v>2.78</v>
      </c>
      <c r="Q9" s="4">
        <v>2.2499999999999999E-2</v>
      </c>
      <c r="R9" s="57">
        <f t="shared" si="0"/>
        <v>50</v>
      </c>
      <c r="S9" s="4">
        <f t="shared" si="1"/>
        <v>119.5</v>
      </c>
      <c r="T9" s="4">
        <f t="shared" si="2"/>
        <v>139</v>
      </c>
      <c r="U9" s="4">
        <f t="shared" si="3"/>
        <v>1.125</v>
      </c>
      <c r="V9" s="59" t="str">
        <f>VLOOKUP(F9,'[1]VENDOR#'!$A$2:$B$137,2,FALSE)</f>
        <v>8X7S5</v>
      </c>
      <c r="W9" s="59" t="str">
        <f>VLOOKUP(F9,'[1]VENDOR#'!$A$2:$C$137,3,FALSE)</f>
        <v>KES3</v>
      </c>
      <c r="X9" s="61" t="s">
        <v>231</v>
      </c>
    </row>
    <row r="10" spans="1:24" x14ac:dyDescent="0.2">
      <c r="A10" s="4" t="s">
        <v>45</v>
      </c>
      <c r="B10" s="4">
        <v>20970751</v>
      </c>
      <c r="C10" s="4">
        <v>150442</v>
      </c>
      <c r="D10" s="4" t="s">
        <v>241</v>
      </c>
      <c r="E10" s="4" t="s">
        <v>48</v>
      </c>
      <c r="F10" s="4" t="s">
        <v>256</v>
      </c>
      <c r="G10" s="48" t="s">
        <v>224</v>
      </c>
      <c r="H10" s="48" t="s">
        <v>225</v>
      </c>
      <c r="I10" s="4">
        <v>50</v>
      </c>
      <c r="J10" s="49">
        <v>45603</v>
      </c>
      <c r="K10" s="49">
        <v>45610</v>
      </c>
      <c r="L10" s="49">
        <v>45603</v>
      </c>
      <c r="M10" s="4" t="s">
        <v>236</v>
      </c>
      <c r="N10" s="4">
        <v>1</v>
      </c>
      <c r="O10" s="4">
        <v>2.19</v>
      </c>
      <c r="P10" s="4">
        <v>2.56</v>
      </c>
      <c r="Q10" s="4">
        <v>1.52E-2</v>
      </c>
      <c r="R10" s="57">
        <f t="shared" si="0"/>
        <v>50</v>
      </c>
      <c r="S10" s="4">
        <f t="shared" si="1"/>
        <v>109.5</v>
      </c>
      <c r="T10" s="4">
        <f t="shared" si="2"/>
        <v>128</v>
      </c>
      <c r="U10" s="4">
        <f t="shared" si="3"/>
        <v>0.76</v>
      </c>
      <c r="V10" s="59" t="str">
        <f>VLOOKUP(F10,'[1]VENDOR#'!$A$2:$B$137,2,FALSE)</f>
        <v>8X7S5</v>
      </c>
      <c r="W10" s="59" t="str">
        <f>VLOOKUP(F10,'[1]VENDOR#'!$A$2:$C$137,3,FALSE)</f>
        <v>KES3</v>
      </c>
      <c r="X10" s="61" t="s">
        <v>231</v>
      </c>
    </row>
    <row r="11" spans="1:24" x14ac:dyDescent="0.2">
      <c r="A11" s="4" t="s">
        <v>45</v>
      </c>
      <c r="B11" s="4">
        <v>20970751</v>
      </c>
      <c r="C11" s="4">
        <v>150442</v>
      </c>
      <c r="D11" s="4" t="s">
        <v>241</v>
      </c>
      <c r="E11" s="4" t="s">
        <v>48</v>
      </c>
      <c r="F11" s="4" t="s">
        <v>256</v>
      </c>
      <c r="G11" s="48" t="s">
        <v>220</v>
      </c>
      <c r="H11" s="48" t="s">
        <v>221</v>
      </c>
      <c r="I11" s="4">
        <v>4</v>
      </c>
      <c r="J11" s="49">
        <v>45603</v>
      </c>
      <c r="K11" s="49">
        <v>45610</v>
      </c>
      <c r="L11" s="49">
        <v>45603</v>
      </c>
      <c r="M11" s="4" t="s">
        <v>236</v>
      </c>
      <c r="N11" s="4">
        <v>1</v>
      </c>
      <c r="O11" s="4">
        <v>5.3</v>
      </c>
      <c r="P11" s="4">
        <v>6.4</v>
      </c>
      <c r="Q11" s="4">
        <v>5.5100000000000003E-2</v>
      </c>
      <c r="R11" s="57">
        <f t="shared" si="0"/>
        <v>4</v>
      </c>
      <c r="S11" s="4">
        <f t="shared" si="1"/>
        <v>21.2</v>
      </c>
      <c r="T11" s="4">
        <f t="shared" si="2"/>
        <v>25.6</v>
      </c>
      <c r="U11" s="4">
        <f t="shared" si="3"/>
        <v>0.22040000000000001</v>
      </c>
      <c r="V11" s="59" t="str">
        <f>VLOOKUP(F11,'[1]VENDOR#'!$A$2:$B$137,2,FALSE)</f>
        <v>8X7S5</v>
      </c>
      <c r="W11" s="59" t="str">
        <f>VLOOKUP(F11,'[1]VENDOR#'!$A$2:$C$137,3,FALSE)</f>
        <v>KES3</v>
      </c>
      <c r="X11" s="61" t="s">
        <v>231</v>
      </c>
    </row>
    <row r="12" spans="1:24" x14ac:dyDescent="0.2">
      <c r="A12" s="4" t="s">
        <v>45</v>
      </c>
      <c r="B12" s="4">
        <v>20970751</v>
      </c>
      <c r="C12" s="4">
        <v>150442</v>
      </c>
      <c r="D12" s="4" t="s">
        <v>241</v>
      </c>
      <c r="E12" s="4" t="s">
        <v>48</v>
      </c>
      <c r="F12" s="4" t="s">
        <v>256</v>
      </c>
      <c r="G12" s="48" t="s">
        <v>250</v>
      </c>
      <c r="H12" s="48" t="s">
        <v>251</v>
      </c>
      <c r="I12" s="4">
        <v>5</v>
      </c>
      <c r="J12" s="49">
        <v>45603</v>
      </c>
      <c r="K12" s="49">
        <v>45610</v>
      </c>
      <c r="L12" s="49">
        <v>45603</v>
      </c>
      <c r="M12" s="4" t="s">
        <v>236</v>
      </c>
      <c r="N12" s="4">
        <v>1</v>
      </c>
      <c r="O12" s="4">
        <v>5.3</v>
      </c>
      <c r="P12" s="4">
        <v>6.4</v>
      </c>
      <c r="Q12" s="4">
        <v>5.5100000000000003E-2</v>
      </c>
      <c r="R12" s="57">
        <f t="shared" si="0"/>
        <v>5</v>
      </c>
      <c r="S12" s="4">
        <f t="shared" si="1"/>
        <v>26.5</v>
      </c>
      <c r="T12" s="4">
        <f t="shared" si="2"/>
        <v>32</v>
      </c>
      <c r="U12" s="4">
        <f t="shared" si="3"/>
        <v>0.27550000000000002</v>
      </c>
      <c r="V12" s="59" t="str">
        <f>VLOOKUP(F12,'[1]VENDOR#'!$A$2:$B$137,2,FALSE)</f>
        <v>8X7S5</v>
      </c>
      <c r="W12" s="59" t="str">
        <f>VLOOKUP(F12,'[1]VENDOR#'!$A$2:$C$137,3,FALSE)</f>
        <v>KES3</v>
      </c>
      <c r="X12" s="61" t="s">
        <v>231</v>
      </c>
    </row>
    <row r="13" spans="1:24" x14ac:dyDescent="0.2">
      <c r="A13" s="4" t="s">
        <v>45</v>
      </c>
      <c r="B13" s="4">
        <v>20970750</v>
      </c>
      <c r="C13" s="4">
        <v>150441</v>
      </c>
      <c r="D13" s="4" t="s">
        <v>241</v>
      </c>
      <c r="E13" s="4" t="s">
        <v>48</v>
      </c>
      <c r="F13" s="4" t="s">
        <v>257</v>
      </c>
      <c r="G13" s="48" t="s">
        <v>218</v>
      </c>
      <c r="H13" s="48" t="s">
        <v>219</v>
      </c>
      <c r="I13" s="4">
        <v>10</v>
      </c>
      <c r="J13" s="49">
        <v>45603</v>
      </c>
      <c r="K13" s="49">
        <v>45610</v>
      </c>
      <c r="L13" s="49">
        <v>45603</v>
      </c>
      <c r="M13" s="4" t="s">
        <v>258</v>
      </c>
      <c r="N13" s="4">
        <v>1</v>
      </c>
      <c r="O13" s="4">
        <v>4.5</v>
      </c>
      <c r="P13" s="4">
        <v>5.0999999999999996</v>
      </c>
      <c r="Q13" s="4">
        <v>3.2399999999999998E-2</v>
      </c>
      <c r="R13" s="57">
        <f t="shared" si="0"/>
        <v>10</v>
      </c>
      <c r="S13" s="4">
        <f t="shared" si="1"/>
        <v>45</v>
      </c>
      <c r="T13" s="4">
        <f t="shared" si="2"/>
        <v>51</v>
      </c>
      <c r="U13" s="4">
        <f t="shared" si="3"/>
        <v>0.32399999999999995</v>
      </c>
      <c r="V13" s="59" t="str">
        <f>VLOOKUP(F13,'[1]VENDOR#'!$A$2:$B$137,2,FALSE)</f>
        <v>8X7S5</v>
      </c>
      <c r="W13" s="59" t="str">
        <f>VLOOKUP(F13,'[1]VENDOR#'!$A$2:$C$137,3,FALSE)</f>
        <v>VLC1</v>
      </c>
      <c r="X13" s="61" t="s">
        <v>231</v>
      </c>
    </row>
    <row r="14" spans="1:24" x14ac:dyDescent="0.2">
      <c r="A14" s="4" t="s">
        <v>45</v>
      </c>
      <c r="B14" s="4">
        <v>20970750</v>
      </c>
      <c r="C14" s="4">
        <v>150441</v>
      </c>
      <c r="D14" s="4" t="s">
        <v>241</v>
      </c>
      <c r="E14" s="4" t="s">
        <v>48</v>
      </c>
      <c r="F14" s="4" t="s">
        <v>257</v>
      </c>
      <c r="G14" s="48" t="s">
        <v>244</v>
      </c>
      <c r="H14" s="48" t="s">
        <v>245</v>
      </c>
      <c r="I14" s="4">
        <v>97</v>
      </c>
      <c r="J14" s="49">
        <v>45603</v>
      </c>
      <c r="K14" s="49">
        <v>45610</v>
      </c>
      <c r="L14" s="49">
        <v>45603</v>
      </c>
      <c r="M14" s="4" t="s">
        <v>258</v>
      </c>
      <c r="N14" s="4">
        <v>1</v>
      </c>
      <c r="O14" s="4">
        <v>7</v>
      </c>
      <c r="P14" s="4">
        <v>8.3000000000000007</v>
      </c>
      <c r="Q14" s="4">
        <v>6.1100000000000002E-2</v>
      </c>
      <c r="R14" s="57">
        <f t="shared" si="0"/>
        <v>97</v>
      </c>
      <c r="S14" s="4">
        <f t="shared" si="1"/>
        <v>679</v>
      </c>
      <c r="T14" s="4">
        <f t="shared" si="2"/>
        <v>805.1</v>
      </c>
      <c r="U14" s="4">
        <f t="shared" si="3"/>
        <v>5.9267000000000003</v>
      </c>
      <c r="V14" s="59" t="str">
        <f>VLOOKUP(F14,'[1]VENDOR#'!$A$2:$B$137,2,FALSE)</f>
        <v>8X7S5</v>
      </c>
      <c r="W14" s="59" t="str">
        <f>VLOOKUP(F14,'[1]VENDOR#'!$A$2:$C$137,3,FALSE)</f>
        <v>VLC1</v>
      </c>
      <c r="X14" s="61" t="s">
        <v>231</v>
      </c>
    </row>
    <row r="15" spans="1:24" x14ac:dyDescent="0.2">
      <c r="A15" s="4" t="s">
        <v>45</v>
      </c>
      <c r="B15" s="4">
        <v>20970750</v>
      </c>
      <c r="C15" s="4">
        <v>150441</v>
      </c>
      <c r="D15" s="4" t="s">
        <v>241</v>
      </c>
      <c r="E15" s="4" t="s">
        <v>48</v>
      </c>
      <c r="F15" s="4" t="s">
        <v>257</v>
      </c>
      <c r="G15" s="48" t="s">
        <v>246</v>
      </c>
      <c r="H15" s="48" t="s">
        <v>247</v>
      </c>
      <c r="I15" s="4">
        <v>40</v>
      </c>
      <c r="J15" s="49">
        <v>45603</v>
      </c>
      <c r="K15" s="49">
        <v>45610</v>
      </c>
      <c r="L15" s="49">
        <v>45603</v>
      </c>
      <c r="M15" s="4" t="s">
        <v>258</v>
      </c>
      <c r="N15" s="4">
        <v>1</v>
      </c>
      <c r="O15" s="4">
        <v>9.1999999999999993</v>
      </c>
      <c r="P15" s="4">
        <v>10.76</v>
      </c>
      <c r="Q15" s="4">
        <v>7.6700000000000004E-2</v>
      </c>
      <c r="R15" s="57">
        <f t="shared" si="0"/>
        <v>40</v>
      </c>
      <c r="S15" s="4">
        <f t="shared" si="1"/>
        <v>368</v>
      </c>
      <c r="T15" s="4">
        <f t="shared" si="2"/>
        <v>430.4</v>
      </c>
      <c r="U15" s="4">
        <f t="shared" si="3"/>
        <v>3.0680000000000001</v>
      </c>
      <c r="V15" s="59" t="str">
        <f>VLOOKUP(F15,'[1]VENDOR#'!$A$2:$B$137,2,FALSE)</f>
        <v>8X7S5</v>
      </c>
      <c r="W15" s="59" t="str">
        <f>VLOOKUP(F15,'[1]VENDOR#'!$A$2:$C$137,3,FALSE)</f>
        <v>VLC1</v>
      </c>
      <c r="X15" s="61" t="s">
        <v>231</v>
      </c>
    </row>
    <row r="16" spans="1:24" x14ac:dyDescent="0.2">
      <c r="A16" s="4" t="s">
        <v>45</v>
      </c>
      <c r="B16" s="4">
        <v>20970750</v>
      </c>
      <c r="C16" s="4">
        <v>150441</v>
      </c>
      <c r="D16" s="4" t="s">
        <v>241</v>
      </c>
      <c r="E16" s="4" t="s">
        <v>48</v>
      </c>
      <c r="F16" s="4" t="s">
        <v>257</v>
      </c>
      <c r="G16" s="48" t="s">
        <v>242</v>
      </c>
      <c r="H16" s="48" t="s">
        <v>243</v>
      </c>
      <c r="I16" s="4">
        <v>40</v>
      </c>
      <c r="J16" s="49">
        <v>45603</v>
      </c>
      <c r="K16" s="49">
        <v>45610</v>
      </c>
      <c r="L16" s="49">
        <v>45603</v>
      </c>
      <c r="M16" s="4" t="s">
        <v>258</v>
      </c>
      <c r="N16" s="4">
        <v>1</v>
      </c>
      <c r="O16" s="4">
        <v>10</v>
      </c>
      <c r="P16" s="4">
        <v>11.56</v>
      </c>
      <c r="Q16" s="4">
        <v>7.6700000000000004E-2</v>
      </c>
      <c r="R16" s="57">
        <f t="shared" si="0"/>
        <v>40</v>
      </c>
      <c r="S16" s="4">
        <f t="shared" si="1"/>
        <v>400</v>
      </c>
      <c r="T16" s="4">
        <f t="shared" si="2"/>
        <v>462.40000000000003</v>
      </c>
      <c r="U16" s="4">
        <f t="shared" si="3"/>
        <v>3.0680000000000001</v>
      </c>
      <c r="V16" s="59" t="str">
        <f>VLOOKUP(F16,'[1]VENDOR#'!$A$2:$B$137,2,FALSE)</f>
        <v>8X7S5</v>
      </c>
      <c r="W16" s="59" t="str">
        <f>VLOOKUP(F16,'[1]VENDOR#'!$A$2:$C$137,3,FALSE)</f>
        <v>VLC1</v>
      </c>
      <c r="X16" s="61" t="s">
        <v>231</v>
      </c>
    </row>
    <row r="17" spans="1:24" x14ac:dyDescent="0.2">
      <c r="A17" s="4" t="s">
        <v>45</v>
      </c>
      <c r="B17" s="4">
        <v>20970750</v>
      </c>
      <c r="C17" s="4">
        <v>150441</v>
      </c>
      <c r="D17" s="4" t="s">
        <v>241</v>
      </c>
      <c r="E17" s="4" t="s">
        <v>48</v>
      </c>
      <c r="F17" s="4" t="s">
        <v>257</v>
      </c>
      <c r="G17" s="48" t="s">
        <v>248</v>
      </c>
      <c r="H17" s="48" t="s">
        <v>249</v>
      </c>
      <c r="I17" s="4">
        <v>31</v>
      </c>
      <c r="J17" s="49">
        <v>45603</v>
      </c>
      <c r="K17" s="49">
        <v>45610</v>
      </c>
      <c r="L17" s="49">
        <v>45603</v>
      </c>
      <c r="M17" s="4" t="s">
        <v>258</v>
      </c>
      <c r="N17" s="4">
        <v>1</v>
      </c>
      <c r="O17" s="4">
        <v>3.7</v>
      </c>
      <c r="P17" s="4">
        <v>4.5</v>
      </c>
      <c r="Q17" s="4">
        <v>3.6999999999999998E-2</v>
      </c>
      <c r="R17" s="57">
        <f t="shared" si="0"/>
        <v>31</v>
      </c>
      <c r="S17" s="4">
        <f t="shared" si="1"/>
        <v>114.7</v>
      </c>
      <c r="T17" s="4">
        <f t="shared" si="2"/>
        <v>139.5</v>
      </c>
      <c r="U17" s="4">
        <f t="shared" si="3"/>
        <v>1.147</v>
      </c>
      <c r="V17" s="59" t="str">
        <f>VLOOKUP(F17,'[1]VENDOR#'!$A$2:$B$137,2,FALSE)</f>
        <v>8X7S5</v>
      </c>
      <c r="W17" s="59" t="str">
        <f>VLOOKUP(F17,'[1]VENDOR#'!$A$2:$C$137,3,FALSE)</f>
        <v>VLC1</v>
      </c>
      <c r="X17" s="61" t="s">
        <v>231</v>
      </c>
    </row>
    <row r="18" spans="1:24" x14ac:dyDescent="0.2">
      <c r="A18" s="4" t="s">
        <v>45</v>
      </c>
      <c r="B18" s="4">
        <v>20970750</v>
      </c>
      <c r="C18" s="4">
        <v>150441</v>
      </c>
      <c r="D18" s="4" t="s">
        <v>241</v>
      </c>
      <c r="E18" s="4" t="s">
        <v>48</v>
      </c>
      <c r="F18" s="4" t="s">
        <v>257</v>
      </c>
      <c r="G18" s="48" t="s">
        <v>220</v>
      </c>
      <c r="H18" s="48" t="s">
        <v>221</v>
      </c>
      <c r="I18" s="4">
        <v>95</v>
      </c>
      <c r="J18" s="49">
        <v>45603</v>
      </c>
      <c r="K18" s="49">
        <v>45610</v>
      </c>
      <c r="L18" s="49">
        <v>45603</v>
      </c>
      <c r="M18" s="4" t="s">
        <v>258</v>
      </c>
      <c r="N18" s="4">
        <v>1</v>
      </c>
      <c r="O18" s="4">
        <v>5.3</v>
      </c>
      <c r="P18" s="4">
        <v>6.4</v>
      </c>
      <c r="Q18" s="4">
        <v>5.5100000000000003E-2</v>
      </c>
      <c r="R18" s="57">
        <f t="shared" si="0"/>
        <v>95</v>
      </c>
      <c r="S18" s="4">
        <f t="shared" si="1"/>
        <v>503.5</v>
      </c>
      <c r="T18" s="4">
        <f t="shared" si="2"/>
        <v>608</v>
      </c>
      <c r="U18" s="4">
        <f t="shared" si="3"/>
        <v>5.2345000000000006</v>
      </c>
      <c r="V18" s="59" t="str">
        <f>VLOOKUP(F18,'[1]VENDOR#'!$A$2:$B$137,2,FALSE)</f>
        <v>8X7S5</v>
      </c>
      <c r="W18" s="59" t="str">
        <f>VLOOKUP(F18,'[1]VENDOR#'!$A$2:$C$137,3,FALSE)</f>
        <v>VLC1</v>
      </c>
      <c r="X18" s="61" t="s">
        <v>231</v>
      </c>
    </row>
    <row r="19" spans="1:24" x14ac:dyDescent="0.2">
      <c r="A19" s="4" t="s">
        <v>45</v>
      </c>
      <c r="B19" s="4">
        <v>20970750</v>
      </c>
      <c r="C19" s="4">
        <v>150441</v>
      </c>
      <c r="D19" s="4" t="s">
        <v>241</v>
      </c>
      <c r="E19" s="4" t="s">
        <v>48</v>
      </c>
      <c r="F19" s="4" t="s">
        <v>257</v>
      </c>
      <c r="G19" s="48" t="s">
        <v>250</v>
      </c>
      <c r="H19" s="48" t="s">
        <v>251</v>
      </c>
      <c r="I19" s="4">
        <v>45</v>
      </c>
      <c r="J19" s="49">
        <v>45603</v>
      </c>
      <c r="K19" s="49">
        <v>45610</v>
      </c>
      <c r="L19" s="49">
        <v>45603</v>
      </c>
      <c r="M19" s="4" t="s">
        <v>258</v>
      </c>
      <c r="N19" s="4">
        <v>1</v>
      </c>
      <c r="O19" s="4">
        <v>5.3</v>
      </c>
      <c r="P19" s="4">
        <v>6.4</v>
      </c>
      <c r="Q19" s="4">
        <v>5.5100000000000003E-2</v>
      </c>
      <c r="R19" s="57">
        <f t="shared" si="0"/>
        <v>45</v>
      </c>
      <c r="S19" s="4">
        <f t="shared" si="1"/>
        <v>238.5</v>
      </c>
      <c r="T19" s="4">
        <f t="shared" si="2"/>
        <v>288</v>
      </c>
      <c r="U19" s="4">
        <f t="shared" si="3"/>
        <v>2.4795000000000003</v>
      </c>
      <c r="V19" s="59" t="str">
        <f>VLOOKUP(F19,'[1]VENDOR#'!$A$2:$B$137,2,FALSE)</f>
        <v>8X7S5</v>
      </c>
      <c r="W19" s="59" t="str">
        <f>VLOOKUP(F19,'[1]VENDOR#'!$A$2:$C$137,3,FALSE)</f>
        <v>VLC1</v>
      </c>
      <c r="X19" s="61" t="s">
        <v>231</v>
      </c>
    </row>
    <row r="20" spans="1:24" x14ac:dyDescent="0.2">
      <c r="A20" s="4" t="s">
        <v>45</v>
      </c>
      <c r="B20" s="4">
        <v>20973006</v>
      </c>
      <c r="C20" s="4">
        <v>150881</v>
      </c>
      <c r="D20" s="4" t="s">
        <v>241</v>
      </c>
      <c r="E20" s="4" t="s">
        <v>53</v>
      </c>
      <c r="F20" s="4" t="s">
        <v>259</v>
      </c>
      <c r="G20" s="48" t="s">
        <v>42</v>
      </c>
      <c r="H20" s="48" t="s">
        <v>43</v>
      </c>
      <c r="I20" s="4">
        <v>54</v>
      </c>
      <c r="J20" s="49">
        <v>45615</v>
      </c>
      <c r="K20" s="49">
        <v>45623</v>
      </c>
      <c r="L20" s="49">
        <v>45615</v>
      </c>
      <c r="M20" s="4" t="s">
        <v>56</v>
      </c>
      <c r="N20" s="4">
        <v>6</v>
      </c>
      <c r="O20" s="4">
        <v>6.72</v>
      </c>
      <c r="P20" s="4">
        <v>7.17</v>
      </c>
      <c r="Q20" s="4">
        <v>3.5799999999999998E-2</v>
      </c>
      <c r="R20" s="57">
        <f t="shared" si="0"/>
        <v>9</v>
      </c>
      <c r="S20" s="4">
        <f t="shared" si="1"/>
        <v>60.48</v>
      </c>
      <c r="T20" s="4">
        <f t="shared" si="2"/>
        <v>64.53</v>
      </c>
      <c r="U20" s="4">
        <f t="shared" si="3"/>
        <v>0.32219999999999999</v>
      </c>
      <c r="V20" s="59" t="str">
        <f>VLOOKUP(F20,'[1]VENDOR#'!$A$2:$B$137,2,FALSE)</f>
        <v>2R7UI</v>
      </c>
      <c r="W20" s="59" t="str">
        <f>VLOOKUP(F20,'[1]VENDOR#'!$A$2:$C$137,3,FALSE)</f>
        <v>KUK3</v>
      </c>
      <c r="X20" s="61" t="s">
        <v>231</v>
      </c>
    </row>
    <row r="21" spans="1:24" x14ac:dyDescent="0.2">
      <c r="A21" s="4" t="s">
        <v>45</v>
      </c>
      <c r="B21" s="4">
        <v>20973293</v>
      </c>
      <c r="C21" s="4">
        <v>150966</v>
      </c>
      <c r="D21" s="4" t="s">
        <v>241</v>
      </c>
      <c r="E21" s="4" t="s">
        <v>53</v>
      </c>
      <c r="F21" s="4" t="s">
        <v>260</v>
      </c>
      <c r="G21" s="48" t="s">
        <v>222</v>
      </c>
      <c r="H21" s="48" t="s">
        <v>223</v>
      </c>
      <c r="I21" s="4">
        <v>52</v>
      </c>
      <c r="J21" s="49">
        <v>45616</v>
      </c>
      <c r="K21" s="49">
        <v>45624</v>
      </c>
      <c r="L21" s="49">
        <v>45616</v>
      </c>
      <c r="M21" s="4" t="s">
        <v>56</v>
      </c>
      <c r="N21" s="4">
        <v>4</v>
      </c>
      <c r="O21" s="4">
        <v>6</v>
      </c>
      <c r="P21" s="4">
        <v>8.16</v>
      </c>
      <c r="Q21" s="4">
        <v>4.2599999999999999E-2</v>
      </c>
      <c r="R21" s="57">
        <f t="shared" si="0"/>
        <v>13</v>
      </c>
      <c r="S21" s="4">
        <f t="shared" si="1"/>
        <v>78</v>
      </c>
      <c r="T21" s="4">
        <f t="shared" si="2"/>
        <v>106.08</v>
      </c>
      <c r="U21" s="4">
        <f t="shared" si="3"/>
        <v>0.55379999999999996</v>
      </c>
      <c r="V21" s="59" t="str">
        <f>VLOOKUP(F21,'[1]VENDOR#'!$A$2:$B$137,2,FALSE)</f>
        <v>2R7UI</v>
      </c>
      <c r="W21" s="59" t="str">
        <f>VLOOKUP(F21,'[1]VENDOR#'!$A$2:$C$137,3,FALSE)</f>
        <v>KUK3</v>
      </c>
      <c r="X21" s="61" t="s">
        <v>231</v>
      </c>
    </row>
    <row r="22" spans="1:24" x14ac:dyDescent="0.2">
      <c r="A22" s="4" t="s">
        <v>45</v>
      </c>
      <c r="B22" s="4">
        <v>20973293</v>
      </c>
      <c r="C22" s="4">
        <v>150966</v>
      </c>
      <c r="D22" s="4" t="s">
        <v>241</v>
      </c>
      <c r="E22" s="4" t="s">
        <v>53</v>
      </c>
      <c r="F22" s="4" t="s">
        <v>260</v>
      </c>
      <c r="G22" s="48" t="s">
        <v>224</v>
      </c>
      <c r="H22" s="48" t="s">
        <v>225</v>
      </c>
      <c r="I22" s="4">
        <v>50</v>
      </c>
      <c r="J22" s="49">
        <v>45616</v>
      </c>
      <c r="K22" s="49">
        <v>45624</v>
      </c>
      <c r="L22" s="49">
        <v>45616</v>
      </c>
      <c r="M22" s="4" t="s">
        <v>56</v>
      </c>
      <c r="N22" s="4">
        <v>1</v>
      </c>
      <c r="O22" s="4">
        <v>2.19</v>
      </c>
      <c r="P22" s="4">
        <v>2.56</v>
      </c>
      <c r="Q22" s="4">
        <v>1.52E-2</v>
      </c>
      <c r="R22" s="57">
        <f t="shared" si="0"/>
        <v>50</v>
      </c>
      <c r="S22" s="4">
        <f t="shared" si="1"/>
        <v>109.5</v>
      </c>
      <c r="T22" s="4">
        <f t="shared" si="2"/>
        <v>128</v>
      </c>
      <c r="U22" s="4">
        <f t="shared" si="3"/>
        <v>0.76</v>
      </c>
      <c r="V22" s="59" t="str">
        <f>VLOOKUP(F22,'[1]VENDOR#'!$A$2:$B$137,2,FALSE)</f>
        <v>2R7UI</v>
      </c>
      <c r="W22" s="59" t="str">
        <f>VLOOKUP(F22,'[1]VENDOR#'!$A$2:$C$137,3,FALSE)</f>
        <v>KUK3</v>
      </c>
      <c r="X22" s="61" t="s">
        <v>231</v>
      </c>
    </row>
    <row r="23" spans="1:24" x14ac:dyDescent="0.2">
      <c r="A23" s="4" t="s">
        <v>45</v>
      </c>
      <c r="B23" s="4">
        <v>20973002</v>
      </c>
      <c r="C23" s="4">
        <v>150877</v>
      </c>
      <c r="D23" s="4" t="s">
        <v>241</v>
      </c>
      <c r="E23" s="4" t="s">
        <v>44</v>
      </c>
      <c r="F23" s="4" t="s">
        <v>261</v>
      </c>
      <c r="G23" s="48" t="s">
        <v>218</v>
      </c>
      <c r="H23" s="48" t="s">
        <v>219</v>
      </c>
      <c r="I23" s="4">
        <v>50</v>
      </c>
      <c r="J23" s="49">
        <v>45616</v>
      </c>
      <c r="K23" s="49">
        <v>45623</v>
      </c>
      <c r="L23" s="49">
        <v>45616</v>
      </c>
      <c r="M23" s="4" t="s">
        <v>205</v>
      </c>
      <c r="N23" s="4">
        <v>1</v>
      </c>
      <c r="O23" s="4">
        <v>4.5</v>
      </c>
      <c r="P23" s="4">
        <v>5.0999999999999996</v>
      </c>
      <c r="Q23" s="4">
        <v>3.2399999999999998E-2</v>
      </c>
      <c r="R23" s="57">
        <f t="shared" si="0"/>
        <v>50</v>
      </c>
      <c r="S23" s="4">
        <f t="shared" si="1"/>
        <v>225</v>
      </c>
      <c r="T23" s="4">
        <f t="shared" si="2"/>
        <v>254.99999999999997</v>
      </c>
      <c r="U23" s="4">
        <f t="shared" si="3"/>
        <v>1.6199999999999999</v>
      </c>
      <c r="V23" s="59" t="str">
        <f>VLOOKUP(F23,'[1]VENDOR#'!$A$2:$B$137,2,FALSE)</f>
        <v>HF9VW</v>
      </c>
      <c r="W23" s="59" t="str">
        <f>VLOOKUP(F23,'[1]VENDOR#'!$A$2:$C$137,3,FALSE)</f>
        <v>GDE3</v>
      </c>
      <c r="X23" s="61" t="s">
        <v>231</v>
      </c>
    </row>
    <row r="24" spans="1:24" x14ac:dyDescent="0.2">
      <c r="A24" s="4" t="s">
        <v>45</v>
      </c>
      <c r="B24" s="4">
        <v>20973002</v>
      </c>
      <c r="C24" s="4">
        <v>150877</v>
      </c>
      <c r="D24" s="4" t="s">
        <v>241</v>
      </c>
      <c r="E24" s="4" t="s">
        <v>44</v>
      </c>
      <c r="F24" s="4" t="s">
        <v>261</v>
      </c>
      <c r="G24" s="48" t="s">
        <v>244</v>
      </c>
      <c r="H24" s="48" t="s">
        <v>245</v>
      </c>
      <c r="I24" s="4">
        <v>50</v>
      </c>
      <c r="J24" s="49">
        <v>45616</v>
      </c>
      <c r="K24" s="49">
        <v>45623</v>
      </c>
      <c r="L24" s="49">
        <v>45616</v>
      </c>
      <c r="M24" s="4" t="s">
        <v>205</v>
      </c>
      <c r="N24" s="4">
        <v>1</v>
      </c>
      <c r="O24" s="4">
        <v>7</v>
      </c>
      <c r="P24" s="4">
        <v>8.3000000000000007</v>
      </c>
      <c r="Q24" s="4">
        <v>6.1100000000000002E-2</v>
      </c>
      <c r="R24" s="57">
        <f t="shared" si="0"/>
        <v>50</v>
      </c>
      <c r="S24" s="4">
        <f t="shared" si="1"/>
        <v>350</v>
      </c>
      <c r="T24" s="4">
        <f t="shared" si="2"/>
        <v>415.00000000000006</v>
      </c>
      <c r="U24" s="4">
        <f t="shared" si="3"/>
        <v>3.0550000000000002</v>
      </c>
      <c r="V24" s="59" t="str">
        <f>VLOOKUP(F24,'[1]VENDOR#'!$A$2:$B$137,2,FALSE)</f>
        <v>HF9VW</v>
      </c>
      <c r="W24" s="59" t="str">
        <f>VLOOKUP(F24,'[1]VENDOR#'!$A$2:$C$137,3,FALSE)</f>
        <v>GDE3</v>
      </c>
      <c r="X24" s="61" t="s">
        <v>231</v>
      </c>
    </row>
    <row r="25" spans="1:24" x14ac:dyDescent="0.2">
      <c r="A25" s="4" t="s">
        <v>45</v>
      </c>
      <c r="B25" s="4">
        <v>20973284</v>
      </c>
      <c r="C25" s="4">
        <v>150957</v>
      </c>
      <c r="D25" s="4" t="s">
        <v>241</v>
      </c>
      <c r="E25" s="4" t="s">
        <v>44</v>
      </c>
      <c r="F25" s="4" t="s">
        <v>262</v>
      </c>
      <c r="G25" s="48" t="s">
        <v>51</v>
      </c>
      <c r="H25" s="48" t="s">
        <v>52</v>
      </c>
      <c r="I25" s="4">
        <v>50</v>
      </c>
      <c r="J25" s="49">
        <v>45617</v>
      </c>
      <c r="K25" s="49">
        <v>45624</v>
      </c>
      <c r="L25" s="49">
        <v>45617</v>
      </c>
      <c r="M25" s="4" t="s">
        <v>205</v>
      </c>
      <c r="N25" s="4">
        <v>1</v>
      </c>
      <c r="O25" s="4">
        <v>4.5</v>
      </c>
      <c r="P25" s="4">
        <v>5.0999999999999996</v>
      </c>
      <c r="Q25" s="4">
        <v>3.2399999999999998E-2</v>
      </c>
      <c r="R25" s="57">
        <f t="shared" si="0"/>
        <v>50</v>
      </c>
      <c r="S25" s="4">
        <f t="shared" si="1"/>
        <v>225</v>
      </c>
      <c r="T25" s="4">
        <f t="shared" si="2"/>
        <v>254.99999999999997</v>
      </c>
      <c r="U25" s="4">
        <f t="shared" si="3"/>
        <v>1.6199999999999999</v>
      </c>
      <c r="V25" s="59" t="str">
        <f>VLOOKUP(F25,'[1]VENDOR#'!$A$2:$B$137,2,FALSE)</f>
        <v>HF9VW</v>
      </c>
      <c r="W25" s="59" t="str">
        <f>VLOOKUP(F25,'[1]VENDOR#'!$A$2:$C$137,3,FALSE)</f>
        <v>GDE3</v>
      </c>
      <c r="X25" s="61" t="s">
        <v>231</v>
      </c>
    </row>
    <row r="26" spans="1:24" x14ac:dyDescent="0.2">
      <c r="A26" s="4" t="s">
        <v>45</v>
      </c>
      <c r="B26" s="4">
        <v>20973284</v>
      </c>
      <c r="C26" s="4">
        <v>150957</v>
      </c>
      <c r="D26" s="4" t="s">
        <v>241</v>
      </c>
      <c r="E26" s="4" t="s">
        <v>44</v>
      </c>
      <c r="F26" s="4" t="s">
        <v>262</v>
      </c>
      <c r="G26" s="48" t="s">
        <v>42</v>
      </c>
      <c r="H26" s="48" t="s">
        <v>43</v>
      </c>
      <c r="I26" s="4">
        <v>120</v>
      </c>
      <c r="J26" s="49">
        <v>45617</v>
      </c>
      <c r="K26" s="49">
        <v>45624</v>
      </c>
      <c r="L26" s="49">
        <v>45617</v>
      </c>
      <c r="M26" s="4" t="s">
        <v>205</v>
      </c>
      <c r="N26" s="4">
        <v>6</v>
      </c>
      <c r="O26" s="4">
        <v>6.72</v>
      </c>
      <c r="P26" s="4">
        <v>7.17</v>
      </c>
      <c r="Q26" s="4">
        <v>3.5799999999999998E-2</v>
      </c>
      <c r="R26" s="57">
        <f t="shared" si="0"/>
        <v>20</v>
      </c>
      <c r="S26" s="4">
        <f t="shared" si="1"/>
        <v>134.4</v>
      </c>
      <c r="T26" s="4">
        <f t="shared" si="2"/>
        <v>143.4</v>
      </c>
      <c r="U26" s="4">
        <f t="shared" si="3"/>
        <v>0.71599999999999997</v>
      </c>
      <c r="V26" s="59" t="str">
        <f>VLOOKUP(F26,'[1]VENDOR#'!$A$2:$B$137,2,FALSE)</f>
        <v>HF9VW</v>
      </c>
      <c r="W26" s="59" t="str">
        <f>VLOOKUP(F26,'[1]VENDOR#'!$A$2:$C$137,3,FALSE)</f>
        <v>GDE3</v>
      </c>
      <c r="X26" s="61" t="s">
        <v>231</v>
      </c>
    </row>
    <row r="27" spans="1:24" x14ac:dyDescent="0.2">
      <c r="A27" s="4" t="s">
        <v>45</v>
      </c>
      <c r="B27" s="4">
        <v>20972995</v>
      </c>
      <c r="C27" s="4">
        <v>150870</v>
      </c>
      <c r="D27" s="4" t="s">
        <v>241</v>
      </c>
      <c r="E27" s="4" t="s">
        <v>92</v>
      </c>
      <c r="F27" s="4" t="s">
        <v>263</v>
      </c>
      <c r="G27" s="48" t="s">
        <v>218</v>
      </c>
      <c r="H27" s="48" t="s">
        <v>219</v>
      </c>
      <c r="I27" s="4">
        <v>50</v>
      </c>
      <c r="J27" s="49">
        <v>45617</v>
      </c>
      <c r="K27" s="49">
        <v>45624</v>
      </c>
      <c r="L27" s="49">
        <v>45617</v>
      </c>
      <c r="M27" s="4" t="s">
        <v>240</v>
      </c>
      <c r="N27" s="4">
        <v>1</v>
      </c>
      <c r="O27" s="4">
        <v>4.5</v>
      </c>
      <c r="P27" s="4">
        <v>5.0999999999999996</v>
      </c>
      <c r="Q27" s="4">
        <v>3.2399999999999998E-2</v>
      </c>
      <c r="R27" s="57">
        <f t="shared" si="0"/>
        <v>50</v>
      </c>
      <c r="S27" s="4">
        <f t="shared" si="1"/>
        <v>225</v>
      </c>
      <c r="T27" s="4">
        <f t="shared" si="2"/>
        <v>254.99999999999997</v>
      </c>
      <c r="U27" s="4">
        <f t="shared" si="3"/>
        <v>1.6199999999999999</v>
      </c>
      <c r="V27" s="59" t="str">
        <f>VLOOKUP(F27,'[1]VENDOR#'!$A$2:$B$137,2,FALSE)</f>
        <v>TG7TM</v>
      </c>
      <c r="W27" s="59" t="str">
        <f>VLOOKUP(F27,'[1]VENDOR#'!$A$2:$C$137,3,FALSE)</f>
        <v>KFR3</v>
      </c>
      <c r="X27" s="61" t="s">
        <v>231</v>
      </c>
    </row>
    <row r="28" spans="1:24" x14ac:dyDescent="0.2">
      <c r="A28" s="4" t="s">
        <v>45</v>
      </c>
      <c r="B28" s="4">
        <v>20972995</v>
      </c>
      <c r="C28" s="4">
        <v>150870</v>
      </c>
      <c r="D28" s="4" t="s">
        <v>241</v>
      </c>
      <c r="E28" s="4" t="s">
        <v>92</v>
      </c>
      <c r="F28" s="4" t="s">
        <v>263</v>
      </c>
      <c r="G28" s="48" t="s">
        <v>244</v>
      </c>
      <c r="H28" s="48" t="s">
        <v>245</v>
      </c>
      <c r="I28" s="4">
        <v>50</v>
      </c>
      <c r="J28" s="49">
        <v>45617</v>
      </c>
      <c r="K28" s="49">
        <v>45624</v>
      </c>
      <c r="L28" s="49">
        <v>45617</v>
      </c>
      <c r="M28" s="4" t="s">
        <v>240</v>
      </c>
      <c r="N28" s="4">
        <v>1</v>
      </c>
      <c r="O28" s="4">
        <v>7</v>
      </c>
      <c r="P28" s="4">
        <v>8.3000000000000007</v>
      </c>
      <c r="Q28" s="4">
        <v>6.1100000000000002E-2</v>
      </c>
      <c r="R28" s="57">
        <f t="shared" si="0"/>
        <v>50</v>
      </c>
      <c r="S28" s="4">
        <f t="shared" si="1"/>
        <v>350</v>
      </c>
      <c r="T28" s="4">
        <f t="shared" si="2"/>
        <v>415.00000000000006</v>
      </c>
      <c r="U28" s="4">
        <f t="shared" si="3"/>
        <v>3.0550000000000002</v>
      </c>
      <c r="V28" s="59" t="str">
        <f>VLOOKUP(F28,'[1]VENDOR#'!$A$2:$B$137,2,FALSE)</f>
        <v>TG7TM</v>
      </c>
      <c r="W28" s="59" t="str">
        <f>VLOOKUP(F28,'[1]VENDOR#'!$A$2:$C$137,3,FALSE)</f>
        <v>KFR3</v>
      </c>
      <c r="X28" s="61" t="s">
        <v>231</v>
      </c>
    </row>
    <row r="29" spans="1:24" x14ac:dyDescent="0.2">
      <c r="A29" s="4" t="s">
        <v>45</v>
      </c>
      <c r="B29" s="4">
        <v>20972995</v>
      </c>
      <c r="C29" s="4">
        <v>150870</v>
      </c>
      <c r="D29" s="4" t="s">
        <v>241</v>
      </c>
      <c r="E29" s="4" t="s">
        <v>92</v>
      </c>
      <c r="F29" s="4" t="s">
        <v>263</v>
      </c>
      <c r="G29" s="48" t="s">
        <v>248</v>
      </c>
      <c r="H29" s="48" t="s">
        <v>249</v>
      </c>
      <c r="I29" s="4">
        <v>50</v>
      </c>
      <c r="J29" s="49">
        <v>45617</v>
      </c>
      <c r="K29" s="49">
        <v>45624</v>
      </c>
      <c r="L29" s="49">
        <v>45617</v>
      </c>
      <c r="M29" s="4" t="s">
        <v>240</v>
      </c>
      <c r="N29" s="4">
        <v>1</v>
      </c>
      <c r="O29" s="4">
        <v>3.7</v>
      </c>
      <c r="P29" s="4">
        <v>4.5</v>
      </c>
      <c r="Q29" s="4">
        <v>3.6999999999999998E-2</v>
      </c>
      <c r="R29" s="57">
        <f t="shared" si="0"/>
        <v>50</v>
      </c>
      <c r="S29" s="4">
        <f t="shared" si="1"/>
        <v>185</v>
      </c>
      <c r="T29" s="4">
        <f t="shared" si="2"/>
        <v>225</v>
      </c>
      <c r="U29" s="4">
        <f t="shared" si="3"/>
        <v>1.8499999999999999</v>
      </c>
      <c r="V29" s="59" t="str">
        <f>VLOOKUP(F29,'[1]VENDOR#'!$A$2:$B$137,2,FALSE)</f>
        <v>TG7TM</v>
      </c>
      <c r="W29" s="59" t="str">
        <f>VLOOKUP(F29,'[1]VENDOR#'!$A$2:$C$137,3,FALSE)</f>
        <v>KFR3</v>
      </c>
      <c r="X29" s="61" t="s">
        <v>231</v>
      </c>
    </row>
    <row r="30" spans="1:24" x14ac:dyDescent="0.2">
      <c r="A30" s="4" t="s">
        <v>45</v>
      </c>
      <c r="B30" s="4">
        <v>20972995</v>
      </c>
      <c r="C30" s="4">
        <v>150870</v>
      </c>
      <c r="D30" s="4" t="s">
        <v>241</v>
      </c>
      <c r="E30" s="4" t="s">
        <v>92</v>
      </c>
      <c r="F30" s="4" t="s">
        <v>263</v>
      </c>
      <c r="G30" s="48" t="s">
        <v>254</v>
      </c>
      <c r="H30" s="48" t="s">
        <v>255</v>
      </c>
      <c r="I30" s="4">
        <v>52</v>
      </c>
      <c r="J30" s="49">
        <v>45617</v>
      </c>
      <c r="K30" s="49">
        <v>45624</v>
      </c>
      <c r="L30" s="49">
        <v>45617</v>
      </c>
      <c r="M30" s="4" t="s">
        <v>240</v>
      </c>
      <c r="N30" s="4">
        <v>4</v>
      </c>
      <c r="O30" s="4">
        <v>6</v>
      </c>
      <c r="P30" s="4">
        <v>8.16</v>
      </c>
      <c r="Q30" s="4">
        <v>4.2599999999999999E-2</v>
      </c>
      <c r="R30" s="57">
        <f t="shared" si="0"/>
        <v>13</v>
      </c>
      <c r="S30" s="4">
        <f t="shared" si="1"/>
        <v>78</v>
      </c>
      <c r="T30" s="4">
        <f t="shared" si="2"/>
        <v>106.08</v>
      </c>
      <c r="U30" s="4">
        <f t="shared" si="3"/>
        <v>0.55379999999999996</v>
      </c>
      <c r="V30" s="59" t="str">
        <f>VLOOKUP(F30,'[1]VENDOR#'!$A$2:$B$137,2,FALSE)</f>
        <v>TG7TM</v>
      </c>
      <c r="W30" s="59" t="str">
        <f>VLOOKUP(F30,'[1]VENDOR#'!$A$2:$C$137,3,FALSE)</f>
        <v>KFR3</v>
      </c>
      <c r="X30" s="61" t="s">
        <v>231</v>
      </c>
    </row>
    <row r="31" spans="1:24" x14ac:dyDescent="0.2">
      <c r="A31" s="4" t="s">
        <v>45</v>
      </c>
      <c r="B31" s="4">
        <v>20972995</v>
      </c>
      <c r="C31" s="4">
        <v>150870</v>
      </c>
      <c r="D31" s="4" t="s">
        <v>241</v>
      </c>
      <c r="E31" s="4" t="s">
        <v>92</v>
      </c>
      <c r="F31" s="4" t="s">
        <v>263</v>
      </c>
      <c r="G31" s="48" t="s">
        <v>220</v>
      </c>
      <c r="H31" s="48" t="s">
        <v>221</v>
      </c>
      <c r="I31" s="4">
        <v>50</v>
      </c>
      <c r="J31" s="49">
        <v>45617</v>
      </c>
      <c r="K31" s="49">
        <v>45624</v>
      </c>
      <c r="L31" s="49">
        <v>45617</v>
      </c>
      <c r="M31" s="4" t="s">
        <v>240</v>
      </c>
      <c r="N31" s="4">
        <v>1</v>
      </c>
      <c r="O31" s="4">
        <v>5.3</v>
      </c>
      <c r="P31" s="4">
        <v>6.4</v>
      </c>
      <c r="Q31" s="4">
        <v>5.5100000000000003E-2</v>
      </c>
      <c r="R31" s="57">
        <f t="shared" si="0"/>
        <v>50</v>
      </c>
      <c r="S31" s="4">
        <f t="shared" si="1"/>
        <v>265</v>
      </c>
      <c r="T31" s="4">
        <f t="shared" si="2"/>
        <v>320</v>
      </c>
      <c r="U31" s="4">
        <f t="shared" si="3"/>
        <v>2.7550000000000003</v>
      </c>
      <c r="V31" s="59" t="str">
        <f>VLOOKUP(F31,'[1]VENDOR#'!$A$2:$B$137,2,FALSE)</f>
        <v>TG7TM</v>
      </c>
      <c r="W31" s="59" t="str">
        <f>VLOOKUP(F31,'[1]VENDOR#'!$A$2:$C$137,3,FALSE)</f>
        <v>KFR3</v>
      </c>
      <c r="X31" s="61" t="s">
        <v>231</v>
      </c>
    </row>
    <row r="32" spans="1:24" x14ac:dyDescent="0.2">
      <c r="A32" s="4" t="s">
        <v>45</v>
      </c>
      <c r="B32" s="4">
        <v>20973282</v>
      </c>
      <c r="C32" s="4">
        <v>150955</v>
      </c>
      <c r="D32" s="4" t="s">
        <v>241</v>
      </c>
      <c r="E32" s="4" t="s">
        <v>234</v>
      </c>
      <c r="F32" s="4" t="s">
        <v>264</v>
      </c>
      <c r="G32" s="48" t="s">
        <v>51</v>
      </c>
      <c r="H32" s="48" t="s">
        <v>52</v>
      </c>
      <c r="I32" s="4">
        <v>50</v>
      </c>
      <c r="J32" s="49">
        <v>45618</v>
      </c>
      <c r="K32" s="49">
        <v>45625</v>
      </c>
      <c r="L32" s="49">
        <v>45618</v>
      </c>
      <c r="M32" s="4" t="s">
        <v>235</v>
      </c>
      <c r="N32" s="4">
        <v>1</v>
      </c>
      <c r="O32" s="4">
        <v>4.5</v>
      </c>
      <c r="P32" s="4">
        <v>5.0999999999999996</v>
      </c>
      <c r="Q32" s="4">
        <v>3.2399999999999998E-2</v>
      </c>
      <c r="R32" s="57">
        <f t="shared" ref="R32:R81" si="4">I32/N32</f>
        <v>50</v>
      </c>
      <c r="S32" s="4">
        <f t="shared" ref="S32:S81" si="5">R32*O32</f>
        <v>225</v>
      </c>
      <c r="T32" s="4">
        <f t="shared" ref="T32:T81" si="6">R32*P32</f>
        <v>254.99999999999997</v>
      </c>
      <c r="U32" s="4">
        <f t="shared" ref="U32:U81" si="7">Q32*R32</f>
        <v>1.6199999999999999</v>
      </c>
      <c r="V32" s="59" t="str">
        <f>VLOOKUP(F32,'[1]VENDOR#'!$A$2:$B$137,2,FALSE)</f>
        <v>03889</v>
      </c>
      <c r="W32" s="59" t="str">
        <f>VLOOKUP(F32,'[1]VENDOR#'!$A$2:$C$137,3,FALSE)</f>
        <v>KIT3</v>
      </c>
      <c r="X32" s="61" t="s">
        <v>231</v>
      </c>
    </row>
    <row r="33" spans="1:24" x14ac:dyDescent="0.2">
      <c r="A33" s="4" t="s">
        <v>45</v>
      </c>
      <c r="B33" s="4">
        <v>20972985</v>
      </c>
      <c r="C33" s="4">
        <v>150865</v>
      </c>
      <c r="D33" s="4" t="s">
        <v>241</v>
      </c>
      <c r="E33" s="4" t="s">
        <v>48</v>
      </c>
      <c r="F33" s="4" t="s">
        <v>265</v>
      </c>
      <c r="G33" s="48" t="s">
        <v>218</v>
      </c>
      <c r="H33" s="48" t="s">
        <v>219</v>
      </c>
      <c r="I33" s="4">
        <v>50</v>
      </c>
      <c r="J33" s="49">
        <v>45618</v>
      </c>
      <c r="K33" s="49">
        <v>45625</v>
      </c>
      <c r="L33" s="49">
        <v>45618</v>
      </c>
      <c r="M33" s="4" t="s">
        <v>236</v>
      </c>
      <c r="N33" s="4">
        <v>1</v>
      </c>
      <c r="O33" s="4">
        <v>4.5</v>
      </c>
      <c r="P33" s="4">
        <v>5.0999999999999996</v>
      </c>
      <c r="Q33" s="4">
        <v>3.2399999999999998E-2</v>
      </c>
      <c r="R33" s="57">
        <f t="shared" si="4"/>
        <v>50</v>
      </c>
      <c r="S33" s="4">
        <f t="shared" si="5"/>
        <v>225</v>
      </c>
      <c r="T33" s="4">
        <f t="shared" si="6"/>
        <v>254.99999999999997</v>
      </c>
      <c r="U33" s="4">
        <f t="shared" si="7"/>
        <v>1.6199999999999999</v>
      </c>
      <c r="V33" s="59" t="str">
        <f>VLOOKUP(F33,'[1]VENDOR#'!$A$2:$B$137,2,FALSE)</f>
        <v>8X7S5</v>
      </c>
      <c r="W33" s="59" t="str">
        <f>VLOOKUP(F33,'[1]VENDOR#'!$A$2:$C$137,3,FALSE)</f>
        <v>KES3</v>
      </c>
      <c r="X33" s="61" t="s">
        <v>231</v>
      </c>
    </row>
    <row r="34" spans="1:24" x14ac:dyDescent="0.2">
      <c r="A34" s="4" t="s">
        <v>45</v>
      </c>
      <c r="B34" s="4">
        <v>20972985</v>
      </c>
      <c r="C34" s="4">
        <v>150865</v>
      </c>
      <c r="D34" s="4" t="s">
        <v>241</v>
      </c>
      <c r="E34" s="4" t="s">
        <v>48</v>
      </c>
      <c r="F34" s="4" t="s">
        <v>265</v>
      </c>
      <c r="G34" s="48" t="s">
        <v>244</v>
      </c>
      <c r="H34" s="48" t="s">
        <v>245</v>
      </c>
      <c r="I34" s="4">
        <v>50</v>
      </c>
      <c r="J34" s="49">
        <v>45618</v>
      </c>
      <c r="K34" s="49">
        <v>45625</v>
      </c>
      <c r="L34" s="49">
        <v>45618</v>
      </c>
      <c r="M34" s="4" t="s">
        <v>236</v>
      </c>
      <c r="N34" s="4">
        <v>1</v>
      </c>
      <c r="O34" s="4">
        <v>7</v>
      </c>
      <c r="P34" s="4">
        <v>8.3000000000000007</v>
      </c>
      <c r="Q34" s="4">
        <v>6.1100000000000002E-2</v>
      </c>
      <c r="R34" s="57">
        <f t="shared" si="4"/>
        <v>50</v>
      </c>
      <c r="S34" s="4">
        <f t="shared" si="5"/>
        <v>350</v>
      </c>
      <c r="T34" s="4">
        <f t="shared" si="6"/>
        <v>415.00000000000006</v>
      </c>
      <c r="U34" s="4">
        <f t="shared" si="7"/>
        <v>3.0550000000000002</v>
      </c>
      <c r="V34" s="59" t="str">
        <f>VLOOKUP(F34,'[1]VENDOR#'!$A$2:$B$137,2,FALSE)</f>
        <v>8X7S5</v>
      </c>
      <c r="W34" s="59" t="str">
        <f>VLOOKUP(F34,'[1]VENDOR#'!$A$2:$C$137,3,FALSE)</f>
        <v>KES3</v>
      </c>
      <c r="X34" s="61" t="s">
        <v>231</v>
      </c>
    </row>
    <row r="35" spans="1:24" x14ac:dyDescent="0.2">
      <c r="A35" s="4" t="s">
        <v>45</v>
      </c>
      <c r="B35" s="4">
        <v>20972985</v>
      </c>
      <c r="C35" s="4">
        <v>150865</v>
      </c>
      <c r="D35" s="4" t="s">
        <v>241</v>
      </c>
      <c r="E35" s="4" t="s">
        <v>48</v>
      </c>
      <c r="F35" s="4" t="s">
        <v>265</v>
      </c>
      <c r="G35" s="48" t="s">
        <v>248</v>
      </c>
      <c r="H35" s="48" t="s">
        <v>249</v>
      </c>
      <c r="I35" s="4">
        <v>50</v>
      </c>
      <c r="J35" s="49">
        <v>45618</v>
      </c>
      <c r="K35" s="49">
        <v>45625</v>
      </c>
      <c r="L35" s="49">
        <v>45618</v>
      </c>
      <c r="M35" s="4" t="s">
        <v>236</v>
      </c>
      <c r="N35" s="4">
        <v>1</v>
      </c>
      <c r="O35" s="4">
        <v>3.7</v>
      </c>
      <c r="P35" s="4">
        <v>4.5</v>
      </c>
      <c r="Q35" s="4">
        <v>3.6999999999999998E-2</v>
      </c>
      <c r="R35" s="57">
        <f t="shared" si="4"/>
        <v>50</v>
      </c>
      <c r="S35" s="4">
        <f t="shared" si="5"/>
        <v>185</v>
      </c>
      <c r="T35" s="4">
        <f t="shared" si="6"/>
        <v>225</v>
      </c>
      <c r="U35" s="4">
        <f t="shared" si="7"/>
        <v>1.8499999999999999</v>
      </c>
      <c r="V35" s="59" t="str">
        <f>VLOOKUP(F35,'[1]VENDOR#'!$A$2:$B$137,2,FALSE)</f>
        <v>8X7S5</v>
      </c>
      <c r="W35" s="59" t="str">
        <f>VLOOKUP(F35,'[1]VENDOR#'!$A$2:$C$137,3,FALSE)</f>
        <v>KES3</v>
      </c>
      <c r="X35" s="61" t="s">
        <v>231</v>
      </c>
    </row>
    <row r="36" spans="1:24" x14ac:dyDescent="0.2">
      <c r="A36" s="4" t="s">
        <v>45</v>
      </c>
      <c r="B36" s="4">
        <v>20972985</v>
      </c>
      <c r="C36" s="4">
        <v>150865</v>
      </c>
      <c r="D36" s="4" t="s">
        <v>241</v>
      </c>
      <c r="E36" s="4" t="s">
        <v>48</v>
      </c>
      <c r="F36" s="4" t="s">
        <v>265</v>
      </c>
      <c r="G36" s="48" t="s">
        <v>254</v>
      </c>
      <c r="H36" s="48" t="s">
        <v>255</v>
      </c>
      <c r="I36" s="4">
        <v>52</v>
      </c>
      <c r="J36" s="49">
        <v>45618</v>
      </c>
      <c r="K36" s="49">
        <v>45625</v>
      </c>
      <c r="L36" s="49">
        <v>45618</v>
      </c>
      <c r="M36" s="4" t="s">
        <v>236</v>
      </c>
      <c r="N36" s="4">
        <v>4</v>
      </c>
      <c r="O36" s="4">
        <v>6</v>
      </c>
      <c r="P36" s="4">
        <v>8.16</v>
      </c>
      <c r="Q36" s="4">
        <v>4.2599999999999999E-2</v>
      </c>
      <c r="R36" s="57">
        <f t="shared" si="4"/>
        <v>13</v>
      </c>
      <c r="S36" s="4">
        <f t="shared" si="5"/>
        <v>78</v>
      </c>
      <c r="T36" s="4">
        <f t="shared" si="6"/>
        <v>106.08</v>
      </c>
      <c r="U36" s="4">
        <f t="shared" si="7"/>
        <v>0.55379999999999996</v>
      </c>
      <c r="V36" s="59" t="str">
        <f>VLOOKUP(F36,'[1]VENDOR#'!$A$2:$B$137,2,FALSE)</f>
        <v>8X7S5</v>
      </c>
      <c r="W36" s="59" t="str">
        <f>VLOOKUP(F36,'[1]VENDOR#'!$A$2:$C$137,3,FALSE)</f>
        <v>KES3</v>
      </c>
      <c r="X36" s="61" t="s">
        <v>231</v>
      </c>
    </row>
    <row r="37" spans="1:24" x14ac:dyDescent="0.2">
      <c r="A37" s="4" t="s">
        <v>45</v>
      </c>
      <c r="B37" s="4">
        <v>20972985</v>
      </c>
      <c r="C37" s="4">
        <v>150865</v>
      </c>
      <c r="D37" s="4" t="s">
        <v>241</v>
      </c>
      <c r="E37" s="4" t="s">
        <v>48</v>
      </c>
      <c r="F37" s="4" t="s">
        <v>265</v>
      </c>
      <c r="G37" s="48" t="s">
        <v>220</v>
      </c>
      <c r="H37" s="48" t="s">
        <v>221</v>
      </c>
      <c r="I37" s="4">
        <v>50</v>
      </c>
      <c r="J37" s="49">
        <v>45618</v>
      </c>
      <c r="K37" s="49">
        <v>45625</v>
      </c>
      <c r="L37" s="49">
        <v>45618</v>
      </c>
      <c r="M37" s="4" t="s">
        <v>236</v>
      </c>
      <c r="N37" s="4">
        <v>1</v>
      </c>
      <c r="O37" s="4">
        <v>5.3</v>
      </c>
      <c r="P37" s="4">
        <v>6.4</v>
      </c>
      <c r="Q37" s="4">
        <v>5.5100000000000003E-2</v>
      </c>
      <c r="R37" s="57">
        <f t="shared" si="4"/>
        <v>50</v>
      </c>
      <c r="S37" s="4">
        <f t="shared" si="5"/>
        <v>265</v>
      </c>
      <c r="T37" s="4">
        <f t="shared" si="6"/>
        <v>320</v>
      </c>
      <c r="U37" s="4">
        <f t="shared" si="7"/>
        <v>2.7550000000000003</v>
      </c>
      <c r="V37" s="59" t="str">
        <f>VLOOKUP(F37,'[1]VENDOR#'!$A$2:$B$137,2,FALSE)</f>
        <v>8X7S5</v>
      </c>
      <c r="W37" s="59" t="str">
        <f>VLOOKUP(F37,'[1]VENDOR#'!$A$2:$C$137,3,FALSE)</f>
        <v>KES3</v>
      </c>
      <c r="X37" s="61" t="s">
        <v>231</v>
      </c>
    </row>
    <row r="38" spans="1:24" x14ac:dyDescent="0.2">
      <c r="A38" s="4" t="s">
        <v>45</v>
      </c>
      <c r="B38" s="4">
        <v>20972985</v>
      </c>
      <c r="C38" s="4">
        <v>150865</v>
      </c>
      <c r="D38" s="4" t="s">
        <v>241</v>
      </c>
      <c r="E38" s="4" t="s">
        <v>48</v>
      </c>
      <c r="F38" s="4" t="s">
        <v>265</v>
      </c>
      <c r="G38" s="48" t="s">
        <v>250</v>
      </c>
      <c r="H38" s="48" t="s">
        <v>251</v>
      </c>
      <c r="I38" s="4">
        <v>50</v>
      </c>
      <c r="J38" s="49">
        <v>45618</v>
      </c>
      <c r="K38" s="49">
        <v>45625</v>
      </c>
      <c r="L38" s="49">
        <v>45618</v>
      </c>
      <c r="M38" s="4" t="s">
        <v>236</v>
      </c>
      <c r="N38" s="4">
        <v>1</v>
      </c>
      <c r="O38" s="4">
        <v>5.3</v>
      </c>
      <c r="P38" s="4">
        <v>6.4</v>
      </c>
      <c r="Q38" s="4">
        <v>5.5100000000000003E-2</v>
      </c>
      <c r="R38" s="57">
        <f t="shared" si="4"/>
        <v>50</v>
      </c>
      <c r="S38" s="4">
        <f t="shared" si="5"/>
        <v>265</v>
      </c>
      <c r="T38" s="4">
        <f t="shared" si="6"/>
        <v>320</v>
      </c>
      <c r="U38" s="4">
        <f t="shared" si="7"/>
        <v>2.7550000000000003</v>
      </c>
      <c r="V38" s="59" t="str">
        <f>VLOOKUP(F38,'[1]VENDOR#'!$A$2:$B$137,2,FALSE)</f>
        <v>8X7S5</v>
      </c>
      <c r="W38" s="59" t="str">
        <f>VLOOKUP(F38,'[1]VENDOR#'!$A$2:$C$137,3,FALSE)</f>
        <v>KES3</v>
      </c>
      <c r="X38" s="61" t="s">
        <v>231</v>
      </c>
    </row>
    <row r="39" spans="1:24" x14ac:dyDescent="0.2">
      <c r="A39" s="4" t="s">
        <v>45</v>
      </c>
      <c r="B39" s="4">
        <v>20973280</v>
      </c>
      <c r="C39" s="4">
        <v>150954</v>
      </c>
      <c r="D39" s="4" t="s">
        <v>241</v>
      </c>
      <c r="E39" s="4" t="s">
        <v>92</v>
      </c>
      <c r="F39" s="4" t="s">
        <v>266</v>
      </c>
      <c r="G39" s="48" t="s">
        <v>42</v>
      </c>
      <c r="H39" s="48" t="s">
        <v>43</v>
      </c>
      <c r="I39" s="4">
        <v>54</v>
      </c>
      <c r="J39" s="49">
        <v>45618</v>
      </c>
      <c r="K39" s="49">
        <v>45625</v>
      </c>
      <c r="L39" s="49">
        <v>45618</v>
      </c>
      <c r="M39" s="4" t="s">
        <v>240</v>
      </c>
      <c r="N39" s="4">
        <v>6</v>
      </c>
      <c r="O39" s="4">
        <v>6.72</v>
      </c>
      <c r="P39" s="4">
        <v>7.17</v>
      </c>
      <c r="Q39" s="4">
        <v>3.5799999999999998E-2</v>
      </c>
      <c r="R39" s="57">
        <f t="shared" si="4"/>
        <v>9</v>
      </c>
      <c r="S39" s="4">
        <f t="shared" si="5"/>
        <v>60.48</v>
      </c>
      <c r="T39" s="4">
        <f t="shared" si="6"/>
        <v>64.53</v>
      </c>
      <c r="U39" s="4">
        <f t="shared" si="7"/>
        <v>0.32219999999999999</v>
      </c>
      <c r="V39" s="59" t="str">
        <f>VLOOKUP(F39,'[1]VENDOR#'!$A$2:$B$137,2,FALSE)</f>
        <v>TG7TM</v>
      </c>
      <c r="W39" s="59" t="str">
        <f>VLOOKUP(F39,'[1]VENDOR#'!$A$2:$C$137,3,FALSE)</f>
        <v>KFR3</v>
      </c>
      <c r="X39" s="61" t="s">
        <v>231</v>
      </c>
    </row>
    <row r="40" spans="1:24" x14ac:dyDescent="0.2">
      <c r="A40" s="4" t="s">
        <v>45</v>
      </c>
      <c r="B40" s="4">
        <v>20973280</v>
      </c>
      <c r="C40" s="4">
        <v>150954</v>
      </c>
      <c r="D40" s="4" t="s">
        <v>241</v>
      </c>
      <c r="E40" s="4" t="s">
        <v>92</v>
      </c>
      <c r="F40" s="4" t="s">
        <v>266</v>
      </c>
      <c r="G40" s="48" t="s">
        <v>51</v>
      </c>
      <c r="H40" s="48" t="s">
        <v>52</v>
      </c>
      <c r="I40" s="4">
        <v>50</v>
      </c>
      <c r="J40" s="49">
        <v>45618</v>
      </c>
      <c r="K40" s="49">
        <v>45625</v>
      </c>
      <c r="L40" s="49">
        <v>45618</v>
      </c>
      <c r="M40" s="4" t="s">
        <v>240</v>
      </c>
      <c r="N40" s="4">
        <v>1</v>
      </c>
      <c r="O40" s="4">
        <v>4.5</v>
      </c>
      <c r="P40" s="4">
        <v>5.0999999999999996</v>
      </c>
      <c r="Q40" s="4">
        <v>3.2399999999999998E-2</v>
      </c>
      <c r="R40" s="57">
        <f t="shared" si="4"/>
        <v>50</v>
      </c>
      <c r="S40" s="4">
        <f t="shared" si="5"/>
        <v>225</v>
      </c>
      <c r="T40" s="4">
        <f t="shared" si="6"/>
        <v>254.99999999999997</v>
      </c>
      <c r="U40" s="4">
        <f t="shared" si="7"/>
        <v>1.6199999999999999</v>
      </c>
      <c r="V40" s="59" t="str">
        <f>VLOOKUP(F40,'[1]VENDOR#'!$A$2:$B$137,2,FALSE)</f>
        <v>TG7TM</v>
      </c>
      <c r="W40" s="59" t="str">
        <f>VLOOKUP(F40,'[1]VENDOR#'!$A$2:$C$137,3,FALSE)</f>
        <v>KFR3</v>
      </c>
      <c r="X40" s="61" t="s">
        <v>231</v>
      </c>
    </row>
    <row r="41" spans="1:24" x14ac:dyDescent="0.2">
      <c r="A41" s="4" t="s">
        <v>45</v>
      </c>
      <c r="B41" s="4">
        <v>20973289</v>
      </c>
      <c r="C41" s="4">
        <v>150962</v>
      </c>
      <c r="D41" s="4" t="s">
        <v>241</v>
      </c>
      <c r="E41" s="4" t="s">
        <v>48</v>
      </c>
      <c r="F41" s="4" t="s">
        <v>267</v>
      </c>
      <c r="G41" s="48" t="s">
        <v>42</v>
      </c>
      <c r="H41" s="48" t="s">
        <v>43</v>
      </c>
      <c r="I41" s="4">
        <v>54</v>
      </c>
      <c r="J41" s="49">
        <v>45619</v>
      </c>
      <c r="K41" s="49">
        <v>45626</v>
      </c>
      <c r="L41" s="49">
        <v>45619</v>
      </c>
      <c r="M41" s="4" t="s">
        <v>236</v>
      </c>
      <c r="N41" s="4">
        <v>6</v>
      </c>
      <c r="O41" s="4">
        <v>6.72</v>
      </c>
      <c r="P41" s="4">
        <v>7.17</v>
      </c>
      <c r="Q41" s="4">
        <v>3.5799999999999998E-2</v>
      </c>
      <c r="R41" s="57">
        <f t="shared" si="4"/>
        <v>9</v>
      </c>
      <c r="S41" s="4">
        <f t="shared" si="5"/>
        <v>60.48</v>
      </c>
      <c r="T41" s="4">
        <f t="shared" si="6"/>
        <v>64.53</v>
      </c>
      <c r="U41" s="4">
        <f t="shared" si="7"/>
        <v>0.32219999999999999</v>
      </c>
      <c r="V41" s="59" t="str">
        <f>VLOOKUP(F41,'[1]VENDOR#'!$A$2:$B$137,2,FALSE)</f>
        <v>8X7S5</v>
      </c>
      <c r="W41" s="59" t="str">
        <f>VLOOKUP(F41,'[1]VENDOR#'!$A$2:$C$137,3,FALSE)</f>
        <v>KES3</v>
      </c>
      <c r="X41" s="61" t="s">
        <v>231</v>
      </c>
    </row>
    <row r="42" spans="1:24" x14ac:dyDescent="0.2">
      <c r="A42" s="4" t="s">
        <v>45</v>
      </c>
      <c r="B42" s="4">
        <v>20973289</v>
      </c>
      <c r="C42" s="4">
        <v>150962</v>
      </c>
      <c r="D42" s="4" t="s">
        <v>241</v>
      </c>
      <c r="E42" s="4" t="s">
        <v>48</v>
      </c>
      <c r="F42" s="4" t="s">
        <v>267</v>
      </c>
      <c r="G42" s="48" t="s">
        <v>51</v>
      </c>
      <c r="H42" s="48" t="s">
        <v>52</v>
      </c>
      <c r="I42" s="4">
        <v>50</v>
      </c>
      <c r="J42" s="49">
        <v>45619</v>
      </c>
      <c r="K42" s="49">
        <v>45626</v>
      </c>
      <c r="L42" s="49">
        <v>45619</v>
      </c>
      <c r="M42" s="4" t="s">
        <v>236</v>
      </c>
      <c r="N42" s="4">
        <v>1</v>
      </c>
      <c r="O42" s="4">
        <v>4.5</v>
      </c>
      <c r="P42" s="4">
        <v>5.0999999999999996</v>
      </c>
      <c r="Q42" s="4">
        <v>3.2399999999999998E-2</v>
      </c>
      <c r="R42" s="57">
        <f t="shared" si="4"/>
        <v>50</v>
      </c>
      <c r="S42" s="4">
        <f t="shared" si="5"/>
        <v>225</v>
      </c>
      <c r="T42" s="4">
        <f t="shared" si="6"/>
        <v>254.99999999999997</v>
      </c>
      <c r="U42" s="4">
        <f t="shared" si="7"/>
        <v>1.6199999999999999</v>
      </c>
      <c r="V42" s="59" t="str">
        <f>VLOOKUP(F42,'[1]VENDOR#'!$A$2:$B$137,2,FALSE)</f>
        <v>8X7S5</v>
      </c>
      <c r="W42" s="59" t="str">
        <f>VLOOKUP(F42,'[1]VENDOR#'!$A$2:$C$137,3,FALSE)</f>
        <v>KES3</v>
      </c>
      <c r="X42" s="61" t="s">
        <v>231</v>
      </c>
    </row>
    <row r="43" spans="1:24" x14ac:dyDescent="0.2">
      <c r="A43" s="4" t="s">
        <v>207</v>
      </c>
      <c r="B43" s="4">
        <v>20970761</v>
      </c>
      <c r="C43" s="4">
        <v>150446</v>
      </c>
      <c r="D43" s="4" t="s">
        <v>268</v>
      </c>
      <c r="E43" s="4" t="s">
        <v>92</v>
      </c>
      <c r="F43" s="4" t="s">
        <v>269</v>
      </c>
      <c r="G43" s="48" t="s">
        <v>208</v>
      </c>
      <c r="H43" s="48" t="s">
        <v>209</v>
      </c>
      <c r="I43" s="4">
        <v>50</v>
      </c>
      <c r="J43" s="49">
        <v>45602</v>
      </c>
      <c r="K43" s="49">
        <v>45609</v>
      </c>
      <c r="L43" s="49">
        <v>45602</v>
      </c>
      <c r="M43" s="4" t="s">
        <v>270</v>
      </c>
      <c r="N43" s="4">
        <v>1</v>
      </c>
      <c r="O43" s="4">
        <v>5.8</v>
      </c>
      <c r="P43" s="4">
        <v>6.9</v>
      </c>
      <c r="Q43" s="4">
        <v>4.82E-2</v>
      </c>
      <c r="R43" s="57">
        <f t="shared" si="4"/>
        <v>50</v>
      </c>
      <c r="S43" s="4">
        <f t="shared" si="5"/>
        <v>290</v>
      </c>
      <c r="T43" s="4">
        <f t="shared" si="6"/>
        <v>345</v>
      </c>
      <c r="U43" s="4">
        <f t="shared" si="7"/>
        <v>2.41</v>
      </c>
      <c r="V43" s="59" t="str">
        <f>VLOOKUP(F43,'[1]VENDOR#'!$A$2:$B$137,2,FALSE)</f>
        <v>M480L</v>
      </c>
      <c r="W43" s="59" t="str">
        <f>VLOOKUP(F43,'[1]VENDOR#'!$A$2:$C$137,3,FALSE)</f>
        <v>GFR5</v>
      </c>
      <c r="X43" s="61" t="s">
        <v>231</v>
      </c>
    </row>
    <row r="44" spans="1:24" x14ac:dyDescent="0.2">
      <c r="A44" s="4" t="s">
        <v>207</v>
      </c>
      <c r="B44" s="4">
        <v>20970761</v>
      </c>
      <c r="C44" s="4">
        <v>150446</v>
      </c>
      <c r="D44" s="4" t="s">
        <v>268</v>
      </c>
      <c r="E44" s="4" t="s">
        <v>92</v>
      </c>
      <c r="F44" s="4" t="s">
        <v>269</v>
      </c>
      <c r="G44" s="68" t="s">
        <v>271</v>
      </c>
      <c r="H44" s="48" t="s">
        <v>272</v>
      </c>
      <c r="I44" s="4">
        <v>50</v>
      </c>
      <c r="J44" s="49">
        <v>45602</v>
      </c>
      <c r="K44" s="49">
        <v>45609</v>
      </c>
      <c r="L44" s="49">
        <v>45602</v>
      </c>
      <c r="M44" s="4" t="s">
        <v>270</v>
      </c>
      <c r="N44" s="4">
        <v>1</v>
      </c>
      <c r="O44" s="4">
        <v>1.57</v>
      </c>
      <c r="P44" s="4">
        <v>2.36</v>
      </c>
      <c r="Q44" s="4">
        <v>2.6800000000000001E-2</v>
      </c>
      <c r="R44" s="57">
        <f t="shared" si="4"/>
        <v>50</v>
      </c>
      <c r="S44" s="4">
        <f t="shared" si="5"/>
        <v>78.5</v>
      </c>
      <c r="T44" s="4">
        <f t="shared" si="6"/>
        <v>118</v>
      </c>
      <c r="U44" s="4">
        <f t="shared" si="7"/>
        <v>1.34</v>
      </c>
      <c r="V44" s="59" t="str">
        <f>VLOOKUP(F44,'[1]VENDOR#'!$A$2:$B$137,2,FALSE)</f>
        <v>M480L</v>
      </c>
      <c r="W44" s="59" t="str">
        <f>VLOOKUP(F44,'[1]VENDOR#'!$A$2:$C$137,3,FALSE)</f>
        <v>GFR5</v>
      </c>
      <c r="X44" s="61" t="s">
        <v>237</v>
      </c>
    </row>
    <row r="45" spans="1:24" x14ac:dyDescent="0.2">
      <c r="A45" s="4" t="s">
        <v>207</v>
      </c>
      <c r="B45" s="4">
        <v>20970761</v>
      </c>
      <c r="C45" s="4">
        <v>150446</v>
      </c>
      <c r="D45" s="4" t="s">
        <v>268</v>
      </c>
      <c r="E45" s="4" t="s">
        <v>92</v>
      </c>
      <c r="F45" s="4" t="s">
        <v>269</v>
      </c>
      <c r="G45" s="68" t="s">
        <v>273</v>
      </c>
      <c r="H45" s="48" t="s">
        <v>274</v>
      </c>
      <c r="I45" s="4">
        <v>50</v>
      </c>
      <c r="J45" s="49">
        <v>45602</v>
      </c>
      <c r="K45" s="49">
        <v>45609</v>
      </c>
      <c r="L45" s="49">
        <v>45602</v>
      </c>
      <c r="M45" s="4" t="s">
        <v>270</v>
      </c>
      <c r="N45" s="4">
        <v>1</v>
      </c>
      <c r="O45" s="4">
        <v>1.57</v>
      </c>
      <c r="P45" s="4">
        <v>2.2799999999999998</v>
      </c>
      <c r="Q45" s="4">
        <v>2.6800000000000001E-2</v>
      </c>
      <c r="R45" s="57">
        <f t="shared" si="4"/>
        <v>50</v>
      </c>
      <c r="S45" s="4">
        <f t="shared" si="5"/>
        <v>78.5</v>
      </c>
      <c r="T45" s="4">
        <f t="shared" si="6"/>
        <v>113.99999999999999</v>
      </c>
      <c r="U45" s="4">
        <f t="shared" si="7"/>
        <v>1.34</v>
      </c>
      <c r="V45" s="59" t="str">
        <f>VLOOKUP(F45,'[1]VENDOR#'!$A$2:$B$137,2,FALSE)</f>
        <v>M480L</v>
      </c>
      <c r="W45" s="59" t="str">
        <f>VLOOKUP(F45,'[1]VENDOR#'!$A$2:$C$137,3,FALSE)</f>
        <v>GFR5</v>
      </c>
      <c r="X45" s="61" t="s">
        <v>237</v>
      </c>
    </row>
    <row r="46" spans="1:24" x14ac:dyDescent="0.2">
      <c r="A46" s="4" t="s">
        <v>207</v>
      </c>
      <c r="B46" s="4">
        <v>20970761</v>
      </c>
      <c r="C46" s="4">
        <v>150446</v>
      </c>
      <c r="D46" s="4" t="s">
        <v>268</v>
      </c>
      <c r="E46" s="4" t="s">
        <v>92</v>
      </c>
      <c r="F46" s="4" t="s">
        <v>269</v>
      </c>
      <c r="G46" s="48" t="s">
        <v>275</v>
      </c>
      <c r="H46" s="48" t="s">
        <v>276</v>
      </c>
      <c r="I46" s="4">
        <v>50</v>
      </c>
      <c r="J46" s="49">
        <v>45602</v>
      </c>
      <c r="K46" s="49">
        <v>45609</v>
      </c>
      <c r="L46" s="49">
        <v>45602</v>
      </c>
      <c r="M46" s="4" t="s">
        <v>270</v>
      </c>
      <c r="N46" s="4">
        <v>1</v>
      </c>
      <c r="O46" s="4">
        <v>1.57</v>
      </c>
      <c r="P46" s="4">
        <v>2.25</v>
      </c>
      <c r="Q46" s="4">
        <v>2.6800000000000001E-2</v>
      </c>
      <c r="R46" s="57">
        <f t="shared" si="4"/>
        <v>50</v>
      </c>
      <c r="S46" s="4">
        <f t="shared" si="5"/>
        <v>78.5</v>
      </c>
      <c r="T46" s="4">
        <f t="shared" si="6"/>
        <v>112.5</v>
      </c>
      <c r="U46" s="4">
        <f t="shared" si="7"/>
        <v>1.34</v>
      </c>
      <c r="V46" s="59" t="str">
        <f>VLOOKUP(F46,'[1]VENDOR#'!$A$2:$B$137,2,FALSE)</f>
        <v>M480L</v>
      </c>
      <c r="W46" s="59" t="str">
        <f>VLOOKUP(F46,'[1]VENDOR#'!$A$2:$C$137,3,FALSE)</f>
        <v>GFR5</v>
      </c>
      <c r="X46" s="61" t="s">
        <v>231</v>
      </c>
    </row>
    <row r="47" spans="1:24" x14ac:dyDescent="0.2">
      <c r="A47" s="4" t="s">
        <v>207</v>
      </c>
      <c r="B47" s="4">
        <v>20970747</v>
      </c>
      <c r="C47" s="4">
        <v>150438</v>
      </c>
      <c r="D47" s="4" t="s">
        <v>268</v>
      </c>
      <c r="E47" s="4" t="s">
        <v>44</v>
      </c>
      <c r="F47" s="4" t="s">
        <v>277</v>
      </c>
      <c r="G47" s="48" t="s">
        <v>208</v>
      </c>
      <c r="H47" s="48" t="s">
        <v>209</v>
      </c>
      <c r="I47" s="4">
        <v>73</v>
      </c>
      <c r="J47" s="49">
        <v>45602</v>
      </c>
      <c r="K47" s="49">
        <v>45609</v>
      </c>
      <c r="L47" s="49">
        <v>45602</v>
      </c>
      <c r="M47" s="4" t="s">
        <v>215</v>
      </c>
      <c r="N47" s="4">
        <v>1</v>
      </c>
      <c r="O47" s="4">
        <v>5.8</v>
      </c>
      <c r="P47" s="4">
        <v>6.9</v>
      </c>
      <c r="Q47" s="4">
        <v>4.82E-2</v>
      </c>
      <c r="R47" s="57">
        <f t="shared" si="4"/>
        <v>73</v>
      </c>
      <c r="S47" s="4">
        <f t="shared" si="5"/>
        <v>423.4</v>
      </c>
      <c r="T47" s="4">
        <f t="shared" si="6"/>
        <v>503.70000000000005</v>
      </c>
      <c r="U47" s="4">
        <f t="shared" si="7"/>
        <v>3.5186000000000002</v>
      </c>
      <c r="V47" s="59" t="str">
        <f>VLOOKUP(F47,'[1]VENDOR#'!$A$2:$B$137,2,FALSE)</f>
        <v>U87XH</v>
      </c>
      <c r="W47" s="59" t="str">
        <f>VLOOKUP(F47,'[1]VENDOR#'!$A$2:$C$137,3,FALSE)</f>
        <v>GDE5</v>
      </c>
      <c r="X47" s="61" t="s">
        <v>231</v>
      </c>
    </row>
    <row r="48" spans="1:24" x14ac:dyDescent="0.2">
      <c r="A48" s="4" t="s">
        <v>207</v>
      </c>
      <c r="B48" s="4">
        <v>20970747</v>
      </c>
      <c r="C48" s="4">
        <v>150438</v>
      </c>
      <c r="D48" s="4" t="s">
        <v>268</v>
      </c>
      <c r="E48" s="4" t="s">
        <v>44</v>
      </c>
      <c r="F48" s="4" t="s">
        <v>277</v>
      </c>
      <c r="G48" s="68" t="s">
        <v>271</v>
      </c>
      <c r="H48" s="48" t="s">
        <v>272</v>
      </c>
      <c r="I48" s="4">
        <v>50</v>
      </c>
      <c r="J48" s="49">
        <v>45602</v>
      </c>
      <c r="K48" s="49">
        <v>45609</v>
      </c>
      <c r="L48" s="49">
        <v>45602</v>
      </c>
      <c r="M48" s="4" t="s">
        <v>215</v>
      </c>
      <c r="N48" s="4">
        <v>1</v>
      </c>
      <c r="O48" s="4">
        <v>1.57</v>
      </c>
      <c r="P48" s="4">
        <v>2.36</v>
      </c>
      <c r="Q48" s="4">
        <v>2.6800000000000001E-2</v>
      </c>
      <c r="R48" s="57">
        <f t="shared" si="4"/>
        <v>50</v>
      </c>
      <c r="S48" s="4">
        <f t="shared" si="5"/>
        <v>78.5</v>
      </c>
      <c r="T48" s="4">
        <f t="shared" si="6"/>
        <v>118</v>
      </c>
      <c r="U48" s="4">
        <f t="shared" si="7"/>
        <v>1.34</v>
      </c>
      <c r="V48" s="59" t="str">
        <f>VLOOKUP(F48,'[1]VENDOR#'!$A$2:$B$137,2,FALSE)</f>
        <v>U87XH</v>
      </c>
      <c r="W48" s="59" t="str">
        <f>VLOOKUP(F48,'[1]VENDOR#'!$A$2:$C$137,3,FALSE)</f>
        <v>GDE5</v>
      </c>
      <c r="X48" s="61" t="s">
        <v>237</v>
      </c>
    </row>
    <row r="49" spans="1:24" x14ac:dyDescent="0.2">
      <c r="A49" s="4" t="s">
        <v>207</v>
      </c>
      <c r="B49" s="4">
        <v>20970747</v>
      </c>
      <c r="C49" s="4">
        <v>150438</v>
      </c>
      <c r="D49" s="4" t="s">
        <v>268</v>
      </c>
      <c r="E49" s="4" t="s">
        <v>44</v>
      </c>
      <c r="F49" s="4" t="s">
        <v>277</v>
      </c>
      <c r="G49" s="68" t="s">
        <v>273</v>
      </c>
      <c r="H49" s="48" t="s">
        <v>274</v>
      </c>
      <c r="I49" s="4">
        <v>50</v>
      </c>
      <c r="J49" s="49">
        <v>45602</v>
      </c>
      <c r="K49" s="49">
        <v>45609</v>
      </c>
      <c r="L49" s="49">
        <v>45602</v>
      </c>
      <c r="M49" s="4" t="s">
        <v>215</v>
      </c>
      <c r="N49" s="4">
        <v>1</v>
      </c>
      <c r="O49" s="4">
        <v>1.57</v>
      </c>
      <c r="P49" s="4">
        <v>2.2799999999999998</v>
      </c>
      <c r="Q49" s="4">
        <v>2.6800000000000001E-2</v>
      </c>
      <c r="R49" s="57">
        <f t="shared" si="4"/>
        <v>50</v>
      </c>
      <c r="S49" s="4">
        <f t="shared" si="5"/>
        <v>78.5</v>
      </c>
      <c r="T49" s="4">
        <f t="shared" si="6"/>
        <v>113.99999999999999</v>
      </c>
      <c r="U49" s="4">
        <f t="shared" si="7"/>
        <v>1.34</v>
      </c>
      <c r="V49" s="59" t="str">
        <f>VLOOKUP(F49,'[1]VENDOR#'!$A$2:$B$137,2,FALSE)</f>
        <v>U87XH</v>
      </c>
      <c r="W49" s="59" t="str">
        <f>VLOOKUP(F49,'[1]VENDOR#'!$A$2:$C$137,3,FALSE)</f>
        <v>GDE5</v>
      </c>
      <c r="X49" s="61" t="s">
        <v>237</v>
      </c>
    </row>
    <row r="50" spans="1:24" x14ac:dyDescent="0.2">
      <c r="A50" s="4" t="s">
        <v>207</v>
      </c>
      <c r="B50" s="4">
        <v>20970747</v>
      </c>
      <c r="C50" s="4">
        <v>150438</v>
      </c>
      <c r="D50" s="4" t="s">
        <v>268</v>
      </c>
      <c r="E50" s="4" t="s">
        <v>44</v>
      </c>
      <c r="F50" s="4" t="s">
        <v>277</v>
      </c>
      <c r="G50" s="48" t="s">
        <v>216</v>
      </c>
      <c r="H50" s="48" t="s">
        <v>217</v>
      </c>
      <c r="I50" s="4">
        <v>50</v>
      </c>
      <c r="J50" s="49">
        <v>45602</v>
      </c>
      <c r="K50" s="49">
        <v>45609</v>
      </c>
      <c r="L50" s="49">
        <v>45602</v>
      </c>
      <c r="M50" s="4" t="s">
        <v>215</v>
      </c>
      <c r="N50" s="4">
        <v>1</v>
      </c>
      <c r="O50" s="4">
        <v>3.65</v>
      </c>
      <c r="P50" s="4">
        <v>4.5</v>
      </c>
      <c r="Q50" s="4">
        <v>2.5100000000000001E-2</v>
      </c>
      <c r="R50" s="57">
        <f t="shared" si="4"/>
        <v>50</v>
      </c>
      <c r="S50" s="4">
        <f t="shared" si="5"/>
        <v>182.5</v>
      </c>
      <c r="T50" s="4">
        <f t="shared" si="6"/>
        <v>225</v>
      </c>
      <c r="U50" s="4">
        <f t="shared" si="7"/>
        <v>1.2550000000000001</v>
      </c>
      <c r="V50" s="59" t="str">
        <f>VLOOKUP(F50,'[1]VENDOR#'!$A$2:$B$137,2,FALSE)</f>
        <v>U87XH</v>
      </c>
      <c r="W50" s="59" t="str">
        <f>VLOOKUP(F50,'[1]VENDOR#'!$A$2:$C$137,3,FALSE)</f>
        <v>GDE5</v>
      </c>
      <c r="X50" s="61" t="s">
        <v>231</v>
      </c>
    </row>
    <row r="51" spans="1:24" x14ac:dyDescent="0.2">
      <c r="A51" s="4" t="s">
        <v>207</v>
      </c>
      <c r="B51" s="4">
        <v>20970747</v>
      </c>
      <c r="C51" s="4">
        <v>150438</v>
      </c>
      <c r="D51" s="4" t="s">
        <v>268</v>
      </c>
      <c r="E51" s="4" t="s">
        <v>44</v>
      </c>
      <c r="F51" s="4" t="s">
        <v>277</v>
      </c>
      <c r="G51" s="48" t="s">
        <v>275</v>
      </c>
      <c r="H51" s="48" t="s">
        <v>276</v>
      </c>
      <c r="I51" s="4">
        <v>50</v>
      </c>
      <c r="J51" s="49">
        <v>45602</v>
      </c>
      <c r="K51" s="49">
        <v>45609</v>
      </c>
      <c r="L51" s="49">
        <v>45602</v>
      </c>
      <c r="M51" s="4" t="s">
        <v>215</v>
      </c>
      <c r="N51" s="4">
        <v>1</v>
      </c>
      <c r="O51" s="4">
        <v>1.57</v>
      </c>
      <c r="P51" s="4">
        <v>2.25</v>
      </c>
      <c r="Q51" s="4">
        <v>2.6800000000000001E-2</v>
      </c>
      <c r="R51" s="57">
        <f t="shared" si="4"/>
        <v>50</v>
      </c>
      <c r="S51" s="4">
        <f t="shared" si="5"/>
        <v>78.5</v>
      </c>
      <c r="T51" s="4">
        <f t="shared" si="6"/>
        <v>112.5</v>
      </c>
      <c r="U51" s="4">
        <f t="shared" si="7"/>
        <v>1.34</v>
      </c>
      <c r="V51" s="59" t="str">
        <f>VLOOKUP(F51,'[1]VENDOR#'!$A$2:$B$137,2,FALSE)</f>
        <v>U87XH</v>
      </c>
      <c r="W51" s="59" t="str">
        <f>VLOOKUP(F51,'[1]VENDOR#'!$A$2:$C$137,3,FALSE)</f>
        <v>GDE5</v>
      </c>
      <c r="X51" s="61" t="s">
        <v>231</v>
      </c>
    </row>
    <row r="52" spans="1:24" x14ac:dyDescent="0.2">
      <c r="A52" s="4" t="s">
        <v>207</v>
      </c>
      <c r="B52" s="4">
        <v>20970747</v>
      </c>
      <c r="C52" s="4">
        <v>150438</v>
      </c>
      <c r="D52" s="4" t="s">
        <v>268</v>
      </c>
      <c r="E52" s="4" t="s">
        <v>44</v>
      </c>
      <c r="F52" s="4" t="s">
        <v>277</v>
      </c>
      <c r="G52" s="48" t="s">
        <v>278</v>
      </c>
      <c r="H52" s="48" t="s">
        <v>279</v>
      </c>
      <c r="I52" s="4">
        <v>50</v>
      </c>
      <c r="J52" s="49">
        <v>45602</v>
      </c>
      <c r="K52" s="49">
        <v>45609</v>
      </c>
      <c r="L52" s="49">
        <v>45602</v>
      </c>
      <c r="M52" s="4" t="s">
        <v>215</v>
      </c>
      <c r="N52" s="4">
        <v>1</v>
      </c>
      <c r="O52" s="4">
        <v>1.5</v>
      </c>
      <c r="P52" s="4">
        <v>2.14</v>
      </c>
      <c r="Q52" s="4">
        <v>2.6800000000000001E-2</v>
      </c>
      <c r="R52" s="57">
        <f t="shared" si="4"/>
        <v>50</v>
      </c>
      <c r="S52" s="4">
        <f t="shared" si="5"/>
        <v>75</v>
      </c>
      <c r="T52" s="4">
        <f t="shared" si="6"/>
        <v>107</v>
      </c>
      <c r="U52" s="4">
        <f t="shared" si="7"/>
        <v>1.34</v>
      </c>
      <c r="V52" s="59" t="str">
        <f>VLOOKUP(F52,'[1]VENDOR#'!$A$2:$B$137,2,FALSE)</f>
        <v>U87XH</v>
      </c>
      <c r="W52" s="59" t="str">
        <f>VLOOKUP(F52,'[1]VENDOR#'!$A$2:$C$137,3,FALSE)</f>
        <v>GDE5</v>
      </c>
      <c r="X52" s="61" t="s">
        <v>231</v>
      </c>
    </row>
    <row r="53" spans="1:24" x14ac:dyDescent="0.2">
      <c r="A53" s="4" t="s">
        <v>207</v>
      </c>
      <c r="B53" s="4">
        <v>20970743</v>
      </c>
      <c r="C53" s="4">
        <v>150434</v>
      </c>
      <c r="D53" s="4" t="s">
        <v>268</v>
      </c>
      <c r="E53" s="4" t="s">
        <v>234</v>
      </c>
      <c r="F53" s="4" t="s">
        <v>280</v>
      </c>
      <c r="G53" s="48" t="s">
        <v>208</v>
      </c>
      <c r="H53" s="48" t="s">
        <v>209</v>
      </c>
      <c r="I53" s="4">
        <v>50</v>
      </c>
      <c r="J53" s="49">
        <v>45602</v>
      </c>
      <c r="K53" s="49">
        <v>45609</v>
      </c>
      <c r="L53" s="49">
        <v>45602</v>
      </c>
      <c r="M53" s="4" t="s">
        <v>234</v>
      </c>
      <c r="N53" s="4">
        <v>1</v>
      </c>
      <c r="O53" s="4">
        <v>5.8</v>
      </c>
      <c r="P53" s="4">
        <v>6.9</v>
      </c>
      <c r="Q53" s="4">
        <v>4.82E-2</v>
      </c>
      <c r="R53" s="57">
        <f t="shared" si="4"/>
        <v>50</v>
      </c>
      <c r="S53" s="4">
        <f t="shared" si="5"/>
        <v>290</v>
      </c>
      <c r="T53" s="4">
        <f t="shared" si="6"/>
        <v>345</v>
      </c>
      <c r="U53" s="4">
        <f t="shared" si="7"/>
        <v>2.41</v>
      </c>
      <c r="V53" s="59" t="str">
        <f>VLOOKUP(F53,'[1]VENDOR#'!$A$2:$B$137,2,FALSE)</f>
        <v>UE7VR</v>
      </c>
      <c r="W53" s="59" t="str">
        <f>VLOOKUP(F53,'[1]VENDOR#'!$A$2:$C$137,3,FALSE)</f>
        <v>GIT5</v>
      </c>
      <c r="X53" s="61" t="s">
        <v>231</v>
      </c>
    </row>
    <row r="54" spans="1:24" x14ac:dyDescent="0.2">
      <c r="A54" s="4" t="s">
        <v>207</v>
      </c>
      <c r="B54" s="4">
        <v>20970743</v>
      </c>
      <c r="C54" s="4">
        <v>150434</v>
      </c>
      <c r="D54" s="4" t="s">
        <v>268</v>
      </c>
      <c r="E54" s="4" t="s">
        <v>234</v>
      </c>
      <c r="F54" s="4" t="s">
        <v>280</v>
      </c>
      <c r="G54" s="68" t="s">
        <v>271</v>
      </c>
      <c r="H54" s="48" t="s">
        <v>272</v>
      </c>
      <c r="I54" s="4">
        <v>50</v>
      </c>
      <c r="J54" s="49">
        <v>45602</v>
      </c>
      <c r="K54" s="49">
        <v>45609</v>
      </c>
      <c r="L54" s="49">
        <v>45602</v>
      </c>
      <c r="M54" s="4" t="s">
        <v>234</v>
      </c>
      <c r="N54" s="4">
        <v>1</v>
      </c>
      <c r="O54" s="4">
        <v>1.57</v>
      </c>
      <c r="P54" s="4">
        <v>2.36</v>
      </c>
      <c r="Q54" s="4">
        <v>2.6800000000000001E-2</v>
      </c>
      <c r="R54" s="57">
        <f t="shared" si="4"/>
        <v>50</v>
      </c>
      <c r="S54" s="4">
        <f t="shared" si="5"/>
        <v>78.5</v>
      </c>
      <c r="T54" s="4">
        <f t="shared" si="6"/>
        <v>118</v>
      </c>
      <c r="U54" s="4">
        <f t="shared" si="7"/>
        <v>1.34</v>
      </c>
      <c r="V54" s="59" t="str">
        <f>VLOOKUP(F54,'[1]VENDOR#'!$A$2:$B$137,2,FALSE)</f>
        <v>UE7VR</v>
      </c>
      <c r="W54" s="59" t="str">
        <f>VLOOKUP(F54,'[1]VENDOR#'!$A$2:$C$137,3,FALSE)</f>
        <v>GIT5</v>
      </c>
      <c r="X54" s="61" t="s">
        <v>237</v>
      </c>
    </row>
    <row r="55" spans="1:24" x14ac:dyDescent="0.2">
      <c r="A55" s="4" t="s">
        <v>207</v>
      </c>
      <c r="B55" s="4">
        <v>20970743</v>
      </c>
      <c r="C55" s="4">
        <v>150434</v>
      </c>
      <c r="D55" s="4" t="s">
        <v>268</v>
      </c>
      <c r="E55" s="4" t="s">
        <v>234</v>
      </c>
      <c r="F55" s="4" t="s">
        <v>280</v>
      </c>
      <c r="G55" s="68" t="s">
        <v>273</v>
      </c>
      <c r="H55" s="48" t="s">
        <v>274</v>
      </c>
      <c r="I55" s="4">
        <v>50</v>
      </c>
      <c r="J55" s="49">
        <v>45602</v>
      </c>
      <c r="K55" s="49">
        <v>45609</v>
      </c>
      <c r="L55" s="49">
        <v>45602</v>
      </c>
      <c r="M55" s="4" t="s">
        <v>234</v>
      </c>
      <c r="N55" s="4">
        <v>1</v>
      </c>
      <c r="O55" s="4">
        <v>1.57</v>
      </c>
      <c r="P55" s="4">
        <v>2.2799999999999998</v>
      </c>
      <c r="Q55" s="4">
        <v>2.6800000000000001E-2</v>
      </c>
      <c r="R55" s="57">
        <f t="shared" si="4"/>
        <v>50</v>
      </c>
      <c r="S55" s="4">
        <f t="shared" si="5"/>
        <v>78.5</v>
      </c>
      <c r="T55" s="4">
        <f t="shared" si="6"/>
        <v>113.99999999999999</v>
      </c>
      <c r="U55" s="4">
        <f t="shared" si="7"/>
        <v>1.34</v>
      </c>
      <c r="V55" s="59" t="str">
        <f>VLOOKUP(F55,'[1]VENDOR#'!$A$2:$B$137,2,FALSE)</f>
        <v>UE7VR</v>
      </c>
      <c r="W55" s="59" t="str">
        <f>VLOOKUP(F55,'[1]VENDOR#'!$A$2:$C$137,3,FALSE)</f>
        <v>GIT5</v>
      </c>
      <c r="X55" s="61" t="s">
        <v>237</v>
      </c>
    </row>
    <row r="56" spans="1:24" x14ac:dyDescent="0.2">
      <c r="A56" s="4" t="s">
        <v>207</v>
      </c>
      <c r="B56" s="4">
        <v>20970743</v>
      </c>
      <c r="C56" s="4">
        <v>150434</v>
      </c>
      <c r="D56" s="4" t="s">
        <v>268</v>
      </c>
      <c r="E56" s="4" t="s">
        <v>234</v>
      </c>
      <c r="F56" s="4" t="s">
        <v>280</v>
      </c>
      <c r="G56" s="48" t="s">
        <v>275</v>
      </c>
      <c r="H56" s="48" t="s">
        <v>276</v>
      </c>
      <c r="I56" s="4">
        <v>50</v>
      </c>
      <c r="J56" s="49">
        <v>45602</v>
      </c>
      <c r="K56" s="49">
        <v>45609</v>
      </c>
      <c r="L56" s="49">
        <v>45602</v>
      </c>
      <c r="M56" s="4" t="s">
        <v>234</v>
      </c>
      <c r="N56" s="4">
        <v>1</v>
      </c>
      <c r="O56" s="4">
        <v>1.57</v>
      </c>
      <c r="P56" s="4">
        <v>2.25</v>
      </c>
      <c r="Q56" s="4">
        <v>2.6800000000000001E-2</v>
      </c>
      <c r="R56" s="57">
        <f t="shared" si="4"/>
        <v>50</v>
      </c>
      <c r="S56" s="4">
        <f t="shared" si="5"/>
        <v>78.5</v>
      </c>
      <c r="T56" s="4">
        <f t="shared" si="6"/>
        <v>112.5</v>
      </c>
      <c r="U56" s="4">
        <f t="shared" si="7"/>
        <v>1.34</v>
      </c>
      <c r="V56" s="59" t="str">
        <f>VLOOKUP(F56,'[1]VENDOR#'!$A$2:$B$137,2,FALSE)</f>
        <v>UE7VR</v>
      </c>
      <c r="W56" s="59" t="str">
        <f>VLOOKUP(F56,'[1]VENDOR#'!$A$2:$C$137,3,FALSE)</f>
        <v>GIT5</v>
      </c>
      <c r="X56" s="61" t="s">
        <v>231</v>
      </c>
    </row>
    <row r="57" spans="1:24" x14ac:dyDescent="0.2">
      <c r="A57" s="4" t="s">
        <v>207</v>
      </c>
      <c r="B57" s="4">
        <v>20970743</v>
      </c>
      <c r="C57" s="4">
        <v>150434</v>
      </c>
      <c r="D57" s="4" t="s">
        <v>268</v>
      </c>
      <c r="E57" s="4" t="s">
        <v>234</v>
      </c>
      <c r="F57" s="4" t="s">
        <v>280</v>
      </c>
      <c r="G57" s="48" t="s">
        <v>278</v>
      </c>
      <c r="H57" s="48" t="s">
        <v>279</v>
      </c>
      <c r="I57" s="4">
        <v>50</v>
      </c>
      <c r="J57" s="49">
        <v>45602</v>
      </c>
      <c r="K57" s="49">
        <v>45609</v>
      </c>
      <c r="L57" s="49">
        <v>45602</v>
      </c>
      <c r="M57" s="4" t="s">
        <v>234</v>
      </c>
      <c r="N57" s="4">
        <v>1</v>
      </c>
      <c r="O57" s="4">
        <v>1.5</v>
      </c>
      <c r="P57" s="4">
        <v>2.14</v>
      </c>
      <c r="Q57" s="4">
        <v>2.6800000000000001E-2</v>
      </c>
      <c r="R57" s="57">
        <f t="shared" si="4"/>
        <v>50</v>
      </c>
      <c r="S57" s="4">
        <f t="shared" si="5"/>
        <v>75</v>
      </c>
      <c r="T57" s="4">
        <f t="shared" si="6"/>
        <v>107</v>
      </c>
      <c r="U57" s="4">
        <f t="shared" si="7"/>
        <v>1.34</v>
      </c>
      <c r="V57" s="59" t="str">
        <f>VLOOKUP(F57,'[1]VENDOR#'!$A$2:$B$137,2,FALSE)</f>
        <v>UE7VR</v>
      </c>
      <c r="W57" s="59" t="str">
        <f>VLOOKUP(F57,'[1]VENDOR#'!$A$2:$C$137,3,FALSE)</f>
        <v>GIT5</v>
      </c>
      <c r="X57" s="61" t="s">
        <v>231</v>
      </c>
    </row>
    <row r="58" spans="1:24" x14ac:dyDescent="0.2">
      <c r="A58" s="4" t="s">
        <v>207</v>
      </c>
      <c r="B58" s="4">
        <v>20970752</v>
      </c>
      <c r="C58" s="4">
        <v>150443</v>
      </c>
      <c r="D58" s="4" t="s">
        <v>268</v>
      </c>
      <c r="E58" s="4" t="s">
        <v>48</v>
      </c>
      <c r="F58" s="4" t="s">
        <v>281</v>
      </c>
      <c r="G58" s="48" t="s">
        <v>208</v>
      </c>
      <c r="H58" s="48" t="s">
        <v>209</v>
      </c>
      <c r="I58" s="4">
        <v>50</v>
      </c>
      <c r="J58" s="49">
        <v>45603</v>
      </c>
      <c r="K58" s="49">
        <v>45610</v>
      </c>
      <c r="L58" s="49">
        <v>45603</v>
      </c>
      <c r="M58" s="4" t="s">
        <v>282</v>
      </c>
      <c r="N58" s="4">
        <v>1</v>
      </c>
      <c r="O58" s="4">
        <v>5.8</v>
      </c>
      <c r="P58" s="4">
        <v>6.9</v>
      </c>
      <c r="Q58" s="4">
        <v>4.82E-2</v>
      </c>
      <c r="R58" s="57">
        <f t="shared" si="4"/>
        <v>50</v>
      </c>
      <c r="S58" s="4">
        <f t="shared" si="5"/>
        <v>290</v>
      </c>
      <c r="T58" s="4">
        <f t="shared" si="6"/>
        <v>345</v>
      </c>
      <c r="U58" s="4">
        <f t="shared" si="7"/>
        <v>2.41</v>
      </c>
      <c r="V58" s="59" t="str">
        <f>VLOOKUP(F58,'[1]VENDOR#'!$A$2:$B$137,2,FALSE)</f>
        <v>OL7VV</v>
      </c>
      <c r="W58" s="59" t="str">
        <f>VLOOKUP(F58,'[1]VENDOR#'!$A$2:$C$137,3,FALSE)</f>
        <v>GES5</v>
      </c>
      <c r="X58" s="61" t="s">
        <v>231</v>
      </c>
    </row>
    <row r="59" spans="1:24" x14ac:dyDescent="0.2">
      <c r="A59" s="4" t="s">
        <v>207</v>
      </c>
      <c r="B59" s="4">
        <v>20970752</v>
      </c>
      <c r="C59" s="4">
        <v>150443</v>
      </c>
      <c r="D59" s="4" t="s">
        <v>268</v>
      </c>
      <c r="E59" s="4" t="s">
        <v>48</v>
      </c>
      <c r="F59" s="4" t="s">
        <v>281</v>
      </c>
      <c r="G59" s="68" t="s">
        <v>271</v>
      </c>
      <c r="H59" s="48" t="s">
        <v>272</v>
      </c>
      <c r="I59" s="4">
        <v>50</v>
      </c>
      <c r="J59" s="49">
        <v>45603</v>
      </c>
      <c r="K59" s="49">
        <v>45610</v>
      </c>
      <c r="L59" s="49">
        <v>45603</v>
      </c>
      <c r="M59" s="4" t="s">
        <v>282</v>
      </c>
      <c r="N59" s="4">
        <v>1</v>
      </c>
      <c r="O59" s="4">
        <v>1.57</v>
      </c>
      <c r="P59" s="4">
        <v>2.36</v>
      </c>
      <c r="Q59" s="4">
        <v>2.6800000000000001E-2</v>
      </c>
      <c r="R59" s="57">
        <f t="shared" si="4"/>
        <v>50</v>
      </c>
      <c r="S59" s="4">
        <f t="shared" si="5"/>
        <v>78.5</v>
      </c>
      <c r="T59" s="4">
        <f t="shared" si="6"/>
        <v>118</v>
      </c>
      <c r="U59" s="4">
        <f t="shared" si="7"/>
        <v>1.34</v>
      </c>
      <c r="V59" s="59" t="str">
        <f>VLOOKUP(F59,'[1]VENDOR#'!$A$2:$B$137,2,FALSE)</f>
        <v>OL7VV</v>
      </c>
      <c r="W59" s="59" t="str">
        <f>VLOOKUP(F59,'[1]VENDOR#'!$A$2:$C$137,3,FALSE)</f>
        <v>GES5</v>
      </c>
      <c r="X59" s="61" t="s">
        <v>237</v>
      </c>
    </row>
    <row r="60" spans="1:24" x14ac:dyDescent="0.2">
      <c r="A60" s="4" t="s">
        <v>207</v>
      </c>
      <c r="B60" s="4">
        <v>20970752</v>
      </c>
      <c r="C60" s="4">
        <v>150443</v>
      </c>
      <c r="D60" s="4" t="s">
        <v>268</v>
      </c>
      <c r="E60" s="4" t="s">
        <v>48</v>
      </c>
      <c r="F60" s="4" t="s">
        <v>281</v>
      </c>
      <c r="G60" s="68" t="s">
        <v>273</v>
      </c>
      <c r="H60" s="48" t="s">
        <v>274</v>
      </c>
      <c r="I60" s="4">
        <v>50</v>
      </c>
      <c r="J60" s="49">
        <v>45603</v>
      </c>
      <c r="K60" s="49">
        <v>45610</v>
      </c>
      <c r="L60" s="49">
        <v>45603</v>
      </c>
      <c r="M60" s="4" t="s">
        <v>282</v>
      </c>
      <c r="N60" s="4">
        <v>1</v>
      </c>
      <c r="O60" s="4">
        <v>1.57</v>
      </c>
      <c r="P60" s="4">
        <v>2.2799999999999998</v>
      </c>
      <c r="Q60" s="4">
        <v>2.6800000000000001E-2</v>
      </c>
      <c r="R60" s="57">
        <f t="shared" si="4"/>
        <v>50</v>
      </c>
      <c r="S60" s="4">
        <f t="shared" si="5"/>
        <v>78.5</v>
      </c>
      <c r="T60" s="4">
        <f t="shared" si="6"/>
        <v>113.99999999999999</v>
      </c>
      <c r="U60" s="4">
        <f t="shared" si="7"/>
        <v>1.34</v>
      </c>
      <c r="V60" s="59" t="str">
        <f>VLOOKUP(F60,'[1]VENDOR#'!$A$2:$B$137,2,FALSE)</f>
        <v>OL7VV</v>
      </c>
      <c r="W60" s="59" t="str">
        <f>VLOOKUP(F60,'[1]VENDOR#'!$A$2:$C$137,3,FALSE)</f>
        <v>GES5</v>
      </c>
      <c r="X60" s="61" t="s">
        <v>237</v>
      </c>
    </row>
    <row r="61" spans="1:24" x14ac:dyDescent="0.2">
      <c r="A61" s="4" t="s">
        <v>207</v>
      </c>
      <c r="B61" s="4">
        <v>20970752</v>
      </c>
      <c r="C61" s="4">
        <v>150443</v>
      </c>
      <c r="D61" s="4" t="s">
        <v>268</v>
      </c>
      <c r="E61" s="4" t="s">
        <v>48</v>
      </c>
      <c r="F61" s="4" t="s">
        <v>281</v>
      </c>
      <c r="G61" s="48" t="s">
        <v>275</v>
      </c>
      <c r="H61" s="48" t="s">
        <v>276</v>
      </c>
      <c r="I61" s="4">
        <v>50</v>
      </c>
      <c r="J61" s="49">
        <v>45603</v>
      </c>
      <c r="K61" s="49">
        <v>45610</v>
      </c>
      <c r="L61" s="49">
        <v>45603</v>
      </c>
      <c r="M61" s="4" t="s">
        <v>282</v>
      </c>
      <c r="N61" s="4">
        <v>1</v>
      </c>
      <c r="O61" s="4">
        <v>1.57</v>
      </c>
      <c r="P61" s="4">
        <v>2.25</v>
      </c>
      <c r="Q61" s="4">
        <v>2.6800000000000001E-2</v>
      </c>
      <c r="R61" s="57">
        <f t="shared" si="4"/>
        <v>50</v>
      </c>
      <c r="S61" s="4">
        <f t="shared" si="5"/>
        <v>78.5</v>
      </c>
      <c r="T61" s="4">
        <f t="shared" si="6"/>
        <v>112.5</v>
      </c>
      <c r="U61" s="4">
        <f t="shared" si="7"/>
        <v>1.34</v>
      </c>
      <c r="V61" s="59" t="str">
        <f>VLOOKUP(F61,'[1]VENDOR#'!$A$2:$B$137,2,FALSE)</f>
        <v>OL7VV</v>
      </c>
      <c r="W61" s="59" t="str">
        <f>VLOOKUP(F61,'[1]VENDOR#'!$A$2:$C$137,3,FALSE)</f>
        <v>GES5</v>
      </c>
      <c r="X61" s="61" t="s">
        <v>231</v>
      </c>
    </row>
    <row r="62" spans="1:24" x14ac:dyDescent="0.2">
      <c r="A62" s="4" t="s">
        <v>207</v>
      </c>
      <c r="B62" s="4">
        <v>20970752</v>
      </c>
      <c r="C62" s="4">
        <v>150443</v>
      </c>
      <c r="D62" s="4" t="s">
        <v>268</v>
      </c>
      <c r="E62" s="4" t="s">
        <v>48</v>
      </c>
      <c r="F62" s="4" t="s">
        <v>281</v>
      </c>
      <c r="G62" s="48" t="s">
        <v>278</v>
      </c>
      <c r="H62" s="48" t="s">
        <v>279</v>
      </c>
      <c r="I62" s="4">
        <v>50</v>
      </c>
      <c r="J62" s="49">
        <v>45603</v>
      </c>
      <c r="K62" s="49">
        <v>45610</v>
      </c>
      <c r="L62" s="49">
        <v>45603</v>
      </c>
      <c r="M62" s="4" t="s">
        <v>282</v>
      </c>
      <c r="N62" s="4">
        <v>1</v>
      </c>
      <c r="O62" s="4">
        <v>1.5</v>
      </c>
      <c r="P62" s="4">
        <v>2.14</v>
      </c>
      <c r="Q62" s="4">
        <v>2.6800000000000001E-2</v>
      </c>
      <c r="R62" s="57">
        <f t="shared" si="4"/>
        <v>50</v>
      </c>
      <c r="S62" s="4">
        <f t="shared" si="5"/>
        <v>75</v>
      </c>
      <c r="T62" s="4">
        <f t="shared" si="6"/>
        <v>107</v>
      </c>
      <c r="U62" s="4">
        <f t="shared" si="7"/>
        <v>1.34</v>
      </c>
      <c r="V62" s="59" t="str">
        <f>VLOOKUP(F62,'[1]VENDOR#'!$A$2:$B$137,2,FALSE)</f>
        <v>OL7VV</v>
      </c>
      <c r="W62" s="59" t="str">
        <f>VLOOKUP(F62,'[1]VENDOR#'!$A$2:$C$137,3,FALSE)</f>
        <v>GES5</v>
      </c>
      <c r="X62" s="61" t="s">
        <v>231</v>
      </c>
    </row>
    <row r="63" spans="1:24" x14ac:dyDescent="0.2">
      <c r="A63" s="4" t="s">
        <v>207</v>
      </c>
      <c r="B63" s="4">
        <v>20972988</v>
      </c>
      <c r="C63" s="4">
        <v>150868</v>
      </c>
      <c r="D63" s="4" t="s">
        <v>268</v>
      </c>
      <c r="E63" s="4" t="s">
        <v>53</v>
      </c>
      <c r="F63" s="4" t="s">
        <v>283</v>
      </c>
      <c r="G63" s="48" t="s">
        <v>208</v>
      </c>
      <c r="H63" s="48" t="s">
        <v>209</v>
      </c>
      <c r="I63" s="4">
        <v>157</v>
      </c>
      <c r="J63" s="49">
        <v>45615</v>
      </c>
      <c r="K63" s="49">
        <v>45623</v>
      </c>
      <c r="L63" s="49">
        <v>45615</v>
      </c>
      <c r="M63" s="4" t="s">
        <v>226</v>
      </c>
      <c r="N63" s="4">
        <v>1</v>
      </c>
      <c r="O63" s="4">
        <v>5.8</v>
      </c>
      <c r="P63" s="4">
        <v>6.9</v>
      </c>
      <c r="Q63" s="4">
        <v>4.82E-2</v>
      </c>
      <c r="R63" s="57">
        <f t="shared" si="4"/>
        <v>157</v>
      </c>
      <c r="S63" s="4">
        <f t="shared" si="5"/>
        <v>910.6</v>
      </c>
      <c r="T63" s="4">
        <f t="shared" si="6"/>
        <v>1083.3</v>
      </c>
      <c r="U63" s="4">
        <f t="shared" si="7"/>
        <v>7.5674000000000001</v>
      </c>
      <c r="V63" s="59" t="str">
        <f>VLOOKUP(F63,'[1]VENDOR#'!$A$2:$B$137,2,FALSE)</f>
        <v>X27VT</v>
      </c>
      <c r="W63" s="59" t="str">
        <f>VLOOKUP(F63,'[1]VENDOR#'!$A$2:$C$137,3,FALSE)</f>
        <v>GUK5</v>
      </c>
      <c r="X63" s="61" t="s">
        <v>231</v>
      </c>
    </row>
    <row r="64" spans="1:24" x14ac:dyDescent="0.2">
      <c r="A64" s="4" t="s">
        <v>207</v>
      </c>
      <c r="B64" s="4">
        <v>20972988</v>
      </c>
      <c r="C64" s="4">
        <v>150868</v>
      </c>
      <c r="D64" s="4" t="s">
        <v>268</v>
      </c>
      <c r="E64" s="4" t="s">
        <v>53</v>
      </c>
      <c r="F64" s="4" t="s">
        <v>283</v>
      </c>
      <c r="G64" s="68" t="s">
        <v>271</v>
      </c>
      <c r="H64" s="48" t="s">
        <v>272</v>
      </c>
      <c r="I64" s="4">
        <v>50</v>
      </c>
      <c r="J64" s="49">
        <v>45615</v>
      </c>
      <c r="K64" s="49">
        <v>45623</v>
      </c>
      <c r="L64" s="49">
        <v>45615</v>
      </c>
      <c r="M64" s="4" t="s">
        <v>226</v>
      </c>
      <c r="N64" s="4">
        <v>1</v>
      </c>
      <c r="O64" s="4">
        <v>1.57</v>
      </c>
      <c r="P64" s="4">
        <v>2.36</v>
      </c>
      <c r="Q64" s="4">
        <v>2.6800000000000001E-2</v>
      </c>
      <c r="R64" s="57">
        <f t="shared" si="4"/>
        <v>50</v>
      </c>
      <c r="S64" s="4">
        <f t="shared" si="5"/>
        <v>78.5</v>
      </c>
      <c r="T64" s="4">
        <f t="shared" si="6"/>
        <v>118</v>
      </c>
      <c r="U64" s="4">
        <f t="shared" si="7"/>
        <v>1.34</v>
      </c>
      <c r="V64" s="59" t="str">
        <f>VLOOKUP(F64,'[1]VENDOR#'!$A$2:$B$137,2,FALSE)</f>
        <v>X27VT</v>
      </c>
      <c r="W64" s="59" t="str">
        <f>VLOOKUP(F64,'[1]VENDOR#'!$A$2:$C$137,3,FALSE)</f>
        <v>GUK5</v>
      </c>
      <c r="X64" s="61" t="s">
        <v>237</v>
      </c>
    </row>
    <row r="65" spans="1:24" x14ac:dyDescent="0.2">
      <c r="A65" s="4" t="s">
        <v>207</v>
      </c>
      <c r="B65" s="4">
        <v>20972988</v>
      </c>
      <c r="C65" s="4">
        <v>150868</v>
      </c>
      <c r="D65" s="4" t="s">
        <v>268</v>
      </c>
      <c r="E65" s="4" t="s">
        <v>53</v>
      </c>
      <c r="F65" s="4" t="s">
        <v>283</v>
      </c>
      <c r="G65" s="68" t="s">
        <v>273</v>
      </c>
      <c r="H65" s="48" t="s">
        <v>274</v>
      </c>
      <c r="I65" s="4">
        <v>50</v>
      </c>
      <c r="J65" s="49">
        <v>45615</v>
      </c>
      <c r="K65" s="49">
        <v>45623</v>
      </c>
      <c r="L65" s="49">
        <v>45615</v>
      </c>
      <c r="M65" s="4" t="s">
        <v>226</v>
      </c>
      <c r="N65" s="4">
        <v>1</v>
      </c>
      <c r="O65" s="4">
        <v>1.57</v>
      </c>
      <c r="P65" s="4">
        <v>2.2799999999999998</v>
      </c>
      <c r="Q65" s="4">
        <v>2.6800000000000001E-2</v>
      </c>
      <c r="R65" s="57">
        <f t="shared" si="4"/>
        <v>50</v>
      </c>
      <c r="S65" s="4">
        <f t="shared" si="5"/>
        <v>78.5</v>
      </c>
      <c r="T65" s="4">
        <f t="shared" si="6"/>
        <v>113.99999999999999</v>
      </c>
      <c r="U65" s="4">
        <f t="shared" si="7"/>
        <v>1.34</v>
      </c>
      <c r="V65" s="59" t="str">
        <f>VLOOKUP(F65,'[1]VENDOR#'!$A$2:$B$137,2,FALSE)</f>
        <v>X27VT</v>
      </c>
      <c r="W65" s="59" t="str">
        <f>VLOOKUP(F65,'[1]VENDOR#'!$A$2:$C$137,3,FALSE)</f>
        <v>GUK5</v>
      </c>
      <c r="X65" s="61" t="s">
        <v>237</v>
      </c>
    </row>
    <row r="66" spans="1:24" x14ac:dyDescent="0.2">
      <c r="A66" s="4" t="s">
        <v>207</v>
      </c>
      <c r="B66" s="4">
        <v>20972989</v>
      </c>
      <c r="C66" s="4">
        <v>150869</v>
      </c>
      <c r="D66" s="4" t="s">
        <v>268</v>
      </c>
      <c r="E66" s="4" t="s">
        <v>53</v>
      </c>
      <c r="F66" s="4" t="s">
        <v>284</v>
      </c>
      <c r="G66" s="48" t="s">
        <v>216</v>
      </c>
      <c r="H66" s="48" t="s">
        <v>217</v>
      </c>
      <c r="I66" s="4">
        <v>66</v>
      </c>
      <c r="J66" s="49">
        <v>45615</v>
      </c>
      <c r="K66" s="49">
        <v>45623</v>
      </c>
      <c r="L66" s="49">
        <v>45615</v>
      </c>
      <c r="M66" s="4" t="s">
        <v>226</v>
      </c>
      <c r="N66" s="4">
        <v>1</v>
      </c>
      <c r="O66" s="4">
        <v>3.65</v>
      </c>
      <c r="P66" s="4">
        <v>4.5</v>
      </c>
      <c r="Q66" s="4">
        <v>2.5100000000000001E-2</v>
      </c>
      <c r="R66" s="57">
        <f t="shared" si="4"/>
        <v>66</v>
      </c>
      <c r="S66" s="4">
        <f t="shared" si="5"/>
        <v>240.9</v>
      </c>
      <c r="T66" s="4">
        <f t="shared" si="6"/>
        <v>297</v>
      </c>
      <c r="U66" s="4">
        <f t="shared" si="7"/>
        <v>1.6566000000000001</v>
      </c>
      <c r="V66" s="59" t="str">
        <f>VLOOKUP(F66,'[1]VENDOR#'!$A$2:$B$137,2,FALSE)</f>
        <v>X27VT</v>
      </c>
      <c r="W66" s="59" t="str">
        <f>VLOOKUP(F66,'[1]VENDOR#'!$A$2:$C$137,3,FALSE)</f>
        <v>GUK5</v>
      </c>
      <c r="X66" s="61" t="s">
        <v>231</v>
      </c>
    </row>
    <row r="67" spans="1:24" x14ac:dyDescent="0.2">
      <c r="A67" s="4" t="s">
        <v>207</v>
      </c>
      <c r="B67" s="4">
        <v>20973003</v>
      </c>
      <c r="C67" s="4">
        <v>150878</v>
      </c>
      <c r="D67" s="4" t="s">
        <v>268</v>
      </c>
      <c r="E67" s="4" t="s">
        <v>44</v>
      </c>
      <c r="F67" s="4" t="s">
        <v>285</v>
      </c>
      <c r="G67" s="48" t="s">
        <v>208</v>
      </c>
      <c r="H67" s="48" t="s">
        <v>209</v>
      </c>
      <c r="I67" s="4">
        <v>63</v>
      </c>
      <c r="J67" s="49">
        <v>45616</v>
      </c>
      <c r="K67" s="49">
        <v>45623</v>
      </c>
      <c r="L67" s="49">
        <v>45616</v>
      </c>
      <c r="M67" s="4" t="s">
        <v>215</v>
      </c>
      <c r="N67" s="4">
        <v>1</v>
      </c>
      <c r="O67" s="4">
        <v>5.8</v>
      </c>
      <c r="P67" s="4">
        <v>6.9</v>
      </c>
      <c r="Q67" s="4">
        <v>4.82E-2</v>
      </c>
      <c r="R67" s="57">
        <f t="shared" si="4"/>
        <v>63</v>
      </c>
      <c r="S67" s="4">
        <f t="shared" si="5"/>
        <v>365.4</v>
      </c>
      <c r="T67" s="4">
        <f t="shared" si="6"/>
        <v>434.70000000000005</v>
      </c>
      <c r="U67" s="4">
        <f t="shared" si="7"/>
        <v>3.0366</v>
      </c>
      <c r="V67" s="59" t="str">
        <f>VLOOKUP(F67,'[1]VENDOR#'!$A$2:$B$137,2,FALSE)</f>
        <v>U87XH</v>
      </c>
      <c r="W67" s="59" t="str">
        <f>VLOOKUP(F67,'[1]VENDOR#'!$A$2:$C$137,3,FALSE)</f>
        <v>GDE5</v>
      </c>
      <c r="X67" s="61" t="s">
        <v>231</v>
      </c>
    </row>
    <row r="68" spans="1:24" x14ac:dyDescent="0.2">
      <c r="A68" s="4" t="s">
        <v>207</v>
      </c>
      <c r="B68" s="4">
        <v>20973003</v>
      </c>
      <c r="C68" s="4">
        <v>150878</v>
      </c>
      <c r="D68" s="4" t="s">
        <v>268</v>
      </c>
      <c r="E68" s="4" t="s">
        <v>44</v>
      </c>
      <c r="F68" s="4" t="s">
        <v>285</v>
      </c>
      <c r="G68" s="48" t="s">
        <v>216</v>
      </c>
      <c r="H68" s="48" t="s">
        <v>217</v>
      </c>
      <c r="I68" s="4">
        <v>50</v>
      </c>
      <c r="J68" s="49">
        <v>45616</v>
      </c>
      <c r="K68" s="49">
        <v>45623</v>
      </c>
      <c r="L68" s="49">
        <v>45616</v>
      </c>
      <c r="M68" s="4" t="s">
        <v>215</v>
      </c>
      <c r="N68" s="4">
        <v>1</v>
      </c>
      <c r="O68" s="4">
        <v>3.65</v>
      </c>
      <c r="P68" s="4">
        <v>4.5</v>
      </c>
      <c r="Q68" s="4">
        <v>2.5100000000000001E-2</v>
      </c>
      <c r="R68" s="57">
        <f t="shared" si="4"/>
        <v>50</v>
      </c>
      <c r="S68" s="4">
        <f t="shared" si="5"/>
        <v>182.5</v>
      </c>
      <c r="T68" s="4">
        <f t="shared" si="6"/>
        <v>225</v>
      </c>
      <c r="U68" s="4">
        <f t="shared" si="7"/>
        <v>1.2550000000000001</v>
      </c>
      <c r="V68" s="59" t="str">
        <f>VLOOKUP(F68,'[1]VENDOR#'!$A$2:$B$137,2,FALSE)</f>
        <v>U87XH</v>
      </c>
      <c r="W68" s="59" t="str">
        <f>VLOOKUP(F68,'[1]VENDOR#'!$A$2:$C$137,3,FALSE)</f>
        <v>GDE5</v>
      </c>
      <c r="X68" s="61" t="s">
        <v>231</v>
      </c>
    </row>
    <row r="69" spans="1:24" x14ac:dyDescent="0.2">
      <c r="A69" s="4" t="s">
        <v>207</v>
      </c>
      <c r="B69" s="4">
        <v>20972996</v>
      </c>
      <c r="C69" s="4">
        <v>150871</v>
      </c>
      <c r="D69" s="4" t="s">
        <v>268</v>
      </c>
      <c r="E69" s="4" t="s">
        <v>92</v>
      </c>
      <c r="F69" s="4" t="s">
        <v>286</v>
      </c>
      <c r="G69" s="48" t="s">
        <v>216</v>
      </c>
      <c r="H69" s="48" t="s">
        <v>217</v>
      </c>
      <c r="I69" s="4">
        <v>50</v>
      </c>
      <c r="J69" s="49">
        <v>45617</v>
      </c>
      <c r="K69" s="49">
        <v>45624</v>
      </c>
      <c r="L69" s="49">
        <v>45617</v>
      </c>
      <c r="M69" s="4" t="s">
        <v>270</v>
      </c>
      <c r="N69" s="4">
        <v>1</v>
      </c>
      <c r="O69" s="4">
        <v>3.65</v>
      </c>
      <c r="P69" s="4">
        <v>4.5</v>
      </c>
      <c r="Q69" s="4">
        <v>2.5100000000000001E-2</v>
      </c>
      <c r="R69" s="57">
        <f t="shared" si="4"/>
        <v>50</v>
      </c>
      <c r="S69" s="4">
        <f t="shared" si="5"/>
        <v>182.5</v>
      </c>
      <c r="T69" s="4">
        <f t="shared" si="6"/>
        <v>225</v>
      </c>
      <c r="U69" s="4">
        <f t="shared" si="7"/>
        <v>1.2550000000000001</v>
      </c>
      <c r="V69" s="59" t="str">
        <f>VLOOKUP(F69,'[1]VENDOR#'!$A$2:$B$137,2,FALSE)</f>
        <v>M480L</v>
      </c>
      <c r="W69" s="59" t="str">
        <f>VLOOKUP(F69,'[1]VENDOR#'!$A$2:$C$137,3,FALSE)</f>
        <v>GFR5</v>
      </c>
      <c r="X69" s="61" t="s">
        <v>231</v>
      </c>
    </row>
    <row r="70" spans="1:24" x14ac:dyDescent="0.2">
      <c r="A70" s="4" t="s">
        <v>207</v>
      </c>
      <c r="B70" s="4">
        <v>20972996</v>
      </c>
      <c r="C70" s="4">
        <v>150871</v>
      </c>
      <c r="D70" s="4" t="s">
        <v>268</v>
      </c>
      <c r="E70" s="4" t="s">
        <v>92</v>
      </c>
      <c r="F70" s="4" t="s">
        <v>286</v>
      </c>
      <c r="G70" s="48" t="s">
        <v>275</v>
      </c>
      <c r="H70" s="48" t="s">
        <v>276</v>
      </c>
      <c r="I70" s="4">
        <v>50</v>
      </c>
      <c r="J70" s="49">
        <v>45617</v>
      </c>
      <c r="K70" s="49">
        <v>45624</v>
      </c>
      <c r="L70" s="49">
        <v>45617</v>
      </c>
      <c r="M70" s="4" t="s">
        <v>270</v>
      </c>
      <c r="N70" s="4">
        <v>1</v>
      </c>
      <c r="O70" s="4">
        <v>1.57</v>
      </c>
      <c r="P70" s="4">
        <v>2.25</v>
      </c>
      <c r="Q70" s="4">
        <v>2.6800000000000001E-2</v>
      </c>
      <c r="R70" s="57">
        <f t="shared" si="4"/>
        <v>50</v>
      </c>
      <c r="S70" s="4">
        <f t="shared" si="5"/>
        <v>78.5</v>
      </c>
      <c r="T70" s="4">
        <f t="shared" si="6"/>
        <v>112.5</v>
      </c>
      <c r="U70" s="4">
        <f t="shared" si="7"/>
        <v>1.34</v>
      </c>
      <c r="V70" s="59" t="str">
        <f>VLOOKUP(F70,'[1]VENDOR#'!$A$2:$B$137,2,FALSE)</f>
        <v>M480L</v>
      </c>
      <c r="W70" s="59" t="str">
        <f>VLOOKUP(F70,'[1]VENDOR#'!$A$2:$C$137,3,FALSE)</f>
        <v>GFR5</v>
      </c>
      <c r="X70" s="61" t="s">
        <v>231</v>
      </c>
    </row>
    <row r="71" spans="1:24" x14ac:dyDescent="0.2">
      <c r="A71" s="4" t="s">
        <v>207</v>
      </c>
      <c r="B71" s="4">
        <v>20972996</v>
      </c>
      <c r="C71" s="4">
        <v>150871</v>
      </c>
      <c r="D71" s="4" t="s">
        <v>268</v>
      </c>
      <c r="E71" s="4" t="s">
        <v>92</v>
      </c>
      <c r="F71" s="4" t="s">
        <v>286</v>
      </c>
      <c r="G71" s="48" t="s">
        <v>278</v>
      </c>
      <c r="H71" s="48" t="s">
        <v>279</v>
      </c>
      <c r="I71" s="4">
        <v>50</v>
      </c>
      <c r="J71" s="49">
        <v>45617</v>
      </c>
      <c r="K71" s="49">
        <v>45624</v>
      </c>
      <c r="L71" s="49">
        <v>45617</v>
      </c>
      <c r="M71" s="4" t="s">
        <v>270</v>
      </c>
      <c r="N71" s="4">
        <v>1</v>
      </c>
      <c r="O71" s="4">
        <v>1.5</v>
      </c>
      <c r="P71" s="4">
        <v>2.14</v>
      </c>
      <c r="Q71" s="4">
        <v>2.6800000000000001E-2</v>
      </c>
      <c r="R71" s="57">
        <f t="shared" si="4"/>
        <v>50</v>
      </c>
      <c r="S71" s="4">
        <f t="shared" si="5"/>
        <v>75</v>
      </c>
      <c r="T71" s="4">
        <f t="shared" si="6"/>
        <v>107</v>
      </c>
      <c r="U71" s="4">
        <f t="shared" si="7"/>
        <v>1.34</v>
      </c>
      <c r="V71" s="59" t="str">
        <f>VLOOKUP(F71,'[1]VENDOR#'!$A$2:$B$137,2,FALSE)</f>
        <v>M480L</v>
      </c>
      <c r="W71" s="59" t="str">
        <f>VLOOKUP(F71,'[1]VENDOR#'!$A$2:$C$137,3,FALSE)</f>
        <v>GFR5</v>
      </c>
      <c r="X71" s="61" t="s">
        <v>231</v>
      </c>
    </row>
    <row r="72" spans="1:24" x14ac:dyDescent="0.2">
      <c r="A72" s="4" t="s">
        <v>207</v>
      </c>
      <c r="B72" s="4">
        <v>20972982</v>
      </c>
      <c r="C72" s="4">
        <v>150862</v>
      </c>
      <c r="D72" s="4" t="s">
        <v>268</v>
      </c>
      <c r="E72" s="4" t="s">
        <v>234</v>
      </c>
      <c r="F72" s="4" t="s">
        <v>287</v>
      </c>
      <c r="G72" s="48" t="s">
        <v>208</v>
      </c>
      <c r="H72" s="48" t="s">
        <v>209</v>
      </c>
      <c r="I72" s="4">
        <v>50</v>
      </c>
      <c r="J72" s="49">
        <v>45617</v>
      </c>
      <c r="K72" s="49">
        <v>45624</v>
      </c>
      <c r="L72" s="49">
        <v>45617</v>
      </c>
      <c r="M72" s="4" t="s">
        <v>288</v>
      </c>
      <c r="N72" s="4">
        <v>1</v>
      </c>
      <c r="O72" s="4">
        <v>5.8</v>
      </c>
      <c r="P72" s="4">
        <v>6.9</v>
      </c>
      <c r="Q72" s="4">
        <v>4.82E-2</v>
      </c>
      <c r="R72" s="57">
        <f t="shared" si="4"/>
        <v>50</v>
      </c>
      <c r="S72" s="4">
        <f t="shared" si="5"/>
        <v>290</v>
      </c>
      <c r="T72" s="4">
        <f t="shared" si="6"/>
        <v>345</v>
      </c>
      <c r="U72" s="4">
        <f t="shared" si="7"/>
        <v>2.41</v>
      </c>
      <c r="V72" s="59" t="str">
        <f>VLOOKUP(F72,'[1]VENDOR#'!$A$2:$B$137,2,FALSE)</f>
        <v>UE7VR</v>
      </c>
      <c r="W72" s="59" t="str">
        <f>VLOOKUP(F72,'[1]VENDOR#'!$A$2:$C$137,3,FALSE)</f>
        <v>GIT5</v>
      </c>
      <c r="X72" s="61" t="s">
        <v>231</v>
      </c>
    </row>
    <row r="73" spans="1:24" x14ac:dyDescent="0.2">
      <c r="A73" s="4" t="s">
        <v>207</v>
      </c>
      <c r="B73" s="4">
        <v>20972982</v>
      </c>
      <c r="C73" s="4">
        <v>150862</v>
      </c>
      <c r="D73" s="4" t="s">
        <v>268</v>
      </c>
      <c r="E73" s="4" t="s">
        <v>234</v>
      </c>
      <c r="F73" s="4" t="s">
        <v>287</v>
      </c>
      <c r="G73" s="48" t="s">
        <v>216</v>
      </c>
      <c r="H73" s="48" t="s">
        <v>217</v>
      </c>
      <c r="I73" s="4">
        <v>50</v>
      </c>
      <c r="J73" s="49">
        <v>45617</v>
      </c>
      <c r="K73" s="49">
        <v>45624</v>
      </c>
      <c r="L73" s="49">
        <v>45617</v>
      </c>
      <c r="M73" s="4" t="s">
        <v>288</v>
      </c>
      <c r="N73" s="4">
        <v>1</v>
      </c>
      <c r="O73" s="4">
        <v>3.65</v>
      </c>
      <c r="P73" s="4">
        <v>4.5</v>
      </c>
      <c r="Q73" s="4">
        <v>2.5100000000000001E-2</v>
      </c>
      <c r="R73" s="57">
        <f t="shared" si="4"/>
        <v>50</v>
      </c>
      <c r="S73" s="4">
        <f t="shared" si="5"/>
        <v>182.5</v>
      </c>
      <c r="T73" s="4">
        <f t="shared" si="6"/>
        <v>225</v>
      </c>
      <c r="U73" s="4">
        <f t="shared" si="7"/>
        <v>1.2550000000000001</v>
      </c>
      <c r="V73" s="59" t="str">
        <f>VLOOKUP(F73,'[1]VENDOR#'!$A$2:$B$137,2,FALSE)</f>
        <v>UE7VR</v>
      </c>
      <c r="W73" s="59" t="str">
        <f>VLOOKUP(F73,'[1]VENDOR#'!$A$2:$C$137,3,FALSE)</f>
        <v>GIT5</v>
      </c>
      <c r="X73" s="61" t="s">
        <v>231</v>
      </c>
    </row>
    <row r="74" spans="1:24" x14ac:dyDescent="0.2">
      <c r="A74" s="4" t="s">
        <v>207</v>
      </c>
      <c r="B74" s="4">
        <v>20972982</v>
      </c>
      <c r="C74" s="4">
        <v>150862</v>
      </c>
      <c r="D74" s="4" t="s">
        <v>268</v>
      </c>
      <c r="E74" s="4" t="s">
        <v>234</v>
      </c>
      <c r="F74" s="4" t="s">
        <v>287</v>
      </c>
      <c r="G74" s="48" t="s">
        <v>275</v>
      </c>
      <c r="H74" s="48" t="s">
        <v>276</v>
      </c>
      <c r="I74" s="4">
        <v>50</v>
      </c>
      <c r="J74" s="49">
        <v>45617</v>
      </c>
      <c r="K74" s="49">
        <v>45624</v>
      </c>
      <c r="L74" s="49">
        <v>45617</v>
      </c>
      <c r="M74" s="4" t="s">
        <v>288</v>
      </c>
      <c r="N74" s="4">
        <v>1</v>
      </c>
      <c r="O74" s="4">
        <v>1.57</v>
      </c>
      <c r="P74" s="4">
        <v>2.25</v>
      </c>
      <c r="Q74" s="4">
        <v>2.6800000000000001E-2</v>
      </c>
      <c r="R74" s="57">
        <f t="shared" si="4"/>
        <v>50</v>
      </c>
      <c r="S74" s="4">
        <f t="shared" si="5"/>
        <v>78.5</v>
      </c>
      <c r="T74" s="4">
        <f t="shared" si="6"/>
        <v>112.5</v>
      </c>
      <c r="U74" s="4">
        <f t="shared" si="7"/>
        <v>1.34</v>
      </c>
      <c r="V74" s="59" t="str">
        <f>VLOOKUP(F74,'[1]VENDOR#'!$A$2:$B$137,2,FALSE)</f>
        <v>UE7VR</v>
      </c>
      <c r="W74" s="59" t="str">
        <f>VLOOKUP(F74,'[1]VENDOR#'!$A$2:$C$137,3,FALSE)</f>
        <v>GIT5</v>
      </c>
      <c r="X74" s="61" t="s">
        <v>231</v>
      </c>
    </row>
    <row r="75" spans="1:24" x14ac:dyDescent="0.2">
      <c r="A75" s="4" t="s">
        <v>207</v>
      </c>
      <c r="B75" s="4">
        <v>20973615</v>
      </c>
      <c r="C75" s="4">
        <v>151036</v>
      </c>
      <c r="D75" s="4" t="s">
        <v>268</v>
      </c>
      <c r="E75" s="4" t="s">
        <v>92</v>
      </c>
      <c r="F75" s="4" t="s">
        <v>289</v>
      </c>
      <c r="G75" s="48" t="s">
        <v>290</v>
      </c>
      <c r="H75" s="48" t="s">
        <v>291</v>
      </c>
      <c r="I75" s="4">
        <v>50</v>
      </c>
      <c r="J75" s="49">
        <v>45618</v>
      </c>
      <c r="K75" s="49">
        <v>45625</v>
      </c>
      <c r="L75" s="49">
        <v>45618</v>
      </c>
      <c r="M75" s="4" t="s">
        <v>270</v>
      </c>
      <c r="N75" s="4">
        <v>1</v>
      </c>
      <c r="O75" s="4">
        <v>8.5</v>
      </c>
      <c r="P75" s="4">
        <v>9.6999999999999993</v>
      </c>
      <c r="Q75" s="4">
        <v>4.1799999999999997E-2</v>
      </c>
      <c r="R75" s="57">
        <f t="shared" si="4"/>
        <v>50</v>
      </c>
      <c r="S75" s="4">
        <f t="shared" si="5"/>
        <v>425</v>
      </c>
      <c r="T75" s="4">
        <f t="shared" si="6"/>
        <v>484.99999999999994</v>
      </c>
      <c r="U75" s="4">
        <f t="shared" si="7"/>
        <v>2.09</v>
      </c>
      <c r="V75" s="59" t="str">
        <f>VLOOKUP(F75,'[1]VENDOR#'!$A$2:$B$137,2,FALSE)</f>
        <v>M480L</v>
      </c>
      <c r="W75" s="59" t="str">
        <f>VLOOKUP(F75,'[1]VENDOR#'!$A$2:$C$137,3,FALSE)</f>
        <v>GFR5</v>
      </c>
      <c r="X75" s="61" t="s">
        <v>231</v>
      </c>
    </row>
    <row r="76" spans="1:24" x14ac:dyDescent="0.2">
      <c r="A76" s="4" t="s">
        <v>207</v>
      </c>
      <c r="B76" s="4">
        <v>20972987</v>
      </c>
      <c r="C76" s="4">
        <v>150867</v>
      </c>
      <c r="D76" s="4" t="s">
        <v>268</v>
      </c>
      <c r="E76" s="4" t="s">
        <v>48</v>
      </c>
      <c r="F76" s="4" t="s">
        <v>292</v>
      </c>
      <c r="G76" s="48" t="s">
        <v>208</v>
      </c>
      <c r="H76" s="48" t="s">
        <v>209</v>
      </c>
      <c r="I76" s="4">
        <v>50</v>
      </c>
      <c r="J76" s="49">
        <v>45618</v>
      </c>
      <c r="K76" s="49">
        <v>45625</v>
      </c>
      <c r="L76" s="49">
        <v>45618</v>
      </c>
      <c r="M76" s="4" t="s">
        <v>282</v>
      </c>
      <c r="N76" s="4">
        <v>1</v>
      </c>
      <c r="O76" s="4">
        <v>5.8</v>
      </c>
      <c r="P76" s="4">
        <v>6.9</v>
      </c>
      <c r="Q76" s="4">
        <v>4.82E-2</v>
      </c>
      <c r="R76" s="57">
        <f t="shared" si="4"/>
        <v>50</v>
      </c>
      <c r="S76" s="4">
        <f t="shared" si="5"/>
        <v>290</v>
      </c>
      <c r="T76" s="4">
        <f t="shared" si="6"/>
        <v>345</v>
      </c>
      <c r="U76" s="4">
        <f t="shared" si="7"/>
        <v>2.41</v>
      </c>
      <c r="V76" s="59" t="str">
        <f>VLOOKUP(F76,'[1]VENDOR#'!$A$2:$B$137,2,FALSE)</f>
        <v>OL7VV</v>
      </c>
      <c r="W76" s="59" t="str">
        <f>VLOOKUP(F76,'[1]VENDOR#'!$A$2:$C$137,3,FALSE)</f>
        <v>GES5</v>
      </c>
      <c r="X76" s="61" t="s">
        <v>231</v>
      </c>
    </row>
    <row r="77" spans="1:24" x14ac:dyDescent="0.2">
      <c r="A77" s="4" t="s">
        <v>207</v>
      </c>
      <c r="B77" s="4">
        <v>20972987</v>
      </c>
      <c r="C77" s="4">
        <v>150867</v>
      </c>
      <c r="D77" s="4" t="s">
        <v>268</v>
      </c>
      <c r="E77" s="4" t="s">
        <v>48</v>
      </c>
      <c r="F77" s="4" t="s">
        <v>292</v>
      </c>
      <c r="G77" s="48" t="s">
        <v>275</v>
      </c>
      <c r="H77" s="48" t="s">
        <v>276</v>
      </c>
      <c r="I77" s="4">
        <v>50</v>
      </c>
      <c r="J77" s="49">
        <v>45618</v>
      </c>
      <c r="K77" s="49">
        <v>45625</v>
      </c>
      <c r="L77" s="49">
        <v>45618</v>
      </c>
      <c r="M77" s="4" t="s">
        <v>282</v>
      </c>
      <c r="N77" s="4">
        <v>1</v>
      </c>
      <c r="O77" s="4">
        <v>1.57</v>
      </c>
      <c r="P77" s="4">
        <v>2.25</v>
      </c>
      <c r="Q77" s="4">
        <v>2.6800000000000001E-2</v>
      </c>
      <c r="R77" s="57">
        <f t="shared" si="4"/>
        <v>50</v>
      </c>
      <c r="S77" s="4">
        <f t="shared" si="5"/>
        <v>78.5</v>
      </c>
      <c r="T77" s="4">
        <f t="shared" si="6"/>
        <v>112.5</v>
      </c>
      <c r="U77" s="4">
        <f t="shared" si="7"/>
        <v>1.34</v>
      </c>
      <c r="V77" s="59" t="str">
        <f>VLOOKUP(F77,'[1]VENDOR#'!$A$2:$B$137,2,FALSE)</f>
        <v>OL7VV</v>
      </c>
      <c r="W77" s="59" t="str">
        <f>VLOOKUP(F77,'[1]VENDOR#'!$A$2:$C$137,3,FALSE)</f>
        <v>GES5</v>
      </c>
      <c r="X77" s="61" t="s">
        <v>231</v>
      </c>
    </row>
    <row r="78" spans="1:24" x14ac:dyDescent="0.2">
      <c r="A78" s="4" t="s">
        <v>207</v>
      </c>
      <c r="B78" s="4">
        <v>20972987</v>
      </c>
      <c r="C78" s="4">
        <v>150867</v>
      </c>
      <c r="D78" s="4" t="s">
        <v>268</v>
      </c>
      <c r="E78" s="4" t="s">
        <v>48</v>
      </c>
      <c r="F78" s="4" t="s">
        <v>292</v>
      </c>
      <c r="G78" s="48" t="s">
        <v>278</v>
      </c>
      <c r="H78" s="48" t="s">
        <v>279</v>
      </c>
      <c r="I78" s="4">
        <v>50</v>
      </c>
      <c r="J78" s="49">
        <v>45618</v>
      </c>
      <c r="K78" s="49">
        <v>45625</v>
      </c>
      <c r="L78" s="49">
        <v>45618</v>
      </c>
      <c r="M78" s="4" t="s">
        <v>282</v>
      </c>
      <c r="N78" s="4">
        <v>1</v>
      </c>
      <c r="O78" s="4">
        <v>1.5</v>
      </c>
      <c r="P78" s="4">
        <v>2.14</v>
      </c>
      <c r="Q78" s="4">
        <v>2.6800000000000001E-2</v>
      </c>
      <c r="R78" s="57">
        <f t="shared" si="4"/>
        <v>50</v>
      </c>
      <c r="S78" s="4">
        <f t="shared" si="5"/>
        <v>75</v>
      </c>
      <c r="T78" s="4">
        <f t="shared" si="6"/>
        <v>107</v>
      </c>
      <c r="U78" s="4">
        <f t="shared" si="7"/>
        <v>1.34</v>
      </c>
      <c r="V78" s="59" t="str">
        <f>VLOOKUP(F78,'[1]VENDOR#'!$A$2:$B$137,2,FALSE)</f>
        <v>OL7VV</v>
      </c>
      <c r="W78" s="59" t="str">
        <f>VLOOKUP(F78,'[1]VENDOR#'!$A$2:$C$137,3,FALSE)</f>
        <v>GES5</v>
      </c>
      <c r="X78" s="61" t="s">
        <v>231</v>
      </c>
    </row>
    <row r="79" spans="1:24" x14ac:dyDescent="0.2">
      <c r="A79" s="4" t="s">
        <v>232</v>
      </c>
      <c r="B79" s="4">
        <v>20970742</v>
      </c>
      <c r="C79" s="4">
        <v>150433</v>
      </c>
      <c r="D79" s="4" t="s">
        <v>293</v>
      </c>
      <c r="E79" s="4" t="s">
        <v>92</v>
      </c>
      <c r="F79" s="4" t="s">
        <v>294</v>
      </c>
      <c r="G79" s="68" t="s">
        <v>295</v>
      </c>
      <c r="H79" s="48" t="s">
        <v>296</v>
      </c>
      <c r="I79" s="4">
        <v>100</v>
      </c>
      <c r="J79" s="49">
        <v>45602</v>
      </c>
      <c r="K79" s="49">
        <v>45609</v>
      </c>
      <c r="L79" s="49">
        <v>45602</v>
      </c>
      <c r="M79" s="4" t="s">
        <v>238</v>
      </c>
      <c r="N79" s="4">
        <v>1</v>
      </c>
      <c r="O79" s="4">
        <v>2.65</v>
      </c>
      <c r="P79" s="4">
        <v>3.8</v>
      </c>
      <c r="Q79" s="4">
        <v>4.9599999999999998E-2</v>
      </c>
      <c r="R79" s="57">
        <f t="shared" si="4"/>
        <v>100</v>
      </c>
      <c r="S79" s="4">
        <f t="shared" si="5"/>
        <v>265</v>
      </c>
      <c r="T79" s="4">
        <f t="shared" si="6"/>
        <v>380</v>
      </c>
      <c r="U79" s="4">
        <f t="shared" si="7"/>
        <v>4.96</v>
      </c>
      <c r="V79" s="59" t="str">
        <f>VLOOKUP(F79,'[1]VENDOR#'!$A$2:$B$137,2,FALSE)</f>
        <v>1V7T0</v>
      </c>
      <c r="W79" s="59" t="str">
        <f>VLOOKUP(F79,'[1]VENDOR#'!$A$2:$C$137,3,FALSE)</f>
        <v>KFR2</v>
      </c>
      <c r="X79" s="61" t="s">
        <v>237</v>
      </c>
    </row>
    <row r="80" spans="1:24" x14ac:dyDescent="0.2">
      <c r="A80" s="4" t="s">
        <v>232</v>
      </c>
      <c r="B80" s="4">
        <v>20970746</v>
      </c>
      <c r="C80" s="4">
        <v>150437</v>
      </c>
      <c r="D80" s="4" t="s">
        <v>293</v>
      </c>
      <c r="E80" s="4" t="s">
        <v>44</v>
      </c>
      <c r="F80" s="4" t="s">
        <v>297</v>
      </c>
      <c r="G80" s="68" t="s">
        <v>295</v>
      </c>
      <c r="H80" s="48" t="s">
        <v>296</v>
      </c>
      <c r="I80" s="4">
        <v>100</v>
      </c>
      <c r="J80" s="49">
        <v>45602</v>
      </c>
      <c r="K80" s="49">
        <v>45609</v>
      </c>
      <c r="L80" s="49">
        <v>45602</v>
      </c>
      <c r="M80" s="4" t="s">
        <v>233</v>
      </c>
      <c r="N80" s="4">
        <v>1</v>
      </c>
      <c r="O80" s="4">
        <v>2.65</v>
      </c>
      <c r="P80" s="4">
        <v>3.8</v>
      </c>
      <c r="Q80" s="4">
        <v>4.9599999999999998E-2</v>
      </c>
      <c r="R80" s="57">
        <f t="shared" si="4"/>
        <v>100</v>
      </c>
      <c r="S80" s="4">
        <f t="shared" si="5"/>
        <v>265</v>
      </c>
      <c r="T80" s="4">
        <f t="shared" si="6"/>
        <v>380</v>
      </c>
      <c r="U80" s="4">
        <f t="shared" si="7"/>
        <v>4.96</v>
      </c>
      <c r="V80" s="59" t="str">
        <f>VLOOKUP(F80,'[1]VENDOR#'!$A$2:$B$137,2,FALSE)</f>
        <v>2Q82B</v>
      </c>
      <c r="W80" s="59" t="str">
        <f>VLOOKUP(F80,'[1]VENDOR#'!$A$2:$C$137,3,FALSE)</f>
        <v>KDE2</v>
      </c>
      <c r="X80" s="61" t="s">
        <v>237</v>
      </c>
    </row>
    <row r="81" spans="1:24" x14ac:dyDescent="0.2">
      <c r="A81" s="4" t="s">
        <v>232</v>
      </c>
      <c r="B81" s="4">
        <v>20972984</v>
      </c>
      <c r="C81" s="4">
        <v>150864</v>
      </c>
      <c r="D81" s="4" t="s">
        <v>293</v>
      </c>
      <c r="E81" s="4" t="s">
        <v>44</v>
      </c>
      <c r="F81" s="4" t="s">
        <v>298</v>
      </c>
      <c r="G81" s="68" t="s">
        <v>295</v>
      </c>
      <c r="H81" s="48" t="s">
        <v>296</v>
      </c>
      <c r="I81" s="4">
        <v>100</v>
      </c>
      <c r="J81" s="49">
        <v>45616</v>
      </c>
      <c r="K81" s="49">
        <v>45623</v>
      </c>
      <c r="L81" s="49">
        <v>45616</v>
      </c>
      <c r="M81" s="4" t="s">
        <v>233</v>
      </c>
      <c r="N81" s="4">
        <v>1</v>
      </c>
      <c r="O81" s="4">
        <v>2.65</v>
      </c>
      <c r="P81" s="4">
        <v>3.8</v>
      </c>
      <c r="Q81" s="4">
        <v>4.9599999999999998E-2</v>
      </c>
      <c r="R81" s="57">
        <f t="shared" si="4"/>
        <v>100</v>
      </c>
      <c r="S81" s="4">
        <f t="shared" si="5"/>
        <v>265</v>
      </c>
      <c r="T81" s="4">
        <f t="shared" si="6"/>
        <v>380</v>
      </c>
      <c r="U81" s="4">
        <f t="shared" si="7"/>
        <v>4.96</v>
      </c>
      <c r="V81" s="59" t="str">
        <f>VLOOKUP(F81,'[1]VENDOR#'!$A$2:$B$137,2,FALSE)</f>
        <v>2Q82B</v>
      </c>
      <c r="W81" s="59" t="str">
        <f>VLOOKUP(F81,'[1]VENDOR#'!$A$2:$C$137,3,FALSE)</f>
        <v>KDE2</v>
      </c>
      <c r="X81" s="61" t="s">
        <v>237</v>
      </c>
    </row>
    <row r="82" spans="1:24" x14ac:dyDescent="0.2">
      <c r="A82" s="4" t="s">
        <v>232</v>
      </c>
      <c r="B82" s="4">
        <v>20956630</v>
      </c>
      <c r="C82" s="4">
        <v>148785</v>
      </c>
      <c r="D82" s="4" t="s">
        <v>301</v>
      </c>
      <c r="E82" s="4" t="s">
        <v>48</v>
      </c>
      <c r="F82" s="4" t="s">
        <v>79</v>
      </c>
      <c r="G82" s="48" t="s">
        <v>299</v>
      </c>
      <c r="H82" s="48" t="s">
        <v>300</v>
      </c>
      <c r="I82" s="4">
        <v>100</v>
      </c>
      <c r="J82" s="49">
        <v>45510</v>
      </c>
      <c r="K82" s="49">
        <v>45517</v>
      </c>
      <c r="L82" s="49">
        <v>45510</v>
      </c>
      <c r="M82" s="4" t="s">
        <v>239</v>
      </c>
      <c r="N82" s="4">
        <v>1</v>
      </c>
      <c r="O82" s="4">
        <v>2.6</v>
      </c>
      <c r="P82" s="4">
        <v>3.2</v>
      </c>
      <c r="Q82" s="4">
        <v>2.9700000000000001E-2</v>
      </c>
      <c r="R82" s="57">
        <v>100</v>
      </c>
      <c r="S82" s="4">
        <v>260</v>
      </c>
      <c r="T82" s="4">
        <v>320</v>
      </c>
      <c r="U82" s="4">
        <v>2.97</v>
      </c>
      <c r="V82" s="59" t="s">
        <v>182</v>
      </c>
      <c r="W82" s="59" t="s">
        <v>304</v>
      </c>
      <c r="X82" s="61" t="s">
        <v>231</v>
      </c>
    </row>
    <row r="83" spans="1:24" x14ac:dyDescent="0.2">
      <c r="A83" s="4" t="s">
        <v>232</v>
      </c>
      <c r="B83" s="4">
        <v>20956665</v>
      </c>
      <c r="C83" s="4">
        <v>148802</v>
      </c>
      <c r="D83" s="4" t="s">
        <v>301</v>
      </c>
      <c r="E83" s="4" t="s">
        <v>92</v>
      </c>
      <c r="F83" s="4" t="s">
        <v>98</v>
      </c>
      <c r="G83" s="48" t="s">
        <v>299</v>
      </c>
      <c r="H83" s="48" t="s">
        <v>300</v>
      </c>
      <c r="I83" s="4">
        <v>100</v>
      </c>
      <c r="J83" s="49">
        <v>45511</v>
      </c>
      <c r="K83" s="49">
        <v>45518</v>
      </c>
      <c r="L83" s="49">
        <v>45511</v>
      </c>
      <c r="M83" s="4" t="s">
        <v>238</v>
      </c>
      <c r="N83" s="4">
        <v>1</v>
      </c>
      <c r="O83" s="4">
        <v>2.6</v>
      </c>
      <c r="P83" s="4">
        <v>3.2</v>
      </c>
      <c r="Q83" s="4">
        <v>2.9700000000000001E-2</v>
      </c>
      <c r="R83" s="57">
        <v>100</v>
      </c>
      <c r="S83" s="4">
        <v>260</v>
      </c>
      <c r="T83" s="4">
        <v>320</v>
      </c>
      <c r="U83" s="4">
        <v>2.97</v>
      </c>
      <c r="V83" s="59" t="s">
        <v>197</v>
      </c>
      <c r="W83" s="59" t="s">
        <v>303</v>
      </c>
      <c r="X83" s="61" t="s">
        <v>231</v>
      </c>
    </row>
    <row r="84" spans="1:24" x14ac:dyDescent="0.2">
      <c r="A84" s="4" t="s">
        <v>232</v>
      </c>
      <c r="B84" s="4">
        <v>20956771</v>
      </c>
      <c r="C84" s="4">
        <v>148823</v>
      </c>
      <c r="D84" s="4" t="s">
        <v>301</v>
      </c>
      <c r="E84" s="4" t="s">
        <v>44</v>
      </c>
      <c r="F84" s="4" t="s">
        <v>65</v>
      </c>
      <c r="G84" s="48" t="s">
        <v>299</v>
      </c>
      <c r="H84" s="48" t="s">
        <v>300</v>
      </c>
      <c r="I84" s="4">
        <v>105</v>
      </c>
      <c r="J84" s="49">
        <v>45510</v>
      </c>
      <c r="K84" s="49">
        <v>45517</v>
      </c>
      <c r="L84" s="49">
        <v>45510</v>
      </c>
      <c r="M84" s="4" t="s">
        <v>233</v>
      </c>
      <c r="N84" s="4">
        <v>1</v>
      </c>
      <c r="O84" s="4">
        <v>2.6</v>
      </c>
      <c r="P84" s="4">
        <v>3.2</v>
      </c>
      <c r="Q84" s="4">
        <v>2.9700000000000001E-2</v>
      </c>
      <c r="R84" s="57">
        <v>105</v>
      </c>
      <c r="S84" s="4">
        <v>273</v>
      </c>
      <c r="T84" s="4">
        <v>336</v>
      </c>
      <c r="U84" s="4">
        <v>3.1190000000000002</v>
      </c>
      <c r="V84" s="59" t="s">
        <v>184</v>
      </c>
      <c r="W84" s="59" t="s">
        <v>302</v>
      </c>
      <c r="X84" s="61" t="s">
        <v>231</v>
      </c>
    </row>
    <row r="85" spans="1:24" x14ac:dyDescent="0.2">
      <c r="A85" s="4" t="s">
        <v>232</v>
      </c>
      <c r="B85" s="4">
        <v>20959953</v>
      </c>
      <c r="C85" s="4">
        <v>149333</v>
      </c>
      <c r="D85" s="4" t="s">
        <v>301</v>
      </c>
      <c r="E85" s="4" t="s">
        <v>44</v>
      </c>
      <c r="F85" s="4" t="s">
        <v>70</v>
      </c>
      <c r="G85" s="48" t="s">
        <v>299</v>
      </c>
      <c r="H85" s="48" t="s">
        <v>300</v>
      </c>
      <c r="I85" s="4">
        <v>100</v>
      </c>
      <c r="J85" s="49">
        <v>45520</v>
      </c>
      <c r="K85" s="49">
        <v>45527</v>
      </c>
      <c r="L85" s="49">
        <v>45520</v>
      </c>
      <c r="M85" s="4" t="s">
        <v>233</v>
      </c>
      <c r="N85" s="4">
        <v>1</v>
      </c>
      <c r="O85" s="4">
        <v>2.6</v>
      </c>
      <c r="P85" s="4">
        <v>3.2</v>
      </c>
      <c r="Q85" s="4">
        <v>2.9700000000000001E-2</v>
      </c>
      <c r="R85" s="57">
        <v>100</v>
      </c>
      <c r="S85" s="4">
        <v>260</v>
      </c>
      <c r="T85" s="4">
        <v>320</v>
      </c>
      <c r="U85" s="4">
        <v>2.97</v>
      </c>
      <c r="V85" s="59" t="s">
        <v>184</v>
      </c>
      <c r="W85" s="59" t="s">
        <v>185</v>
      </c>
      <c r="X85" s="61" t="s">
        <v>231</v>
      </c>
    </row>
    <row r="86" spans="1:24" x14ac:dyDescent="0.2">
      <c r="A86" s="4" t="s">
        <v>232</v>
      </c>
      <c r="B86" s="4">
        <v>20959960</v>
      </c>
      <c r="C86" s="4">
        <v>149337</v>
      </c>
      <c r="D86" s="4" t="s">
        <v>301</v>
      </c>
      <c r="E86" s="4" t="s">
        <v>92</v>
      </c>
      <c r="F86" s="4" t="s">
        <v>101</v>
      </c>
      <c r="G86" s="48" t="s">
        <v>299</v>
      </c>
      <c r="H86" s="48" t="s">
        <v>300</v>
      </c>
      <c r="I86" s="4">
        <v>100</v>
      </c>
      <c r="J86" s="49">
        <v>45522</v>
      </c>
      <c r="K86" s="49">
        <v>45529</v>
      </c>
      <c r="L86" s="49">
        <v>45521</v>
      </c>
      <c r="M86" s="4" t="s">
        <v>238</v>
      </c>
      <c r="N86" s="4">
        <v>1</v>
      </c>
      <c r="O86" s="4">
        <v>2.6</v>
      </c>
      <c r="P86" s="4">
        <v>3.2</v>
      </c>
      <c r="Q86" s="4">
        <v>2.9700000000000001E-2</v>
      </c>
      <c r="R86" s="57">
        <v>100</v>
      </c>
      <c r="S86" s="4">
        <v>260</v>
      </c>
      <c r="T86" s="4">
        <v>320</v>
      </c>
      <c r="U86" s="4">
        <v>2.97</v>
      </c>
      <c r="V86" s="59" t="s">
        <v>197</v>
      </c>
      <c r="W86" s="59" t="s">
        <v>303</v>
      </c>
      <c r="X86" s="61" t="s">
        <v>231</v>
      </c>
    </row>
    <row r="87" spans="1:24" x14ac:dyDescent="0.2">
      <c r="A87" s="4" t="s">
        <v>232</v>
      </c>
      <c r="B87" s="4">
        <v>20959969</v>
      </c>
      <c r="C87" s="4">
        <v>149346</v>
      </c>
      <c r="D87" s="4" t="s">
        <v>301</v>
      </c>
      <c r="E87" s="4" t="s">
        <v>48</v>
      </c>
      <c r="F87" s="4" t="s">
        <v>91</v>
      </c>
      <c r="G87" s="48" t="s">
        <v>299</v>
      </c>
      <c r="H87" s="48" t="s">
        <v>300</v>
      </c>
      <c r="I87" s="4">
        <v>100</v>
      </c>
      <c r="J87" s="49">
        <v>45521</v>
      </c>
      <c r="K87" s="49">
        <v>45528</v>
      </c>
      <c r="L87" s="49">
        <v>45521</v>
      </c>
      <c r="M87" s="4" t="s">
        <v>239</v>
      </c>
      <c r="N87" s="4">
        <v>1</v>
      </c>
      <c r="O87" s="4">
        <v>2.6</v>
      </c>
      <c r="P87" s="4">
        <v>3.2</v>
      </c>
      <c r="Q87" s="4">
        <v>2.9700000000000001E-2</v>
      </c>
      <c r="R87" s="57">
        <v>100</v>
      </c>
      <c r="S87" s="4">
        <v>260</v>
      </c>
      <c r="T87" s="4">
        <v>320</v>
      </c>
      <c r="U87" s="4">
        <v>2.97</v>
      </c>
      <c r="V87" s="59" t="s">
        <v>182</v>
      </c>
      <c r="W87" s="59" t="s">
        <v>183</v>
      </c>
      <c r="X87" s="61" t="s">
        <v>231</v>
      </c>
    </row>
  </sheetData>
  <phoneticPr fontId="9" type="noConversion"/>
  <conditionalFormatting sqref="F1">
    <cfRule type="duplicateValues" dxfId="2" priority="14"/>
  </conditionalFormatting>
  <conditionalFormatting sqref="F2:F87">
    <cfRule type="duplicateValues" dxfId="0" priority="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995D-59CD-495E-B7F2-F5C17A814A6A}">
  <dimension ref="A1:C92"/>
  <sheetViews>
    <sheetView topLeftCell="A31" zoomScale="170" zoomScaleNormal="170" workbookViewId="0">
      <selection activeCell="C32" sqref="C32"/>
    </sheetView>
  </sheetViews>
  <sheetFormatPr defaultRowHeight="14.25" x14ac:dyDescent="0.2"/>
  <cols>
    <col min="1" max="2" width="9" style="58"/>
    <col min="3" max="3" width="9" style="65"/>
  </cols>
  <sheetData>
    <row r="1" spans="1:3" x14ac:dyDescent="0.2">
      <c r="A1" s="58" t="s">
        <v>180</v>
      </c>
      <c r="B1" s="58" t="s">
        <v>121</v>
      </c>
      <c r="C1" s="65" t="s">
        <v>122</v>
      </c>
    </row>
    <row r="2" spans="1:3" x14ac:dyDescent="0.2">
      <c r="A2" s="58" t="s">
        <v>75</v>
      </c>
      <c r="B2" s="58" t="s">
        <v>181</v>
      </c>
      <c r="C2" s="64" t="s">
        <v>156</v>
      </c>
    </row>
    <row r="3" spans="1:3" x14ac:dyDescent="0.2">
      <c r="A3" s="58" t="s">
        <v>79</v>
      </c>
      <c r="B3" s="58" t="s">
        <v>182</v>
      </c>
      <c r="C3" s="65" t="s">
        <v>183</v>
      </c>
    </row>
    <row r="4" spans="1:3" x14ac:dyDescent="0.2">
      <c r="A4" s="58" t="s">
        <v>104</v>
      </c>
      <c r="B4" s="58" t="s">
        <v>123</v>
      </c>
      <c r="C4" s="65" t="s">
        <v>124</v>
      </c>
    </row>
    <row r="5" spans="1:3" x14ac:dyDescent="0.2">
      <c r="A5" s="58" t="s">
        <v>69</v>
      </c>
      <c r="B5" s="58" t="s">
        <v>125</v>
      </c>
      <c r="C5" s="64" t="s">
        <v>126</v>
      </c>
    </row>
    <row r="6" spans="1:3" x14ac:dyDescent="0.2">
      <c r="A6" s="58" t="s">
        <v>127</v>
      </c>
      <c r="B6" s="58" t="s">
        <v>128</v>
      </c>
      <c r="C6" s="65" t="s">
        <v>129</v>
      </c>
    </row>
    <row r="7" spans="1:3" x14ac:dyDescent="0.2">
      <c r="A7" s="58" t="s">
        <v>65</v>
      </c>
      <c r="B7" s="58" t="s">
        <v>184</v>
      </c>
      <c r="C7" s="65" t="s">
        <v>185</v>
      </c>
    </row>
    <row r="8" spans="1:3" x14ac:dyDescent="0.2">
      <c r="A8" s="58" t="s">
        <v>82</v>
      </c>
      <c r="B8" s="58" t="s">
        <v>181</v>
      </c>
      <c r="C8" s="64" t="s">
        <v>174</v>
      </c>
    </row>
    <row r="9" spans="1:3" x14ac:dyDescent="0.2">
      <c r="A9" s="58" t="s">
        <v>97</v>
      </c>
      <c r="B9" s="58" t="s">
        <v>186</v>
      </c>
      <c r="C9" s="64" t="s">
        <v>146</v>
      </c>
    </row>
    <row r="10" spans="1:3" x14ac:dyDescent="0.2">
      <c r="A10" s="58" t="s">
        <v>130</v>
      </c>
      <c r="B10" s="58" t="s">
        <v>131</v>
      </c>
      <c r="C10" s="65" t="s">
        <v>132</v>
      </c>
    </row>
    <row r="11" spans="1:3" x14ac:dyDescent="0.2">
      <c r="A11" s="58" t="s">
        <v>57</v>
      </c>
      <c r="B11" s="58" t="s">
        <v>125</v>
      </c>
      <c r="C11" s="64" t="s">
        <v>133</v>
      </c>
    </row>
    <row r="12" spans="1:3" x14ac:dyDescent="0.2">
      <c r="A12" s="58" t="s">
        <v>58</v>
      </c>
      <c r="B12" s="58" t="s">
        <v>125</v>
      </c>
      <c r="C12" s="64" t="s">
        <v>134</v>
      </c>
    </row>
    <row r="13" spans="1:3" x14ac:dyDescent="0.2">
      <c r="A13" s="58" t="s">
        <v>135</v>
      </c>
      <c r="B13" s="58" t="s">
        <v>136</v>
      </c>
      <c r="C13" s="65" t="s">
        <v>137</v>
      </c>
    </row>
    <row r="14" spans="1:3" x14ac:dyDescent="0.2">
      <c r="A14" s="58" t="s">
        <v>100</v>
      </c>
      <c r="B14" s="58" t="s">
        <v>186</v>
      </c>
      <c r="C14" s="65" t="s">
        <v>187</v>
      </c>
    </row>
    <row r="15" spans="1:3" x14ac:dyDescent="0.2">
      <c r="A15" s="58" t="s">
        <v>66</v>
      </c>
      <c r="B15" s="58" t="s">
        <v>125</v>
      </c>
      <c r="C15" s="64" t="s">
        <v>138</v>
      </c>
    </row>
    <row r="16" spans="1:3" x14ac:dyDescent="0.2">
      <c r="A16" s="58" t="s">
        <v>139</v>
      </c>
      <c r="B16" s="58" t="s">
        <v>140</v>
      </c>
      <c r="C16" s="65" t="s">
        <v>141</v>
      </c>
    </row>
    <row r="17" spans="1:3" x14ac:dyDescent="0.2">
      <c r="A17" s="58" t="s">
        <v>59</v>
      </c>
      <c r="B17" s="58" t="s">
        <v>125</v>
      </c>
      <c r="C17" s="64" t="s">
        <v>142</v>
      </c>
    </row>
    <row r="18" spans="1:3" x14ac:dyDescent="0.2">
      <c r="A18" s="58" t="s">
        <v>108</v>
      </c>
      <c r="B18" s="58" t="s">
        <v>123</v>
      </c>
      <c r="C18" s="65" t="s">
        <v>124</v>
      </c>
    </row>
    <row r="19" spans="1:3" x14ac:dyDescent="0.2">
      <c r="A19" s="58" t="s">
        <v>71</v>
      </c>
      <c r="B19" s="58" t="s">
        <v>188</v>
      </c>
      <c r="C19" s="65" t="s">
        <v>185</v>
      </c>
    </row>
    <row r="20" spans="1:3" x14ac:dyDescent="0.2">
      <c r="A20" s="58" t="s">
        <v>64</v>
      </c>
      <c r="B20" s="58" t="s">
        <v>188</v>
      </c>
      <c r="C20" s="65" t="s">
        <v>185</v>
      </c>
    </row>
    <row r="21" spans="1:3" x14ac:dyDescent="0.2">
      <c r="A21" s="58" t="s">
        <v>90</v>
      </c>
      <c r="B21" s="58" t="s">
        <v>189</v>
      </c>
      <c r="C21" s="65" t="s">
        <v>183</v>
      </c>
    </row>
    <row r="22" spans="1:3" x14ac:dyDescent="0.2">
      <c r="A22" s="58" t="s">
        <v>91</v>
      </c>
      <c r="B22" s="58" t="s">
        <v>182</v>
      </c>
      <c r="C22" s="65" t="s">
        <v>183</v>
      </c>
    </row>
    <row r="23" spans="1:3" x14ac:dyDescent="0.2">
      <c r="A23" s="58" t="s">
        <v>70</v>
      </c>
      <c r="B23" s="58" t="s">
        <v>184</v>
      </c>
      <c r="C23" s="65" t="s">
        <v>185</v>
      </c>
    </row>
    <row r="24" spans="1:3" x14ac:dyDescent="0.2">
      <c r="A24" s="58" t="s">
        <v>93</v>
      </c>
      <c r="B24" s="58" t="s">
        <v>140</v>
      </c>
      <c r="C24" s="64" t="s">
        <v>143</v>
      </c>
    </row>
    <row r="25" spans="1:3" x14ac:dyDescent="0.2">
      <c r="A25" s="58" t="s">
        <v>72</v>
      </c>
      <c r="B25" s="58" t="s">
        <v>125</v>
      </c>
      <c r="C25" s="64" t="s">
        <v>138</v>
      </c>
    </row>
    <row r="26" spans="1:3" x14ac:dyDescent="0.2">
      <c r="A26" s="58" t="s">
        <v>73</v>
      </c>
      <c r="B26" s="58" t="s">
        <v>125</v>
      </c>
      <c r="C26" s="64" t="s">
        <v>144</v>
      </c>
    </row>
    <row r="27" spans="1:3" x14ac:dyDescent="0.2">
      <c r="A27" s="58" t="s">
        <v>68</v>
      </c>
      <c r="B27" s="58" t="s">
        <v>125</v>
      </c>
      <c r="C27" s="64" t="s">
        <v>144</v>
      </c>
    </row>
    <row r="28" spans="1:3" x14ac:dyDescent="0.2">
      <c r="A28" s="58" t="s">
        <v>105</v>
      </c>
      <c r="B28" s="58" t="s">
        <v>136</v>
      </c>
      <c r="C28" s="64" t="s">
        <v>145</v>
      </c>
    </row>
    <row r="29" spans="1:3" x14ac:dyDescent="0.2">
      <c r="A29" s="58" t="s">
        <v>190</v>
      </c>
      <c r="B29" s="58" t="s">
        <v>136</v>
      </c>
      <c r="C29" s="64" t="s">
        <v>191</v>
      </c>
    </row>
    <row r="30" spans="1:3" x14ac:dyDescent="0.2">
      <c r="A30" s="58" t="s">
        <v>109</v>
      </c>
      <c r="B30" s="58" t="s">
        <v>123</v>
      </c>
      <c r="C30" s="65" t="s">
        <v>124</v>
      </c>
    </row>
    <row r="31" spans="1:3" x14ac:dyDescent="0.2">
      <c r="A31" s="58" t="s">
        <v>94</v>
      </c>
      <c r="B31" s="58" t="s">
        <v>140</v>
      </c>
      <c r="C31" s="64" t="s">
        <v>146</v>
      </c>
    </row>
    <row r="32" spans="1:3" x14ac:dyDescent="0.2">
      <c r="A32" s="58" t="s">
        <v>102</v>
      </c>
      <c r="B32" s="58" t="s">
        <v>192</v>
      </c>
      <c r="C32" s="64" t="s">
        <v>191</v>
      </c>
    </row>
    <row r="33" spans="1:3" x14ac:dyDescent="0.2">
      <c r="A33" s="58" t="s">
        <v>118</v>
      </c>
      <c r="B33" s="58" t="s">
        <v>147</v>
      </c>
      <c r="C33" s="64" t="s">
        <v>148</v>
      </c>
    </row>
    <row r="34" spans="1:3" x14ac:dyDescent="0.2">
      <c r="A34" s="58" t="s">
        <v>103</v>
      </c>
      <c r="B34" s="58" t="s">
        <v>192</v>
      </c>
      <c r="C34" s="64" t="s">
        <v>193</v>
      </c>
    </row>
    <row r="35" spans="1:3" x14ac:dyDescent="0.2">
      <c r="A35" s="58" t="s">
        <v>55</v>
      </c>
      <c r="B35" s="58" t="s">
        <v>136</v>
      </c>
      <c r="C35" s="65" t="s">
        <v>137</v>
      </c>
    </row>
    <row r="36" spans="1:3" x14ac:dyDescent="0.2">
      <c r="A36" s="58" t="s">
        <v>50</v>
      </c>
      <c r="B36" s="58" t="s">
        <v>147</v>
      </c>
      <c r="C36" s="65" t="s">
        <v>149</v>
      </c>
    </row>
    <row r="37" spans="1:3" x14ac:dyDescent="0.2">
      <c r="A37" s="58" t="s">
        <v>150</v>
      </c>
      <c r="B37" s="58" t="s">
        <v>140</v>
      </c>
      <c r="C37" s="65" t="s">
        <v>141</v>
      </c>
    </row>
    <row r="38" spans="1:3" x14ac:dyDescent="0.2">
      <c r="A38" s="58" t="s">
        <v>119</v>
      </c>
      <c r="B38" s="58" t="s">
        <v>147</v>
      </c>
      <c r="C38" s="64" t="s">
        <v>151</v>
      </c>
    </row>
    <row r="39" spans="1:3" x14ac:dyDescent="0.2">
      <c r="A39" s="58" t="s">
        <v>47</v>
      </c>
      <c r="B39" s="58" t="s">
        <v>125</v>
      </c>
      <c r="C39" s="65" t="s">
        <v>129</v>
      </c>
    </row>
    <row r="40" spans="1:3" x14ac:dyDescent="0.2">
      <c r="A40" s="58" t="s">
        <v>60</v>
      </c>
      <c r="B40" s="58" t="s">
        <v>125</v>
      </c>
      <c r="C40" s="64" t="s">
        <v>152</v>
      </c>
    </row>
    <row r="41" spans="1:3" x14ac:dyDescent="0.2">
      <c r="A41" s="58" t="s">
        <v>54</v>
      </c>
      <c r="B41" s="58" t="s">
        <v>123</v>
      </c>
      <c r="C41" s="65" t="s">
        <v>124</v>
      </c>
    </row>
    <row r="42" spans="1:3" x14ac:dyDescent="0.2">
      <c r="A42" s="58" t="s">
        <v>194</v>
      </c>
      <c r="B42" s="58" t="s">
        <v>136</v>
      </c>
      <c r="C42" s="64" t="s">
        <v>193</v>
      </c>
    </row>
    <row r="43" spans="1:3" x14ac:dyDescent="0.2">
      <c r="A43" s="58" t="s">
        <v>83</v>
      </c>
      <c r="B43" s="58" t="s">
        <v>131</v>
      </c>
      <c r="C43" s="64" t="s">
        <v>153</v>
      </c>
    </row>
    <row r="44" spans="1:3" x14ac:dyDescent="0.2">
      <c r="A44" s="58" t="s">
        <v>61</v>
      </c>
      <c r="B44" s="58" t="s">
        <v>195</v>
      </c>
      <c r="C44" s="64" t="s">
        <v>165</v>
      </c>
    </row>
    <row r="45" spans="1:3" x14ac:dyDescent="0.2">
      <c r="A45" s="58" t="s">
        <v>154</v>
      </c>
      <c r="B45" s="58" t="s">
        <v>147</v>
      </c>
      <c r="C45" s="65" t="s">
        <v>149</v>
      </c>
    </row>
    <row r="46" spans="1:3" x14ac:dyDescent="0.2">
      <c r="A46" s="58" t="s">
        <v>155</v>
      </c>
      <c r="B46" s="58" t="s">
        <v>131</v>
      </c>
      <c r="C46" s="65" t="s">
        <v>132</v>
      </c>
    </row>
    <row r="47" spans="1:3" x14ac:dyDescent="0.2">
      <c r="A47" s="58" t="s">
        <v>62</v>
      </c>
      <c r="B47" s="58" t="s">
        <v>195</v>
      </c>
      <c r="C47" s="64" t="s">
        <v>142</v>
      </c>
    </row>
    <row r="48" spans="1:3" x14ac:dyDescent="0.2">
      <c r="A48" s="58" t="s">
        <v>76</v>
      </c>
      <c r="B48" s="58" t="s">
        <v>131</v>
      </c>
      <c r="C48" s="64" t="s">
        <v>156</v>
      </c>
    </row>
    <row r="49" spans="1:3" x14ac:dyDescent="0.2">
      <c r="A49" s="58" t="s">
        <v>67</v>
      </c>
      <c r="B49" s="58" t="s">
        <v>125</v>
      </c>
      <c r="C49" s="64" t="s">
        <v>157</v>
      </c>
    </row>
    <row r="50" spans="1:3" x14ac:dyDescent="0.2">
      <c r="A50" s="58" t="s">
        <v>114</v>
      </c>
      <c r="B50" s="58" t="s">
        <v>147</v>
      </c>
      <c r="C50" s="64" t="s">
        <v>158</v>
      </c>
    </row>
    <row r="51" spans="1:3" x14ac:dyDescent="0.2">
      <c r="A51" s="58" t="s">
        <v>99</v>
      </c>
      <c r="B51" s="58" t="s">
        <v>196</v>
      </c>
      <c r="C51" s="64" t="s">
        <v>146</v>
      </c>
    </row>
    <row r="52" spans="1:3" x14ac:dyDescent="0.2">
      <c r="A52" s="58" t="s">
        <v>159</v>
      </c>
      <c r="B52" s="58" t="s">
        <v>160</v>
      </c>
      <c r="C52" s="65" t="s">
        <v>149</v>
      </c>
    </row>
    <row r="53" spans="1:3" x14ac:dyDescent="0.2">
      <c r="A53" s="58" t="s">
        <v>74</v>
      </c>
      <c r="B53" s="58" t="s">
        <v>125</v>
      </c>
      <c r="C53" s="64" t="s">
        <v>157</v>
      </c>
    </row>
    <row r="54" spans="1:3" x14ac:dyDescent="0.2">
      <c r="A54" s="58" t="s">
        <v>161</v>
      </c>
      <c r="B54" s="58" t="s">
        <v>162</v>
      </c>
      <c r="C54" s="65" t="s">
        <v>137</v>
      </c>
    </row>
    <row r="55" spans="1:3" x14ac:dyDescent="0.2">
      <c r="A55" s="58" t="s">
        <v>111</v>
      </c>
      <c r="B55" s="58" t="s">
        <v>147</v>
      </c>
      <c r="C55" s="64" t="s">
        <v>151</v>
      </c>
    </row>
    <row r="56" spans="1:3" x14ac:dyDescent="0.2">
      <c r="A56" s="58" t="s">
        <v>77</v>
      </c>
      <c r="B56" s="58" t="s">
        <v>131</v>
      </c>
      <c r="C56" s="64" t="s">
        <v>163</v>
      </c>
    </row>
    <row r="57" spans="1:3" x14ac:dyDescent="0.2">
      <c r="A57" s="58" t="s">
        <v>101</v>
      </c>
      <c r="B57" s="58" t="s">
        <v>197</v>
      </c>
      <c r="C57" s="65" t="s">
        <v>187</v>
      </c>
    </row>
    <row r="58" spans="1:3" x14ac:dyDescent="0.2">
      <c r="A58" s="58" t="s">
        <v>164</v>
      </c>
      <c r="B58" s="58" t="s">
        <v>140</v>
      </c>
      <c r="C58" s="65" t="s">
        <v>141</v>
      </c>
    </row>
    <row r="59" spans="1:3" x14ac:dyDescent="0.2">
      <c r="A59" s="58" t="s">
        <v>63</v>
      </c>
      <c r="B59" s="58" t="s">
        <v>125</v>
      </c>
      <c r="C59" s="64" t="s">
        <v>165</v>
      </c>
    </row>
    <row r="60" spans="1:3" x14ac:dyDescent="0.2">
      <c r="A60" s="58" t="s">
        <v>166</v>
      </c>
      <c r="B60" s="58" t="s">
        <v>167</v>
      </c>
      <c r="C60" s="65" t="s">
        <v>137</v>
      </c>
    </row>
    <row r="61" spans="1:3" x14ac:dyDescent="0.2">
      <c r="A61" s="58" t="s">
        <v>110</v>
      </c>
      <c r="B61" s="58" t="s">
        <v>198</v>
      </c>
      <c r="C61" s="65" t="s">
        <v>149</v>
      </c>
    </row>
    <row r="62" spans="1:3" x14ac:dyDescent="0.2">
      <c r="A62" s="58" t="s">
        <v>116</v>
      </c>
      <c r="B62" s="58" t="s">
        <v>160</v>
      </c>
      <c r="C62" s="65" t="s">
        <v>149</v>
      </c>
    </row>
    <row r="63" spans="1:3" x14ac:dyDescent="0.2">
      <c r="A63" s="58" t="s">
        <v>106</v>
      </c>
      <c r="B63" s="58" t="s">
        <v>136</v>
      </c>
      <c r="C63" s="64" t="s">
        <v>168</v>
      </c>
    </row>
    <row r="64" spans="1:3" x14ac:dyDescent="0.2">
      <c r="A64" s="58" t="s">
        <v>169</v>
      </c>
      <c r="B64" s="58" t="s">
        <v>170</v>
      </c>
      <c r="C64" s="65" t="s">
        <v>132</v>
      </c>
    </row>
    <row r="65" spans="1:3" x14ac:dyDescent="0.2">
      <c r="A65" s="58" t="s">
        <v>117</v>
      </c>
      <c r="B65" s="58" t="s">
        <v>199</v>
      </c>
      <c r="C65" s="64" t="s">
        <v>151</v>
      </c>
    </row>
    <row r="66" spans="1:3" x14ac:dyDescent="0.2">
      <c r="A66" s="58" t="s">
        <v>95</v>
      </c>
      <c r="B66" s="58" t="s">
        <v>140</v>
      </c>
      <c r="C66" s="65" t="s">
        <v>141</v>
      </c>
    </row>
    <row r="67" spans="1:3" x14ac:dyDescent="0.2">
      <c r="A67" s="58" t="s">
        <v>81</v>
      </c>
      <c r="B67" s="58" t="s">
        <v>189</v>
      </c>
      <c r="C67" s="65" t="s">
        <v>183</v>
      </c>
    </row>
    <row r="68" spans="1:3" x14ac:dyDescent="0.2">
      <c r="A68" s="58" t="s">
        <v>171</v>
      </c>
      <c r="B68" s="58" t="s">
        <v>136</v>
      </c>
      <c r="C68" s="65" t="s">
        <v>137</v>
      </c>
    </row>
    <row r="69" spans="1:3" x14ac:dyDescent="0.2">
      <c r="A69" s="58" t="s">
        <v>172</v>
      </c>
      <c r="B69" s="58" t="s">
        <v>125</v>
      </c>
      <c r="C69" s="65" t="s">
        <v>129</v>
      </c>
    </row>
    <row r="70" spans="1:3" x14ac:dyDescent="0.2">
      <c r="A70" s="58" t="s">
        <v>107</v>
      </c>
      <c r="B70" s="58" t="s">
        <v>162</v>
      </c>
      <c r="C70" s="65" t="s">
        <v>137</v>
      </c>
    </row>
    <row r="71" spans="1:3" x14ac:dyDescent="0.2">
      <c r="A71" s="58" t="s">
        <v>96</v>
      </c>
      <c r="B71" s="58" t="s">
        <v>186</v>
      </c>
      <c r="C71" s="65" t="s">
        <v>187</v>
      </c>
    </row>
    <row r="72" spans="1:3" x14ac:dyDescent="0.2">
      <c r="A72" s="58" t="s">
        <v>49</v>
      </c>
      <c r="B72" s="58" t="s">
        <v>170</v>
      </c>
      <c r="C72" s="65" t="s">
        <v>132</v>
      </c>
    </row>
    <row r="73" spans="1:3" x14ac:dyDescent="0.2">
      <c r="A73" s="58" t="s">
        <v>80</v>
      </c>
      <c r="B73" s="58" t="s">
        <v>200</v>
      </c>
      <c r="C73" s="65" t="s">
        <v>132</v>
      </c>
    </row>
    <row r="74" spans="1:3" x14ac:dyDescent="0.2">
      <c r="A74" s="58" t="s">
        <v>173</v>
      </c>
      <c r="B74" s="58" t="s">
        <v>170</v>
      </c>
      <c r="C74" s="65" t="s">
        <v>132</v>
      </c>
    </row>
    <row r="75" spans="1:3" x14ac:dyDescent="0.2">
      <c r="A75" s="58" t="s">
        <v>87</v>
      </c>
      <c r="B75" s="58" t="s">
        <v>131</v>
      </c>
      <c r="C75" s="64" t="s">
        <v>174</v>
      </c>
    </row>
    <row r="76" spans="1:3" x14ac:dyDescent="0.2">
      <c r="A76" s="58" t="s">
        <v>78</v>
      </c>
      <c r="B76" s="58" t="s">
        <v>131</v>
      </c>
      <c r="C76" s="64" t="s">
        <v>174</v>
      </c>
    </row>
    <row r="77" spans="1:3" x14ac:dyDescent="0.2">
      <c r="A77" s="58" t="s">
        <v>84</v>
      </c>
      <c r="B77" s="58" t="s">
        <v>181</v>
      </c>
      <c r="C77" s="64" t="s">
        <v>156</v>
      </c>
    </row>
    <row r="78" spans="1:3" x14ac:dyDescent="0.2">
      <c r="A78" s="58" t="s">
        <v>46</v>
      </c>
      <c r="B78" s="58" t="s">
        <v>125</v>
      </c>
      <c r="C78" s="65" t="s">
        <v>129</v>
      </c>
    </row>
    <row r="79" spans="1:3" x14ac:dyDescent="0.2">
      <c r="A79" s="58" t="s">
        <v>88</v>
      </c>
      <c r="B79" s="58" t="s">
        <v>131</v>
      </c>
      <c r="C79" s="64" t="s">
        <v>156</v>
      </c>
    </row>
    <row r="80" spans="1:3" x14ac:dyDescent="0.2">
      <c r="A80" s="58" t="s">
        <v>98</v>
      </c>
      <c r="B80" s="58" t="s">
        <v>197</v>
      </c>
      <c r="C80" s="65" t="s">
        <v>187</v>
      </c>
    </row>
    <row r="81" spans="1:3" x14ac:dyDescent="0.2">
      <c r="A81" s="58" t="s">
        <v>175</v>
      </c>
      <c r="B81" s="58" t="s">
        <v>125</v>
      </c>
      <c r="C81" s="65" t="s">
        <v>129</v>
      </c>
    </row>
    <row r="82" spans="1:3" x14ac:dyDescent="0.2">
      <c r="A82" s="58" t="s">
        <v>176</v>
      </c>
      <c r="B82" s="58" t="s">
        <v>125</v>
      </c>
      <c r="C82" s="65" t="s">
        <v>129</v>
      </c>
    </row>
    <row r="83" spans="1:3" x14ac:dyDescent="0.2">
      <c r="A83" s="58" t="s">
        <v>112</v>
      </c>
      <c r="B83" s="58" t="s">
        <v>147</v>
      </c>
      <c r="C83" s="64" t="s">
        <v>148</v>
      </c>
    </row>
    <row r="84" spans="1:3" x14ac:dyDescent="0.2">
      <c r="A84" s="58" t="s">
        <v>89</v>
      </c>
      <c r="B84" s="58" t="s">
        <v>131</v>
      </c>
      <c r="C84" s="64" t="s">
        <v>163</v>
      </c>
    </row>
    <row r="85" spans="1:3" x14ac:dyDescent="0.2">
      <c r="A85" s="58" t="s">
        <v>86</v>
      </c>
      <c r="B85" s="58" t="s">
        <v>201</v>
      </c>
      <c r="C85" s="64" t="s">
        <v>153</v>
      </c>
    </row>
    <row r="86" spans="1:3" x14ac:dyDescent="0.2">
      <c r="A86" s="58" t="s">
        <v>85</v>
      </c>
      <c r="B86" s="58" t="s">
        <v>181</v>
      </c>
      <c r="C86" s="64" t="s">
        <v>174</v>
      </c>
    </row>
    <row r="87" spans="1:3" x14ac:dyDescent="0.2">
      <c r="A87" s="58" t="s">
        <v>115</v>
      </c>
      <c r="B87" s="58" t="s">
        <v>202</v>
      </c>
      <c r="C87" s="65" t="s">
        <v>203</v>
      </c>
    </row>
    <row r="88" spans="1:3" x14ac:dyDescent="0.2">
      <c r="A88" s="58" t="s">
        <v>113</v>
      </c>
      <c r="B88" s="58" t="s">
        <v>147</v>
      </c>
      <c r="C88" s="64" t="s">
        <v>177</v>
      </c>
    </row>
    <row r="89" spans="1:3" x14ac:dyDescent="0.2">
      <c r="A89" s="58" t="s">
        <v>178</v>
      </c>
      <c r="B89" s="58" t="s">
        <v>128</v>
      </c>
      <c r="C89" s="65" t="s">
        <v>129</v>
      </c>
    </row>
    <row r="90" spans="1:3" x14ac:dyDescent="0.2">
      <c r="A90" s="58" t="s">
        <v>206</v>
      </c>
      <c r="B90" s="58" t="s">
        <v>184</v>
      </c>
      <c r="C90" s="62" t="s">
        <v>185</v>
      </c>
    </row>
    <row r="91" spans="1:3" x14ac:dyDescent="0.2">
      <c r="A91" s="58" t="s">
        <v>210</v>
      </c>
      <c r="B91" s="58" t="s">
        <v>188</v>
      </c>
      <c r="C91" s="62" t="s">
        <v>185</v>
      </c>
    </row>
    <row r="92" spans="1:3" x14ac:dyDescent="0.2">
      <c r="A92" s="58" t="s">
        <v>204</v>
      </c>
      <c r="B92" s="58" t="s">
        <v>211</v>
      </c>
      <c r="C92" s="62" t="s">
        <v>129</v>
      </c>
    </row>
  </sheetData>
  <autoFilter ref="A1:C92" xr:uid="{EE91995D-59CD-495E-B7F2-F5C17A814A6A}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7146-10E3-4168-BB21-37C115709233}">
  <dimension ref="A1:B92"/>
  <sheetViews>
    <sheetView workbookViewId="0">
      <selection activeCell="A2" sqref="A2"/>
    </sheetView>
  </sheetViews>
  <sheetFormatPr defaultRowHeight="14.25" x14ac:dyDescent="0.2"/>
  <cols>
    <col min="1" max="1" width="8.625" style="66"/>
    <col min="2" max="2" width="8.625" style="58"/>
  </cols>
  <sheetData>
    <row r="1" spans="1:1" x14ac:dyDescent="0.2">
      <c r="A1" s="66" t="s">
        <v>122</v>
      </c>
    </row>
    <row r="2" spans="1:1" x14ac:dyDescent="0.2">
      <c r="A2" s="66" t="s">
        <v>183</v>
      </c>
    </row>
    <row r="3" spans="1:1" x14ac:dyDescent="0.2">
      <c r="A3" s="66" t="s">
        <v>124</v>
      </c>
    </row>
    <row r="4" spans="1:1" x14ac:dyDescent="0.2">
      <c r="A4" s="66" t="s">
        <v>129</v>
      </c>
    </row>
    <row r="5" spans="1:1" x14ac:dyDescent="0.2">
      <c r="A5" s="66" t="s">
        <v>185</v>
      </c>
    </row>
    <row r="6" spans="1:1" x14ac:dyDescent="0.2">
      <c r="A6" s="66" t="s">
        <v>132</v>
      </c>
    </row>
    <row r="7" spans="1:1" x14ac:dyDescent="0.2">
      <c r="A7" s="66" t="s">
        <v>137</v>
      </c>
    </row>
    <row r="8" spans="1:1" x14ac:dyDescent="0.2">
      <c r="A8" s="66" t="s">
        <v>187</v>
      </c>
    </row>
    <row r="9" spans="1:1" x14ac:dyDescent="0.2">
      <c r="A9" s="66" t="s">
        <v>141</v>
      </c>
    </row>
    <row r="10" spans="1:1" x14ac:dyDescent="0.2">
      <c r="A10" s="66" t="s">
        <v>149</v>
      </c>
    </row>
    <row r="11" spans="1:1" x14ac:dyDescent="0.2">
      <c r="A11" s="66" t="s">
        <v>203</v>
      </c>
    </row>
    <row r="12" spans="1:1" x14ac:dyDescent="0.2">
      <c r="A12" s="61" t="s">
        <v>227</v>
      </c>
    </row>
    <row r="13" spans="1:1" x14ac:dyDescent="0.2">
      <c r="A13" s="61" t="s">
        <v>228</v>
      </c>
    </row>
    <row r="14" spans="1:1" x14ac:dyDescent="0.2">
      <c r="A14" s="61" t="s">
        <v>229</v>
      </c>
    </row>
    <row r="15" spans="1:1" x14ac:dyDescent="0.2">
      <c r="A15" s="61" t="s">
        <v>230</v>
      </c>
    </row>
    <row r="16" spans="1:1" x14ac:dyDescent="0.2">
      <c r="A16" s="63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</sheetData>
  <autoFilter ref="A1:A47" xr:uid="{37A87146-10E3-4168-BB21-37C115709233}"/>
  <phoneticPr fontId="9" type="noConversion"/>
  <conditionalFormatting sqref="A1:A16 A93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HLC</vt:lpstr>
      <vt:lpstr>Monthly Data</vt:lpstr>
      <vt:lpstr>VENDOR#</vt:lpstr>
      <vt:lpstr>Config</vt:lpstr>
      <vt:lpstr>HLC!Print_Area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Liu</dc:creator>
  <cp:lastModifiedBy>Lyn Zhou</cp:lastModifiedBy>
  <cp:lastPrinted>2024-07-30T05:44:50Z</cp:lastPrinted>
  <dcterms:created xsi:type="dcterms:W3CDTF">2019-02-08T05:11:59Z</dcterms:created>
  <dcterms:modified xsi:type="dcterms:W3CDTF">2025-03-07T08:26:47Z</dcterms:modified>
</cp:coreProperties>
</file>