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Sheet1!$A$2:$D$51</definedName>
  </definedNames>
  <calcPr calcId="152511"/>
</workbook>
</file>

<file path=xl/calcChain.xml><?xml version="1.0" encoding="utf-8"?>
<calcChain xmlns="http://schemas.openxmlformats.org/spreadsheetml/2006/main">
  <c r="G51" i="1" l="1"/>
  <c r="G43" i="1"/>
  <c r="G37" i="1"/>
  <c r="G30" i="1"/>
  <c r="G50" i="1"/>
  <c r="G46" i="1"/>
  <c r="G45" i="1"/>
  <c r="G42" i="1"/>
  <c r="G41" i="1"/>
  <c r="G39" i="1"/>
  <c r="G36" i="1"/>
  <c r="G32" i="1"/>
  <c r="G31" i="1"/>
  <c r="G27" i="1"/>
  <c r="G26" i="1"/>
  <c r="G23" i="1"/>
  <c r="G19" i="1"/>
  <c r="G17" i="1"/>
  <c r="G16" i="1"/>
  <c r="G14" i="1"/>
  <c r="G13" i="1"/>
  <c r="G12" i="1"/>
  <c r="G10" i="1"/>
  <c r="G8" i="1"/>
  <c r="G7" i="1"/>
  <c r="G4" i="1"/>
  <c r="G3" i="1"/>
  <c r="G6" i="1" l="1"/>
  <c r="G20" i="1"/>
  <c r="G11" i="1"/>
  <c r="G15" i="1"/>
  <c r="K3" i="1" l="1"/>
  <c r="H43" i="1" l="1"/>
  <c r="H17" i="1"/>
  <c r="H4" i="1"/>
  <c r="H19" i="1"/>
  <c r="H37" i="1"/>
  <c r="H13" i="1"/>
  <c r="H8" i="1"/>
  <c r="H51" i="1"/>
  <c r="H36" i="1"/>
  <c r="H10" i="1"/>
  <c r="H50" i="1"/>
  <c r="H30" i="1"/>
  <c r="H42" i="1"/>
  <c r="H23" i="1"/>
  <c r="H31" i="1"/>
  <c r="H41" i="1"/>
  <c r="H11" i="1"/>
  <c r="H15" i="1"/>
  <c r="H3" i="1"/>
  <c r="H12" i="1"/>
  <c r="H7" i="1"/>
  <c r="H39" i="1"/>
  <c r="H46" i="1"/>
  <c r="H16" i="1"/>
  <c r="H27" i="1"/>
  <c r="H45" i="1"/>
  <c r="H26" i="1"/>
  <c r="H14" i="1"/>
  <c r="H32" i="1"/>
  <c r="H20" i="1"/>
  <c r="H6" i="1"/>
  <c r="D9" i="1"/>
  <c r="D22" i="1"/>
  <c r="D25" i="1"/>
  <c r="D28" i="1"/>
  <c r="D29" i="1"/>
</calcChain>
</file>

<file path=xl/sharedStrings.xml><?xml version="1.0" encoding="utf-8"?>
<sst xmlns="http://schemas.openxmlformats.org/spreadsheetml/2006/main" count="43" uniqueCount="14">
  <si>
    <t>CASING</t>
  </si>
  <si>
    <t>FLUID from</t>
  </si>
  <si>
    <t>WELLS</t>
  </si>
  <si>
    <t>PRESSURE</t>
  </si>
  <si>
    <t>CONDITION</t>
  </si>
  <si>
    <t>NA</t>
  </si>
  <si>
    <t>RUNNING</t>
  </si>
  <si>
    <t>SURFACE, ft</t>
  </si>
  <si>
    <t>liquid grad, psi/ft</t>
  </si>
  <si>
    <t>Top perf, ft</t>
  </si>
  <si>
    <t>GL, ft</t>
  </si>
  <si>
    <t>Pressure @ datum, psi</t>
  </si>
  <si>
    <t>Datum ft</t>
  </si>
  <si>
    <t>Top perf RSL,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</si>
</sst>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" fontId="0" fillId="0" borderId="0" xfId="0" applyNumberFormat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2" fillId="0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5" borderId="0" xfId="0" applyFill="1"/>
    <xf numFmtId="16" fontId="0" fillId="5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5" zoomScale="115" zoomScaleNormal="115" workbookViewId="0">
      <selection activeCell="H50" sqref="H50"/>
    </sheetView>
  </sheetViews>
  <sheetFormatPr defaultRowHeight="15" x14ac:dyDescent="0.25"/>
  <cols>
    <col min="2" max="2" width="10.140625" bestFit="1" customWidth="1"/>
    <col min="4" max="4" width="13.5703125" bestFit="1" customWidth="1"/>
    <col min="5" max="5" width="14.28515625" bestFit="1" customWidth="1"/>
    <col min="6" max="6" width="16.42578125" bestFit="1" customWidth="1"/>
    <col min="7" max="7" width="14.28515625" bestFit="1" customWidth="1"/>
    <col min="8" max="8" width="21.140625" bestFit="1" customWidth="1"/>
    <col min="10" max="10" width="16.42578125" bestFit="1" customWidth="1"/>
  </cols>
  <sheetData>
    <row r="1" spans="1:11" x14ac:dyDescent="0.25">
      <c r="A1" s="1"/>
      <c r="B1" s="2" t="s">
        <v>0</v>
      </c>
      <c r="C1" s="2"/>
      <c r="D1" s="2" t="s">
        <v>1</v>
      </c>
    </row>
    <row r="2" spans="1:11" ht="15.75" thickBot="1" x14ac:dyDescent="0.3">
      <c r="A2" s="3" t="s">
        <v>2</v>
      </c>
      <c r="B2" s="4" t="s">
        <v>3</v>
      </c>
      <c r="C2" s="4" t="s">
        <v>4</v>
      </c>
      <c r="D2" s="4" t="s">
        <v>7</v>
      </c>
      <c r="E2" s="9" t="s">
        <v>9</v>
      </c>
      <c r="F2" s="9" t="s">
        <v>10</v>
      </c>
      <c r="G2" s="9" t="s">
        <v>13</v>
      </c>
      <c r="H2" s="9" t="s">
        <v>11</v>
      </c>
      <c r="J2" s="15" t="s">
        <v>12</v>
      </c>
      <c r="K2" s="6">
        <v>-500</v>
      </c>
    </row>
    <row r="3" spans="1:11" x14ac:dyDescent="0.25">
      <c r="A3">
        <v>103</v>
      </c>
      <c r="B3">
        <v>116</v>
      </c>
      <c r="C3" s="5">
        <v>43864</v>
      </c>
      <c r="D3">
        <v>0</v>
      </c>
      <c r="E3">
        <v>2712</v>
      </c>
      <c r="F3">
        <v>2220.1999999999998</v>
      </c>
      <c r="G3">
        <f>F3-E3</f>
        <v>-491.80000000000018</v>
      </c>
      <c r="H3" s="13">
        <f>(E3-D3)*$K$3 + B3 + (G3-$K$2)*$K$3</f>
        <v>1234.95427</v>
      </c>
      <c r="J3" s="15" t="s">
        <v>8</v>
      </c>
      <c r="K3" s="10">
        <f>0.95*0.433</f>
        <v>0.41134999999999999</v>
      </c>
    </row>
    <row r="4" spans="1:11" x14ac:dyDescent="0.25">
      <c r="A4">
        <v>104</v>
      </c>
      <c r="B4">
        <v>57</v>
      </c>
      <c r="C4" s="5">
        <v>43864</v>
      </c>
      <c r="D4">
        <v>0</v>
      </c>
      <c r="E4">
        <v>2662</v>
      </c>
      <c r="F4">
        <v>2219.8000000000002</v>
      </c>
      <c r="G4">
        <f>F4-E4</f>
        <v>-442.19999999999982</v>
      </c>
      <c r="H4" s="13">
        <f>(E4-D4)*$K$3 + B4 + (G4-$K$2)*$K$3</f>
        <v>1175.78973</v>
      </c>
    </row>
    <row r="5" spans="1:11" x14ac:dyDescent="0.25">
      <c r="A5">
        <v>105</v>
      </c>
      <c r="B5" t="s">
        <v>5</v>
      </c>
      <c r="D5" t="s">
        <v>5</v>
      </c>
    </row>
    <row r="6" spans="1:11" x14ac:dyDescent="0.25">
      <c r="A6">
        <v>106</v>
      </c>
      <c r="B6">
        <v>102</v>
      </c>
      <c r="C6" s="5">
        <v>43914</v>
      </c>
      <c r="D6">
        <v>0</v>
      </c>
      <c r="E6">
        <v>2561</v>
      </c>
      <c r="F6">
        <v>2210.1999999999998</v>
      </c>
      <c r="G6">
        <f t="shared" ref="G6:G8" si="0">F6-E6</f>
        <v>-350.80000000000018</v>
      </c>
      <c r="H6" s="13">
        <f>(E6-D6)*$K$3 + B6 + (G6-$K$2)*$K$3</f>
        <v>1216.8407699999998</v>
      </c>
    </row>
    <row r="7" spans="1:11" x14ac:dyDescent="0.25">
      <c r="A7">
        <v>107</v>
      </c>
      <c r="B7">
        <v>150</v>
      </c>
      <c r="C7" s="5">
        <v>43859</v>
      </c>
      <c r="D7">
        <v>0</v>
      </c>
      <c r="E7">
        <v>2599</v>
      </c>
      <c r="F7">
        <v>2213</v>
      </c>
      <c r="G7">
        <f t="shared" si="0"/>
        <v>-386</v>
      </c>
      <c r="H7" s="13">
        <f>(E7-D7)*$K$3 + B7 + (G7-$K$2)*$K$3</f>
        <v>1265.9925499999999</v>
      </c>
    </row>
    <row r="8" spans="1:11" x14ac:dyDescent="0.25">
      <c r="A8">
        <v>108</v>
      </c>
      <c r="B8">
        <v>0</v>
      </c>
      <c r="C8" s="5">
        <v>43859</v>
      </c>
      <c r="D8">
        <v>0</v>
      </c>
      <c r="E8">
        <v>2586</v>
      </c>
      <c r="F8">
        <v>2211</v>
      </c>
      <c r="G8">
        <f t="shared" si="0"/>
        <v>-375</v>
      </c>
      <c r="H8" s="13">
        <f>(E8-D8)*$K$3 + B8 + (G8-$K$2)*$K$3</f>
        <v>1115.16985</v>
      </c>
    </row>
    <row r="9" spans="1:11" x14ac:dyDescent="0.25">
      <c r="A9">
        <v>109</v>
      </c>
      <c r="B9" t="s">
        <v>5</v>
      </c>
      <c r="D9" t="e">
        <f>IF(#REF!="Fluid @ Surface",0)</f>
        <v>#REF!</v>
      </c>
    </row>
    <row r="10" spans="1:11" x14ac:dyDescent="0.25">
      <c r="A10">
        <v>201</v>
      </c>
      <c r="B10">
        <v>105</v>
      </c>
      <c r="C10" s="5">
        <v>43859</v>
      </c>
      <c r="D10">
        <v>0</v>
      </c>
      <c r="E10">
        <v>2773</v>
      </c>
      <c r="F10">
        <v>2226</v>
      </c>
      <c r="G10">
        <f t="shared" ref="G10:G17" si="1">F10-E10</f>
        <v>-547</v>
      </c>
      <c r="H10" s="13">
        <f>(E10-D10)*$K$3 + B10 + (G10-$K$2)*$K$3</f>
        <v>1226.3400999999999</v>
      </c>
    </row>
    <row r="11" spans="1:11" x14ac:dyDescent="0.25">
      <c r="A11">
        <v>202</v>
      </c>
      <c r="B11">
        <v>0</v>
      </c>
      <c r="C11" s="5">
        <v>43859</v>
      </c>
      <c r="D11">
        <v>0</v>
      </c>
      <c r="E11">
        <v>2681</v>
      </c>
      <c r="F11">
        <v>2221.1999999999998</v>
      </c>
      <c r="G11">
        <f t="shared" si="1"/>
        <v>-459.80000000000018</v>
      </c>
      <c r="H11" s="13">
        <f>(E11-D11)*$K$3 + B11 + (G11-$K$2)*$K$3</f>
        <v>1119.3656199999998</v>
      </c>
    </row>
    <row r="12" spans="1:11" x14ac:dyDescent="0.25">
      <c r="A12">
        <v>203</v>
      </c>
      <c r="B12">
        <v>40</v>
      </c>
      <c r="C12" s="5">
        <v>43859</v>
      </c>
      <c r="D12">
        <v>0</v>
      </c>
      <c r="E12">
        <v>2660</v>
      </c>
      <c r="F12">
        <v>2205.5</v>
      </c>
      <c r="G12">
        <f t="shared" si="1"/>
        <v>-454.5</v>
      </c>
      <c r="H12" s="13">
        <f>(E12-D12)*$K$3 + B12 + (G12-$K$2)*$K$3</f>
        <v>1152.9074250000001</v>
      </c>
    </row>
    <row r="13" spans="1:11" x14ac:dyDescent="0.25">
      <c r="A13">
        <v>204</v>
      </c>
      <c r="B13">
        <v>30</v>
      </c>
      <c r="C13" s="5">
        <v>43859</v>
      </c>
      <c r="D13">
        <v>0</v>
      </c>
      <c r="E13">
        <v>2646</v>
      </c>
      <c r="F13">
        <v>2200</v>
      </c>
      <c r="G13">
        <f t="shared" si="1"/>
        <v>-446</v>
      </c>
      <c r="H13" s="13">
        <f>(E13-D13)*$K$3 + B13 + (G13-$K$2)*$K$3</f>
        <v>1140.645</v>
      </c>
    </row>
    <row r="14" spans="1:11" x14ac:dyDescent="0.25">
      <c r="A14">
        <v>206</v>
      </c>
      <c r="B14">
        <v>0</v>
      </c>
      <c r="C14" s="5">
        <v>43859</v>
      </c>
      <c r="D14">
        <v>0</v>
      </c>
      <c r="E14">
        <v>2579</v>
      </c>
      <c r="F14">
        <v>2213.6999999999998</v>
      </c>
      <c r="G14">
        <f t="shared" si="1"/>
        <v>-365.30000000000018</v>
      </c>
      <c r="H14" s="13">
        <f>(E14-D14)*$K$3 + B14 + (G14-$K$2)*$K$3</f>
        <v>1116.280495</v>
      </c>
    </row>
    <row r="15" spans="1:11" x14ac:dyDescent="0.25">
      <c r="A15">
        <v>208</v>
      </c>
      <c r="B15">
        <v>0</v>
      </c>
      <c r="C15" s="5">
        <v>43859</v>
      </c>
      <c r="D15">
        <v>0</v>
      </c>
      <c r="E15">
        <v>2651</v>
      </c>
      <c r="F15">
        <v>2237</v>
      </c>
      <c r="G15">
        <f t="shared" si="1"/>
        <v>-414</v>
      </c>
      <c r="H15" s="13">
        <f>(E15-D15)*$K$3 + B15 + (G15-$K$2)*$K$3</f>
        <v>1125.8649499999999</v>
      </c>
    </row>
    <row r="16" spans="1:11" x14ac:dyDescent="0.25">
      <c r="A16">
        <v>401</v>
      </c>
      <c r="B16">
        <v>270</v>
      </c>
      <c r="C16" s="5">
        <v>43915</v>
      </c>
      <c r="D16">
        <v>0</v>
      </c>
      <c r="E16">
        <v>2558</v>
      </c>
      <c r="F16">
        <v>2222</v>
      </c>
      <c r="G16">
        <f t="shared" si="1"/>
        <v>-336</v>
      </c>
      <c r="H16" s="13">
        <f>(E16-D16)*$K$3 + B16 + (G16-$K$2)*$K$3</f>
        <v>1389.6946999999998</v>
      </c>
    </row>
    <row r="17" spans="1:8" x14ac:dyDescent="0.25">
      <c r="A17">
        <v>404</v>
      </c>
      <c r="B17">
        <v>100</v>
      </c>
      <c r="C17" s="5">
        <v>43915</v>
      </c>
      <c r="D17">
        <v>0</v>
      </c>
      <c r="E17">
        <v>2570</v>
      </c>
      <c r="F17">
        <v>2234</v>
      </c>
      <c r="G17">
        <f t="shared" si="1"/>
        <v>-336</v>
      </c>
      <c r="H17" s="13">
        <f>(E17-D17)*$K$3 + B17 + (G17-$K$2)*$K$3</f>
        <v>1224.6308999999999</v>
      </c>
    </row>
    <row r="18" spans="1:8" x14ac:dyDescent="0.25">
      <c r="A18">
        <v>406</v>
      </c>
      <c r="B18" t="s">
        <v>5</v>
      </c>
      <c r="D18" t="s">
        <v>5</v>
      </c>
    </row>
    <row r="19" spans="1:8" x14ac:dyDescent="0.25">
      <c r="A19">
        <v>409</v>
      </c>
      <c r="B19">
        <v>65</v>
      </c>
      <c r="C19" s="5">
        <v>43859</v>
      </c>
      <c r="D19">
        <v>0</v>
      </c>
      <c r="E19">
        <v>2561</v>
      </c>
      <c r="F19">
        <v>2213</v>
      </c>
      <c r="G19">
        <f t="shared" ref="G19:G20" si="2">F19-E19</f>
        <v>-348</v>
      </c>
      <c r="H19" s="13">
        <f>(E19-D19)*$K$3 + B19 + (G19-$K$2)*$K$3</f>
        <v>1180.9925499999999</v>
      </c>
    </row>
    <row r="20" spans="1:8" x14ac:dyDescent="0.25">
      <c r="A20">
        <v>504</v>
      </c>
      <c r="B20">
        <v>1</v>
      </c>
      <c r="C20" s="5">
        <v>43915</v>
      </c>
      <c r="D20">
        <v>37</v>
      </c>
      <c r="E20">
        <v>2629</v>
      </c>
      <c r="F20">
        <v>2220.4</v>
      </c>
      <c r="G20">
        <f t="shared" si="2"/>
        <v>-408.59999999999991</v>
      </c>
      <c r="H20" s="13">
        <f>(E20-D20)*$K$3 + B20 + (G20-$K$2)*$K$3</f>
        <v>1104.8165900000001</v>
      </c>
    </row>
    <row r="21" spans="1:8" x14ac:dyDescent="0.25">
      <c r="A21">
        <v>505</v>
      </c>
      <c r="B21" t="s">
        <v>5</v>
      </c>
      <c r="C21" s="5">
        <v>43915</v>
      </c>
      <c r="D21" t="s">
        <v>5</v>
      </c>
    </row>
    <row r="22" spans="1:8" x14ac:dyDescent="0.25">
      <c r="A22">
        <v>604</v>
      </c>
      <c r="B22" t="s">
        <v>6</v>
      </c>
      <c r="D22" t="e">
        <f>IF(#REF!="Fluid @ Surface",0)</f>
        <v>#REF!</v>
      </c>
    </row>
    <row r="23" spans="1:8" x14ac:dyDescent="0.25">
      <c r="A23">
        <v>606</v>
      </c>
      <c r="B23">
        <v>65</v>
      </c>
      <c r="C23" s="5">
        <v>43859</v>
      </c>
      <c r="D23">
        <v>0</v>
      </c>
      <c r="E23">
        <v>2631</v>
      </c>
      <c r="F23">
        <v>2237</v>
      </c>
      <c r="G23">
        <f>F23-E23</f>
        <v>-394</v>
      </c>
      <c r="H23" s="13">
        <f>(E23-D23)*$K$3 + B23 + (G23-$K$2)*$K$3</f>
        <v>1190.8649500000001</v>
      </c>
    </row>
    <row r="24" spans="1:8" x14ac:dyDescent="0.25">
      <c r="A24">
        <v>708</v>
      </c>
      <c r="B24" t="s">
        <v>5</v>
      </c>
      <c r="D24" t="s">
        <v>5</v>
      </c>
    </row>
    <row r="25" spans="1:8" x14ac:dyDescent="0.25">
      <c r="A25">
        <v>710</v>
      </c>
      <c r="B25" t="s">
        <v>5</v>
      </c>
      <c r="D25" t="e">
        <f>IF(#REF!="Fluid @ Surface",0)</f>
        <v>#REF!</v>
      </c>
    </row>
    <row r="26" spans="1:8" x14ac:dyDescent="0.25">
      <c r="A26">
        <v>803</v>
      </c>
      <c r="B26">
        <v>150</v>
      </c>
      <c r="C26" s="5">
        <v>43859</v>
      </c>
      <c r="D26">
        <v>0</v>
      </c>
      <c r="E26">
        <v>2424</v>
      </c>
      <c r="F26">
        <v>2192</v>
      </c>
      <c r="G26">
        <f t="shared" ref="G26:G27" si="3">F26-E26</f>
        <v>-232</v>
      </c>
      <c r="H26" s="13">
        <f>(E26-D26)*$K$3 + B26 + (G26-$K$2)*$K$3</f>
        <v>1257.3542</v>
      </c>
    </row>
    <row r="27" spans="1:8" x14ac:dyDescent="0.25">
      <c r="A27" s="6">
        <v>807</v>
      </c>
      <c r="B27" s="6">
        <v>33</v>
      </c>
      <c r="C27" s="7">
        <v>43915</v>
      </c>
      <c r="D27">
        <v>956</v>
      </c>
      <c r="E27">
        <v>2667</v>
      </c>
      <c r="F27">
        <v>2192.1</v>
      </c>
      <c r="G27">
        <f t="shared" si="3"/>
        <v>-474.90000000000009</v>
      </c>
      <c r="H27" s="13">
        <f>(E27-D27)*$K$3 + B27 + (G27-$K$2)*$K$3</f>
        <v>747.14473499999997</v>
      </c>
    </row>
    <row r="28" spans="1:8" x14ac:dyDescent="0.25">
      <c r="A28" s="8">
        <v>808</v>
      </c>
      <c r="B28" s="8" t="s">
        <v>6</v>
      </c>
      <c r="C28" s="8"/>
      <c r="D28" t="e">
        <f>IF(#REF!="Fluid @ Surface",0)</f>
        <v>#REF!</v>
      </c>
    </row>
    <row r="29" spans="1:8" x14ac:dyDescent="0.25">
      <c r="A29">
        <v>811</v>
      </c>
      <c r="B29" t="s">
        <v>5</v>
      </c>
      <c r="D29" t="e">
        <f>IF(#REF!="Fluid @ Surface",0)</f>
        <v>#REF!</v>
      </c>
    </row>
    <row r="30" spans="1:8" x14ac:dyDescent="0.25">
      <c r="A30">
        <v>812</v>
      </c>
      <c r="B30">
        <v>0</v>
      </c>
      <c r="C30" s="5">
        <v>43859</v>
      </c>
      <c r="D30">
        <v>0</v>
      </c>
      <c r="E30">
        <v>2666</v>
      </c>
      <c r="F30">
        <v>2190</v>
      </c>
      <c r="G30">
        <f t="shared" ref="G30:G32" si="4">F30-E30</f>
        <v>-476</v>
      </c>
      <c r="H30" s="13">
        <f>(E30-D30)*$K$3 + B30 + (G30-$K$2)*$K$3</f>
        <v>1106.5315000000001</v>
      </c>
    </row>
    <row r="31" spans="1:8" x14ac:dyDescent="0.25">
      <c r="A31">
        <v>814</v>
      </c>
      <c r="B31">
        <v>0</v>
      </c>
      <c r="C31" s="5">
        <v>43859</v>
      </c>
      <c r="D31">
        <v>0</v>
      </c>
      <c r="E31">
        <v>2696</v>
      </c>
      <c r="F31">
        <v>2199.8000000000002</v>
      </c>
      <c r="G31">
        <f t="shared" si="4"/>
        <v>-496.19999999999982</v>
      </c>
      <c r="H31" s="13">
        <f>(E31-D31)*$K$3 + B31 + (G31-$K$2)*$K$3</f>
        <v>1110.5627299999999</v>
      </c>
    </row>
    <row r="32" spans="1:8" x14ac:dyDescent="0.25">
      <c r="A32">
        <v>901</v>
      </c>
      <c r="B32">
        <v>212</v>
      </c>
      <c r="C32" s="5">
        <v>43864</v>
      </c>
      <c r="D32">
        <v>0</v>
      </c>
      <c r="E32">
        <v>2461</v>
      </c>
      <c r="F32">
        <v>2230</v>
      </c>
      <c r="G32">
        <f t="shared" si="4"/>
        <v>-231</v>
      </c>
      <c r="H32" s="13">
        <f>(E32-D32)*$K$3 + B32 + (G32-$K$2)*$K$3</f>
        <v>1334.9855000000002</v>
      </c>
    </row>
    <row r="33" spans="1:8" x14ac:dyDescent="0.25">
      <c r="A33">
        <v>906</v>
      </c>
      <c r="B33" t="s">
        <v>5</v>
      </c>
      <c r="D33" t="s">
        <v>5</v>
      </c>
    </row>
    <row r="34" spans="1:8" x14ac:dyDescent="0.25">
      <c r="A34">
        <v>907</v>
      </c>
      <c r="B34" t="s">
        <v>5</v>
      </c>
      <c r="D34" t="s">
        <v>5</v>
      </c>
    </row>
    <row r="35" spans="1:8" x14ac:dyDescent="0.25">
      <c r="A35">
        <v>908</v>
      </c>
      <c r="B35" t="s">
        <v>5</v>
      </c>
      <c r="D35" t="s">
        <v>5</v>
      </c>
    </row>
    <row r="36" spans="1:8" x14ac:dyDescent="0.25">
      <c r="A36">
        <v>1002</v>
      </c>
      <c r="B36">
        <v>160</v>
      </c>
      <c r="C36" s="5">
        <v>43864</v>
      </c>
      <c r="D36">
        <v>0</v>
      </c>
      <c r="E36">
        <v>2582</v>
      </c>
      <c r="F36">
        <v>2231</v>
      </c>
      <c r="G36">
        <f t="shared" ref="G36:G37" si="5">F36-E36</f>
        <v>-351</v>
      </c>
      <c r="H36" s="13">
        <f>(E36-D36)*$K$3 + B36 + (G36-$K$2)*$K$3</f>
        <v>1283.3968500000001</v>
      </c>
    </row>
    <row r="37" spans="1:8" x14ac:dyDescent="0.25">
      <c r="A37">
        <v>1006</v>
      </c>
      <c r="B37">
        <v>205</v>
      </c>
      <c r="C37" s="5">
        <v>43864</v>
      </c>
      <c r="D37">
        <v>0</v>
      </c>
      <c r="E37">
        <v>2494</v>
      </c>
      <c r="F37">
        <v>2230</v>
      </c>
      <c r="G37">
        <f t="shared" si="5"/>
        <v>-264</v>
      </c>
      <c r="H37" s="13">
        <f>(E37-D37)*$K$3 + B37 + (G37-$K$2)*$K$3</f>
        <v>1327.9855</v>
      </c>
    </row>
    <row r="38" spans="1:8" x14ac:dyDescent="0.25">
      <c r="A38">
        <v>1009</v>
      </c>
      <c r="B38" t="s">
        <v>5</v>
      </c>
      <c r="D38" t="s">
        <v>5</v>
      </c>
    </row>
    <row r="39" spans="1:8" x14ac:dyDescent="0.25">
      <c r="A39">
        <v>1010</v>
      </c>
      <c r="B39">
        <v>135</v>
      </c>
      <c r="C39" s="5">
        <v>43864</v>
      </c>
      <c r="D39">
        <v>0</v>
      </c>
      <c r="E39">
        <v>2554</v>
      </c>
      <c r="F39">
        <v>2223.4</v>
      </c>
      <c r="G39">
        <f>F39-E39</f>
        <v>-330.59999999999991</v>
      </c>
      <c r="H39" s="13">
        <f>(E39-D39)*$K$3 + B39 + (G39-$K$2)*$K$3</f>
        <v>1255.2705900000001</v>
      </c>
    </row>
    <row r="40" spans="1:8" x14ac:dyDescent="0.25">
      <c r="A40">
        <v>1101</v>
      </c>
      <c r="B40" t="s">
        <v>5</v>
      </c>
      <c r="D40" t="s">
        <v>5</v>
      </c>
    </row>
    <row r="41" spans="1:8" x14ac:dyDescent="0.25">
      <c r="A41">
        <v>1302</v>
      </c>
      <c r="B41">
        <v>45</v>
      </c>
      <c r="C41" s="5">
        <v>43916</v>
      </c>
      <c r="D41">
        <v>312</v>
      </c>
      <c r="E41">
        <v>2615</v>
      </c>
      <c r="F41">
        <v>2195</v>
      </c>
      <c r="G41">
        <f t="shared" ref="G41:G43" si="6">F41-E41</f>
        <v>-420</v>
      </c>
      <c r="H41" s="13">
        <f>(E41-D41)*$K$3 + B41 + (G41-$K$2)*$K$3</f>
        <v>1025.2470499999999</v>
      </c>
    </row>
    <row r="42" spans="1:8" x14ac:dyDescent="0.25">
      <c r="A42">
        <v>1304</v>
      </c>
      <c r="B42">
        <v>0</v>
      </c>
      <c r="C42" s="5">
        <v>43916</v>
      </c>
      <c r="D42">
        <v>40</v>
      </c>
      <c r="E42">
        <v>2688</v>
      </c>
      <c r="F42">
        <v>2226.5</v>
      </c>
      <c r="G42">
        <f t="shared" si="6"/>
        <v>-461.5</v>
      </c>
      <c r="H42" s="13">
        <f>(E42-D42)*$K$3 + B42 + (G42-$K$2)*$K$3</f>
        <v>1105.0917749999999</v>
      </c>
    </row>
    <row r="43" spans="1:8" x14ac:dyDescent="0.25">
      <c r="A43">
        <v>1306</v>
      </c>
      <c r="B43">
        <v>58</v>
      </c>
      <c r="C43" s="5">
        <v>43916</v>
      </c>
      <c r="D43">
        <v>0</v>
      </c>
      <c r="E43">
        <v>2550</v>
      </c>
      <c r="F43">
        <v>2208</v>
      </c>
      <c r="G43">
        <f t="shared" si="6"/>
        <v>-342</v>
      </c>
      <c r="H43" s="13">
        <f>(E43-D43)*$K$3 + B43 + (G43-$K$2)*$K$3</f>
        <v>1171.9358</v>
      </c>
    </row>
    <row r="44" spans="1:8" x14ac:dyDescent="0.25">
      <c r="A44">
        <v>1405</v>
      </c>
      <c r="B44" t="s">
        <v>5</v>
      </c>
      <c r="D44" t="s">
        <v>5</v>
      </c>
    </row>
    <row r="45" spans="1:8" x14ac:dyDescent="0.25">
      <c r="A45">
        <v>1406</v>
      </c>
      <c r="B45">
        <v>100</v>
      </c>
      <c r="C45" s="5">
        <v>43917</v>
      </c>
      <c r="D45">
        <v>0</v>
      </c>
      <c r="E45">
        <v>2730</v>
      </c>
      <c r="F45">
        <v>2184.6</v>
      </c>
      <c r="G45">
        <f t="shared" ref="G45:G46" si="7">F45-E45</f>
        <v>-545.40000000000009</v>
      </c>
      <c r="H45" s="13">
        <f>(E45-D45)*$K$3 + B45 + (G45-$K$2)*$K$3</f>
        <v>1204.3102099999999</v>
      </c>
    </row>
    <row r="46" spans="1:8" x14ac:dyDescent="0.25">
      <c r="A46">
        <v>1410</v>
      </c>
      <c r="B46">
        <v>320</v>
      </c>
      <c r="C46" s="5">
        <v>43917</v>
      </c>
      <c r="D46">
        <v>0</v>
      </c>
      <c r="E46">
        <v>2635</v>
      </c>
      <c r="F46">
        <v>2259</v>
      </c>
      <c r="G46">
        <f t="shared" si="7"/>
        <v>-376</v>
      </c>
      <c r="H46" s="13">
        <f>(E46-D46)*$K$3 + B46 + (G46-$K$2)*$K$3</f>
        <v>1454.9146499999999</v>
      </c>
    </row>
    <row r="47" spans="1:8" x14ac:dyDescent="0.25">
      <c r="A47">
        <v>1412</v>
      </c>
      <c r="B47" t="s">
        <v>5</v>
      </c>
      <c r="D47" t="s">
        <v>5</v>
      </c>
    </row>
    <row r="48" spans="1:8" x14ac:dyDescent="0.25">
      <c r="A48">
        <v>1413</v>
      </c>
      <c r="B48" t="s">
        <v>5</v>
      </c>
      <c r="D48" t="s">
        <v>5</v>
      </c>
    </row>
    <row r="49" spans="1:8" x14ac:dyDescent="0.25">
      <c r="A49">
        <v>1415</v>
      </c>
      <c r="B49" t="s">
        <v>5</v>
      </c>
      <c r="D49" t="s">
        <v>5</v>
      </c>
    </row>
    <row r="50" spans="1:8" x14ac:dyDescent="0.25">
      <c r="A50" s="11">
        <v>1417</v>
      </c>
      <c r="B50" s="11">
        <v>0</v>
      </c>
      <c r="C50" s="12">
        <v>43917</v>
      </c>
      <c r="D50" s="11">
        <v>0</v>
      </c>
      <c r="E50" s="11">
        <v>0</v>
      </c>
      <c r="F50" s="11">
        <v>2204.6</v>
      </c>
      <c r="G50" s="11">
        <f t="shared" ref="G50:G51" si="8">F50-E50</f>
        <v>2204.6</v>
      </c>
      <c r="H50" s="14">
        <f>(E50-D50)*$K$3 + B50 + (G50-$K$2)*$K$3</f>
        <v>1112.53721</v>
      </c>
    </row>
    <row r="51" spans="1:8" x14ac:dyDescent="0.25">
      <c r="A51">
        <v>1419</v>
      </c>
      <c r="B51">
        <v>50</v>
      </c>
      <c r="C51" s="5">
        <v>43917</v>
      </c>
      <c r="D51">
        <v>0</v>
      </c>
      <c r="E51">
        <v>2657</v>
      </c>
      <c r="F51">
        <v>2240</v>
      </c>
      <c r="G51">
        <f t="shared" si="8"/>
        <v>-417</v>
      </c>
      <c r="H51" s="13">
        <f>(E51-D51)*$K$3 + B51 + (G51-$K$2)*$K$3</f>
        <v>1177.0989999999999</v>
      </c>
    </row>
  </sheetData>
  <autoFilter ref="A2:D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2020-04-02T23:00:22Z</dcterms:modified>
</cp:coreProperties>
</file>