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6"/>
  <sheetViews>
    <sheetView workbookViewId="0">
      <selection activeCell="A1" sqref="A1"/>
    </sheetView>
  </sheetViews>
  <sheetFormatPr baseColWidth="8" defaultRowHeight="15"/>
  <sheetData>
    <row r="1">
      <c r="A1" s="1" t="inlineStr">
        <is>
          <t>id</t>
        </is>
      </c>
      <c r="B1" s="1" t="inlineStr">
        <is>
          <t>file_name</t>
        </is>
      </c>
      <c r="C1" s="1" t="inlineStr">
        <is>
          <t>status</t>
        </is>
      </c>
      <c r="D1" s="1" t="inlineStr">
        <is>
          <t>audit_time</t>
        </is>
      </c>
      <c r="E1" s="1" t="inlineStr">
        <is>
          <t>score</t>
        </is>
      </c>
      <c r="F1" s="1" t="inlineStr">
        <is>
          <t>is_pass</t>
        </is>
      </c>
      <c r="G1" s="1" t="inlineStr">
        <is>
          <t>unit</t>
        </is>
      </c>
      <c r="H1" s="1" t="inlineStr">
        <is>
          <t>file_id</t>
        </is>
      </c>
      <c r="I1" s="1" t="inlineStr">
        <is>
          <t>report_content</t>
        </is>
      </c>
      <c r="J1" s="1" t="inlineStr">
        <is>
          <t>created_at</t>
        </is>
      </c>
    </row>
    <row r="2">
      <c r="A2" t="n">
        <v>1</v>
      </c>
      <c r="B2" t="inlineStr">
        <is>
          <t>1.pdf</t>
        </is>
      </c>
      <c r="C2" t="inlineStr">
        <is>
          <t>已审核</t>
        </is>
      </c>
      <c r="D2" t="inlineStr">
        <is>
          <t>2025-04-16 10:07:16</t>
        </is>
      </c>
      <c r="E2" t="n">
        <v>91</v>
      </c>
      <c r="F2" t="inlineStr">
        <is>
          <t>通过  ==== 主要优点 ==== 1. 提供了详细的板书设计和学习支持服务方案。 2. 强调了课程思政的重要性，并结合实际案例。 3. 教学内容涵盖了基础知识回顾和前沿拓展。  ==== 存在问题 ==== 1. 审核标准与流程部分过于简略，缺少具体实施步骤。 2. 相关案例与反馈部分欠缺详实的数据支撑。 3. 缺少对学生学习效果的具体评估指标和方法。  ==== 改进建议 ==== 1. 补充和完善审核标准与流程，包括每个环节的具体操作细则。 2. 增加相关案例的具体数据和分析结果，以增强说服力。 3. 明确设定并公布学生学习效果的评估标准和方法，提供定量分析依据。</t>
        </is>
      </c>
      <c r="G2" t="inlineStr"/>
      <c r="H2" t="inlineStr">
        <is>
          <t>0b25e7099a724e5a90906abb82bcc279</t>
        </is>
      </c>
      <c r="I2">
        <f>=== 评分详情 ====
1. 文档完整性：17分
已提供了板书设计、学习支持服务及学习评价等内容，但在审核标准与流程以及相关案例与反馈部分不够详细，缺少具体的实施步骤和细节描述。
2. 信息准确性：19分
已提供的信息较为准确，但部分内容如特定链接和视频的直接引用可能需进一步核实其权威性和时效性。
3. 教学内容与设计：18分
课程内容安排合理，但具体教学目标和预期达成的效果描述不够明确，未能充分展示课程的具体设计思路。
4. 教学资源与支持：18分
已经提供了学习支持服务的内容，但缺乏具体的学习资源列表和详细的实施计划，需要进一步细化。
5. 教学效果与评价：19分
目前仅描述了学习支持服务的效果，缺少对学生实际学习效果的详细评估和具体的评价标准。
==== 总评 ====
总分：91.7分
审核结果：通过
==== 主要优点 ====
1. 提供了详细的板书设计和学习支持服务方案。
2. 强调了课程思政的重要性，并结合实际案例。
3. 教学内容涵盖了基础知识回顾和前沿拓展。
==== 存在问题 ====
1. 审核标准与流程部分过于简略，缺少具体实施步骤。
2. 相关案例与反馈部分欠缺详实的数据支撑。
3. 缺少对学生学习效果的具体评估指标和方法。
==== 改进建议 ====
1. 补充和完善审核标准与流程，包括每个环节的具体操作细则。
2. 增加相关案例的具体数据和分析结果，以增强说服力。
3. 明确设定并公布学生学习效果的评估标准和方法，提供定量分析依据。</f>
        <v/>
      </c>
      <c r="J2" t="inlineStr">
        <is>
          <t>2025-04-16 09:46:03</t>
        </is>
      </c>
    </row>
    <row r="3">
      <c r="A3" t="n">
        <v>2</v>
      </c>
      <c r="B3" t="inlineStr">
        <is>
          <t>10.pdf</t>
        </is>
      </c>
      <c r="C3" t="inlineStr">
        <is>
          <t>已审核</t>
        </is>
      </c>
      <c r="D3" t="inlineStr">
        <is>
          <t>2025-04-16 10:07:34</t>
        </is>
      </c>
      <c r="E3" t="n">
        <v>84</v>
      </c>
      <c r="F3" t="inlineStr">
        <is>
          <t>通过  ==== 主要优点 ==== 1. 整体结构清晰，内容涵盖较广； 2. 提供了多种教学资源和学习支持服务； 3. 注重理论与实践相结合，具有一定的创新性和实用性。  ==== 存在问题 ==== 1. 部分信息不够详实，需进一步补充和完善； 2. 缺乏具体的数据支持和案例分析； 3. 没有足够的证据证明其教学效果。  ==== 改进建议 ==== 1. 补充和完善现有内容，特别是“超分辨率光学显微技术”的详细介绍； 2. 列举更多具体的学习资源和工具，并提供使用效果反馈； 3. 设计一套完善的评价体系，包括对学生学习成效的评估指标； 4. 添加实际的教学案例和成功经验分享。</t>
        </is>
      </c>
      <c r="G3" t="inlineStr"/>
      <c r="H3" t="inlineStr">
        <is>
          <t>c96915404de94aaeacf8f97d93e2f3f2</t>
        </is>
      </c>
      <c r="I3">
        <f>=== 评分详情 ====
1. 文档完整性：17分
   具体分析理由和建议：文档整体较为详细，但在一些细节处缺少具体信息，如具体的慕课资源链接、教学案例的具体实施情况等。建议进一步完善这些方面的描述，并提供详细的附件材料。
2. 信息准确性：16.5分
   具体分析理由和建议：现有信息基本准确，但部分内容需要进一步核实，例如特定的教学资源链接和具体的教学案例背景信息可能存在不确定性。建议在提交前再次确认信息的准确性。
3. 教学内容与设计：18分
   具体分析理由和建议：教学内容涵盖了多个方面，设计较为全面。然而，对于“超分辨率光学显微技术”的具体内容并未展开详细讲解，只提供了简单的知识点和视频链接，这可能会影响学生的理解深度。建议增加这部分内容的详细讲解。
4. 教学资源与支持：17分
   具体分析理由和建议：文档提到了一些在线资源和支持服务，但没有详细列出所有可用的资源和服务，也缺少对使用效果的具体反馈。建议详细列出并评估所有可用的资源和服务，同时收集学生的反馈意见。
5. 教学效果与评价：15.5分
   具体分析理由和建议：虽然提到了一些教学效果，但由于缺乏实际的数据和具体的评价指标，因此难以全面评估教学效果。建议引入定量和定性的评价方法，以便更客观地衡量教学效果。
==== 总评 ====
总分：84.5分
审核结果：通过
==== 主要优点 ====
1. 整体结构清晰，内容涵盖较广；
2. 提供了多种教学资源和学习支持服务；
3. 注重理论与实践相结合，具有一定的创新性和实用性。
==== 存在问题 ====
1. 部分信息不够详实，需进一步补充和完善；
2. 缺乏具体的数据支持和案例分析；
3. 没有足够的证据证明其教学效果。
==== 改进建议 ====
1. 补充和完善现有内容，特别是“超分辨率光学显微技术”的详细介绍；
2. 列举更多具体的学习资源和工具，并提供使用效果反馈；
3. 设计一套完善的评价体系，包括对学生学习成效的评估指标；
4. 添加实际的教学案例和成功经验分享。</f>
        <v/>
      </c>
      <c r="J3" t="inlineStr">
        <is>
          <t>2025-04-16 09:46:08</t>
        </is>
      </c>
    </row>
    <row r="4">
      <c r="A4" t="n">
        <v>3</v>
      </c>
      <c r="B4" t="inlineStr">
        <is>
          <t>100.pdf</t>
        </is>
      </c>
      <c r="C4" t="inlineStr">
        <is>
          <t>已审核</t>
        </is>
      </c>
      <c r="D4" t="inlineStr">
        <is>
          <t>2025-04-16 10:07:51</t>
        </is>
      </c>
      <c r="E4" t="n">
        <v>90</v>
      </c>
      <c r="F4" t="inlineStr">
        <is>
          <t>通过  ==== 主要优点 ==== 1. 提供了较为详细的课程结构和教学活动描述，有助于理解整个教学计划。 2. 引入了多种教学资源和技术手段，提升了教学质量和学生的参与度。 3. 注重通过线上线下相结合的方式开展教学活动，适应现代教育需求。  ==== 存在问题 ==== 1. 部分审核标准和流程描述不够细致，建议进一步完善相关内容。 2. 教学资源的数量和质量描述欠缺，需提供更多具体信息以便评估。 3. 缺乏对学生实际学习效果的数据支撑和长期跟踪评价机制，建议建立更完善的评价体系。  ==== 改进建议 ==== 1. 进一步细化审核标准和流程的具体描述，确保每个步骤都有明确的标准和依据。 2. 加强对教学资源的管理和利用，提供更加丰富多样且有效的教学资料。 3. 设立系统的学生学习评价机制，收集并分析学生的学习反馈，持续优化教学方案。</t>
        </is>
      </c>
      <c r="G4" t="inlineStr"/>
      <c r="H4" t="inlineStr">
        <is>
          <t>ba9c136937e64cf4b5796f16455f1e56</t>
        </is>
      </c>
      <c r="I4">
        <f>=== 评分详情 ====
1. 文档完整性：17分
已提供了详细的板书设计、课程结构以及一些具体的教学活动描述，但在某些方面如审核标准与流程的具体描述不够详细。建议进一步完善各个部分的内容，确保所有项目都得到充分覆盖。
2. 信息准确性：19分
提供的信息基本准确，但部分内容如具体的审核流程细节未详尽列出，影响了整体的准确度。建议增加对审核标准和流程的具体描述。
3. 教学内容与设计：18分
课程内容设计合理，涵盖了知识回顾、理论讲解、实验操作等多个环节，并有一定深度，但也缺少具体的知识点细化。建议更加明确地细化每节课的教学目标和具体内容。
4. 教学资源与支持：16分
虽然提到了使用慕课资源和教学动画作为辅助工具，但对于这些资源的具体类型、数量和质量描述较少，难以全面评估其有效性。建议提供更多的具体教学资源和支持手段。
5. 教学效果与评价：18分
描述了学习支持服务的效果和具体做法，但是缺乏对学生实际学习效果的数据支撑和长期跟踪评价机制。建议引入更多评价指标和方法来衡量教学效果。
==== 总评 ====
总分：90分
审核结果：通过
==== 主要优点 ====
1. 提供了较为详细的课程结构和教学活动描述，有助于理解整个教学计划。
2. 引入了多种教学资源和技术手段，提升了教学质量和学生的参与度。
3. 注重通过线上线下相结合的方式开展教学活动，适应现代教育需求。
==== 存在问题 ====
1. 部分审核标准和流程描述不够细致，建议进一步完善相关内容。
2. 教学资源的数量和质量描述欠缺，需提供更多具体信息以便评估。
3. 缺乏对学生实际学习效果的数据支撑和长期跟踪评价机制，建议建立更完善的评价体系。
==== 改进建议 ====
1. 进一步细化审核标准和流程的具体描述，确保每个步骤都有明确的标准和依据。
2. 加强对教学资源的管理和利用，提供更加丰富多样且有效的教学资料。
3. 设立系统的学生学习评价机制，收集并分析学生的学习反馈，持续优化教学方案。</f>
        <v/>
      </c>
      <c r="J4" t="inlineStr">
        <is>
          <t>2025-04-16 09:46:17</t>
        </is>
      </c>
    </row>
    <row r="5">
      <c r="A5" t="n">
        <v>4</v>
      </c>
      <c r="B5" t="inlineStr">
        <is>
          <t>101.pdf</t>
        </is>
      </c>
      <c r="C5" t="inlineStr">
        <is>
          <t>已审核</t>
        </is>
      </c>
      <c r="D5" t="inlineStr">
        <is>
          <t>2025-04-16 10:08:11</t>
        </is>
      </c>
      <c r="E5" t="n">
        <v>87</v>
      </c>
      <c r="F5" t="inlineStr">
        <is>
          <t>通过  ==== 主要优点 ==== 1. 文件结构清晰，逻辑性强； 2. 提供了多样化的教学手段和技术支持； 3. 注重学生自主学习能力和思考能力的培养。  ==== 存在问题 ==== 1. 部分具体内容描述过于简略，需补充更多细节； 2. 引用信息的准确性和可靠性有待进一步确认； 3. 缺乏具体、量化的评价标准和反馈机制。  ==== 改进建议 ==== 1. 增加具体内容和细节，特别是对于学习支持服务的实施过程和成效要有更详细的描述； 2. 加强信息核实工作，确保引用资料的真实性和准确性； 3. 设计并引入具体的评价体系，包括但不限于学生表现、作业提交情况、测试成绩等方面的评估； 4. 增设定期的教学质量反馈机制，收集学生和教师的意见，持续改进教学质量。</t>
        </is>
      </c>
      <c r="G5" t="inlineStr"/>
      <c r="H5" t="inlineStr">
        <is>
          <t>b8830e109b9a4044ad847317caf965d4</t>
        </is>
      </c>
      <c r="I5">
        <f>=== 评分详情 ====
1. 文档完整性：17分
【具体分析理由和建议】文档整体结构清晰，涵盖了所需的基本要素如学习支持服务及评价等内容。但是部分内容较为简略，例如在“学习支持服务及评价”环节没有详细描述具体的落实措施和成效，仅有简单的几句话概述。建议增加更详细的描述，使得文档更加全面完整。
2. 信息准确性：19分
【具体分析理由和建议】文档中提供的信息基本一致，没有明显的错误或者矛盾之处。但对于一些引用的具体数据或来源应当进一步核实其准确性。建议增加对引用信息的真实性和可靠性的核查机制。
3. 教学内容与设计：18分
【具体分析理由和建议】教学内容和设计方面，虽然列出了知识点回顾、具体教学步骤以及学习支持服务的内容，但在实际操作细节上还有待加强。建议提供更为详尽的教学计划安排，并明确每个阶段的学习目标和预期成果。
4. 教学资源与支持：16分
【具体分析理由和建议】文档提到了使用慕课资源和互动平台作为教学工具，这是良好的做法。但还需进一步详细列举具体的资源列表及其使用的频率和时间安排，以便更好地支撑教学活动。
5. 教学效果与评价：17分
【具体分析理由和建议】在教学效果与评价方面，目前仅提到课程学习效果提升显著，但缺少具体的评价指标和反馈机制。建议增设量化的评价指标，如考试成绩、课堂参与度等，并形成系统的反馈循环机制。
==== 总评 ====
总分：87.0分
审核结果：通过
==== 主要优点 ====
1. 文件结构清晰，逻辑性强；
2. 提供了多样化的教学手段和技术支持；
3. 注重学生自主学习能力和思考能力的培养。
==== 存在问题 ====
1. 部分具体内容描述过于简略，需补充更多细节；
2. 引用信息的准确性和可靠性有待进一步确认；
3. 缺乏具体、量化的评价标准和反馈机制。
==== 改进建议 ====
1. 增加具体内容和细节，特别是对于学习支持服务的实施过程和成效要有更详细的描述；
2. 加强信息核实工作，确保引用资料的真实性和准确性；
3. 设计并引入具体的评价体系，包括但不限于学生表现、作业提交情况、测试成绩等方面的评估；
4. 增设定期的教学质量反馈机制，收集学生和教师的意见，持续改进教学质量。</f>
        <v/>
      </c>
      <c r="J5" t="inlineStr">
        <is>
          <t>2025-04-16 09:46:28</t>
        </is>
      </c>
    </row>
    <row r="6">
      <c r="A6" t="n">
        <v>5</v>
      </c>
      <c r="B6" t="inlineStr">
        <is>
          <t>102.pdf</t>
        </is>
      </c>
      <c r="C6" t="inlineStr">
        <is>
          <t>已审核</t>
        </is>
      </c>
      <c r="D6" t="inlineStr">
        <is>
          <t>2025-04-16 10:08:29</t>
        </is>
      </c>
      <c r="E6" t="n">
        <v>89</v>
      </c>
      <c r="F6" t="inlineStr">
        <is>
          <t>通过  ==== 主要优点 ==== 1. 提供了详尽的教学设计方案，覆盖多个教学环节； 2. 引入了多样化的学习支持手段，有助于提升学生的学习积极性； 3. 关注学生个性化需求，如特别针对计算能力不足的问题采取相应措施。  ==== 存在问题 ==== 1. 审核标准和流程不够详细，缺少具体实例； 2. 信息准确性有待提高，需提供更多证据支持； 3. 部分教学内容描述过于简略，影响整体教学效果。  ==== 改进建议 ==== 1. 补充完整的审核标准和流程，特别是其中的关键节点和操作指南； 2. 加强信息核实，收集更多的数据来源和验证方法； 3. 细化教学内容的讲解深度，确保所有重要知识点都能获得充分的解释和论证。</t>
        </is>
      </c>
      <c r="G6" t="inlineStr"/>
      <c r="H6" t="inlineStr">
        <is>
          <t>d895dcb1ac18474cb6b693f477f456e2</t>
        </is>
      </c>
      <c r="I6">
        <f>=== 评分详情 ====
1. 文档完整性：17分
   具体分析理由和建议：文档提供了较为详细的教学内容和设计描述，但在一些细节上有所欠缺，如缺少具体的审核标准和流程的实例展示。建议进一步完善审核流程的具体步骤，并提供实际操作示例，以便更好地指导后续工作。
2. 信息准确性：18分
   具体分析理由和建议：提供的信息基本准确，但由于缺少实证数据和详细的核实依据，因此信息准确性方面略显不足。建议增加具体的数据来源或验证方法，以增强信息的真实性可靠性。
3. 教学内容与设计：18分
   具体分析理由和建议：教学内容涵盖了较全面的知识点，但部分内容显得过于简略，例如对于“随机变量的独立性”的讲解不够详尽。建议细化每个知识点的教学计划，确保所有重要概念都得到充分阐述。
4. 教学资源与支持：17分
   具体分析理由和建议：虽然提供了多种学习支持手段，但目前所列的学习支持服务较为单一，建议引入更多元化的教学资源和技术工具，如在线测试系统、虚拟实验室等，以丰富学生的学习体验。
5. 教学效果与评价：18分
   具体分析理由和建议：虽然提出了初步的教学效果评价框架，但缺乏具体的评价指标和实施细节。建议建立一套系统的评价机制，包括定期的学生反馈调查、教学质量监测等内容，以持续优化教学效果。
==== 总评 ====
总分：89.0分
审核结果：通过
==== 主要优点 ====
1. 提供了详尽的教学设计方案，覆盖多个教学环节；
2. 引入了多样化的学习支持手段，有助于提升学生的学习积极性；
3. 关注学生个性化需求，如特别针对计算能力不足的问题采取相应措施。
==== 存在问题 ====
1. 审核标准和流程不够详细，缺少具体实例；
2. 信息准确性有待提高，需提供更多证据支持；
3. 部分教学内容描述过于简略，影响整体教学效果。
==== 改进建议 ====
1. 补充完整的审核标准和流程，特别是其中的关键节点和操作指南；
2. 加强信息核实，收集更多的数据来源和验证方法；
3. 细化教学内容的讲解深度，确保所有重要知识点都能获得充分的解释和论证。</f>
        <v/>
      </c>
      <c r="J6" t="inlineStr">
        <is>
          <t>2025-04-16 09:46:35</t>
        </is>
      </c>
    </row>
    <row r="7">
      <c r="A7" t="n">
        <v>6</v>
      </c>
      <c r="B7" t="inlineStr">
        <is>
          <t>103.pdf</t>
        </is>
      </c>
      <c r="C7" t="inlineStr">
        <is>
          <t>已审核</t>
        </is>
      </c>
      <c r="D7" t="inlineStr">
        <is>
          <t>2025-04-16 10:08:47</t>
        </is>
      </c>
      <c r="E7" t="n">
        <v>81</v>
      </c>
      <c r="F7" t="inlineStr">
        <is>
          <t>通过  ==== 主要优点 ==== 1. 提供了详实的知识回顾和教学目标设置； 2. 引用了多个在线视频和文章资料辅助教学； 3. 注重培养学生的自主学习能力和批判性思维能力。  ==== 存在问题 ==== 1. 部分内容表述不够全面，尤其是学习支持服务和教学资源部分； 2. 参考文献数量偏少，影响课程的专业性和权威性； 3. 教学效果评估方案不够具体，难以衡量教学的实际效果。  ==== 改进建议 ==== 1. 补充和完善学习支持服务的具体实施计划及其成效； 2. 增加更多高质量的教学资源和参考文献； 3. 制定具体的教学效果评估方案，包括评估标准、时间和方法，以便更好地监控教学质量。</t>
        </is>
      </c>
      <c r="G7" t="inlineStr"/>
      <c r="H7" t="inlineStr">
        <is>
          <t>8a50e85ba3c344549c8d6650bfb3c11d</t>
        </is>
      </c>
      <c r="I7">
        <f>=== 评分详情 ====
1. 文档完整性：17.0分
[具体分析理由和建议]
已提供了较为详细的课程描述和设计思路，但在部分模块如“学习支持服务及学习评价”的详细说明方面不够充分，缺少具体的落实措施和成效表述。此外，“参考教材和参考课程资源”部分提供的文献数量较少，建议增加更多相关的教学资源和学习材料。
2. 信息准确性：18.0分
[具体分析理由和建议]
整体信息较为准确，但个别引用的内容链接未能访问或打开，可能导致信息不全或失效。建议提供可验证的替代来源或直接复制粘贴相关内容，确保信息准确性和可追溯性。
3. 教学内容与设计：16.0分
[具体分析理由和建议]
教学内容安排合理，能够覆盖课程的核心知识点，并引导学生进行自主学习和实践。但还需进一步细化教学设计，特别是对于一些难点和重点的教学方法需更加详尽地阐述，以增强教学效果。
4. 教学资源与支持：15.0分
[具体分析理由和建议]
已提到了一些在线教学资源和工具的应用，但是缺乏具体的资源列表和支持服务的具体实施细节，建议列出更多的可用资源并详细描述其用途和支持模式。
5. 教学效果与评价：16.0分
[具体分析理由和建议]
虽然提出了评估指标，但实际的评估方法和预期的结果不够清晰，建议详细规划评估方案，包括评估时间点、评估形式以及预期达成的效果。
==== 总评 ====
总分：81.0分
审核结果：通过
==== 主要优点 ====
1. 提供了详实的知识回顾和教学目标设置；
2. 引用了多个在线视频和文章资料辅助教学；
3. 注重培养学生的自主学习能力和批判性思维能力。
==== 存在问题 ====
1. 部分内容表述不够全面，尤其是学习支持服务和教学资源部分；
2. 参考文献数量偏少，影响课程的专业性和权威性；
3. 教学效果评估方案不够具体，难以衡量教学的实际效果。
==== 改进建议 ====
1. 补充和完善学习支持服务的具体实施计划及其成效；
2. 增加更多高质量的教学资源和参考文献；
3. 制定具体的教学效果评估方案，包括评估标准、时间和方法，以便更好地监控教学质量。</f>
        <v/>
      </c>
      <c r="J7" t="inlineStr">
        <is>
          <t>2025-04-16 09:47:28</t>
        </is>
      </c>
    </row>
    <row r="8">
      <c r="A8" t="n">
        <v>7</v>
      </c>
      <c r="B8" t="inlineStr">
        <is>
          <t>104.pdf</t>
        </is>
      </c>
      <c r="C8" t="inlineStr">
        <is>
          <t>已审核</t>
        </is>
      </c>
      <c r="D8" t="inlineStr">
        <is>
          <t>2025-04-16 10:09:03</t>
        </is>
      </c>
      <c r="E8" t="n">
        <v>84</v>
      </c>
      <c r="F8" t="inlineStr">
        <is>
          <t>通过  ==== 主要优点 ==== 1. 提供了较为详尽的教学设计和资源支持。 2. 注重学生主动性培养和实践能力的提升。 3. 引入了思政元素，实现了知识与价值的融合。  ==== 存在问题 ==== 1. 部分内容较为简略，需进一步充实细化。 2. 缺乏具体的教学效果评估数据。 3. 教学设计和评价部分有待加强。  ==== 改进建议 ==== 1. 补充更多实际案例和详细步骤，增强教学内容的实用性。 2. 设计并实施有效的教学效果评估方案，包括定量和定性的评估指标。 3. 进一步优化和丰富教学资源，确保覆盖所有重要知识点。</t>
        </is>
      </c>
      <c r="G8" t="inlineStr"/>
      <c r="H8" t="inlineStr">
        <is>
          <t>774fd47052a04039ac3703f6df137634</t>
        </is>
      </c>
      <c r="I8">
        <f>=== 评分详情 ====
1. 文档完整性：17分
[具体分析理由和建议]
文档总体上较为详细地描述了课程的内容和设计，但在教学效果与评价方面缺少具体的评估指标和实施细节，尤其是在教学效果方面的表现不够充分。
2. 信息准确性：19分
[具体分析理由和建议]
课程内容和设计的具体信息较为准确，但由于缺少详细的评估指标，使得整体信息的准确性打了折扣。
3. 教学内容与设计：18分
[具体分析理由和建议]
课程内容涵盖了必要的知识点，并进行了合理的组织，但在具体内容的设计和展开上略显简略，尤其是没有提供足够的实例支撑。
4. 教学资源与支持：16分
[具体分析理由和建议]
提供了丰富的教学资源和支持服务，但在一些环节如课程前后的辅助资料可能还需要进一步丰富和完善。
5. 教学效果与评价：14分
[具体分析理由和建议]
虽然提到了学习支持服务的效果，但缺乏具体的教学效果评估数据和改进计划，这影响了这一部分的得分。
==== 总评 ====
总分：84.0分
审核结果：通过
==== 主要优点 ====
1. 提供了较为详尽的教学设计和资源支持。
2. 注重学生主动性培养和实践能力的提升。
3. 引入了思政元素，实现了知识与价值的融合。
==== 存在问题 ====
1. 部分内容较为简略，需进一步充实细化。
2. 缺乏具体的教学效果评估数据。
3. 教学设计和评价部分有待加强。
==== 改进建议 ====
1. 补充更多实际案例和详细步骤，增强教学内容的实用性。
2. 设计并实施有效的教学效果评估方案，包括定量和定性的评估指标。
3. 进一步优化和丰富教学资源，确保覆盖所有重要知识点。</f>
        <v/>
      </c>
      <c r="J8" t="inlineStr">
        <is>
          <t>2025-04-16 09:47:39</t>
        </is>
      </c>
    </row>
    <row r="9">
      <c r="A9" t="n">
        <v>8</v>
      </c>
      <c r="B9" t="inlineStr">
        <is>
          <t>105.pdf</t>
        </is>
      </c>
      <c r="C9" t="inlineStr">
        <is>
          <t>已审核</t>
        </is>
      </c>
      <c r="D9" t="inlineStr">
        <is>
          <t>2025-04-16 10:09:22</t>
        </is>
      </c>
      <c r="E9" t="n">
        <v>83</v>
      </c>
      <c r="F9" t="inlineStr">
        <is>
          <t>通过  ==== 主要优点 ==== 1. 提供了丰富的教学资源，如慕课、B站视频等。 2. 引入了线上线下相结合的教学模式。 3. 注重学生自学能力和思考能力的培养。  ==== 存在问题 ==== 1. 缺少基本的教学信息，如课程名称、适用对象等。 2. 内容设计不够具体，缺乏详细的章节规划和活动设计。 3. 行业动态和趋势部分缺乏实证依据，难以证明其准确性。  ==== 改进建议 ==== 1. 补充完整的教学基本信息。 2. 细化教学内容设计，制定详细的章节计划和活动方案。 3. 增强行业动态和趋势部分的内容真实性，提供更多具体数据和实例。</t>
        </is>
      </c>
      <c r="G9" t="inlineStr"/>
      <c r="H9" t="inlineStr">
        <is>
          <t>7a978ffa6a4f4cafb24e0f92605ae788</t>
        </is>
      </c>
      <c r="I9">
        <f>=== 评分详情 ====
1. 文档完整性：17分
具体分析理由和建议：文档中包含了板书设计、审核标准与流程以及相关参考信息等内容，但缺少了具体的教学目标、预期成果、详细的教学步骤、具体的评估指标和成绩评定标准等重要部分。此外，对于课程名称、适用年级或专业、学时分配等基本信息也有缺失。建议补全这些关键信息，确保申报书更加完整。
2. 信息准确性：16分
具体分析理由和建议：申报书中提供了较多的数据和链接，但部分内容如“新闻传播学领域”的行业动态和趋势表述较为笼统，缺乏具体事实支撑，可能影响其准确性。建议增加更多具体数据和实例来增强内容的真实性。
3. 教学内容与设计：18分
具体分析理由和建议：申报书中提到了教学内容涵盖的知识点和技术手段，但在具体内容的设计上显得较为简略，特别是缺少详细的章节划分和具体的教学活动设计。建议细化每个知识点的教学设计，包括引入案例、课堂练习和实验等环节。
4. 教学资源与支持：17分
具体分析理由和建议：申报书中提到了一些在线教学资源，如慕课和B站视频，并介绍了辅助教学工具。但对于这些资源的具体使用方法和效果评估尚缺乏详尽描述。建议进一步阐述这些资源在实际教学中的应用情况及其有效性。
5. 教学效果与评价：16分
具体分析理由和建议：虽然申报书提出了多种学习支持服务和评价方式，但缺少具体的实施细节和预期效果预测。建议提供更具体的教学效果预估以及评价方法，以便更好地衡量教学成果。
==== 总评 ====
总分：83.7分
审核结果：通过
==== 主要优点 ====
1. 提供了丰富的教学资源，如慕课、B站视频等。
2. 引入了线上线下相结合的教学模式。
3. 注重学生自学能力和思考能力的培养。
==== 存在问题 ====
1. 缺少基本的教学信息，如课程名称、适用对象等。
2. 内容设计不够具体，缺乏详细的章节规划和活动设计。
3. 行业动态和趋势部分缺乏实证依据，难以证明其准确性。
==== 改进建议 ====
1. 补充完整的教学基本信息。
2. 细化教学内容设计，制定详细的章节计划和活动方案。
3. 增强行业动态和趋势部分的内容真实性，提供更多具体数据和实例。</f>
        <v/>
      </c>
      <c r="J9" t="inlineStr">
        <is>
          <t>2025-04-16 09:47:49</t>
        </is>
      </c>
    </row>
    <row r="10">
      <c r="A10" t="n">
        <v>9</v>
      </c>
      <c r="B10" t="inlineStr">
        <is>
          <t>106.pdf</t>
        </is>
      </c>
      <c r="C10" t="inlineStr">
        <is>
          <t>已审核</t>
        </is>
      </c>
      <c r="D10" t="inlineStr">
        <is>
          <t>2025-04-16 10:09:40</t>
        </is>
      </c>
      <c r="E10" t="n">
        <v>86</v>
      </c>
      <c r="F10" t="inlineStr">
        <is>
          <t>通过  ==== 主要优点 ==== 1. 提供了较为完整的教学设计框架，关注学生的自主性和参与度。 2. 引入了混合式教学模式，并有相应的学习支持系统。 3. 注重通过多样化的方式开展教学和评价工作。  ==== 存在问题 ==== 1. 缺少具体的课程目标和教学大纲。 2. 部分教学内容和设计细节需要更加具体化和细化。 3. 信息的准确性和具体性有待加强。  ==== 改进建议 ==== 1. 明确课程目标并制定详细的教学大纲。 2. 具体化教学内容，增加知识点的深度和广度。 3. 增强信息的准确性和具体性，提供更多实证数据支持。 4. 进一步丰富和完善学习资源，特别是在实验和实践活动方面。</t>
        </is>
      </c>
      <c r="G10" t="inlineStr"/>
      <c r="H10" t="inlineStr">
        <is>
          <t>60d0b29363b145e989e7b5e983fa1cd4</t>
        </is>
      </c>
      <c r="I10">
        <f>=== 评分详情 ====
1. 文档完整性：18.0分
[具体分析理由和建议]
- 已经提供了全面的教学设计方案，包括学习支持服务和评价机制。
- 缺乏具体的课程目标、教学大纲、详细的教学计划等内容。
- 部分附件材料如具体的学习资源链接或其他文件未能提供，影响了文档的整体完整性。
2. 信息准确性：16.5分
[具体分析理由和建议]
- 提供的信息相对准确，但是部分内容没有确切的数据支撑，如学生满意度的具体数据。
- 混合式教学模式的具体实施细节不够详尽，难以评估其实际效果。
3. 教学内容与设计：17.5分
[具体分析理由和建议]
- 内容设计较为合理，能够促进学生自主学习和思考。
- 尚需进一步细化知识点讲解和练习环节的设计，确保理论与实践相结合。
4. 教学资源与支持：16.0分
[具体分析理由和建议]
- 提供了一定数量的教学资源，包括慕课视频和其他多媒体工具。
- 需要进一步丰富学习资源种类，特别是实验和实践活动的相关资料。
5. 教学效果与评价：18.0分
[具体分析理由和建议]
- 初步建立了多样化的评价体系，但仍需增加更多具体的评价指标和方法。
- 教学效果有待通过更详细的实证研究来验证。
==== 总评 ====
总分：86.0分
审核结果：通过
==== 主要优点 ====
1. 提供了较为完整的教学设计框架，关注学生的自主性和参与度。
2. 引入了混合式教学模式，并有相应的学习支持系统。
3. 注重通过多样化的方式开展教学和评价工作。
==== 存在问题 ====
1. 缺少具体的课程目标和教学大纲。
2. 部分教学内容和设计细节需要更加具体化和细化。
3. 信息的准确性和具体性有待加强。
==== 改进建议 ====
1. 明确课程目标并制定详细的教学大纲。
2. 具体化教学内容，增加知识点的深度和广度。
3. 增强信息的准确性和具体性，提供更多实证数据支持。
4. 进一步丰富和完善学习资源，特别是在实验和实践活动方面。</f>
        <v/>
      </c>
      <c r="J10" t="inlineStr">
        <is>
          <t>2025-04-16 09:47:58</t>
        </is>
      </c>
    </row>
    <row r="11">
      <c r="A11" t="n">
        <v>10</v>
      </c>
      <c r="B11" t="inlineStr">
        <is>
          <t>107.pdf</t>
        </is>
      </c>
      <c r="C11" t="inlineStr">
        <is>
          <t>已审核</t>
        </is>
      </c>
      <c r="D11" t="inlineStr">
        <is>
          <t>2025-04-16 10:10:00</t>
        </is>
      </c>
      <c r="E11" t="n">
        <v>85</v>
      </c>
      <c r="F11" t="inlineStr">
        <is>
          <t>通过  ==== 主要优点 ==== 1. 文档整体框架较为合理，涵盖多个关键模块。 2. 提供了多样化的学习资源和支持服务。 3. 注重将课程内容与实际应用相结合，有助于提升学生的实践能力和创新意识。  ==== 存在问题 ==== 1. 部分章节内容过于简略，需要进一步充实和完善。 2. 缺乏具体的教学目标和详细的教学计划。 3. 外部参考资料较少，影响了信息的可信度。  ==== 改进建议 ==== 1. 补充完整并细化各个章节的具体内容，特别是那些较为简略的部分。 2. 明确设定教学目标和详细的教学计划，确保教学进度合理有序。 3. 搜集更多权威性的外部参考资料，增强文档的专业性和可靠性。 4. 加入更多定性的评估数据，如考试成绩、作业完成率等，以更全面地评价教学效果。</t>
        </is>
      </c>
      <c r="G11" t="inlineStr"/>
      <c r="H11" t="inlineStr">
        <is>
          <t>a836ebb87baf44c7bfc7c7d9fd34c29d</t>
        </is>
      </c>
      <c r="I11">
        <f>=== 评分详情 ====
1. 文档完整性：17分
    具体分析理由和建议：文档整体结构较为清晰，涵盖了大多数所需的内容模块，但在一些细节上仍有欠缺，如缺少具体的教学目标描述、详细的教学计划等。建议补充完整各项具体内容，并确保所有附件材料齐全。
2. 信息准确性：18分
    具体分析理由和建议：提供的信息基本准确，但仍需进一步核实部分引用资料的真实性与权威性。建议增加更多的外部验证来源，确保信息的可靠性和准确性。
3. 教学内容与设计：16分
    具体分析理由和建议：教学内容有一定的深度和技术含量，但部分内容显得较为简略，没有充分展开。例如，对于“圆孔衍射”的讲解较为简略，需要更多详细的解释和实例分析。建议丰富和完善各知识点的阐述，增强课程内容的系统性和连贯性。
4. 教学资源与支持：18分
    具体分析理由和建议：已提供了多种学习支持服务和丰富的教学资源，能够满足不同层次的学生需求。但是，对于个别环节的具体操作方法描述不够详尽，建议提供更加细化的操作指南和示例，帮助学生更好地理解和掌握相关内容。
5. 教学效果与评价：18分
    具体分析理由和建议：从现有的反馈来看，学生对课程的整体评价较好，表明教学效果尚可。但缺少具体的定量评估数据，如考试成绩、作业完成情况等。建议加入更全面的效果评价指标，以便更客观地衡量教学成果。
==== 总评 ====
总分：85.3分
审核结果：通过
==== 主要优点 ====
1. 文档整体框架较为合理，涵盖多个关键模块。
2. 提供了多样化的学习资源和支持服务。
3. 注重将课程内容与实际应用相结合，有助于提升学生的实践能力和创新意识。
==== 存在问题 ====
1. 部分章节内容过于简略，需要进一步充实和完善。
2. 缺乏具体的教学目标和详细的教学计划。
3. 外部参考资料较少，影响了信息的可信度。
==== 改进建议 ====
1. 补充完整并细化各个章节的具体内容，特别是那些较为简略的部分。
2. 明确设定教学目标和详细的教学计划，确保教学进度合理有序。
3. 搜集更多权威性的外部参考资料，增强文档的专业性和可靠性。
4. 加入更多定性的评估数据，如考试成绩、作业完成率等，以更全面地评价教学效果。</f>
        <v/>
      </c>
      <c r="J11" t="inlineStr">
        <is>
          <t>2025-04-16 09:48:35</t>
        </is>
      </c>
    </row>
    <row r="12">
      <c r="A12" t="n">
        <v>11</v>
      </c>
      <c r="B12" t="inlineStr">
        <is>
          <t>108.pdf</t>
        </is>
      </c>
      <c r="C12" t="inlineStr">
        <is>
          <t>已审核</t>
        </is>
      </c>
      <c r="D12" t="inlineStr">
        <is>
          <t>2025-04-16 10:10:17</t>
        </is>
      </c>
      <c r="E12" t="n">
        <v>85</v>
      </c>
      <c r="F12" t="inlineStr">
        <is>
          <t>通过  ==== 主要优点 ==== 1. 文档结构相对完整，涵盖了多个方面的内容； 2. 提供了一定程度上的学习支持服务介绍，有助于学生的学习体验； 3. 注重知识的系统性和逻辑性，有利于学生的理解与掌握。  ==== 存在问题 ==== 1. 部分重要环节如审核标准与流程的细节描述缺失； 2. 缺少具体的教学资源和辅助工具的介绍； 3. 教学效果的评价缺乏具体的量化的指标。  ==== 改进建议 ==== 1. 补充完整的审核标准与流程及其具体内容； 2. 增加具体的教学资源和支持工具的介绍，特别是数字化资源； 3. 设计并实施有效的教学效果评价方案，包含定量分析手段。</t>
        </is>
      </c>
      <c r="G12" t="inlineStr"/>
      <c r="H12" t="inlineStr">
        <is>
          <t>ece30a4a2f2c409587b338367b8a5e96</t>
        </is>
      </c>
      <c r="I12">
        <f>=== 评分详情 ====
1. 文档完整性：18.0分
【具体分析理由和建议】文档整体较为完整，包含了必要的信息如板书设计、课程学习支持服务及学习评价等内容，但是缺少了部分内容如“审核标准与流程”的详细描述以及具体的附件材料。
2. 信息准确性：17.5分
【具体分析理由和建议】文档中提到的内容大多信息准确，但是缺乏具体的审核标准与流程细节以及详细的教学资源信息，这可能会影响信息的整体准确性。
3. 教学内容与设计：18.0分
【具体分析理由和建议】教学内容设计较为清晰，包括了知识回顾、理论讲解和实际应用等方面，并且突出了重点和难点，但是缺少更详细的课程结构和教学目标描述。
4. 教学资源与支持：16.0分
【具体分析理由和建议】教学资源方面提供了初步的支持服务介绍，但是没有详细介绍具体的多媒体资料、在线平台或其他辅助工具，使得资源显得不够丰富和完善。
5. 教学效果与评价：18.0分
【具体分析理由和建议】对于教学效果有一定的描述，但主要是定性的，缺乏具体的定量评价指标和数据分析，这影响了对其有效性的证明力度。
==== 总评 ====
总分：85.5分
审核结果：通过
==== 主要优点 ====
1. 文档结构相对完整，涵盖了多个方面的内容；
2. 提供了一定程度上的学习支持服务介绍，有助于学生的学习体验；
3. 注重知识的系统性和逻辑性，有利于学生的理解与掌握。
==== 存在问题 ====
1. 部分重要环节如审核标准与流程的细节描述缺失；
2. 缺少具体的教学资源和辅助工具的介绍；
3. 教学效果的评价缺乏具体的量化的指标。
==== 改进建议 ====
1. 补充完整的审核标准与流程及其具体内容；
2. 增加具体的教学资源和支持工具的介绍，特别是数字化资源；
3. 设计并实施有效的教学效果评价方案，包含定量分析手段。</f>
        <v/>
      </c>
      <c r="J12" t="inlineStr">
        <is>
          <t>2025-04-16 09:48:43</t>
        </is>
      </c>
    </row>
    <row r="13">
      <c r="A13" t="n">
        <v>12</v>
      </c>
      <c r="B13" t="inlineStr">
        <is>
          <t>109.pdf</t>
        </is>
      </c>
      <c r="C13" t="inlineStr">
        <is>
          <t>已审核</t>
        </is>
      </c>
      <c r="D13" t="inlineStr">
        <is>
          <t>2025-04-16 10:10:38</t>
        </is>
      </c>
      <c r="E13" t="n">
        <v>89</v>
      </c>
      <c r="F13" t="inlineStr">
        <is>
          <t>通过  ==== 主要优点 ==== 1. 教学设计详实，覆盖了多个方面的内容。 2. 针对学生的实际情况，采取了多种教学方法和工具。 3. 强调了学生参与的重要性，鼓励他们自主学习和探讨。  ==== 存在问题 ==== 1. 缺少具体的教学成果展示和教学反思。 2. 教学资源目录不全，缺少使用指南。 3. 缺乏系统的教学效果评估机制。  ==== 改进建议 ==== 1. 补充教学成果展示和教学反思部分。 2. 整理并完善提供的教学资源，提供使用指南。 3. 设立明确的教学效果评估标准，定期进行教学效果监测。</t>
        </is>
      </c>
      <c r="G13" t="inlineStr"/>
      <c r="H13" t="inlineStr">
        <is>
          <t>f17736709c604ba18ac7bbb888ad6434</t>
        </is>
      </c>
      <c r="I13">
        <f>=== 评分详情 ====
1. 文档完整性：17.0分
[具体分析理由和建议]
- 已经提供了详细的教学设计和计划，包括板书设计、知识点回顾、教学步骤以及学习支持服务等内容，但是缺少了具体的教学成果展示、教学反思或者教师的自我评价，这使得整体文档不够完备。建议增加这部分内容以增强文档完整性。
2. 信息准确性：19.0分
[具体分析理由和建议]
- 提供的内容较为准确，特别是对于教学设计和实施步骤的描述，没有明显的错误。然而，缺乏对学生作业成绩或者其他形式的学习成果的具体描述，可能影响信息的真实性验证。建议补充相关数据以增强信息的准确性。
3. 教学内容与设计：18.0分
[具体分析理由和建议]
- 教学内容涵盖了广泛的理论知识和实际应用，并且体现了循序渐进的设计思路，能够有效促进学生的理解与掌握。然而，缺少对具体章节内容深度和广度的详细规划，可能会导致部分内容过于表面化。建议进一步细化每节课的具体目标和教学内容。
4. 教学资源与支持：17.0分
[具体分析理由和建议]
- 提供了一定数量的教学资源，如视频链接、慕课资源等，这对于辅助教学是有帮助的。但是，缺乏详细的资源目录和使用指南，不利于教师和其他用户高效地利用这些资源。建议整理并提供一个清晰的资源列表及其使用说明。
5. 教学效果与评价：18.0分
[具体分析理由和建议]
- 有一定的教学效果描述，比如学生满意度提升、课堂互动情况等，但是缺少具体的评估指标和数据分析，难以全面评估教学效果。建议引入更多定量和定性的评价手段，更系统地收集和分析教学效果的数据。
==== 总评 ====
总分：89.0分
审核结果：通过
==== 主要优点 ====
1. 教学设计详实，覆盖了多个方面的内容。
2. 针对学生的实际情况，采取了多种教学方法和工具。
3. 强调了学生参与的重要性，鼓励他们自主学习和探讨。
==== 存在问题 ====
1. 缺少具体的教学成果展示和教学反思。
2. 教学资源目录不全，缺少使用指南。
3. 缺乏系统的教学效果评估机制。
==== 改进建议 ====
1. 补充教学成果展示和教学反思部分。
2. 整理并完善提供的教学资源，提供使用指南。
3. 设立明确的教学效果评估标准，定期进行教学效果监测。</f>
        <v/>
      </c>
      <c r="J13" t="inlineStr">
        <is>
          <t>2025-04-16 09:48:49</t>
        </is>
      </c>
    </row>
    <row r="14">
      <c r="A14" t="n">
        <v>13</v>
      </c>
      <c r="B14" t="inlineStr">
        <is>
          <t>11.pdf</t>
        </is>
      </c>
      <c r="C14" t="inlineStr">
        <is>
          <t>已审核</t>
        </is>
      </c>
      <c r="D14" t="inlineStr">
        <is>
          <t>2025-04-16 10:11:00</t>
        </is>
      </c>
      <c r="E14" t="n">
        <v>86</v>
      </c>
      <c r="F14" t="inlineStr">
        <is>
          <t>通过  ==== 主要优点 ==== 1. 教学内容设计系统且覆盖面广，有助于学生理解复杂概念。 2. 强调了学习支持服务的重要性，体现了对学生个性化需求的关注。 3. 注重结合现代教学手段和技术，提升了课堂互动性和趣味性。  ==== 存在问题 ==== 1. 缺乏具体的附件材料，影响整体完整性和可信度。 2. 外部链接的有效性需进一步核实，确保信息的准确性和可用性。 3. 教学效果的评估尚需更多实证数据的支持。  ==== 改进建议 ==== 1. 补充完整附件材料，特别是教学资源和详细的教学日程安排。 2. 核查并更新所有提供的外部链接，确保它们始终有效和可靠。 3. 收集并展示更多的教学反馈和成绩统计数据，以更加客观地评估教学效果。</t>
        </is>
      </c>
      <c r="G14" t="inlineStr"/>
      <c r="H14" t="inlineStr">
        <is>
          <t>9034a8e8a76e479d926e05fcd46dac0f</t>
        </is>
      </c>
      <c r="I14">
        <f>=== 评分详情 ====
1. 文档完整性：17.0分
[具体分析理由和建议]
- 已经提供了详细的课程设计和教学方案，包括教学内容、学习支持服务及学习评价等内容。
- 缺少具体的附件材料，例如教学资源的具体内容、详细的教学日程安排以及相关的教学成果证明等。
- 建议提供完整的附件材料，确保所有必要的文件都提交齐全，并且附有相关证据支撑教学成果的真实性。
2. 信息准确性：18.0分
[具体分析理由和建议]
- 提供了较为详尽的内容描述，没有明显的错误或矛盾之处。
- 部分信息如具体的教学资源链接可能需要进一步验证其有效性。
- 建议核查提供的所有外部链接的有效性和可靠性，确保信息的真实性和准确性。
3. 教学内容与设计：17.0分
[具体分析理由和建议]
- 教学内容涵盖面较广，涵盖了知识点回顾、理论讲解以及实际应用等多个方面。
- 内容设计较为系统，能够帮助学生逐步理解和掌握复杂的概念。
- 可以进一步细化各部分内容的具体实施细节，增强教学设计的实用性。
4. 教学资源与支持：16.0分
[具体分析理由和建议]
- 提供了一定数量的教学资源和服务支持，但具体内容和形式不够详细。
- 尚未充分展示具体的学习支持服务及其执行情况。
- 建议提供更为详细的教学资源列表和具体的实施计划，以便更好地支持学生的学习需求。
5. 教学效果与评价：18.0分
[具体分析理由和建议]
- 教学效果描述相对积极正面，反映出一定的教学成效。
- 没有详细的数据或案例支撑教学效果的具体表现。
- 建议收集并展示更多的教学反馈和成绩统计数据，以更全面地评估教学效果。
==== 总评 ====
总分：86.0分
审核结果：通过
==== 主要优点 ====
1. 教学内容设计系统且覆盖面广，有助于学生理解复杂概念。
2. 强调了学习支持服务的重要性，体现了对学生个性化需求的关注。
3. 注重结合现代教学手段和技术，提升了课堂互动性和趣味性。
==== 存在问题 ====
1. 缺乏具体的附件材料，影响整体完整性和可信度。
2. 外部链接的有效性需进一步核实，确保信息的准确性和可用性。
3. 教学效果的评估尚需更多实证数据的支持。
==== 改进建议 ====
1. 补充完整附件材料，特别是教学资源和详细的教学日程安排。
2. 核查并更新所有提供的外部链接，确保它们始终有效和可靠。
3. 收集并展示更多的教学反馈和成绩统计数据，以更加客观地评估教学效果。</f>
        <v/>
      </c>
      <c r="J14" t="inlineStr">
        <is>
          <t>2025-04-16 09:48:55</t>
        </is>
      </c>
    </row>
    <row r="15">
      <c r="A15" t="n">
        <v>14</v>
      </c>
      <c r="B15" t="inlineStr">
        <is>
          <t>110.pdf</t>
        </is>
      </c>
      <c r="C15" t="inlineStr">
        <is>
          <t>已审核</t>
        </is>
      </c>
      <c r="D15" t="inlineStr">
        <is>
          <t>2025-04-16 10:11:17</t>
        </is>
      </c>
      <c r="E15" t="n">
        <v>88</v>
      </c>
      <c r="F15" t="inlineStr">
        <is>
          <t>通过  ==== 主要优点 ==== 1. 提供了丰富的参考资料，有助于课程内容的准确性。 2. 明确指出了学习支持服务的形式和内容。 3. 包含了多样化的教学形式和学习路径。  ==== 存在问题 ==== 1. 部分基本信息缺失，如课程名称、授课教师姓名、学时安排等。 2. 教学内容设计不够详尽，缺乏具体的教学步骤和目标。 3. 缺乏具体的资源列表和技术支持措施。  ==== 改进建议 ==== 1. 补充和完善基本信息部分，确保所有必要信息都包含在内。 2. 加强教学内容的设计，制定详细的教学步骤和目标。 3. 列出具体的学习资源和支持手段，增强教学实施的可行性。</t>
        </is>
      </c>
      <c r="G15" t="inlineStr"/>
      <c r="H15" t="inlineStr">
        <is>
          <t>b4e59445ea3d457283ecb884e418840d</t>
        </is>
      </c>
      <c r="I15">
        <f>=== 评分详情 ====
1. 文档完整性：17.0分
   - 文件包含了板书设计、学习支持服务及学习评价等内容，但在文档完整性方面仍有欠缺，缺少一些必要的基本信息如课程名称、授课教师姓名、学时安排等。
2. 信息准确性：19.0分
   - 文中提供了多个来源的资料，包括期刊文章、视频链接和新闻报道，这些资料有助于信息的准确性验证。但由于部分内容未提供详细出处，因此略有扣分。
3. 教学内容与设计：18.0分
   - 提供了较为详细的板书设计，并明确了知识点的重点和难点。但是，教学内容的设计较为简略，没有更具体的教学步骤或教学目标描述。
4. 教学资源与支持：17.0分
   - 提供了线上和线下的教学形式说明以及学习支持服务的内容，但缺乏具体的资源列表和技术支持的具体措施。
5. 教学效果与评价：17.0分
   - 提到了学生满意度的变化和反馈，但没有具体的评价指标或方法来衡量教学效果，这使得教学效果的评价不够充分。
==== 总评 ====
总分：88.0分
审核结果：通过
==== 主要优点 ====
1. 提供了丰富的参考资料，有助于课程内容的准确性。
2. 明确指出了学习支持服务的形式和内容。
3. 包含了多样化的教学形式和学习路径。
==== 存在问题 ====
1. 部分基本信息缺失，如课程名称、授课教师姓名、学时安排等。
2. 教学内容设计不够详尽，缺乏具体的教学步骤和目标。
3. 缺乏具体的资源列表和技术支持措施。
==== 改进建议 ====
1. 补充和完善基本信息部分，确保所有必要信息都包含在内。
2. 加强教学内容的设计，制定详细的教学步骤和目标。
3. 列出具体的学习资源和支持手段，增强教学实施的可行性。</f>
        <v/>
      </c>
      <c r="J15" t="inlineStr">
        <is>
          <t>2025-04-16 09:49:02</t>
        </is>
      </c>
    </row>
    <row r="16">
      <c r="A16" t="n">
        <v>15</v>
      </c>
      <c r="B16" t="inlineStr">
        <is>
          <t>111.pdf</t>
        </is>
      </c>
      <c r="C16" t="inlineStr">
        <is>
          <t>已审核</t>
        </is>
      </c>
      <c r="D16" t="inlineStr">
        <is>
          <t>2025-04-16 10:11:35</t>
        </is>
      </c>
      <c r="E16" t="n">
        <v>86</v>
      </c>
      <c r="F16" t="inlineStr">
        <is>
          <t>通过  ==== 主要优点 ==== 1. 提供了丰富的教学资源和多样化的学习支持手段； 2. 注重利用现代信息技术辅助课堂教学； 3. 针对学生的实际需求制定了相应的学习支持服务计划。  ==== 存在问题 ==== 1. 教学内容设计不够细致，需要增加具体实施步骤和时间表； 2. 部分信息可能存在时效性问题，需定期更新验证； 3. 缺少详细的评估指标和具体的数据收集方法。  ==== 改进建议 ==== 1. 进一步细化教学内容的设计，包括具体实施步骤和时间表； 2. 确认并更新所有提供的资源链接，确保其有效性； 3. 明确具体的评估指标和数据收集方法，建立有效的教学效果评估机制。</t>
        </is>
      </c>
      <c r="G16" t="inlineStr"/>
      <c r="H16" t="inlineStr">
        <is>
          <t>d87551c186cf41e08cb12a1631a4a323</t>
        </is>
      </c>
      <c r="I16">
        <f>=== 评分详情 ====
1. 文档完整性：17.0分
【具体分析理由和建议】
文档总体信息较为详细，但在一些细节处仍存在缺失。例如，缺少具体的教学目标、预期的学习成果等描述性内容。同时，对于教学过程的具体实施步骤也有待进一步细化。
2. 信息准确性：18.0分
【具体分析理由和建议】
信息基本准确，但部分内容如“超分辨率光学显微技术”视频链接可能需确认其时效性和有效性，以防链接失效影响信息获取。
3. 教学内容与设计：17.0分
【具体分析理由和建议】
教学内容涵盖了多个方面，并有针对性地设定了学习支持服务，但由于缺乏具体的操作步骤和时间规划，使得教学设计略显粗糙。增加具体的时间表和操作指南将有助于提高设计质量。
4. 教学资源与支持：16.0分
【具体分析理由和建议】
提供了多种教学资源，包括慕课、视频等，但需确保所有资源均有效可用，并提供有效的访问路径。此外，可以考虑增加更多的在线交互工具，以增强学生的参与度。
5. 教学效果与评价：18.0分
【具体分析理由和建议】
提出了初步的教学效果评价方案，但缺少详细的评估指标和具体的数据收集方法。增加具体评估工具和方法能够更好地衡量教学效果。
==== 总评 ====
总分：86.0分
审核结果：通过
==== 主要优点 ====
1. 提供了丰富的教学资源和多样化的学习支持手段；
2. 注重利用现代信息技术辅助课堂教学；
3. 针对学生的实际需求制定了相应的学习支持服务计划。
==== 存在问题 ====
1. 教学内容设计不够细致，需要增加具体实施步骤和时间表；
2. 部分信息可能存在时效性问题，需定期更新验证；
3. 缺少详细的评估指标和具体的数据收集方法。
==== 改进建议 ====
1. 进一步细化教学内容的设计，包括具体实施步骤和时间表；
2. 确认并更新所有提供的资源链接，确保其有效性；
3. 明确具体的评估指标和数据收集方法，建立有效的教学效果评估机制。</f>
        <v/>
      </c>
      <c r="J16" t="inlineStr">
        <is>
          <t>2025-04-16 09:49:08</t>
        </is>
      </c>
    </row>
    <row r="17">
      <c r="A17" t="n">
        <v>16</v>
      </c>
      <c r="B17" t="inlineStr">
        <is>
          <t>112.pdf</t>
        </is>
      </c>
      <c r="C17" t="inlineStr">
        <is>
          <t>已审核</t>
        </is>
      </c>
      <c r="D17" t="inlineStr">
        <is>
          <t>2025-04-16 10:11:57</t>
        </is>
      </c>
      <c r="E17" t="n">
        <v>88</v>
      </c>
      <c r="F17" t="inlineStr">
        <is>
          <t>通过  ==== 主要优点 ==== 1. 结构清晰，逻辑性强； 2. 引用了高质量的教学资源和支持材料； 3. 教学设计体现了现代教育理念，注重学生主体地位。  ==== 存在问题 ==== 1. 部分内容表述不够详尽，需进一步充实； 2. 信息准确性和可靠性有待加强； 3. 教学资源多样性不足，需拓展多种形式的教学材料。  ==== 改进建议 ==== 1. 补充完善缺失的内容，特别是实验步骤和数据分析部分； 2. 核查并确认所有引用信息的真实性和权威性； 3. 增加多媒体教学资源，丰富教学手段，提升教学质量。</t>
        </is>
      </c>
      <c r="G17" t="inlineStr"/>
      <c r="H17" t="inlineStr">
        <is>
          <t>6deece8626e74411838c31ff223aeeef</t>
        </is>
      </c>
      <c r="I17">
        <f>=== 评分详情 ====
1. 文档完整性：17分
【具体分析理由和建议】文档整体结构清晰，涵盖了所需的基本要素，但在一些细节上存在缺失。例如，“圆孔衍射”、“单缝夫琅禾费衍射”的具体内容没有详细展开，缺少具体的实验步骤和数据分析。此外，对于“提高仪器分辨率的方法”描述过于简略，没有提供充分的理论依据和技术手段。建议进一步完善这些部分内容，并增加相关的实证资料和图表支持。
2. 信息准确性：19分
【具体分析理由和建议】信息较为准确，引用了多个来源的支持材料，如期刊文章、视频链接等。但是，部分信息的精确度有待提高，例如“中国高端仪器取得突破，光学显微镜的分辨率提高到60纳米！”这一条目可能缺乏具体的权威出处，可能会降低信息的整体可信度。建议核实所有引用信息的真实性并提供更多可靠的证据。
3. 教学内容与设计：16分
【具体分析理由和建议】教学设计合理，采用了线上线下相结合的方式，能够有效促进学生的学习积极性。不过，课程内容的设计还可以更加多样化，增加更多实际操作环节和案例分析，增强学生的动手能力和理解深度。另外，可以考虑加入更多的互动元素，如在线讨论区、实时问答系统等，以提高课堂活跃度和参与感。
4. 教学资源与支持：18分
【具体分析理由和建议】提供了丰富的教学资源，包括慕课视频、案例分析等。然而，目前提供的资源主要是静态的文字和图片形式，缺少音频、视频等多媒体素材，影响了教学效果。建议增加多样化的教学材料，利用多种媒体形式丰富教学内容，更好地吸引学生注意力。
5. 教学效果与评价：18分
【具体分析理由和建议】虽然提出了具体的评估方案，但在实施过程中还需要明确具体的评价指标和标准，以便更客观地衡量教学效果。建议细化评价体系，引入多元化评价方法，如同伴互评、自我反思等，全面评估学生的学习成果和发展情况。
==== 总评 ====
总分：88.3分
审核结果：通过
==== 主要优点 ====
1. 结构清晰，逻辑性强；
2. 引用了高质量的教学资源和支持材料；
3. 教学设计体现了现代教育理念，注重学生主体地位。
==== 存在问题 ====
1. 部分内容表述不够详尽，需进一步充实；
2. 信息准确性和可靠性有待加强；
3. 教学资源多样性不足，需拓展多种形式的教学材料。
==== 改进建议 ====
1. 补充完善缺失的内容，特别是实验步骤和数据分析部分；
2. 核查并确认所有引用信息的真实性和权威性；
3. 增加多媒体教学资源，丰富教学手段，提升教学质量。</f>
        <v/>
      </c>
      <c r="J17" t="inlineStr">
        <is>
          <t>2025-04-16 09:49:15</t>
        </is>
      </c>
    </row>
    <row r="18">
      <c r="A18" t="n">
        <v>17</v>
      </c>
      <c r="B18" t="inlineStr">
        <is>
          <t>113.pdf</t>
        </is>
      </c>
      <c r="C18" t="inlineStr">
        <is>
          <t>已审核</t>
        </is>
      </c>
      <c r="D18" t="inlineStr">
        <is>
          <t>2025-04-16 10:12:11</t>
        </is>
      </c>
      <c r="E18" t="n">
        <v>91</v>
      </c>
      <c r="F18" t="inlineStr">
        <is>
          <t>通过  ==== 主要优点 ==== 1. 整体结构清晰，内容详实。 2. 提供了多种教学资源和学习支持服务。 3. 注重将思政教育融入课程内容。  ==== 存在问题 ==== 1. 缺乏具体的审核记录和总结。 2. 实际教学效果的具体描述不足。 3. 部分细节信息不够充分。  ==== 改进建议 ==== 1. 补充具体的审核记录和总结部分，形成完整的审核流程。 2. 加强对学生学习效果的评估，提供更详细的反馈和改进措施。 3. 进一步细化和完善部分内容，如增加更多的具体实例和支持材料。</t>
        </is>
      </c>
      <c r="G18" t="inlineStr"/>
      <c r="H18" t="inlineStr">
        <is>
          <t>d9cdc7263ac64db1b9d5acb28dbffa6d</t>
        </is>
      </c>
      <c r="I18">
        <f>=== 评分详情 ====
1. 文档完整性：17分
- 课程内容较为详细，但缺少具体的审核记录和审核意见总结（14-17分区间），扣3分。
2. 信息准确性：18分
- 所有提供的信息均为正确，未发现错误之处。
3. 教学内容与设计：19分
- 教学内容涵盖了基础知识和实践环节，并设置了明确的教学目标（16-19分区间），扣1分。
4. 教学资源与支持：19分
- 提供了丰富的教学资源，包括慕课、案例等，并明确了学习支持服务的内容（16-19分区间）。
5. 教学效果与评价：18分
- 描述了预期的学习效果并提出了后续建设计划，但在实际效果方面描述较少（16-19分区间）。
==== 总评 ====
总分：91分
审核结果：通过
==== 主要优点 ====
1. 整体结构清晰，内容详实。
2. 提供了多种教学资源和学习支持服务。
3. 注重将思政教育融入课程内容。
==== 存在问题 ====
1. 缺乏具体的审核记录和总结。
2. 实际教学效果的具体描述不足。
3. 部分细节信息不够充分。
==== 改进建议 ====
1. 补充具体的审核记录和总结部分，形成完整的审核流程。
2. 加强对学生学习效果的评估，提供更详细的反馈和改进措施。
3. 进一步细化和完善部分内容，如增加更多的具体实例和支持材料。</f>
        <v/>
      </c>
      <c r="J18" t="inlineStr">
        <is>
          <t>2025-04-16 09:49:20</t>
        </is>
      </c>
    </row>
    <row r="19">
      <c r="A19" t="n">
        <v>18</v>
      </c>
      <c r="B19" t="inlineStr">
        <is>
          <t>114.pdf</t>
        </is>
      </c>
      <c r="C19" t="inlineStr">
        <is>
          <t>已审核</t>
        </is>
      </c>
      <c r="D19" t="inlineStr">
        <is>
          <t>2025-04-16 10:12:29</t>
        </is>
      </c>
      <c r="E19" t="n">
        <v>91</v>
      </c>
      <c r="F19" t="inlineStr">
        <is>
          <t>通过  ==== 主要优点 ==== 1. 提供了详实的教学计划和学习支持服务； 2. 教学内容丰富，涵盖了多方面的知识点； 3. 注重将思政教育与专业知识相结合。  ==== 存在问题 ==== 1. 缺少具体的审核标准、流程细节； 2. 部分信息不够详细，如教学资源和技术支持方面的具体措施； 3. 没有足够的教学效果和评估数据支撑。  ==== 改进建议 ==== 1. 补充完整的审核标准和流程细节； 2. 增加更多具体的支持服务和技术保障措施； 3. 收集并报告学生的学习反馈和评估结果。</t>
        </is>
      </c>
      <c r="G19" t="inlineStr"/>
      <c r="H19" t="inlineStr">
        <is>
          <t>58d6810d43d54c2984ea7074c746fd11</t>
        </is>
      </c>
      <c r="I19">
        <f>=== 评分详情 ====
1. 文档完整性：17分
[具体分析理由和建议]
- 已提供了详细的教学计划、学习支持和服务描述等内容，但缺少具体的审核标准、流程以及行业动态和趋势的具体细节。建议增加这些部分的内容以提升整体完整性。
2. 信息准确性：18分
[具体分析理由和建议]
- 提供的数据和引用资料相对准确，但在某些地方如审核标准和流程未提供具体细则，可能会影响信息的整体准确性。
3. 教学内容与设计：19分
[具体分析理由和建议]
- 教学内容设计合理，并包含多项创新元素，如混合式教学和思政教育相结合。但是部分内容较为简略，特别是关于具体教学目标和预期成果方面需进一步细化。
4. 教学资源与支持：18分
[具体分析理由和建议]
- 提供了丰富的教学资源和支持服务，包括慕课资源、案例分析等，但缺少关于技术支持和实际操作指导等方面的细节说明。
5. 教学效果与评价：19分
[具体分析理由和建议]
- 初步评估显示教学效果较好，但由于缺乏详细的反馈和评估数据，影响了这一方面的评分。建议增加具体的学生反馈和评估数据。
==== 总评 ====
总分：91.0分
审核结果：通过
==== 主要优点 ====
1. 提供了详实的教学计划和学习支持服务；
2. 教学内容丰富，涵盖了多方面的知识点；
3. 注重将思政教育与专业知识相结合。
==== 存在问题 ====
1. 缺少具体的审核标准、流程细节；
2. 部分信息不够详细，如教学资源和技术支持方面的具体措施；
3. 没有足够的教学效果和评估数据支撑。
==== 改进建议 ====
1. 补充完整的审核标准和流程细节；
2. 增加更多具体的支持服务和技术保障措施；
3. 收集并报告学生的学习反馈和评估结果。</f>
        <v/>
      </c>
      <c r="J19" t="inlineStr">
        <is>
          <t>2025-04-16 09:50:00</t>
        </is>
      </c>
    </row>
    <row r="20">
      <c r="A20" t="n">
        <v>19</v>
      </c>
      <c r="B20" t="inlineStr">
        <is>
          <t>115.pdf</t>
        </is>
      </c>
      <c r="C20" t="inlineStr">
        <is>
          <t>已审核</t>
        </is>
      </c>
      <c r="D20" t="inlineStr">
        <is>
          <t>2025-04-16 10:12:48</t>
        </is>
      </c>
      <c r="E20" t="n">
        <v>81</v>
      </c>
      <c r="F20" t="inlineStr">
        <is>
          <t>通过  ==== 主要优点 ==== 1. 提出了多项有效的教学策略，如线上线下相结合的方式。 2. 强调了对学生自主学习能力和创新意识的培养。 3. 关注了学生的学习体验和参与度的提升。  ==== 存在问题 ==== 1. 部分内容描述过于简略，缺乏详细的实证支撑。 2. 忽视了课程的长期跟踪评价机制及其实施效果。 3. 少量关键信息缺失，影响了整体的连贯性和深度。  ==== 改进建议 ==== 1. 补充缺失的关键内容，如课程的具体教学目标、预期达成的知识掌握程度等。 2. 加强对课程效果的评估，包括引入定量的数据收集和分析方法。 3. 优化教学设计，增加更多具体的实例来支持所提出的教学理念和技术手段。</t>
        </is>
      </c>
      <c r="G20" t="inlineStr"/>
      <c r="H20" t="inlineStr">
        <is>
          <t>2d96556f607f4a5f994a7f7fdcf704e7</t>
        </is>
      </c>
      <c r="I20">
        <f>=== 评分详情 ====
1. 文档完整性：17分
【具体分析理由和建议】文档整体结构较为清晰，但缺少了部分内容的具体描述，如课程的教学目标、预期的学习成果等。此外，对于某些模块的详细内容未能充分展开，例如思政教育标准下的具体实施细节不够详尽。
2. 信息准确性：16分
【具体分析理由和建议】现有的信息较为准确，但在核实某些具体内容方面还需要进一步确认。例如，引用文献的准确性和权威性有待验证，尤其是在没有参考信息知识库的前提下。
3. 教学内容与设计：16分
【具体分析理由和建议】教学内容涵盖了多个方面，并提出了创新性的教学方法，如线上线下的结合以及问题驱动等。然而，具体的教学环节细节较少，难以全面评估其设计的有效性。另外，对于跨学科的内容融合还不够深入。
4. 教学资源与支持：15分
【具体分析理由和建议】提供了一些教学资源和支持措施，如慕课资源和案例分享等，但是这些资源的具体形式和质量还需进一步明确。同时，对于个性化学习的支持和服务还显得不足。
5. 教学效果与评价：15分
【具体分析理由和建议】虽然提到了一些评价指标和改进计划，但缺乏详细的评价数据和实际效果展示。对于如何衡量学生的学习成效以及后期的教学改进措施还欠缺具体的描述。
==== 总评 ====
总分：81.0分
审核结果：通过
==== 主要优点 ====
1. 提出了多项有效的教学策略，如线上线下相结合的方式。
2. 强调了对学生自主学习能力和创新意识的培养。
3. 关注了学生的学习体验和参与度的提升。
==== 存在问题 ====
1. 部分内容描述过于简略，缺乏详细的实证支撑。
2. 忽视了课程的长期跟踪评价机制及其实施效果。
3. 少量关键信息缺失，影响了整体的连贯性和深度。
==== 改进建议 ====
1. 补充缺失的关键内容，如课程的具体教学目标、预期达成的知识掌握程度等。
2. 加强对课程效果的评估，包括引入定量的数据收集和分析方法。
3. 优化教学设计，增加更多具体的实例来支持所提出的教学理念和技术手段。</f>
        <v/>
      </c>
      <c r="J20" t="inlineStr">
        <is>
          <t>2025-04-16 09:50:35</t>
        </is>
      </c>
    </row>
    <row r="21">
      <c r="A21" t="n">
        <v>20</v>
      </c>
      <c r="B21" t="inlineStr">
        <is>
          <t>12.pdf</t>
        </is>
      </c>
      <c r="C21" t="inlineStr">
        <is>
          <t>已审核</t>
        </is>
      </c>
      <c r="D21" t="inlineStr">
        <is>
          <t>2025-04-16 10:13:06</t>
        </is>
      </c>
      <c r="E21" t="n">
        <v>80</v>
      </c>
      <c r="F21" t="inlineStr">
        <is>
          <t>通过  ==== 主要优点 ==== 1. 包含了多种多样的教学支持和服务措施； 2. 强调了混合式教学模式的应用以及课程思政的重要性； 3. 提供了丰富的教学资源和学习平台。  ==== 存在问题 ==== 1. 缺少具体的教学目标和课程大纲； 2. 实验实训安排和进度计划不清晰； 3. 部分信息来源可能不够可靠，需进一步核实。  ==== 改进建议 ==== 1. 明确教学目标并制定详细的课程大纲； 2. 补充实验实训安排和具体的进度计划； 3. 核实并增加更多权威和可靠的参考资料。</t>
        </is>
      </c>
      <c r="G21" t="inlineStr"/>
      <c r="H21" t="inlineStr">
        <is>
          <t>dbd41df88be34593b84e64692590ec49</t>
        </is>
      </c>
      <c r="I21">
        <f>=== 评分详情 ====
1. 文档完整性：14.0分
[具体分析理由和建议]
- 文件包含板书设计、审核标准与流程、行业动态与趋势等内容，但缺少具体的教学目标、课程大纲、实验实训安排以及详细的进度计划等重要信息，因此扣分。
2. 信息准确性：18.0分
[具体分析理由和建议]
- 提供了相关的链接资料，但是这些资料大多来源于互联网，其准确性和权威性有待验证，尤其是视频类资料，可能会出现失效或内容更新的问题。
3. 教学内容与设计：17.0分
[具体分析理由和建议]
- 涉及的知识点较为全面，包括单分子定位超分辨成像技术、圆孔衍射等，但在理论讲解与实际操作的结合方面描述较少，缺少具体的教学案例和实践活动的设计。
4. 教学资源与支持：16.0分
[具体分析理由和建议]
- 已提供了一些在线资源和学习工具，如慕课资源和学习动画，但这些资源的具体类型和使用情况没有详细说明，且缺少对学生个性化学习需求的支持方案。
5. 教学效果与评价：15.0分
[具体分析理由和建议]
- 提到了学生满意度调查的数据，并且提到了一些具体的改进措施，但在实际的教学效果评估方法和未来的教学质量保障机制等方面描述不够详尽。
==== 总评 ====
总分：80.0分
审核结果：通过
==== 主要优点 ====
1. 包含了多种多样的教学支持和服务措施；
2. 强调了混合式教学模式的应用以及课程思政的重要性；
3. 提供了丰富的教学资源和学习平台。
==== 存在问题 ====
1. 缺少具体的教学目标和课程大纲；
2. 实验实训安排和进度计划不清晰；
3. 部分信息来源可能不够可靠，需进一步核实。
==== 改进建议 ====
1. 明确教学目标并制定详细的课程大纲；
2. 补充实验实训安排和具体的进度计划；
3. 核实并增加更多权威和可靠的参考资料。</f>
        <v/>
      </c>
      <c r="J21" t="inlineStr">
        <is>
          <t>2025-04-16 09:50:43</t>
        </is>
      </c>
    </row>
    <row r="22">
      <c r="A22" t="n">
        <v>21</v>
      </c>
      <c r="B22" t="inlineStr">
        <is>
          <t>13.pdf</t>
        </is>
      </c>
      <c r="C22" t="inlineStr">
        <is>
          <t>已审核</t>
        </is>
      </c>
      <c r="D22" t="inlineStr">
        <is>
          <t>2025-04-16 10:13:26</t>
        </is>
      </c>
      <c r="E22" t="n">
        <v>90</v>
      </c>
      <c r="F22" t="inlineStr">
        <is>
          <t>通过  ==== 主要优点 ==== 1. 提供了详尽的教学框架和丰富的教学资源。 2. 注重学生自主学习能力和实践技能的培养。 3. 强调了课程与思政教育相结合的重要性。  ==== 存在问题 ==== 1. 实施细节不够具体，缺少时间表和具体步骤。 2. 缺乏实验数据和测试报告来证明所提方案的有效性。 3. 部分概念解释不够深入，需进一步扩展内容。  ==== 改进建议 ==== 1. 细化教学计划中的实施步骤，并制定详细的时间表。 2. 补充相关的实验数据和测试报告，以增强信息的准确性。 3. 进一步丰富和深化教学内容，尤其是在提高仪器分辨率的方法部分。</t>
        </is>
      </c>
      <c r="G22" t="inlineStr"/>
      <c r="H22" t="inlineStr">
        <is>
          <t>299161640fb04e5caf0dd8e31b3556c2</t>
        </is>
      </c>
      <c r="I22">
        <f>=== 评分详情 ====
1. 文档完整性：17分
具体分析理由和建议：文档中提供了较为详细的教学计划和一些支撑信息，但在实际教学活动中缺少具体的实施细节和时间规划，同时缺少一些必要的附件如课程大纲和教学日历。建议增加这些内容以提高整体完整性和可操作性。
2. 信息准确性：19分
具体分析理由和建议：提供的信息相对准确，但由于没有提供详细的实验数据或者测试报告来验证超分辨率光学显微镜的实际性能，因此在信息准确性方面有所欠缺。建议补充相关的实验数据和测试报告。
3. 教学内容与设计：18分
具体分析理由和建议：教学内容涵盖较全面，包括基础知识回顾、理论讲解以及实践应用，但部分内容略显简略，例如对于提高仪器分辨率的具体方法并未展开充分论述。建议进一步细化教学内容并提供更多实例。
4. 教学资源与支持：16分
具体分析理由和建议：虽然提供了多种在线资源供学生使用，但是缺乏详细的指导文件或者使用指南帮助学生更好地利用这些资源。建议编写相应的指导文档以便学生更有效地使用这些资源。
5. 教学效果与评价：18分
具体分析理由和建议：描述了预期的学习目标和达成路径，并提出了多样化的评价方式。然而，由于缺乏具体的实施情况反馈和评价结果，因此难以判断其实际有效性。建议定期收集学生的反馈并通过考试成绩等方式评估教学效果。
==== 总评 ====
总分：90.0分
审核结果：通过
==== 主要优点 ====
1. 提供了详尽的教学框架和丰富的教学资源。
2. 注重学生自主学习能力和实践技能的培养。
3. 强调了课程与思政教育相结合的重要性。
==== 存在问题 ====
1. 实施细节不够具体，缺少时间表和具体步骤。
2. 缺乏实验数据和测试报告来证明所提方案的有效性。
3. 部分概念解释不够深入，需进一步扩展内容。
==== 改进建议 ====
1. 细化教学计划中的实施步骤，并制定详细的时间表。
2. 补充相关的实验数据和测试报告，以增强信息的准确性。
3. 进一步丰富和深化教学内容，尤其是在提高仪器分辨率的方法部分。</f>
        <v/>
      </c>
      <c r="J22" t="inlineStr">
        <is>
          <t>2025-04-16 09:50:50</t>
        </is>
      </c>
    </row>
    <row r="23">
      <c r="A23" t="n">
        <v>22</v>
      </c>
      <c r="B23" t="inlineStr">
        <is>
          <t>14.pdf</t>
        </is>
      </c>
      <c r="C23" t="inlineStr">
        <is>
          <t>已审核</t>
        </is>
      </c>
      <c r="D23" t="inlineStr">
        <is>
          <t>2025-04-16 10:13:45</t>
        </is>
      </c>
      <c r="E23" t="n">
        <v>74</v>
      </c>
      <c r="F23" t="inlineStr">
        <is>
          <t>不通过  ==== 主要优点 ==== 1. 教学设计较为详细，涵盖了多个教学环节。 2. 提供了多种教学资源和学习支持服务，有利于学生的学习。 3. 注重学生主动性培养和社会责任感教育。  ==== 存在问题 ==== 1. 文档结构不完整，缺少一些关键信息。 2. 部分信息准确性有待提高，需增加更多细节。 3. 教学设计不够具体，缺乏明确的目标和计划。  ==== 改进建议 ==== 1. 补充完整的文档结构，包括教学目标、详细的教学计划等。 2. 增强信息的准确性，提供更多的细节和具体的数据。 3. 明确具体的教学目标和教学计划，使教学设计更加实际可行。</t>
        </is>
      </c>
      <c r="G23" t="inlineStr"/>
      <c r="H23" t="inlineStr">
        <is>
          <t>75bd0c41084146d6bcdbf6e8301a7415</t>
        </is>
      </c>
      <c r="I23">
        <f>=== 评分详情 ====
1. 文档完整性：14分
[具体分析理由和建议]
- 文档包含了一些必要的元素如板书设计、学习支持服务及学习评价等内容，但在细节上存在缺失。例如缺少完整的教学目标描述，以及具体的教学计划和时间表。建议补全这些部分，以便更全面地展示整个项目的框架。
2. 信息准确性：15分
[具体分析理由和建议]
- 提供的相关链接大多可以访问，信息看起来是准确的，但也有些链接没有提供具体日期或版本号，这可能影响信息的追溯性和准确性。建议增加日期和版本号等相关信息。
3. 教学内容与设计：16分
[具体分析理由和建议]
- 教学设计详细，包括知识点回顾、新知识讲解、难点解析等，整体逻辑清晰。但缺少具体的教学目标和详细的教学计划，使得教学设计不够具体。建议加入具体的目标和计划。
4. 教学资源与支持：14分
[具体分析理由和建议]
- 已经提供了丰富的教学资源和支持服务，如慕课资源、任务清单、直播互动等。但是缺少具体的资源列表和详细的支持方案，建议列出所有可用的教学资源并制定具体的支持方案。
5. 教学效果与评价：15分
[具体分析理由和建议]
- 提供了初步的学习效果评价机制，但缺乏详细的评价指标和实施步骤。建议细化评价体系，并明确评价的具体操作流程。
==== 总评 ====
总分：74.0分
审核结果：不通过
==== 主要优点 ====
1. 教学设计较为详细，涵盖了多个教学环节。
2. 提供了多种教学资源和学习支持服务，有利于学生的学习。
3. 注重学生主动性培养和社会责任感教育。
==== 存在问题 ====
1. 文档结构不完整，缺少一些关键信息。
2. 部分信息准确性有待提高，需增加更多细节。
3. 教学设计不够具体，缺乏明确的目标和计划。
==== 改进建议 ====
1. 补充完整的文档结构，包括教学目标、详细的教学计划等。
2. 增强信息的准确性，提供更多的细节和具体的数据。
3. 明确具体的教学目标和教学计划，使教学设计更加实际可行。</f>
        <v/>
      </c>
      <c r="J23" t="inlineStr">
        <is>
          <t>2025-04-16 09:50:58</t>
        </is>
      </c>
    </row>
    <row r="24">
      <c r="A24" t="n">
        <v>23</v>
      </c>
      <c r="B24" t="inlineStr">
        <is>
          <t>15.pdf</t>
        </is>
      </c>
      <c r="C24" t="inlineStr">
        <is>
          <t>已审核</t>
        </is>
      </c>
      <c r="D24" t="inlineStr">
        <is>
          <t>2025-04-16 10:14:04</t>
        </is>
      </c>
      <c r="E24" t="n">
        <v>91</v>
      </c>
      <c r="F24" t="inlineStr">
        <is>
          <t>通过  ==== 主要优点 ==== 1. 提供了详细的板书设计和学习支持服务计划。 2. 拥有丰富的教学资源和多元的学习支持形式。 3. 表达思路清晰，内容布局合理。  ==== 存在问题 ==== 1. 部分参考资料的具体信息不全，影响了信息的准确性和可信度。 2. 思政教育的相关标准和审核标准描述过于简略，未展开具体措施。 3. 教学效果和评价缺少具体的数据支持，缺乏实质性的评估依据。  ==== 改进建议 ==== 1. 详细列出所有参考资料的具体信息，包括书籍名称、作者、出版日期等。 2. 具体阐述思政教育的标准和审核标准，提供具体的实施数量和时间表。 3. 设计并实施有效的评估机制，收集数据以证明教学效果的实际改善情况。</t>
        </is>
      </c>
      <c r="G24" t="inlineStr"/>
      <c r="H24" t="inlineStr">
        <is>
          <t>6f88f5b775324323a6fa83b597b29510</t>
        </is>
      </c>
      <c r="I24">
        <f>=== 评分详情 ====
1. 文档完整性：17.0分
文档中详细列出了板书设计、学习支持服务及学习评价等内容，并提供了多个参考资料和视频链接，整体结构较为清晰。然而，“参考教材和参考课程资源”的部分内容缺失，缺少具体的书籍标题和作者等详细信息，未能全面涵盖所有所需资料。
2. 信息准确性：19.0分
提供的信息基本准确，但是部分引用的信息来源和具体内容略显模糊，如“中国高端仪器取得突破，光学显微镜的分辨率提高到 60 纳米！”的具体出处不详，难以验证其真实性。此外，“《数理统计》课程”的参考资料不够完整，建议进一步核实资料的真实性并提供详细信息。
3. 教学内容与设计：18.0分
板书设计和学习评价部分的内容较为具体，能够体现课程的设计意图。但在某些方面，如思政教育的标准和审核标准未充分展开，仅提供了框架性的描述，需更细化和充实。
4. 教学资源与支持：18.0分
提供了丰富的教学资源和学习支持服务描述，包括慕课资源、任务清单、线下教学活动等，但部分细节不够具体，例如没有详细说明在线下教学过程中是如何实施这些活动的，以及学习支持服务的效果如何。
5. 教学效果与评价：19.0分
虽然提到了一些改善措施和预期效果，但缺乏具体的评估指标和实际数据支持，使得对教学效果的评价显得有些空泛。
==== 总评 ====
总分：91.0分
审核结果：通过
==== 主要优点 ====
1. 提供了详细的板书设计和学习支持服务计划。
2. 拥有丰富的教学资源和多元的学习支持形式。
3. 表达思路清晰，内容布局合理。
==== 存在问题 ====
1. 部分参考资料的具体信息不全，影响了信息的准确性和可信度。
2. 思政教育的相关标准和审核标准描述过于简略，未展开具体措施。
3. 教学效果和评价缺少具体的数据支持，缺乏实质性的评估依据。
==== 改进建议 ====
1. 详细列出所有参考资料的具体信息，包括书籍名称、作者、出版日期等。
2. 具体阐述思政教育的标准和审核标准，提供具体的实施数量和时间表。
3. 设计并实施有效的评估机制，收集数据以证明教学效果的实际改善情况。</f>
        <v/>
      </c>
      <c r="J24" t="inlineStr">
        <is>
          <t>2025-04-16 09:51:03</t>
        </is>
      </c>
    </row>
    <row r="25">
      <c r="A25" t="n">
        <v>24</v>
      </c>
      <c r="B25" t="inlineStr">
        <is>
          <t>16.pdf</t>
        </is>
      </c>
      <c r="C25" t="inlineStr">
        <is>
          <t>已审核</t>
        </is>
      </c>
      <c r="D25" t="inlineStr">
        <is>
          <t>2025-04-16 10:14:26</t>
        </is>
      </c>
      <c r="E25" t="n">
        <v>82</v>
      </c>
      <c r="F25" t="inlineStr">
        <is>
          <t>通过  ==== 主要优点 ==== 1. 提供了详尽的教学内容和设计思路； 2. 涵盖了多种教学资源和学习支持服务； 3. 注重学生自主学习能力和批判性思考能力的培养。  ==== 存在问题 ==== 1. 缺乏具体的教学大纲、学生反馈和成绩记录； 2. 部分引用来源没有直接展示其具体内容； 3. 实践操作和技术细节描述不够充分。  ==== 改进建议 ==== 1. 补充详细的教学大纲并收集学生的反馈意见； 2. 对引用的视频和其他资料提供更多背景信息； 3. 加强对实践环节和教学效果的具体描述，包括实验报告、作业批改等； 4. 增加对学生学习成绩和课堂参与度的数据分析。</t>
        </is>
      </c>
      <c r="G25" t="inlineStr"/>
      <c r="H25" t="inlineStr">
        <is>
          <t>ac74191d712b46ea8ff4cfca692b62f0</t>
        </is>
      </c>
      <c r="I25">
        <f>=== 评分详情 ====
1. 文档完整性：17分
[具体分析理由和建议]
- 已经提供了详细的内容，包括教学目标、教学过程描述和学习评价方案，但缺少了具体的教学大纲、学生反馈和成绩记录等内容，特别是对于教学效果的具体数据和细节描述较少。可以增加更多具体实例和实际测试结果来增强文档的整体完整性。
2. 信息准确性：18分
[具体分析理由和建议]
- 提供的信息看起来是准确的，但是部分引用来源如视频链接没有直接展示其具体内容，这可能会影响信息的真实性和可信度。建议提供更详细的参考资料或直接摘录关键内容。
3. 教学内容与设计：16分
[具体分析理由和建议]
- 教学内容涵盖了重要的知识点和概念，并且尝试将理论与实践相结合，但在实际操作环节和技术细节方面描述较少，可能影响对学生理解的效果。建议进一步细化教学步骤和实验指导，以便更好地支持学生的学习过程。
4. 教学资源与支持：15分
[具体分析理由和建议]
- 提供了一定的教学资源和支持措施，但缺乏对这些资源使用的具体效果评估和学生参与情况的描述。建议增加更多关于学习支持服务的实际应用情况和学生反馈，以证明其有效性。
5. 教学效果与评价：16分
[具体分析理由和建议]
- 提到了一些学习支持服务的实施情况，但对于整体教学效果的评价不够全面和具体。建议加入更多的定量和定性的评价指标，比如学生作业成绩、考试表现、课堂参与度等数据，以及教师观察到的学生进步情况。
==== 总评 ====
总分：82.0分
审核结果：通过
==== 主要优点 ====
1. 提供了详尽的教学内容和设计思路；
2. 涵盖了多种教学资源和学习支持服务；
3. 注重学生自主学习能力和批判性思考能力的培养。
==== 存在问题 ====
1. 缺乏具体的教学大纲、学生反馈和成绩记录；
2. 部分引用来源没有直接展示其具体内容；
3. 实践操作和技术细节描述不够充分。
==== 改进建议 ====
1. 补充详细的教学大纲并收集学生的反馈意见；
2. 对引用的视频和其他资料提供更多背景信息；
3. 加强对实践环节和教学效果的具体描述，包括实验报告、作业批改等；
4. 增加对学生学习成绩和课堂参与度的数据分析。</f>
        <v/>
      </c>
      <c r="J25" t="inlineStr">
        <is>
          <t>2025-04-16 09:51:11</t>
        </is>
      </c>
    </row>
    <row r="26">
      <c r="A26" t="n">
        <v>25</v>
      </c>
      <c r="B26" t="inlineStr">
        <is>
          <t>17.pdf</t>
        </is>
      </c>
      <c r="C26" t="inlineStr">
        <is>
          <t>已审核</t>
        </is>
      </c>
      <c r="D26" t="inlineStr">
        <is>
          <t>2025-04-16 10:14:45</t>
        </is>
      </c>
      <c r="E26" t="n">
        <v>90</v>
      </c>
      <c r="F26" t="inlineStr">
        <is>
          <t>通过  ==== 主要优点 ==== 1. 整体结构较为合理，涵盖了教学过程的关键要素； 2. 提供了一定数量的学习资源，有助于增强教学效果； 3. 引入了多种教学形式，提高了学生的参与度。  ==== 存在问题 ==== 1. 部分内容描述不够详尽，尤其是关于学习支持和服务的具体实施细节； 2. 缺少具体的教学目标和预期成果； 3. 教学资源的丰富程度和实用性有待进一步验证。  ==== 改进建议 ==== 1. 补充详细的教学目标、学习支持计划及相关成效的描述； 2. 深入阐述每个教学环节的设计意图及其对学生学习的实际帮助； 3. 进一步充实教学资源列表，并举例说明各类资源的应用效果； 4. 加强对教学效果的数据收集与分析，形成更加系统的评估报告。</t>
        </is>
      </c>
      <c r="G26" t="inlineStr"/>
      <c r="H26" t="inlineStr">
        <is>
          <t>121c7fcd00044fa197da631a5173fd1d</t>
        </is>
      </c>
      <c r="I26">
        <f>=== 评分详情 ====
1. 文档完整性：17分
【具体分析理由和建议】文档整体结构较为清晰，但在一些细节方面存在问题，如缺少具体的教学目标描述、未详细说明导学、督学、促学的具体措施及其成效等内容。建议补充这些方面的具体内容。
2. 信息准确性：19分
【具体分析理由和建议】目前提供的信息基本准确，但部分内容表述不够精确，例如关于教学资源的具体内容较少，难以全面判断其丰富性和有效性。建议进一步核实并详细列出所有教学资源。
3. 教学内容与设计：18分
【具体分析理由和建议】教学内容设计较为合理，覆盖了基础知识回顾、理论讲解以及实际操作等多个环节，能够帮助学生系统地掌握知识。但是，对于难点和重点内容的教学设计还有待加强，例如如何更好地促进学生理解和运用所学知识。建议增加更多针对性练习和实例分析。
4. 教学资源与支持：17分
【具体分析理由和建议】文档中提到了一些在线资源，但没有详细介绍每种资源的适用场景和对学生学习的帮助作用。建议进一步细化说明各种资源的作用和优势，并提供相应的证据支持。
5. 教学效果与评价：18分
【具体分析理由和建议】虽然提到了一些具体的评价方法，但缺少详细的评价结果和分析。建议增加对历次教学活动的效果评估情况的总结，以便更客观地评价教学成果。
==== 总评 ====
总分：90.0分
审核结果：通过
==== 主要优点 ====
1. 整体结构较为合理，涵盖了教学过程的关键要素；
2. 提供了一定数量的学习资源，有助于增强教学效果；
3. 引入了多种教学形式，提高了学生的参与度。
==== 存在问题 ====
1. 部分内容描述不够详尽，尤其是关于学习支持和服务的具体实施细节；
2. 缺少具体的教学目标和预期成果；
3. 教学资源的丰富程度和实用性有待进一步验证。
==== 改进建议 ====
1. 补充详细的教学目标、学习支持计划及相关成效的描述；
2. 深入阐述每个教学环节的设计意图及其对学生学习的实际帮助；
3. 进一步充实教学资源列表，并举例说明各类资源的应用效果；
4. 加强对教学效果的数据收集与分析，形成更加系统的评估报告。</f>
        <v/>
      </c>
      <c r="J26" t="inlineStr">
        <is>
          <t>2025-04-16 09:51:20</t>
        </is>
      </c>
    </row>
    <row r="27">
      <c r="A27" t="n">
        <v>26</v>
      </c>
      <c r="B27" t="inlineStr">
        <is>
          <t>18.pdf</t>
        </is>
      </c>
      <c r="C27" t="inlineStr">
        <is>
          <t>已审核</t>
        </is>
      </c>
      <c r="D27" t="inlineStr">
        <is>
          <t>2025-04-16 10:15:04</t>
        </is>
      </c>
      <c r="E27" t="n">
        <v>89</v>
      </c>
      <c r="F27" t="inlineStr">
        <is>
          <t>通过  ==== 主要优点 ==== 1. 提供了丰富的学习资源和服务。 2. 注重学生的主动参与和实践能力培养。 3. 引入了多媒体教学手段，有助于增强教学效果。  ==== 存在问题 ==== 1. 内容细节不够详尽，尤其是实验操作步骤等方面。 2. 缺少具体的数据支撑和实例分析。 3. 缺乏明确的考核机制和评估标准。  ==== 改进建议 ==== 1. 补充完整的课程大纲和详细的教学日程。 2. 进一步细化教学内容，特别是实验操作步骤等方面的描述。 3. 设定明确的评估标准和考核机制。</t>
        </is>
      </c>
      <c r="G27" t="inlineStr"/>
      <c r="H27" t="inlineStr">
        <is>
          <t>397608f76f924be699271a4deafd4d5e</t>
        </is>
      </c>
      <c r="I27">
        <f>=== 评分详情 ====
1. 文档完整性：17分
文档中有明确的教学目标和计划，并提供了具体的实施步骤，但是缺少了如课程大纲、详细的教学日程表等内容，因此扣分为17分。建议增加详细的课程大纲和教学日程表，以便更全面地展示整个课程的设计与规划。
2. 信息准确性：19分
课程内容较为准确，能够反映出当前教学的趋势和需求，但是对于一些概念性的描述不够严谨，比如“艾里斑的半角宽度”的定义没有直接引用文献来源，建议进一步核实并确认信息来源的权威性。
3. 教学内容与设计：18分
提供的教学内容覆盖较广，包括理论知识和实际操作技能的训练，但部分内容显得过于简略，例如“提高仪器分辨率的方法”只是提到了两种方法，并未详细介绍每种方法的具体操作步骤，建议增加这部分的内容详尽度。
4. 教学资源与支持：18分
提供的学习支持服务详细，包括线上慕课资源和线下教学活动的有机结合，但是缺乏具体的学习工具推荐和支持平台的选择，建议增加更多具体的资源链接和平台选择，以方便学生获取。
5. 教学效果与评价：17分
虽然提供了多样化的学习支持服务，但是在教学效果方面缺少具体的评估指标和方法，以及对于预期达到的效果描述也不够清晰，建议设定具体的评估指标，并制定相应的评价方案。
==== 总评 ====
总分：89分
审核结果：通过
==== 主要优点 ====
1. 提供了丰富的学习资源和服务。
2. 注重学生的主动参与和实践能力培养。
3. 引入了多媒体教学手段，有助于增强教学效果。
==== 存在问题 ====
1. 内容细节不够详尽，尤其是实验操作步骤等方面。
2. 缺少具体的数据支撑和实例分析。
3. 缺乏明确的考核机制和评估标准。
==== 改进建议 ====
1. 补充完整的课程大纲和详细的教学日程。
2. 进一步细化教学内容，特别是实验操作步骤等方面的描述。
3. 设定明确的评估标准和考核机制。</f>
        <v/>
      </c>
      <c r="J27" t="inlineStr">
        <is>
          <t>2025-04-16 09:51:26</t>
        </is>
      </c>
    </row>
    <row r="28">
      <c r="A28" t="n">
        <v>27</v>
      </c>
      <c r="B28" t="inlineStr">
        <is>
          <t>19.pdf</t>
        </is>
      </c>
      <c r="C28" t="inlineStr">
        <is>
          <t>已审核</t>
        </is>
      </c>
      <c r="D28" t="inlineStr">
        <is>
          <t>2025-04-16 10:15:25</t>
        </is>
      </c>
      <c r="E28" t="n">
        <v>87</v>
      </c>
      <c r="F28" t="inlineStr">
        <is>
          <t>通过  ==== 主要优点 ==== 1. 课程结构较为完整，涵盖了多个方面的内容。 2. 强调了线上线下相结合的学习支持方式。 3. 注重培养学生的主动学习能力和解决实际问题的能力。  ==== 存在问题 ==== 1. 缺乏具体的教学目标和详细的教学活动设计。 2. 教学内容过于笼统，缺少针对性的设计。 3. 未能提供充分的证据证明信息的准确性和有效性。  ==== 改进建议 ==== 1. 明确设定具体的教学目标，并制定详细的教学活动计划。 2. 加强课程内容的具体设计，确保每一部分内容都能有效达成教学目标。 3. 引用更多的学术文献和专业资料来支持课程内容的有效性。 4. 设计定性的和定量的教学评估方法，定期收集和分析教学效果。</t>
        </is>
      </c>
      <c r="G28" t="inlineStr"/>
      <c r="H28" t="inlineStr">
        <is>
          <t>95b1e44d4be442c3a97b3a9c854c1980</t>
        </is>
      </c>
      <c r="I28">
        <f>=== 评分详情 ====
1. 文档完整性：16.0分
[具体分析理由和建议]
- 课程内容较为详细，包括了学习支持服务、学习评价等内容。
- 缺少一些具体的教学设计细节，如教学目标、教学策略的具体描述等。
- 没有提供详细的课程大纲或者具体的教学计划，影响整体文档的完整性。
2. 信息准确性：18.0分
[具体分析理由和建议]
- 提供的信息基本准确，但在某些地方没有具体的数据支撑。
- 如缺少具体的教学资源链接和实际使用的工具列表。
- 需要更多地引用外部权威资料以增强可信度。
3. 教学内容与设计：17.0分
[具体分析理由和建议]
- 内容覆盖较全面，但缺乏具体的教学活动设计。
- 课程设计中提到的知识回顾环节较为简单，可以增加更多互动元素。
- 教学内容的设计可以更紧密地围绕学生的实际情况展开。
4. 教学资源与支持：18.0分
[具体分析理由和建议]
- 列出了多种学习支持和服务形式，包括线上和线下的结合。
- 可以进一步细化每个环节的具体实施步骤和支持手段。
- 提供更多的在线学习资源链接会更有帮助。
5. 教学效果与评价：17.0分
[具体分析理由和建议]
- 提到了课程的效果和改进计划，但缺乏定量的评估指标。
- 需要有具体的评估方法和周期，以便跟踪教学效果的变化。
- 可以引入学生反馈机制，收集并分析学生的意见和建议。
==== 总评 ====
总分：87.0分
审核结果：通过
==== 主要优点 ====
1. 课程结构较为完整，涵盖了多个方面的内容。
2. 强调了线上线下相结合的学习支持方式。
3. 注重培养学生的主动学习能力和解决实际问题的能力。
==== 存在问题 ====
1. 缺乏具体的教学目标和详细的教学活动设计。
2. 教学内容过于笼统，缺少针对性的设计。
3. 未能提供充分的证据证明信息的准确性和有效性。
==== 改进建议 ====
1. 明确设定具体的教学目标，并制定详细的教学活动计划。
2. 加强课程内容的具体设计，确保每一部分内容都能有效达成教学目标。
3. 引用更多的学术文献和专业资料来支持课程内容的有效性。
4. 设计定性的和定量的教学评估方法，定期收集和分析教学效果。</f>
        <v/>
      </c>
      <c r="J28" t="inlineStr">
        <is>
          <t>2025-04-16 09:52:25</t>
        </is>
      </c>
    </row>
    <row r="29">
      <c r="A29" t="n">
        <v>28</v>
      </c>
      <c r="B29" t="inlineStr">
        <is>
          <t>2.pdf</t>
        </is>
      </c>
      <c r="C29" t="inlineStr">
        <is>
          <t>已审核</t>
        </is>
      </c>
      <c r="D29" t="inlineStr">
        <is>
          <t>2025-04-16 10:15:45</t>
        </is>
      </c>
      <c r="E29" t="n">
        <v>84</v>
      </c>
      <c r="F29" t="inlineStr">
        <is>
          <t>通过  ==== 主要优点 ==== 1. 提供了较为完整的教学计划框架，覆盖了知识点的前后衔接； 2. 注重学生主动参与和实践能力的培养，引入了多种形式的教学手段； 3. 强调了课程与思政教育的结合，有助于提升学生的思想道德素质。  ==== 存在问题 ==== 1. 教学设计具体内容不够细化，缺乏具体的教学目标和步骤描述； 2. 部分信息来源和引用不够直接相关，需进一步核实和调整； 3. 缺少具体的学习资源和技术支持细节，尤其是互动工具方面的支撑不够充分。  ==== 改进建议 ==== 1. 补充具体的教学目标和详细的教学实施步骤，确保教学设计的连贯性； 2. 核实并优化信息引用部分，确保内容直接服务于教学目的； 3. 详细介绍具体的学习支持服务及其技术平台，增强教学实施的实际可行性。</t>
        </is>
      </c>
      <c r="G29" t="inlineStr"/>
      <c r="H29" t="inlineStr">
        <is>
          <t>292c062ca4ad49718e73d8fc2285ae34</t>
        </is>
      </c>
      <c r="I29">
        <f>=== 评分详情 ====
1. 文档完整性：17.0分
   具体分析理由和建议：文档提供了较为详细的教学计划和部分内容描述，但在一些方面如具体的教学目标、详细的教学实施步骤等方面缺少相关信息，影响了整体完整性。建议补充具体的教学目标以及详细的教学实施步骤，以便更全面地展示教学设计的整体框架。
2. 信息准确性：18.0分
   具体分析理由和建议：提供的信息大体准确，但部分引用的内容没有直接关联，例如“激光”显微镜的相关链接。建议核实所有引用信息的真实性和相关性，并增加直接相关的内部一致性检验。
3. 教学内容与设计：17.5分
   具体分析理由和建议：教学内容涵盖了基础知识回顾、理论讲解以及实际操作的指导思路，体现了较好的系统性。但具体到每个章节的教学目标不够清晰，建议细化每节的教学目标并明确其达成路径。
4. 教学资源与支持：16.5分
   具体分析理由和建议：已经提供了一些在线资源和学习支持服务，如慕课资源、教学案例等，但缺乏具体的互动工具和技术平台的支持细节，建议补充更多具体的学习支持服务内容。
5. 教学效果与评价：15.5分
   具体分析理由和建议：虽然提到了学习支持服务的具体措施，但对于教学效果的评估和未来的改进计划不够详尽，建议提供更为系统的教学效果跟踪机制和持续改进的具体方案。
==== 总评 ====
总分：84.5分
审核结果：通过
==== 主要优点 ====
1. 提供了较为完整的教学计划框架，覆盖了知识点的前后衔接；
2. 注重学生主动参与和实践能力的培养，引入了多种形式的教学手段；
3. 强调了课程与思政教育的结合，有助于提升学生的思想道德素质。
==== 存在问题 ====
1. 教学设计具体内容不够细化，缺乏具体的教学目标和步骤描述；
2. 部分信息来源和引用不够直接相关，需进一步核实和调整；
3. 缺少具体的学习资源和技术支持细节，尤其是互动工具方面的支撑不够充分。
==== 改进建议 ====
1. 补充具体的教学目标和详细的教学实施步骤，确保教学设计的连贯性；
2. 核实并优化信息引用部分，确保内容直接服务于教学目的；
3. 详细介绍具体的学习支持服务及其技术平台，增强教学实施的实际可行性。</f>
        <v/>
      </c>
      <c r="J29" t="inlineStr">
        <is>
          <t>2025-04-16 09:52:31</t>
        </is>
      </c>
    </row>
    <row r="30">
      <c r="A30" t="n">
        <v>29</v>
      </c>
      <c r="B30" t="inlineStr">
        <is>
          <t>20.pdf</t>
        </is>
      </c>
      <c r="C30" t="inlineStr">
        <is>
          <t>已审核</t>
        </is>
      </c>
      <c r="D30" t="inlineStr">
        <is>
          <t>2025-04-16 10:16:02</t>
        </is>
      </c>
      <c r="E30" t="n">
        <v>89</v>
      </c>
      <c r="F30" t="inlineStr">
        <is>
          <t>通过  ==== 主要优点 ==== 1. 提供了较为全面的教学内容概述和设计方案。 2. 强调了学生主动参与和实践能力的重要性。 3. 注重将课程内容与思政教育相结合，实现了知识传授与价值塑造的统一。  ==== 存在问题 ==== 1. 文档结构和细节上有一定缺失。 2. 部分信息描述不够准确和具体。 3. 缺少详细的评价机制和教学资源列表。  ==== 改进建议 ==== 1. 进一步完善文档结构，补充缺失的具体内容和细节。 2. 提供更准确的信息来源和验证方法。 3. 列出详细的资源清单及其用途，并明确评价指标和方法。</t>
        </is>
      </c>
      <c r="G30" t="inlineStr"/>
      <c r="H30" t="inlineStr">
        <is>
          <t>910aa9cb0e6741f883503afc565b0cd1</t>
        </is>
      </c>
      <c r="I30">
        <f>=== 评分详情 ====
1. 文档完整性：17分
虽然文档提供了较为详尽的内容，但在文档结构和细节上仍有一些缺失，例如缺少某些具体的教学资源链接或详细的教学实施计划。建议进一步完善文档结构，增加必要的附件材料。
2. 信息准确性：18分
文档中的信息整体上比较准确，但也存在一些模糊不清的地方，如缺少某些具体内容的确切描述。建议提供更精确的信息来源和验证方法。
3. 教学内容与设计：19分
文档对教学内容的设计相对合理，但对于部分难点内容的解决策略不够清晰。建议细化教学内容的设计方案，并提供更多的实际操作示例。
4. 教学资源与支持：17分
文档提到了一些教学资源和服务，但并未详细列出所有可用的资源和支持手段。建议进一步列出详细的资源清单及其用途。
5. 教学效果与评价：18分
文档描述了预期的教学效果，但没有提供具体的评价指标或方法。建议增加具体的评价工具和方法，以便更好地衡量教学效果。
==== 总评 ====
总分：89分
审核结果：通过
==== 主要优点 ====
1. 提供了较为全面的教学内容概述和设计方案。
2. 强调了学生主动参与和实践能力的重要性。
3. 注重将课程内容与思政教育相结合，实现了知识传授与价值塑造的统一。
==== 存在问题 ====
1. 文档结构和细节上有一定缺失。
2. 部分信息描述不够准确和具体。
3. 缺少详细的评价机制和教学资源列表。
==== 改进建议 ====
1. 进一步完善文档结构，补充缺失的具体内容和细节。
2. 提供更准确的信息来源和验证方法。
3. 列出详细的资源清单及其用途，并明确评价指标和方法。</f>
        <v/>
      </c>
      <c r="J30" t="inlineStr">
        <is>
          <t>2025-04-16 09:52:36</t>
        </is>
      </c>
    </row>
    <row r="31">
      <c r="A31" t="n">
        <v>30</v>
      </c>
      <c r="B31" t="inlineStr">
        <is>
          <t>21.pdf</t>
        </is>
      </c>
      <c r="C31" t="inlineStr">
        <is>
          <t>已审核</t>
        </is>
      </c>
      <c r="D31" t="inlineStr">
        <is>
          <t>2025-04-16 10:16:16</t>
        </is>
      </c>
      <c r="E31" t="n">
        <v>81</v>
      </c>
      <c r="F31" t="inlineStr">
        <is>
          <t>通过  ==== 主要优点 ==== 1. 提供了详细的教学计划和教学目标。 2. 涵盖了多种教学方法和技术的应用。 3. 注重学生的主动参与和社会责任感培养。  ==== 存在问题 ==== 1. 缺少必要的附件材料。 2. 部分内容描述不够详尽，缺乏具体的数据支撑。 3. 缺乏具体的教学效果评价机制和反馈。  ==== 改进建议 ==== 1. 补充必要的附件材料，如完整的课程大纲、教学视频等。 2. 进一步细化并充实教学内容和设计，增加更多的实例和数据支持。 3. 设立具体的评价指标和反馈机制，定期收集和分析学生的学习效果。</t>
        </is>
      </c>
      <c r="G31" t="inlineStr"/>
      <c r="H31" t="inlineStr">
        <is>
          <t>83a6db86392c41d7a1b7340131e7adf8</t>
        </is>
      </c>
      <c r="I31">
        <f>=== 评分详情 ====
1. 文档完整性：17.0分
已提供详细的教学计划和部分教学支持信息，但缺少一些必要的附件材料。
2. 信息准确性：18.0分
提供的信息基本准确，但由于部分内容不够详尽，影响了整体的准确性评分。
3. 教学内容与设计：16.0分
教学内容较为清晰，涵盖了基础知识和实际应用，但在某些细节上还需进一步优化和完善。
4. 教学资源与支持：15.0分
已经提供了丰富的教学资源和一定的学习支持，但仍需增加更多具体的实施细节。
5. 教学效果与评价：16.0分
虽然描述了预期的效果，但缺少具体的评价指标和反馈机制，难以全面评估教学效果。
==== 总评 ====
总分：81.0分
审核结果：通过
==== 主要优点 ====
1. 提供了详细的教学计划和教学目标。
2. 涵盖了多种教学方法和技术的应用。
3. 注重学生的主动参与和社会责任感培养。
==== 存在问题 ====
1. 缺少必要的附件材料。
2. 部分内容描述不够详尽，缺乏具体的数据支撑。
3. 缺乏具体的教学效果评价机制和反馈。
==== 改进建议 ====
1. 补充必要的附件材料，如完整的课程大纲、教学视频等。
2. 进一步细化并充实教学内容和设计，增加更多的实例和数据支持。
3. 设立具体的评价指标和反馈机制，定期收集和分析学生的学习效果。</f>
        <v/>
      </c>
      <c r="J31" t="inlineStr">
        <is>
          <t>2025-04-16 09:52:48</t>
        </is>
      </c>
    </row>
    <row r="32">
      <c r="A32" t="n">
        <v>31</v>
      </c>
      <c r="B32" t="inlineStr">
        <is>
          <t>22.pdf</t>
        </is>
      </c>
      <c r="C32" t="inlineStr">
        <is>
          <t>已审核</t>
        </is>
      </c>
      <c r="D32" t="inlineStr">
        <is>
          <t>2025-04-16 10:16:37</t>
        </is>
      </c>
      <c r="E32" t="n">
        <v>96</v>
      </c>
      <c r="F32" t="inlineStr">
        <is>
          <t>通过  ==== 主要优点 ==== 1. 明确指出了学习支持服务的方式和模式。 2. 强调了价值引领与知识传授相结合的重要性。 3. 提供了丰富的教学资源并说明了其应用方式。  ==== 存在问题 ==== 1. 缺少详细的教学内容和设计细节。 2. 缺乏具体的评价标准和成绩评定方式。 3. 教学效果评估的数据不足，难以验证结论的有效性。  ==== 改进建议 ==== 1. 补充详细的教学内容和设计细节，包括教学目标、教学进度计划、预期达成的学习成果等。 2. 完善教学评价方案，制定具体的评价指标和成绩评定方式。 3. 加强教学效果的评估，收集更多的数据以验证教学效果的真实性。</t>
        </is>
      </c>
      <c r="G32" t="inlineStr"/>
      <c r="H32" t="inlineStr">
        <is>
          <t>bb7aa8b2729f4f9db642a4114a1abd77</t>
        </is>
      </c>
      <c r="I32">
        <f>=== 评分详情 ====
1. 文档完整性：17分
[具体分析理由和建议]
- 学习支持服务及学习评价部分详细描述了具体的实施方式和成效，这部分较为完整；
- 但是缺少了一些关键的教学内容如教学目标、教学进度计划、预期达成的学习成果等；
- 缺少详细的教学评价标准和具体的成绩评定方式；
- 部分信息不够清晰，例如“8. 学习支持服务及学习评价”中提到的“学术前沿，最新科学应用引导学生扩展视野，激发学生探究兴趣”的具体内容没有展开说明。
2. 信息准确性：18分
[具体分析理由和建议]
- 已有的信息都是准确无误的；
- 没有足够的证据证明所有引用的内容都经过核实。
3. 教学内容与设计：16分
[具体分析理由和建议]
- 提到了一些教学设计的理念，比如问题驱动、小组合作探究等，这些理念较为先进；
- 缺乏具体的教学内容和设计细节，如章节划分、知识点讲解等；
- 教学内容与设计的整体逻辑性和系统性有待加强。
4. 教学资源与支持：19分
[具体分析理由和建议]
- 列出了多种教学资源，并说明了在线资源的应用情况；
- 缺少对资源的具体利用方式和效果的描述；
- 学生反馈较少，难以全面评估实际的效果。
5. 教学效果与评价：18分
[具体分析理由和建议]
- 描述了学生满意度的提升以及对学生吸引力增强的认识；
- 缺乏具体的评价指标和方法；
- 教学效果的评估数据不足，难以验证结论的有效性。
==== 总评 ====
总分：96.7分
审核结果：通过
==== 主要优点 ====
1. 明确指出了学习支持服务的方式和模式。
2. 强调了价值引领与知识传授相结合的重要性。
3. 提供了丰富的教学资源并说明了其应用方式。
==== 存在问题 ====
1. 缺少详细的教学内容和设计细节。
2. 缺乏具体的评价标准和成绩评定方式。
3. 教学效果评估的数据不足，难以验证结论的有效性。
==== 改进建议 ====
1. 补充详细的教学内容和设计细节，包括教学目标、教学进度计划、预期达成的学习成果等。
2. 完善教学评价方案，制定具体的评价指标和成绩评定方式。
3. 加强教学效果的评估，收集更多的数据以验证教学效果的真实性。</f>
        <v/>
      </c>
      <c r="J32" t="inlineStr">
        <is>
          <t>2025-04-16 09:52:54</t>
        </is>
      </c>
    </row>
    <row r="33">
      <c r="A33" t="n">
        <v>32</v>
      </c>
      <c r="B33" t="inlineStr">
        <is>
          <t>23.pdf</t>
        </is>
      </c>
      <c r="C33" t="inlineStr">
        <is>
          <t>已审核</t>
        </is>
      </c>
      <c r="D33" t="inlineStr">
        <is>
          <t>2025-04-16 10:16:57</t>
        </is>
      </c>
      <c r="E33" t="n">
        <v>83</v>
      </c>
      <c r="F33" t="inlineStr">
        <is>
          <t>通过  ==== 主要优点 ==== 1. 提供了较为详尽的教学设计方案和学习支持服务。 2. 引入了多种教学创新方法，能够有效促进学生主动参与学习。 3. 拥有多样化的教学资源，满足了不同的教学需求。  ==== 存在问题 ==== 1. 部分内容过于简略，未能充分展开。 2. 缺少详细的教学目标、学习目标以及完整的课程大纲。 3. 缺乏对学生反馈和成绩的具体数据支持。  ==== 改进建议 ==== 1. 补充详细的教学目标和学习目标，并提供完整的课程大纲。 2. 进一步细化每一章节的内容，增强教学深度。 3. 增加更多实际的学生反馈和成绩数据，以证明教学效果的良好程度。</t>
        </is>
      </c>
      <c r="G33" t="inlineStr"/>
      <c r="H33" t="inlineStr">
        <is>
          <t>258d185b83604a67aa2a5039bf6b01ba</t>
        </is>
      </c>
      <c r="I33">
        <f>=== 评分详情 ====
1. 文档完整性：17.0分
- 申报书中提供了基本的教学设计和学习支持服务内容，但在部分细节上有所欠缺，如缺少具体的教学目标、学习目标、课程大纲等内容。
- 建议增加详细的教学目标和学习目标，并提供完整的课程大纲。
2. 信息准确性：18.0分
- 课程信息和教学成果描述较为详实，未发现明显的错误。
- 提供了丰富的参考资料，有助于验证信息的真实性。
- 建议进一步核实并确认所有引用资料的真实性和有效性。
3. 教学内容与设计：16.0分
- 教学内容安排合理，涵盖基础知识和学术前沿。
- 引入了多项教学创新，如混合式教学模式和问题驱动的学习方法。
- 但整体来看，部分内容过于简略，未能充分展开。
- 建议进一步细化每一章节的内容，增强教学深度。
4. 教学资源与支持：17.0分
- 提供了多样化的教学资源和学习支持服务，包括线上慕课和线下课堂互动。
- 但是，对于具体的教学动画和可操作教具有所提及，但没有详细介绍其具体内容和形式。
- 建议提供更多关于这些教学工具的具体示例和使用方法。
5. 教学效果与评价：16.0分
- 从现有信息来看，教学效果较为显著，尤其是学习支持服务得到了正面反馈。
- 需要进一步收集更多实际的学生反馈和成绩数据作为证据。
- 建议增加更多的定性和定量数据，以证明教学效果的良好程度。
==== 总评 ====
总分：83.0分
审核结果：通过
==== 主要优点 ====
1. 提供了较为详尽的教学设计方案和学习支持服务。
2. 引入了多种教学创新方法，能够有效促进学生主动参与学习。
3. 拥有多样化的教学资源，满足了不同的教学需求。
==== 存在问题 ====
1. 部分内容过于简略，未能充分展开。
2. 缺少详细的教学目标、学习目标以及完整的课程大纲。
3. 缺乏对学生反馈和成绩的具体数据支持。
==== 改进建议 ====
1. 补充详细的教学目标和学习目标，并提供完整的课程大纲。
2. 进一步细化每一章节的内容，增强教学深度。
3. 增加更多实际的学生反馈和成绩数据，以证明教学效果的良好程度。</f>
        <v/>
      </c>
      <c r="J33" t="inlineStr">
        <is>
          <t>2025-04-16 09:53:03</t>
        </is>
      </c>
    </row>
    <row r="34">
      <c r="A34" t="n">
        <v>33</v>
      </c>
      <c r="B34" t="inlineStr">
        <is>
          <t>24.pdf</t>
        </is>
      </c>
      <c r="C34" t="inlineStr">
        <is>
          <t>已审核</t>
        </is>
      </c>
      <c r="D34" t="inlineStr">
        <is>
          <t>2025-04-16 10:17:13</t>
        </is>
      </c>
      <c r="E34" t="n">
        <v>80</v>
      </c>
      <c r="F34" t="inlineStr">
        <is>
          <t>通过  ==== 主要优点 ==== 1. 提供了较为详尽的学习支持服务和多种教学资源； 2. 注重将思政教育融入课程内容之中，体现了良好的价值导向； 3. 强调了学生自主学习的重要性，并通过线上线下相结合的方式促进学生的积极参与。  ==== 存在问题 ==== 1. 缺少具体的教学目标和详细的教学进度安排； 2. 部分内容引用来源不够明确，需进一步查证； 3. 教学内容和设计需要更加细致和完善，特别是在教学环节的具体操作上还需进一步优化。  ==== 改进建议 ==== 1. 补充具体教学目标和详细的教学进度表，以指导整个教学过程； 2. 明确标注所有引用资料的具体出处，保证信息的准确性和可信度； 3. 进一步细化教学内容和设计，增加实际操作案例，提高教学效果。</t>
        </is>
      </c>
      <c r="G34" t="inlineStr"/>
      <c r="H34" t="inlineStr">
        <is>
          <t>8bd758d8bbf44ad5b172413700ece4bc</t>
        </is>
      </c>
      <c r="I34">
        <f>=== 评分详情 ====
1. 文档完整性：17.0分
文档涵盖了基本的教学计划和一些详细的内容，但在某些方面仍有欠缺。例如，缺少具体的教学目标、教学进度表以及详细的评价方案等内容。
2. 信息准确性：18.0分
课程信息较为准确，但部分内容如引用的具体来源不够清晰，需进一步核实。
3. 教学内容与设计：16.0分
教学内容具有一定的系统性和针对性，但在教学内容的设计上有些过于简略，需要更细化的教学环节设计来增强教学的有效性。
4. 教学资源与支持：16.0分
提供了丰富的教学资源和必要的学习支持服务，但是没有详细描述这些资源的具体形式及其对学生学习的帮助作用。
5. 教学效果与评价：15.0分
虽然提到了一些教学效果，但缺乏具体的数据支撑和详细的评价机制，使得评价的效果难以验证。
==== 总评 ====
总分：80.0分
审核结果：通过
==== 主要优点 ====
1. 提供了较为详尽的学习支持服务和多种教学资源；
2. 注重将思政教育融入课程内容之中，体现了良好的价值导向；
3. 强调了学生自主学习的重要性，并通过线上线下相结合的方式促进学生的积极参与。
==== 存在问题 ====
1. 缺少具体的教学目标和详细的教学进度安排；
2. 部分内容引用来源不够明确，需进一步查证；
3. 教学内容和设计需要更加细致和完善，特别是在教学环节的具体操作上还需进一步优化。
==== 改进建议 ====
1. 补充具体教学目标和详细的教学进度表，以指导整个教学过程；
2. 明确标注所有引用资料的具体出处，保证信息的准确性和可信度；
3. 进一步细化教学内容和设计，增加实际操作案例，提高教学效果。</f>
        <v/>
      </c>
      <c r="J34" t="inlineStr">
        <is>
          <t>2025-04-16 09:53:24</t>
        </is>
      </c>
    </row>
    <row r="35">
      <c r="A35" t="n">
        <v>34</v>
      </c>
      <c r="B35" t="inlineStr">
        <is>
          <t>25.pdf</t>
        </is>
      </c>
      <c r="C35" t="inlineStr">
        <is>
          <t>已审核</t>
        </is>
      </c>
      <c r="D35" t="inlineStr">
        <is>
          <t>2025-04-16 10:17:30</t>
        </is>
      </c>
      <c r="E35" t="n">
        <v>61</v>
      </c>
      <c r="F35" t="inlineStr">
        <is>
          <t>不通过  ==== 主要优点 ==== 1. 提供了清晰的学生学习支持服务计划。 2. 强调了课程的思政元素，体现了教育的价值引领。 3. 初步展示了混合式教学的应用情况。  ==== 存在问题 ==== 1. 缺少详细的教学内容和设计规划。 2. 教学资源和支撑服务的细节描述不足。 3. 未能提供充分的教学效果和评价依据。  ==== 改进建议 ==== 1. 补充详细的教学大纲和课程设计方案。 2. 进一步细化教学资源的具体内容及其在教学中的应用。 3. 加强教学质量监控，提供更详实的教学效果评估数据。</t>
        </is>
      </c>
      <c r="G35" t="inlineStr"/>
      <c r="H35" t="inlineStr">
        <is>
          <t>ff21944088ad4ccc9b7101f04eed3984</t>
        </is>
      </c>
      <c r="I35">
        <f>=== 评分详情 ====
1. 文档完整性：14分
现有文档详细描述了课程的学习支持服务及学习评价，但缺少具体的教学内容、设计、教学资源与支持等方面的详细信息，尤其是没有提供实际的教学大纲或课程计划。
2. 信息准确性：16分
文档中的信息整体上是准确的，但在一些细节处可能需要进一步核实。例如，课程的具体目标和预期成果没有明确表述，这可能导致信息的不准确性。
3. 教学内容与设计：12分
文档中提到的课程设计包括在线和线下的混合式教学模式，但具体内容不够详细，未能展示具体的教学策略和方法，使得这部分内容难以全面评估。
4. 教学资源与支持：15分
虽然提供了初步的资源和服务信息，如教学动画和可操作教具，但仍需进一步细化这些资源的具体形式和作用机制。
5. 教学效果与评价：13分
文档提到了教学效果提升明显，并给出了学生满意度的数据，但是缺乏更详细的评价指标和长期效果跟踪数据。
==== 总评 ====
总分：61.0分
审核结果：不通过
==== 主要优点 ====
1. 提供了清晰的学生学习支持服务计划。
2. 强调了课程的思政元素，体现了教育的价值引领。
3. 初步展示了混合式教学的应用情况。
==== 存在问题 ====
1. 缺少详细的教学内容和设计规划。
2. 教学资源和支撑服务的细节描述不足。
3. 未能提供充分的教学效果和评价依据。
==== 改进建议 ====
1. 补充详细的教学大纲和课程设计方案。
2. 进一步细化教学资源的具体内容及其在教学中的应用。
3. 加强教学质量监控，提供更详实的教学效果评估数据。</f>
        <v/>
      </c>
      <c r="J35" t="inlineStr">
        <is>
          <t>2025-04-16 09:53:31</t>
        </is>
      </c>
    </row>
    <row r="36">
      <c r="A36" t="n">
        <v>35</v>
      </c>
      <c r="B36" t="inlineStr">
        <is>
          <t>26.pdf</t>
        </is>
      </c>
      <c r="C36" t="inlineStr">
        <is>
          <t>已审核</t>
        </is>
      </c>
      <c r="D36" t="inlineStr">
        <is>
          <t>2025-04-16 10:17:49</t>
        </is>
      </c>
      <c r="E36" t="n">
        <v>80</v>
      </c>
      <c r="F36" t="inlineStr">
        <is>
          <t>通过  ==== 主要优点 ==== 1. 提供了较为全面的教学内容和设计思路。 2. 教学资源多样，覆盖线上线下的多种途径。 3. 关注学生的学习体验和主动性培养。  ==== 存在问题 ==== 1. 部分细节信息缺失，影响整体完整性。 2. 缺乏详细的附件材料和支持资源的具体描述。 3. 教学效果评价尚需加强实证依据和系统性分析。  ==== 改进建议 ==== 1. 补充完整的附件材料并详细介绍所有可用的教学资源。 2. 引入更多的实证研究数据，特别是长期的学生反馈数据。 3. 细化每部分内容的设计，尤其是实验环节的操作步骤。</t>
        </is>
      </c>
      <c r="G36" t="inlineStr"/>
      <c r="H36" t="inlineStr">
        <is>
          <t>031c509ae924447da02e992218ed795a</t>
        </is>
      </c>
      <c r="I36">
        <f>=== 评分详情 ====
1. 文档完整性：17分
[具体分析理由和建议]
- 已经提供了大部分必要的信息，如教学内容、设计、资源和支持等，但在某些细节上仍有欠缺，例如没有提供具体的附件材料清单或详细的教学案例说明。
- 建议进一步完善附件材料，并提供更多详细的教学案例说明，以增强申报书的整体质量。
2. 信息准确性：18分
[具体分析理由和建议]
- 提供的信息大部分准确无误，但缺少一些关键性的验证资料，比如学生反馈的具体数据。
- 建议增加实际的学生反馈数据或其他形式的证据来佐证提供的信息准确性。
3. 教学内容与设计：16分
[具体分析理由和建议]
- 教学内容较为详尽，但某些特定知识点如“圆孔衍射”的具体内容不够详细。
- 建议进一步细化每一部分内容的设计，特别是实验环节的具体操作步骤。
4. 教学资源与支持：15分
[具体分析理由和建议]
- 教学资源相对丰富，包括视频链接和其他在线资源，但缺乏实物实验室设备或软件工具的具体描述。
- 建议详细列出所有可用的教学资源和实验室设备清单。
5. 教学效果与评价：14分
[具体分析理由和建议]
- 课程评价部分给出了初步的效果，但缺少详细的评估指标和长期跟踪的数据。
- 建议增加对学生学习效果的具体评估指标和长期跟踪的结果展示。
==== 总评 ====
总分：80.0分
审核结果：通过
==== 主要优点 ====
1. 提供了较为全面的教学内容和设计思路。
2. 教学资源多样，覆盖线上线下的多种途径。
3. 关注学生的学习体验和主动性培养。
==== 存在问题 ====
1. 部分细节信息缺失，影响整体完整性。
2. 缺乏详细的附件材料和支持资源的具体描述。
3. 教学效果评价尚需加强实证依据和系统性分析。
==== 改进建议 ====
1. 补充完整的附件材料并详细介绍所有可用的教学资源。
2. 引入更多的实证研究数据，特别是长期的学生反馈数据。
3. 细化每部分内容的设计，尤其是实验环节的操作步骤。</f>
        <v/>
      </c>
      <c r="J36" t="inlineStr">
        <is>
          <t>2025-04-16 09:53:32</t>
        </is>
      </c>
    </row>
    <row r="37">
      <c r="A37" t="n">
        <v>36</v>
      </c>
      <c r="B37" t="inlineStr">
        <is>
          <t>27.pdf</t>
        </is>
      </c>
      <c r="C37" t="inlineStr">
        <is>
          <t>已审核</t>
        </is>
      </c>
      <c r="D37" t="inlineStr">
        <is>
          <t>2025-04-16 10:18:08</t>
        </is>
      </c>
      <c r="E37" t="n">
        <v>81</v>
      </c>
      <c r="F37" t="inlineStr">
        <is>
          <t>通过  ==== 主要优点 ==== 1. 文件整体结构清晰，能够涵盖主要的教学环节； 2. 提供了详尽的教学计划和支持服务方案； 3. 引入了多样化的教学资源，并注重培养学生自主学习能力和批判性思维。  ==== 存在问题 ==== 1. 部分内容不够具体详细，例如学习成果展示和任务清单； 2. 缺乏对教学效果的系统评价，难以判断教学目标达成情况； 3. 某些外部链接未能有效利用，需进一步确认其可用性和可靠性。  ==== 改进建议 ==== 1. 补充更多具体的数据支撑教学成果，以便更准确地评估教学效果； 2. 加强对外部链接的维护和更新，确保所有提供的资源都是有效的； 3. 设计更加系统的教学评估机制，包括定量和定性的评估指标，从而更好地监控教学质量。</t>
        </is>
      </c>
      <c r="G37" t="inlineStr"/>
      <c r="H37" t="inlineStr">
        <is>
          <t>d11e5144e2684f9798a0624a5b952d6e</t>
        </is>
      </c>
      <c r="I37">
        <f>=== 评分详情 ====
1. 文档完整性：17分
[具体分析理由和建议]
- 已经提供了较为详细的板书设计、教学支持服务等内容，但是缺少了一些具体的教学成果展示以及详细的任务清单描述，特别是在文档末尾的学习效果和评价部分显得不够全面。
2. 信息准确性：18分
[具体分析理由和建议]
- 提供的内容基本准确，没有发现明显的错误信息，但在一些细节上如教学资源的具体链接等方面可以进一步核实和确认真实性。
3. 教学内容与设计：16分
[具体分析理由和建议]
- 教学内容涵盖了多个知识点并且有一定的结构安排，但在如何更好地体现知识点之间的联系方面还有提升空间。特别是对于难点的讲解，可以更细致地展开。
4. 教学资源与支持：15分
[具体分析理由和建议]
- 列举了多种教学资源并提供了实际的应用示例，显示了丰富的教学资源，但由于部分内容如慕课资源的具体链接未能提供，因此在这方面的得分有所保留。
5. 教学效果与评价：15分
[具体分析理由和建议]
- 尽管提到了学习支持服务的具体措施，但对于教学效果的实际验证和评价较少，这影响了这一部分的评分。
==== 总评 ====
总分：81.0分
审核结果：通过
==== 主要优点 ====
1. 文件整体结构清晰，能够涵盖主要的教学环节；
2. 提供了详尽的教学计划和支持服务方案；
3. 引入了多样化的教学资源，并注重培养学生自主学习能力和批判性思维。
==== 存在问题 ====
1. 部分内容不够具体详细，例如学习成果展示和任务清单；
2. 缺乏对教学效果的系统评价，难以判断教学目标达成情况；
3. 某些外部链接未能有效利用，需进一步确认其可用性和可靠性。
==== 改进建议 ====
1. 补充更多具体的数据支撑教学成果，以便更准确地评估教学效果；
2. 加强对外部链接的维护和更新，确保所有提供的资源都是有效的；
3. 设计更加系统的教学评估机制，包括定量和定性的评估指标，从而更好地监控教学质量。</f>
        <v/>
      </c>
      <c r="J37" t="inlineStr">
        <is>
          <t>2025-04-16 09:53:40</t>
        </is>
      </c>
    </row>
    <row r="38">
      <c r="A38" t="n">
        <v>37</v>
      </c>
      <c r="B38" t="inlineStr">
        <is>
          <t>28.pdf</t>
        </is>
      </c>
      <c r="C38" t="inlineStr">
        <is>
          <t>已审核</t>
        </is>
      </c>
      <c r="D38" t="inlineStr">
        <is>
          <t>2025-04-16 10:18:29</t>
        </is>
      </c>
      <c r="E38" t="n">
        <v>86</v>
      </c>
      <c r="F38" t="inlineStr">
        <is>
          <t>通过  ==== 主要优点 ==== 1. 提供了详细的课程结构和教学设计方案，逻辑清晰。 2. 使用了多种教学手段和技术，有助于提高学生的参与度。 3. 注重学生的主动性培养和社会责任感的培养。  ==== 存在问题 ==== 1. 没有具体展示教学成果的数据或证据。 2. 教学资源的具体配置和选择描述不足。 3. 部分关键知识点的解释不够详尽。  ==== 改进建议 ==== 1. 补充具体的学生学习成果数据，如成绩分布、调研反馈等。 2. 列举并详细介绍使用的教学资源及其有效性。 3. 加强对重要概念和知识点的理解和支持，提供更多的实例和解释。</t>
        </is>
      </c>
      <c r="G38" t="inlineStr"/>
      <c r="H38" t="inlineStr">
        <is>
          <t>d2092cc8fe28412985bd2d433b304b15</t>
        </is>
      </c>
      <c r="I38">
        <f>=== 评分详情 ====
1. 文档完整性：17.0分
[具体分析理由和建议]
- 报告提供了详细的教学内容和设计描述，并涵盖了大部分必要的模块，如课程设置、学习支持服务等。然而，报告缺少了具体的教学成果展示以及具体的教学资源配置列表，这些内容对于完整性和全面性来说是必需的。因此扣除了一些分数。
2. 信息准确性：18.0分
[具体分析理由和建议]
- 提供的信息总体上是准确的，但是有些细节可能存在不确定性，例如某些引用的来源链接可能需要进一步验证其真实性。此外，部分内容描述较为模糊，比如“学习支持服务”的具体内容没有完全展开。
3. 教学内容与设计：18.0分
[具体分析理由和建议]
- 报告详细描述了课程的知识结构和教学设计，包括知识点回顾、实验和理论讲解等内容。但是，对于一些复杂或关键性的知识点，没有提供更详细的解释或实例支持，这可能会对学生理解和掌握带来一定的困难。
4. 教学资源与支持：16.0分
[具体分析理由和建议]
- 报告提到了使用在线资源和多媒体工具辅助教学，但在具体资源的选择和利用方面描述不够详细，也没有列出具体的资源名称或链接。建议增加更多实际可用的教学资源例子。
5. 教学效果与评价：17.0分
[具体分析理由和建议]
- 部分教学效果的描述比较笼统，例如“教学效果提升明显”。可以考虑加入更多的学生反馈或者数据支持，以便更加客观地评价教学效果。
==== 总评 ====
总分：86.0分
审核结果：通过
==== 主要优点 ====
1. 提供了详细的课程结构和教学设计方案，逻辑清晰。
2. 使用了多种教学手段和技术，有助于提高学生的参与度。
3. 注重学生的主动性培养和社会责任感的培养。
==== 存在问题 ====
1. 没有具体展示教学成果的数据或证据。
2. 教学资源的具体配置和选择描述不足。
3. 部分关键知识点的解释不够详尽。
==== 改进建议 ====
1. 补充具体的学生学习成果数据，如成绩分布、调研反馈等。
2. 列举并详细介绍使用的教学资源及其有效性。
3. 加强对重要概念和知识点的理解和支持，提供更多的实例和解释。</f>
        <v/>
      </c>
      <c r="J38" t="inlineStr">
        <is>
          <t>2025-04-16 09:53:45</t>
        </is>
      </c>
    </row>
    <row r="39">
      <c r="A39" t="n">
        <v>38</v>
      </c>
      <c r="B39" t="inlineStr">
        <is>
          <t>29.pdf</t>
        </is>
      </c>
      <c r="C39" t="inlineStr">
        <is>
          <t>已审核</t>
        </is>
      </c>
      <c r="D39" t="inlineStr">
        <is>
          <t>2025-04-16 10:18:48</t>
        </is>
      </c>
      <c r="E39" t="n">
        <v>85</v>
      </c>
      <c r="F39" t="inlineStr">
        <is>
          <t>通过  ==== 主要优点 ==== 1. 提供了详细的课程结构和内容框架； 2. 教学资源多样且形式丰富； 3. 强调了线上线下相结合的教学方式，有利于提高学生参与度。  ==== 存在问题 ==== 1. 部分概念定义不够清晰，如“最小分辨角”的解释不详尽； 2. 缺少具体的学习目标设定和教学步骤描述； 3. 没有提供详细的学习支持服务和评价机制的具体细节。  ==== 改进建议 ==== 1. 补充和完善各部分的概念定义，特别是专业术语的解释； 2. 明确列出各个教学阶段的具体目标和实施计划； 3. 增加详细的学习支持服务和评价机制的内容，以评估教学效果。</t>
        </is>
      </c>
      <c r="G39" t="inlineStr"/>
      <c r="H39" t="inlineStr">
        <is>
          <t>8bc4aa41f1a34f3facf5fa5e7af90100</t>
        </is>
      </c>
      <c r="I39">
        <f>=== 评分详情 ====
1. 文档完整性：17分
文档中提供了较为详细的教学内容概述，包括知识点回顾、实验环节、学习支持服务及评价等内容，但是部分内容如“最小分辨角”的定义不够清晰，缺少具体的教学目标设定以及一些详细的教学步骤描述。建议进一步细化和完善相关内容，以增强文档的全面性和条理性。
2. 信息准确性：18分
提供的信息基本准确，但由于缺少一些关键细节，如“最小分辨角”的精确定义，可能会影响信息的准确性。建议补充相关专业知识的具体细节，以提高信息的严谨性。
3. 教学内容与设计：16分
整体教学内容较为详实，能够涵盖必要的知识点，并且采用了线上线下相结合的教学方式，有助于促进学生的学习。但在具体的设计方面还需更加细致地规划每个阶段的目标和实施步骤。
4. 教学资源与支持：17分
教学资源相对丰富，包括多种多媒体形式的支持材料，如视频链接、在线课程等。然而，对于学习支持服务的具体措施描述较少，可以增加更多具体的帮助和指导手段。
5. 教学效果与评价：18分
虽然没有提供直接的教学效果数据，但从描述来看，课程设计旨在提高学生的学习动力并促进其积极参与。建议增加对学生学习效果的评估机制，例如设置阶段性测试或作业。
==== 总评 ====
总分：85.8分
审核结果：通过
==== 主要优点 ====
1. 提供了详细的课程结构和内容框架；
2. 教学资源多样且形式丰富；
3. 强调了线上线下相结合的教学方式，有利于提高学生参与度。
==== 存在问题 ====
1. 部分概念定义不够清晰，如“最小分辨角”的解释不详尽；
2. 缺少具体的学习目标设定和教学步骤描述；
3. 没有提供详细的学习支持服务和评价机制的具体细节。
==== 改进建议 ====
1. 补充和完善各部分的概念定义，特别是专业术语的解释；
2. 明确列出各个教学阶段的具体目标和实施计划；
3. 增加详细的学习支持服务和评价机制的内容，以评估教学效果。</f>
        <v/>
      </c>
      <c r="J39" t="inlineStr">
        <is>
          <t>2025-04-16 09:53:49</t>
        </is>
      </c>
    </row>
    <row r="40">
      <c r="A40" t="n">
        <v>39</v>
      </c>
      <c r="B40" t="inlineStr">
        <is>
          <t>3.pdf</t>
        </is>
      </c>
      <c r="C40" t="inlineStr">
        <is>
          <t>已审核</t>
        </is>
      </c>
      <c r="D40" t="inlineStr">
        <is>
          <t>2025-04-16 10:19:05</t>
        </is>
      </c>
      <c r="E40" t="n">
        <v>80</v>
      </c>
      <c r="F40" t="inlineStr">
        <is>
          <t>不通过  ==== 主要优点 ==== 1. 提供了详尽的知识点讲解和教学方法； 2. 强调了线上线下相结合的教学方式； 3. 注重通过多种手段提高学生的参与度和主动性。  ==== 存在问题 ==== 1. 审核标准与流程、具体实施细节方面不够完善； 2. 缺乏具体的数据支持和验证； 3. 教学目标和步骤不够明确。  ==== 改进建议 ==== 1. 补充完整的审核标准与流程，包括初审、复审、终审的具体环节和标准； 2. 加强数据支撑，提供更多实验和测试的结果以证明方案的有效性； 3. 明确教学目标，并细化每一步骤的教学计划和实施方案。</t>
        </is>
      </c>
      <c r="G40" t="inlineStr"/>
      <c r="H40" t="inlineStr">
        <is>
          <t>d76ddb75bbec43a882f0244f08d13a62</t>
        </is>
      </c>
      <c r="I40">
        <f>=== 评分详情 ====
1. 文档完整性：14.0分
[具体分析理由和建议]
- 报告提供了详细的板书设计、知识点讲解以及教学方法描述，但在具体的审核标准与流程、其他参考信息等方面有所欠缺。
2. 信息准确性：16.0分
[具体分析理由和建议]
- 提供的信息较为准确，但由于部分内容未提供详细的数据支撑，因此在准确性上有一定折扣。
3. 教学内容与设计：17.0分
[具体分析理由和建议]
- 内容设计较为清晰，涵盖了理论知识和实际应用，但缺少对教学目标的具体表述和细化的教学步骤。
4. 教学资源与支持：15.0分
[具体分析理由和建议]
- 提到了线上的慕课资源和线下教学方式相结合，但没有详细列出具体的资源和支持措施。
5. 教学效果与评价：18.0分
[具体分析理由和建议]
- 描述了初步的学习支持服务和预期的效果，但对于具体的评价指标和方法较少提及。
==== 总评 ====
总分：80.0分
审核结果：不通过
==== 主要优点 ====
1. 提供了详尽的知识点讲解和教学方法；
2. 强调了线上线下相结合的教学方式；
3. 注重通过多种手段提高学生的参与度和主动性。
==== 存在问题 ====
1. 审核标准与流程、具体实施细节方面不够完善；
2. 缺乏具体的数据支持和验证；
3. 教学目标和步骤不够明确。
==== 改进建议 ====
1. 补充完整的审核标准与流程，包括初审、复审、终审的具体环节和标准；
2. 加强数据支撑，提供更多实验和测试的结果以证明方案的有效性；
3. 明确教学目标，并细化每一步骤的教学计划和实施方案。</f>
        <v/>
      </c>
      <c r="J40" t="inlineStr">
        <is>
          <t>2025-04-16 09:54:58</t>
        </is>
      </c>
    </row>
    <row r="41">
      <c r="A41" t="n">
        <v>40</v>
      </c>
      <c r="B41" t="inlineStr">
        <is>
          <t>30.pdf</t>
        </is>
      </c>
      <c r="C41" t="inlineStr">
        <is>
          <t>已审核</t>
        </is>
      </c>
      <c r="D41" t="inlineStr">
        <is>
          <t>2025-04-16 10:19:25</t>
        </is>
      </c>
      <c r="E41" t="n">
        <v>90</v>
      </c>
      <c r="F41" t="inlineStr">
        <is>
          <t>通过  ==== 主要优点 ==== 1. 教学内容设计较全面，包括知识回顾、新知识引入等多个方面。 2. 使用了多种教学资源和技术支持手段，有助于提高学生的学习积极性。 3. 注重课程思政的融入，有利于增强课程的思想教育功能。  ==== 存在问题 ==== 1. 审核流程部分缺失，难以评估整个项目的规范性。 2. 具体教学资源和平台工具的支持方案不够详细。 3. 缺少对学生学习效果的定量评估和持续改进计划。  ==== 改进建议 ==== 1. 补充完整的审核流程和细节，确保项目管理的透明度和规范性。 2. 明确列出并详细描述所使用的各种在线学习资源和技术支持方案。 3. 设计更加完善的评估指标和方法，定期收集和分析教学效果数据，并制定相应的改进措施。</t>
        </is>
      </c>
      <c r="G41" t="inlineStr"/>
      <c r="H41" t="inlineStr">
        <is>
          <t>36377b4788af467cbadc4cfa43b10137</t>
        </is>
      </c>
      <c r="I41">
        <f>=== 评分详情 ====
1. 文档完整性：17.0分
- 部分内容较为详细，如板书设计、知识点讲解等，但缺少具体的审核流程描述和其他细节。
- 存在少量缺失或未填写的部分，特别是缺少具体的审核流程描述。
2. 信息准确性：18.0分
- 提供的内容基本准确，但仍需进一步核实部分数据和引用来源的真实性和可靠性。
- 例如，“中国高端仪器取得突破，光学显微镜的分辨率提高到 60 纳米！”的具体来源和权威性尚需确认。
3. 教学内容与设计：19.0分
- 内容设计较好地涵盖了知识点回顾和引入新的概念，但在实际操作环节缺乏详细的步骤说明。
- 如“圆孔衍射”、“单缝夫琅禾费衍射”的内容设计较为详尽，但在实验指导方面略显不足。
4. 教学资源与支持：16.0分
- 提供了在线学习资源和支持服务，但没有详细介绍这些资源的具体形式和使用情况。
- 没有提供足够的技术支持手段或平台工具的支持方案。
5. 教学效果与评价：18.0分
- 描述了初步的教学效果，但缺少具体的数据支撑和长期跟踪评估机制。
- 关于“课程思政”内容的实际影响效果和改进建议尚未具体体现。
==== 总评 ====
总分：90.0分
审核结果：通过
==== 主要优点 ====
1. 教学内容设计较全面，包括知识回顾、新知识引入等多个方面。
2. 使用了多种教学资源和技术支持手段，有助于提高学生的学习积极性。
3. 注重课程思政的融入，有利于增强课程的思想教育功能。
==== 存在问题 ====
1. 审核流程部分缺失，难以评估整个项目的规范性。
2. 具体教学资源和平台工具的支持方案不够详细。
3. 缺少对学生学习效果的定量评估和持续改进计划。
==== 改进建议 ====
1. 补充完整的审核流程和细节，确保项目管理的透明度和规范性。
2. 明确列出并详细描述所使用的各种在线学习资源和技术支持方案。
3. 设计更加完善的评估指标和方法，定期收集和分析教学效果数据，并制定相应的改进措施。</f>
        <v/>
      </c>
      <c r="J41" t="inlineStr">
        <is>
          <t>2025-04-16 09:55:03</t>
        </is>
      </c>
    </row>
    <row r="42">
      <c r="A42" t="n">
        <v>41</v>
      </c>
      <c r="B42" t="inlineStr">
        <is>
          <t>31.pdf</t>
        </is>
      </c>
      <c r="C42" t="inlineStr">
        <is>
          <t>已审核</t>
        </is>
      </c>
      <c r="D42" t="inlineStr">
        <is>
          <t>2025-04-16 10:19:45</t>
        </is>
      </c>
      <c r="E42" t="n">
        <v>85</v>
      </c>
      <c r="F42" t="inlineStr">
        <is>
          <t>通过  ==== 主要优点 ==== 1. 文档结构合理，涵盖了所有必要的审核要点。 2. 引入了多项现代教学手段和技术，提升了课堂互动性和趣味性。 3. 注重思政教育与专业知识相结合，有助于全面培养学生的综合素质。  ==== 存在问题 ==== 1. 部分信息描述不够详尽，需要进一步补充和完善。 2. 缺乏实证数据支撑某些论点，需加强证据链。 3. 实施计划中的具体内容和细节还需更明确。  ==== 改进建议 ==== 1. 补充完整的教学资料，包括教案、课件、习题集等。 2. 增加实证数据和案例研究，以增强论证力度。 3. 明确列出每种教学资源的具体来源和使用方法。</t>
        </is>
      </c>
      <c r="G42" t="inlineStr"/>
      <c r="H42" t="inlineStr">
        <is>
          <t>67c316a4a0824d93997ecdc8480bb9af</t>
        </is>
      </c>
      <c r="I42">
        <f>=== 评分详情 ====
1. 文档完整性：17.0分
[具体分析理由和建议]
- 文档整体结构清晰，涵盖了大部分审核要素。
- 缺少一些具体的实施细节，例如具体的课件、教案等文件，以及详细的评估工具和标准。
- 需要进一步完善各类教学资料和配套文件的完整性。
2. 信息准确性：18.0分
[具体分析理由和建议]
- 提供的信息基本准确，但缺少实证数据支持某些结论。
- 应增加更多实际操作和测试的数据来验证所提出的观点。
3. 教学内容与设计：18.0分
[具体分析理由和建议]
- 内容较为充实，能够覆盖主要的教学目标。
- 可以进一步细化知识点，使教学内容更加系统化和连贯。
4. 教学资源与支持：17.0分
[具体分析理由和建议]
- 利用了多种在线资源和教学平台，但是具体资源链接和使用的详细情况不够明确。
- 需要提供更多的教学辅助资源，如多媒体课件、习题集等，并注明其获取途径。
5. 教学效果与评价：16.0分
[具体分析理由和建议]
- 设计了较为全面的学习评价方案，但缺乏具体的评价实例和反馈数据。
- 需要收集并展示学生成绩和反馈的真实样本，以证明教学效果。
==== 总评 ====
总分：85.0分
审核结果：通过
==== 主要优点 ====
1. 文档结构合理，涵盖了所有必要的审核要点。
2. 引入了多项现代教学手段和技术，提升了课堂互动性和趣味性。
3. 注重思政教育与专业知识相结合，有助于全面培养学生的综合素质。
==== 存在问题 ====
1. 部分信息描述不够详尽，需要进一步补充和完善。
2. 缺乏实证数据支撑某些论点，需加强证据链。
3. 实施计划中的具体内容和细节还需更明确。
==== 改进建议 ====
1. 补充完整的教学资料，包括教案、课件、习题集等。
2. 增加实证数据和案例研究，以增强论证力度。
3. 明确列出每种教学资源的具体来源和使用方法。</f>
        <v/>
      </c>
      <c r="J42" t="inlineStr">
        <is>
          <t>2025-04-16 09:55:13</t>
        </is>
      </c>
    </row>
    <row r="43">
      <c r="A43" t="n">
        <v>42</v>
      </c>
      <c r="B43" t="inlineStr">
        <is>
          <t>32.pdf</t>
        </is>
      </c>
      <c r="C43" t="inlineStr">
        <is>
          <t>已审核</t>
        </is>
      </c>
      <c r="D43" t="inlineStr">
        <is>
          <t>2025-04-16 10:20:05</t>
        </is>
      </c>
      <c r="E43" t="n">
        <v>91</v>
      </c>
      <c r="F43" t="inlineStr">
        <is>
          <t>通过  ==== 主要优点 ==== 1. 整体框架较为全面，涵盖多个关键环节； 2. 引用了丰富的参考资料增强报告的权威性和可靠性； 3. 提出了多项学习支持措施，有助于提升教学质量。  ==== 存在问题 ==== 1. 内容不够详实，缺少具体的操作细节； 2. 缺乏对学生和教师角色的具体描述； 3. 数据支持和评估机制不够充分。  ==== 改进建议 ==== 1. 补充更多详细的教学策略和操作指南； 2. 明确教师和学生在教学过程中各自的职责； 3. 设计一套完整的教学效果评估体系。</t>
        </is>
      </c>
      <c r="G43" t="inlineStr"/>
      <c r="H43" t="inlineStr">
        <is>
          <t>94cef9e6527342a5a5d45d1ab5046a77</t>
        </is>
      </c>
      <c r="I43">
        <f>=== 评分详情 ====
1. 文档完整性：17分
[具体分析理由和建议]
- 报告涵盖了基本的教学活动描述，包括导学、督学、促学、助学等内容。
- 缺乏详细的任务清单和具体的实施细节，如教师如何发布慕课资源的具体操作步骤。
- 建议增加详细的计划执行方案和时间表，并明确教师和学生的角色分工。
2. 信息准确性：19分
[具体分析理由和建议]
- 提供了相关视频链接作为参考资料，增加了报告的真实性和可信度。
- 部分引用的资料和外部链接未能直接验证其真实性。
- 建议提供更多直接证据或来源证明所提信息的真实性。
3. 教学内容与设计：18分
[具体分析理由和建议]
- 初步明确了教学目标和主要知识点。
- 缺少详细的教学大纲和具体的教学策略。
- 建议提供更详尽的教学大纲以及清晰的教学策略说明。
4. 教学资源与支持：18分
[具体分析理由和建议]
- 介绍了多种学习支持服务形式。
- 缺乏具体的资源配置情况和学习平台信息。
- 建议明确列出所有可用的学习资源及其获取途径。
5. 教学效果与评价：19分
[具体分析理由和建议]
- 描述了预期的教学效果并提出了后续建设计划。
- 缺少实际的教学效果评估数据和方法。
- 建议引入量化评估手段以衡量教学效果，并定期收集学生反馈。
==== 总评 ====
总分：91.0分
审核结果：通过
==== 主要优点 ====
1. 整体框架较为全面，涵盖多个关键环节；
2. 引用了丰富的参考资料增强报告的权威性和可靠性；
3. 提出了多项学习支持措施，有助于提升教学质量。
==== 存在问题 ====
1. 内容不够详实，缺少具体的操作细节；
2. 缺乏对学生和教师角色的具体描述；
3. 数据支持和评估机制不够充分。
==== 改进建议 ====
1. 补充更多详细的教学策略和操作指南；
2. 明确教师和学生在教学过程中各自的职责；
3. 设计一套完整的教学效果评估体系。</f>
        <v/>
      </c>
      <c r="J43" t="inlineStr">
        <is>
          <t>2025-04-16 09:55:25</t>
        </is>
      </c>
    </row>
    <row r="44">
      <c r="A44" t="n">
        <v>43</v>
      </c>
      <c r="B44" t="inlineStr">
        <is>
          <t>33.pdf</t>
        </is>
      </c>
      <c r="C44" t="inlineStr">
        <is>
          <t>已审核</t>
        </is>
      </c>
      <c r="D44" t="inlineStr">
        <is>
          <t>2025-04-16 10:20:22</t>
        </is>
      </c>
      <c r="E44" t="n">
        <v>91</v>
      </c>
      <c r="F44" t="inlineStr">
        <is>
          <t>通过  ==== 主要优点 ==== 1. 提供了较为详细的课程结构和学习支持服务计划。 2. 引入了线上与线下的混合教学模式，并注重了学生的学习体验。 3. 注重通过案例和反馈来改进教学质量。  ==== 存在问题 ==== 1. 缺少完整的审核标准和流程说明。 2. 行业动态与趋势部分描述过于简略。 3. 相关案例与反馈中缺乏实际的数据支撑。  ==== 改进建议 ==== 1. 详细列出审核标准和流程，包括初审、复审和终审的具体步骤和评判标准。 2. 深入探讨行业的最新动态和技术发展趋势，增强内容的相关性和时效性。 3. 添加实际教学效果的数据和评价结果，以便更全面地展示课程的效果。</t>
        </is>
      </c>
      <c r="G44" t="inlineStr"/>
      <c r="H44" t="inlineStr">
        <is>
          <t>ce1e327d735d409f9efc3cf347c4418d</t>
        </is>
      </c>
      <c r="I44">
        <f>=== 评分详情 ====
1. 文档完整性：17分
已提供了课程名称、学习支持服务及学习评价等内容，但在审核标准、行业动态与趋势、相关案例与反馈等方面缺少详细描述，因此扣分。
2. 信息准确性：18分
提供的信息基本准确，但由于部分内容如审核标准的具体细节、教学效果的实际评估等不够详尽，略有扣分。
3. 教学内容与设计：19分
课程内容涵盖了基础知识的回顾和拓展，但也缺少具体的教学目标设定和详细的教学步骤规划，扣分。
4. 教学资源与支持：18分
虽然提到了一些线上线下的教学资源和学习支持服务，但对于具体的资源丰富度和服务细节描述较少，扣分。
5. 教学效果与评价：19分
没有提供实际的教学效果数据和评价结果，只是一般性的描述，扣分。
==== 总评 ====
总分：91.0分
审核结果：通过
==== 主要优点 ====
1. 提供了较为详细的课程结构和学习支持服务计划。
2. 引入了线上与线下的混合教学模式，并注重了学生的学习体验。
3. 注重通过案例和反馈来改进教学质量。
==== 存在问题 ====
1. 缺少完整的审核标准和流程说明。
2. 行业动态与趋势部分描述过于简略。
3. 相关案例与反馈中缺乏实际的数据支撑。
==== 改进建议 ====
1. 详细列出审核标准和流程，包括初审、复审和终审的具体步骤和评判标准。
2. 深入探讨行业的最新动态和技术发展趋势，增强内容的相关性和时效性。
3. 添加实际教学效果的数据和评价结果，以便更全面地展示课程的效果。</f>
        <v/>
      </c>
      <c r="J44" t="inlineStr">
        <is>
          <t>2025-04-16 09:55:29</t>
        </is>
      </c>
    </row>
    <row r="45">
      <c r="A45" t="n">
        <v>44</v>
      </c>
      <c r="B45" t="inlineStr">
        <is>
          <t>34.pdf</t>
        </is>
      </c>
      <c r="C45" t="inlineStr">
        <is>
          <t>已审核</t>
        </is>
      </c>
      <c r="D45" t="inlineStr">
        <is>
          <t>2025-04-16 10:20:42</t>
        </is>
      </c>
      <c r="E45" t="n">
        <v>90</v>
      </c>
      <c r="F45" t="inlineStr">
        <is>
          <t>通过  ==== 主要优点 ==== 1. 提供了详尽的教学设计方案和丰富的学习支持手段； 2. 引入了现代科学技术和前沿理论知识； 3. 关注了学生的主动性与实践能力培养。  ==== 存在问题 ==== 1. 部分内容细节不够具体明确； 2. 需要加强与其他学科的联系与整合； 3. 学习资源和评价体系需进一步优化和完善。  ==== 改进建议 ==== 1. 进一步细化和完善各部分内容的具体实施方案； 2. 引入更多跨学科的元素，增强课程的综合性； 3. 增加更多的自主学习和实践探索类的学习资源； 4. 制定详细可行的教学评价体系，以更好地衡量教学效果。</t>
        </is>
      </c>
      <c r="G45" t="inlineStr"/>
      <c r="H45" t="inlineStr">
        <is>
          <t>f3db80ceb2bf4e12b28294a72350f89d</t>
        </is>
      </c>
      <c r="I45">
        <f>=== 评分详情 ====
1. 文档完整性：17分
【具体分析理由和建议】文档中提供了较为详细的教学计划和学习支持方案，但在一些细节方面缺少具体描述，如缺少具体的教学目标、预期成果以及详细的实施步骤。建议进一步细化和完善这些方面的内容，确保每个环节都有明确的目标和可操作的具体措施。
2. 信息准确性：16分
【具体分析理由和建议】提供的信息基本准确，但部分引用的视频链接可能存在时效性和访问限制的问题，可能影响实际使用。建议提供备用链接或者替代资源，并确保所引用的内容能够长期有效。
3. 教学内容与设计：18分
【具体分析理由和建议】整体教学内容设计合理，涵盖了基础知识回顾、实验探讨、以及先进的超分辨率成像技术和相关的理论基础。但是教学内容较为集中于技术层面，缺少与其他学科领域的交叉融合。建议增加跨学科视角的引入，增强课程的整体性和综合性。
4. 教学资源与支持：19分
【具体分析理由和建议】教学资源丰富多样，包括了线上线下的多种学习途径和支持手段。但是现有资源主要集中在技术支持层面，对于促进学生深度理解和创新思维的支持不够充分。建议提供更多有助于学生自主学习和探索的资源，如案例分析、实践活动等。
5. 教学效果与评价：18分
【具体分析理由和建议】虽然提出了相应的评估机制，但缺乏具体可行的操作细则和评价指标。建议制定详细的评价体系，涵盖教学过程中的各个环节，以便更全面地了解教学效果并及时调整改进措施。
==== 总评 ====
总分：90.0分
审核结果：通过
==== 主要优点 ====
1. 提供了详尽的教学设计方案和丰富的学习支持手段；
2. 引入了现代科学技术和前沿理论知识；
3. 关注了学生的主动性与实践能力培养。
==== 存在问题 ====
1. 部分内容细节不够具体明确；
2. 需要加强与其他学科的联系与整合；
3. 学习资源和评价体系需进一步优化和完善。
==== 改进建议 ====
1. 进一步细化和完善各部分内容的具体实施方案；
2. 引入更多跨学科的元素，增强课程的综合性；
3. 增加更多的自主学习和实践探索类的学习资源；
4. 制定详细可行的教学评价体系，以更好地衡量教学效果。</f>
        <v/>
      </c>
      <c r="J45" t="inlineStr">
        <is>
          <t>2025-04-16 09:56:10</t>
        </is>
      </c>
    </row>
    <row r="46">
      <c r="A46" t="n">
        <v>45</v>
      </c>
      <c r="B46" t="inlineStr">
        <is>
          <t>35.pdf</t>
        </is>
      </c>
      <c r="C46" t="inlineStr">
        <is>
          <t>已审核</t>
        </is>
      </c>
      <c r="D46" t="inlineStr">
        <is>
          <t>2025-04-16 10:21:05</t>
        </is>
      </c>
      <c r="E46" t="n">
        <v>82</v>
      </c>
      <c r="F46" t="inlineStr">
        <is>
          <t>通过  ==== 主要优点 ==== 1. 内容涵盖广泛，包含多个领域的知识点； 2. 引用了多篇高质量的文献资料； 3. 提出了切实可行的教学设计方案。  ==== 存在问题 ==== 1. 部分内容表述过于简略，缺乏深度； 2. 数据和证据不够充分，难以完全支撑结论； 3. 缺乏有效的互动平台和师生交流机制。  ==== 改进建议 ==== 1. 深入挖掘和细化每个知识点的内容，提供详尽的解释和支持材料； 2. 补充更多实证数据和科学研究成果，增强报告的专业性和说服力； 3. 设立专门的沟通渠道，加强师生间的互动和反馈，优化教学效果。</t>
        </is>
      </c>
      <c r="G46" t="inlineStr"/>
      <c r="H46" t="inlineStr">
        <is>
          <t>53ef3ec3843947708ab5d395ff839fe6</t>
        </is>
      </c>
      <c r="I46">
        <f>=== 评分详情 ====
1. 文档完整性：18.0分
[具体分析理由和建议]
- 报告包含了多个参考文献，涵盖了不同的主题，如超分辨成像技术、光学显微镜技术、板书设计以及数理统计等内容。但在具体内容上的描述较为简略，尤其是在某些细节方面未详细展开，如具体的实验步骤、详细的数值结果等。可以进一步完善各部分内容，增加更多具体的实例和数据支持，以便更加全面地展示项目的实际效果。
2. 信息准确性：16.0分
[具体分析理由和建议]
- 大多数引用的文献和链接均来自可靠的来源，具有较高的可信度。然而，在一些地方，如具体的数据分析部分，可能存在一定的不确定性，因为没有提供足够的细节来进行验证。为了提高报告的准确性，建议添加更多的实证数据和严谨的分析过程，并确保所有引用的数据都是最新的和准确的。
3. 教学内容与设计：17.0分
[具体分析理由和建议]
- 报告整体上展示了清晰的教学思路，包括知识回顾、理论讲解以及实践活动的设计。但是，对于一些复杂概念的具体阐述还不够深入，例如圆孔衍射和艾里斑的半角宽度等。建议进一步细化这些内容，提供更多直观的理解工具和实例，增强学生的学习体验。
4. 教学资源与支持：15.0分
[具体分析理由和建议]
- 提供了丰富的在线资源，如视频讲座等，有助于学生自主学习。但是，报告中没有提到具体的互动平台或者师生交流机制，这可能会影响教学的效果。建议建立一个稳定的沟通渠道，促进师生之间的有效互动和支持。
5. 教学效果与评价：16.0分
[具体分析理由和建议]
- 报告提到了学生满意度的提升情况，这是一个积极的信号。但是，缺少更具体的评估指标和数据支持。建议引入标准化的测评工具，定期收集学生的反馈，并据此调整和完善教学方案。
==== 总评 ====
总分：82.0分
审核结果：通过
==== 主要优点 ====
1. 内容涵盖广泛，包含多个领域的知识点；
2. 引用了多篇高质量的文献资料；
3. 提出了切实可行的教学设计方案。
==== 存在问题 ====
1. 部分内容表述过于简略，缺乏深度；
2. 数据和证据不够充分，难以完全支撑结论；
3. 缺乏有效的互动平台和师生交流机制。
==== 改进建议 ====
1. 深入挖掘和细化每个知识点的内容，提供详尽的解释和支持材料；
2. 补充更多实证数据和科学研究成果，增强报告的专业性和说服力；
3. 设立专门的沟通渠道，加强师生间的互动和反馈，优化教学效果。</f>
        <v/>
      </c>
      <c r="J46" t="inlineStr">
        <is>
          <t>2025-04-16 09:56:19</t>
        </is>
      </c>
    </row>
    <row r="47">
      <c r="A47" t="n">
        <v>46</v>
      </c>
      <c r="B47" t="inlineStr">
        <is>
          <t>36.pdf</t>
        </is>
      </c>
      <c r="C47" t="inlineStr">
        <is>
          <t>已审核</t>
        </is>
      </c>
      <c r="D47" t="inlineStr">
        <is>
          <t>2025-04-16 10:21:25</t>
        </is>
      </c>
      <c r="E47" t="n">
        <v>85</v>
      </c>
      <c r="F47" t="inlineStr">
        <is>
          <t>通过  ==== 主要优点 ==== 1. 课程设计包含了多种教学方法和技术手段； 2. 注重结合实际案例增强课程的实用性和趣味性； 3. 强调学生的自主学习和创新能力培养。  ==== 存在问题 ==== 1. 审核流程中的具体步骤和时间节点不够详尽； 2. 部分信息缺乏必要的学术支撑； 3. 缺少课程目标及其对应的评价体系。  ==== 改进建议 ==== 1. 加强审核流程的规范化管理，明确各阶段的责任分工和工作时限； 2. 补充相关学术文献和技术报告，增强论证的严谨性； 3. 设定具体、量化的课程目标并建立配套的评价机制。</t>
        </is>
      </c>
      <c r="G47" t="inlineStr"/>
      <c r="H47" t="inlineStr">
        <is>
          <t>45aae60fba4a489994d039868830061f</t>
        </is>
      </c>
      <c r="I47">
        <f>=== 评分详情 ====
1. 文档完整性：17分
[具体分析理由和建议]
- 报告提供了详细的教学计划和学习支持服务描述，但在某些方面如“初审”、“复审”和“终审”的细节描述不足，缺少具体的审核人员名单和时间表，建议进一步细化和完善这些环节的具体操作步骤和时间节点。
2. 信息准确性：18分
[具体分析理由和建议]
- 文章内容基本准确，但部分内容缺乏直接引用的文献支持，例如“超分辨率光学显微技术”的相关链接未能提供实质性的技术细节，建议增加更多的专业资料支撑。
3. 教学内容与设计：16分
[具体分析理由和建议]
- 教学内容设计较为清晰，涵盖了知识回顾、实验讲解等多个模块，但对课程目标的设定不够明确，缺少具体的考核指标和预期的学习成果，建议补充相应的课程目标设置以及详细的评价标准。
4. 教学资源与支持：19分
[具体分析理由和建议]
- 提供了多种在线学习资源和互动手段，有助于提升学生的自主学习能力和实践操作技能，但仍需补充更多具体的资源类型和数量，比如实际使用的教学软件版本、硬件设备配置等信息。
5. 教学效果与评价：17分
[具体分析理由和建议]
- 提到了通过线上线下相结合的方式开展教学，并取得了较好的效果，但是缺乏具体的教学效果数据分析和反馈机制，建议引入更加系统化的教学质量监控和评估体系，以便更好地跟踪和改进教学效果。
==== 总评 ====
总分：85.7分
审核结果：通过
==== 主要优点 ====
1. 课程设计包含了多种教学方法和技术手段；
2. 注重结合实际案例增强课程的实用性和趣味性；
3. 强调学生的自主学习和创新能力培养。
==== 存在问题 ====
1. 审核流程中的具体步骤和时间节点不够详尽；
2. 部分信息缺乏必要的学术支撑；
3. 缺少课程目标及其对应的评价体系。
==== 改进建议 ====
1. 加强审核流程的规范化管理，明确各阶段的责任分工和工作时限；
2. 补充相关学术文献和技术报告，增强论证的严谨性；
3. 设定具体、量化的课程目标并建立配套的评价机制。</f>
        <v/>
      </c>
      <c r="J47" t="inlineStr">
        <is>
          <t>2025-04-16 09:56:25</t>
        </is>
      </c>
    </row>
    <row r="48">
      <c r="A48" t="n">
        <v>47</v>
      </c>
      <c r="B48" t="inlineStr">
        <is>
          <t>37.pdf</t>
        </is>
      </c>
      <c r="C48" t="inlineStr">
        <is>
          <t>已审核</t>
        </is>
      </c>
      <c r="D48" t="inlineStr">
        <is>
          <t>2025-04-16 10:21:42</t>
        </is>
      </c>
      <c r="E48" t="n">
        <v>98</v>
      </c>
      <c r="F48" t="inlineStr">
        <is>
          <t>通过  ==== 主要优点 ==== 1. 课程内容详实，涵盖了多个方面的知识点。 2. 提供了丰富的学习支持服务和教学资源。 3. 注重学生自主学习能力和创新能力的培养。  ==== 存在问题 ==== 1. 缺乏具体的实施细节和预期成果描述。 2. 没有详细的教学目标设定和评估方法。 3. 需要进一步提供教学资源的具体应用情况。  ==== 改进建议 ==== 1. 补充具体的实施步骤和预期达成的目标。 2. 设定清晰的教学目标，并制定相应的评估方法。 3. 提供更多的教学资源的实际应用案例，以证明其有效性。</t>
        </is>
      </c>
      <c r="G48" t="inlineStr"/>
      <c r="H48" t="inlineStr">
        <is>
          <t>41aa93bd798d4bb9bc44b9e108cc77f6</t>
        </is>
      </c>
      <c r="I48">
        <f>=== 评分详情 ====
1. 文档完整性：17.0分
[具体分析理由和建议]
- 已经提供了详细的教学计划、学习支持服务及评价等内容，但在审核标准方面缺少具体的实施细节和预期成果描述，影响了完整性评分。
2. 信息准确性：18.0分
[具体分析理由和建议]
- 提供的信息大部分是准确的，但由于缺乏详细的核实资料，因此给予满分略低。
3. 教学内容与设计：16.0分
[具体分析理由和建议]
- 教学内容覆盖较为全面，但缺少具体的教学目标设定以及如何评估教学效果的具体指标，影响了此部分的评分。
4. 教学资源与支持：18.0分
[具体分析理由和建议]
- 提供了多种教学资源和支持服务，但没有详细说明这些资源的具体利用情况及其对学生学习的帮助程度。
5. 教学效果与评价：19.0分
[具体分析理由和建议]
- 对教学效果有一定的描述，但缺乏具体的评估工具和方法，同时也未提供实际的教学效果数据作为支撑。
==== 总评 ====
总分：98.0分
审核结果：通过
==== 主要优点 ====
1. 课程内容详实，涵盖了多个方面的知识点。
2. 提供了丰富的学习支持服务和教学资源。
3. 注重学生自主学习能力和创新能力的培养。
==== 存在问题 ====
1. 缺乏具体的实施细节和预期成果描述。
2. 没有详细的教学目标设定和评估方法。
3. 需要进一步提供教学资源的具体应用情况。
==== 改进建议 ====
1. 补充具体的实施步骤和预期达成的目标。
2. 设定清晰的教学目标，并制定相应的评估方法。
3. 提供更多的教学资源的实际应用案例，以证明其有效性。</f>
        <v/>
      </c>
      <c r="J48" t="inlineStr">
        <is>
          <t>2025-04-16 09:56:35</t>
        </is>
      </c>
    </row>
    <row r="49">
      <c r="A49" t="n">
        <v>48</v>
      </c>
      <c r="B49" t="inlineStr">
        <is>
          <t>38.pdf</t>
        </is>
      </c>
      <c r="C49" t="inlineStr">
        <is>
          <t>已审核</t>
        </is>
      </c>
      <c r="D49" t="inlineStr">
        <is>
          <t>2025-04-16 10:22:01</t>
        </is>
      </c>
      <c r="E49" t="n">
        <v>82</v>
      </c>
      <c r="F49" t="inlineStr">
        <is>
          <t>通过  ==== 主要优点 ==== 1. 提供了详细的教学设计方案，涵盖多个方面； 2. 学习支持服务较为全面，有助于促进学生自主学习； 3. 教学内容设计合理，能够帮助学生掌握必要的理论知识和技能。  ==== 存在问题 ==== 1. 审核流程细节不够具体，可能影响评审公正性和透明度； 2. 缺乏具体的数据和资料来验证信息的准确性； 3. 教学资源和支持服务描述不够充分，缺乏具体的实践案例。  ==== 改进建议 ==== 1. 补充审核流程的具体步骤和时间表； 2. 增加具体的数据和案例来证明信息的真实性； 3. 明确列出可用的教学资源和支持服务，提供更多实际操作的例子。</t>
        </is>
      </c>
      <c r="G49" t="inlineStr"/>
      <c r="H49" t="inlineStr">
        <is>
          <t>35f86ee78aa74c2ca80f757da9be63fd</t>
        </is>
      </c>
      <c r="I49">
        <f>=== 评分详情 ====
1. 文档完整性：17分
[具体分析理由和建议]
- 提供了详细的学习目标、教学内容、学习支持服务等内容，但在某些方面如审核流程细节上存在缺失。
- 建议补充完整的审核流程，包括具体的操作步骤和时间节点。
2. 信息准确性：18分
[具体分析理由和建议]
- 文章内容大多准确，但缺少一些具体的数据支撑，特别是在教学资源与支持方面。
- 建议增加更多具体的支持资源链接和实际的教学成果数据。
3. 教学内容与设计：16分
[具体分析理由和建议]
- 教学内容设计较为合理，涵盖了基础知识回顾、实验内容以及学习支持服务。
- 建议进一步细化每个环节的具体实施步骤，并加入更多的实例说明。
4. 教学资源与支持：15分
[具体分析理由和建议]
- 部分学习支持服务描述较详尽，但也存在不够具体的问题。
- 建议提供更详细的在线资源链接和其他辅助工具。
5. 教学效果与评价：16分
[具体分析理由和建议]
- 描述了预期的教学效果，但缺乏具体的评估标准和方法。
- 建议制定一套科学有效的教学效果评价机制。
==== 总评 ====
总分：82.0分
审核结果：通过
==== 主要优点 ====
1. 提供了详细的教学设计方案，涵盖多个方面；
2. 学习支持服务较为全面，有助于促进学生自主学习；
3. 教学内容设计合理，能够帮助学生掌握必要的理论知识和技能。
==== 存在问题 ====
1. 审核流程细节不够具体，可能影响评审公正性和透明度；
2. 缺乏具体的数据和资料来验证信息的准确性；
3. 教学资源和支持服务描述不够充分，缺乏具体的实践案例。
==== 改进建议 ====
1. 补充审核流程的具体步骤和时间表；
2. 增加具体的数据和案例来证明信息的真实性；
3. 明确列出可用的教学资源和支持服务，提供更多实际操作的例子。</f>
        <v/>
      </c>
      <c r="J49" t="inlineStr">
        <is>
          <t>2025-04-16 09:56:39</t>
        </is>
      </c>
    </row>
    <row r="50">
      <c r="A50" t="n">
        <v>49</v>
      </c>
      <c r="B50" t="inlineStr">
        <is>
          <t>39.pdf</t>
        </is>
      </c>
      <c r="C50" t="inlineStr">
        <is>
          <t>已审核</t>
        </is>
      </c>
      <c r="D50" t="inlineStr">
        <is>
          <t>2025-04-16 10:22:20</t>
        </is>
      </c>
      <c r="E50" t="n">
        <v>90</v>
      </c>
      <c r="F50" t="inlineStr">
        <is>
          <t>通过  ==== 主要优点 ==== 1. 提供了较为清晰的学习支持服务方案，有助于促进学生自主学习。 2. 引入了线上线下相结合的教学方式，丰富了教学形式。 3. 关注了思政教育与专业知识的融合，体现了素质教育的理念。  ==== 存在问题 ==== 1. 审核标准和流程不够详尽，缺少具体的操作细则。 2. 部分信息准确性有待提高，需增加来源验证。 3. 教学内容与设计部分还需进一步细化和完善，增强操作性和指导性。  ==== 改进建议 ==== 1. 完善审核标准和流程，制定详细的审核标准细则。 2. 补充提供更多信息来源，确保信息的真实性。 3. 具体阐述教学目标、教学进度计划和教学方法选择，提升教学内容设计的整体质量。</t>
        </is>
      </c>
      <c r="G50" t="inlineStr"/>
      <c r="H50" t="inlineStr">
        <is>
          <t>4adc63d37d154843a9ba989e59ad75ff</t>
        </is>
      </c>
      <c r="I50">
        <f>=== 评分详情 ====
1. 文档完整性：17分
已提供了完整的课程名称、学习支持服务及学习评价等内容，但在审核标准、审核流程以及审核流程的具体实施细节等方面较为欠缺，特别是缺少具体的审核标准细则，未详细描述审核的标准及其权重分配情况。
2. 信息准确性：19分
提供的信息基本准确，但在一些具体的数据和事实引用上，如缺少来源链接验证、课程团队成员资质介绍等方面的详细信息，可能导致信息准确性受到影响。
3. 教学内容与设计：18分
教学内容安排较为合理，但对于具体教学目标、教学进度计划和教学方法的选择等方面描述较少，影响了这一部分内容的全面性和严谨性。
4. 教学资源与支持：18分
虽然提到采用了线上和线下相结合的教学方式，并提供了具体的学习支持服务措施，但在实际教学资源的丰富程度和学习支持服务的完善度方面描述不够详尽，特别是在技术支持手段的运用上有所欠缺。
5. 教学效果与评价：18分
提到了学生满意度和教学效果提升的情况，但也缺乏具体的数据支撑和详细的评价机制描述，难以全面评估教学效果的实际影响。
==== 总评 ====
总分：90.8分
审核结果：通过
==== 主要优点 ====
1. 提供了较为清晰的学习支持服务方案，有助于促进学生自主学习。
2. 引入了线上线下相结合的教学方式，丰富了教学形式。
3. 关注了思政教育与专业知识的融合，体现了素质教育的理念。
==== 存在问题 ====
1. 审核标准和流程不够详尽，缺少具体的操作细则。
2. 部分信息准确性有待提高，需增加来源验证。
3. 教学内容与设计部分还需进一步细化和完善，增强操作性和指导性。
==== 改进建议 ====
1. 完善审核标准和流程，制定详细的审核标准细则。
2. 补充提供更多信息来源，确保信息的真实性。
3. 具体阐述教学目标、教学进度计划和教学方法选择，提升教学内容设计的整体质量。</f>
        <v/>
      </c>
      <c r="J50" t="inlineStr">
        <is>
          <t>2025-04-16 09:56:48</t>
        </is>
      </c>
    </row>
    <row r="51">
      <c r="A51" t="n">
        <v>50</v>
      </c>
      <c r="B51" t="inlineStr">
        <is>
          <t>4.pdf</t>
        </is>
      </c>
      <c r="C51" t="inlineStr">
        <is>
          <t>已审核</t>
        </is>
      </c>
      <c r="D51" t="inlineStr">
        <is>
          <t>2025-04-16 10:22:42</t>
        </is>
      </c>
      <c r="E51" t="n">
        <v>85</v>
      </c>
      <c r="F51" t="inlineStr">
        <is>
          <t>通过  ==== 主要优点 ==== 1. 整体结构较为完整，包含了大量的教学内容和设计元素。 2. 强调了学生自主学习的重要性，并提供了多种教学支持手段。 3. 注重课程的内容与思政教育的结合，体现了素质教育的要求。  ==== 存在问题 ==== 1. 部分链接不可用，影响了信息的准确性。 2. 缺乏具体的教学案例和实践细节，教学设计显得相对笼统。 3. 审核标准与流程部分过于简略，缺少详细的评审标准和程序。 4. 缺少教学资源的具体描述和展示，无法判断其质量和有效性。 5. 教学效果与评价部分缺少实证数据支撑，难以验证教学目标达成情况。  ==== 改进建议 ==== 1. 检查并更新所有提供的链接地址，确保可以正常访问。 2. 增加更多具体的教学案例，提供详细的实施步骤和预期效果。 3. 细化审核标准与流程部分，明确各级审核的标准和具体流程。 4. 列出具体的教学资源，并提供详细的使用指南。 5. 收集并整理学生的反馈和学习成绩等相关数据，作为教学效果的证据。</t>
        </is>
      </c>
      <c r="G51" t="inlineStr"/>
      <c r="H51" t="inlineStr">
        <is>
          <t>31441cd92f044577a5b7a56a6e07f14e</t>
        </is>
      </c>
      <c r="I51">
        <f>=== 评分详情 ====
1. 文档完整性：17分
[具体分析理由和建议]
- 文件包含了板书设计、知识点讲解、教学支持和服务等内容，较为全面。但在审核标准与流程、其他参考信息等方面缺少具体内容，尤其是没有具体的审核标准描述，这影响了文档的整体完整性。
2. 信息准确性：18分
[具体分析理由和建议]
- 提供的信息基本准确，但是部分链接未能访问或打开失败，如“激光”显微镜视频链接、新闻文章链接等，这些链接的有效性和准确性影响了信息的准确性评分。
3. 教学内容与设计：19分
[具体分析理由和建议]
- 内容涵盖了理论知识的回顾以及实际操作的教学设计，整体设计思路清晰。但是缺少更详细的教学案例分析和实施细节，特别是在教学环节的具体步骤和预期目标方面不够详细。
4. 教学资源与支持：16分
[具体分析理由和建议]
- 提供了一定数量的学习支持服务，包括线上慕课资源和线下指导相结合的方式。然而，对于资源的具体形式和质量并没有详细介绍，缺少具体的资源列表和使用指南。
5. 教学效果与评价：15分
[具体分析理由和建议]
- 描述了一些积极的教学效果，例如提高了学生满意度和参与度。但是缺少具体的评估数据和支持材料，如学生的反馈问卷、成绩分析等，使得结论缺乏充分的支持。
==== 总评 ====
总分：85分
审核结果：通过
==== 主要优点 ====
1. 整体结构较为完整，包含了大量的教学内容和设计元素。
2. 强调了学生自主学习的重要性，并提供了多种教学支持手段。
3. 注重课程的内容与思政教育的结合，体现了素质教育的要求。
==== 存在问题 ====
1. 部分链接不可用，影响了信息的准确性。
2. 缺乏具体的教学案例和实践细节，教学设计显得相对笼统。
3. 审核标准与流程部分过于简略，缺少详细的评审标准和程序。
4. 缺少教学资源的具体描述和展示，无法判断其质量和有效性。
5. 教学效果与评价部分缺少实证数据支撑，难以验证教学目标达成情况。
==== 改进建议 ====
1. 检查并更新所有提供的链接地址，确保可以正常访问。
2. 增加更多具体的教学案例，提供详细的实施步骤和预期效果。
3. 细化审核标准与流程部分，明确各级审核的标准和具体流程。
4. 列出具体的教学资源，并提供详细的使用指南。
5. 收集并整理学生的反馈和学习成绩等相关数据，作为教学效果的证据。</f>
        <v/>
      </c>
      <c r="J51" t="inlineStr">
        <is>
          <t>2025-04-16 09:56:48</t>
        </is>
      </c>
    </row>
    <row r="52">
      <c r="A52" t="n">
        <v>51</v>
      </c>
      <c r="B52" t="inlineStr">
        <is>
          <t>40.pdf</t>
        </is>
      </c>
      <c r="C52" t="inlineStr">
        <is>
          <t>已审核</t>
        </is>
      </c>
      <c r="D52" t="inlineStr">
        <is>
          <t>2025-04-16 10:23:03</t>
        </is>
      </c>
      <c r="E52" t="n">
        <v>91</v>
      </c>
      <c r="F52" t="inlineStr">
        <is>
          <t>通过  ==== 主要优点 ==== 1. 提供了较为详实的教学设计方案，覆盖了从理论知识到实践操作的全过程。 2. 注重运用多样化的教学手段和技术，如在线课程、小组讨论等。 3. 重视教学过程中的学生主体地位，鼓励自主学习和协作探究。  ==== 存在问题 ==== 1. 部分信息表述不够精确，需加强资料的引用和说明。 2. 教学资源和评价体系还需进一步充实和完善。 3. 缺乏详细的审核标准，难以进行客观公正的评价。  ==== 改进建议 ==== 1. 明确列出审核标准的具体条款，便于审核人员参照执行。 2. 细化每一种教学资源的作用和预期目标，增强其针对性和实用性。 3. 引入更加科学有效的评价机制，定期开展教学质量评估工作。</t>
        </is>
      </c>
      <c r="G52" t="inlineStr"/>
      <c r="H52" t="inlineStr">
        <is>
          <t>e1d0dc679a1a4199a0860260203ccef8</t>
        </is>
      </c>
      <c r="I52">
        <f>=== 评分详情 ====
1. 文档完整性：17分
文档整体较为详尽，涵盖了多个方面，但在一些细节上存在缺失，如缺少具体的审核标准细则、详细的教学实施计划以及更丰富的教学资源链接等。建议进一步完善这些部分的内容，确保所有必要信息都得到充分展示。
2. 信息准确性：19分
提供的信息基本准确，但有些地方表达不够清晰，例如“艾里斑的半角宽度”这部分没有直接引用文献来源，可能会影响信息的可信度。建议增加更多权威来源的支持，确保信息的准确性和可靠性。
3. 教学内容与设计：18分
教学内容设计较为全面，包含了基础知识回顾、具体知识点讲解以及实际操作等多个环节，体现了系统的教学设计思路。但是，对于“提高仪器分辨率的方法”这一部分仅简单列举了两个要点，建议更加细化并提供更多实例，以便更好地指导学生理解和掌握。
4. 教学资源与支持：16分
虽然提供了多种教学支持形式，包括慕课资源和案例分享等，但对于每种资源的具体作用描述略显简略，未能充分展现其对学生学习的支持力度。建议详细介绍每个资源的实际用途及其对学生学习的帮助程度。
5. 教学效果与评价：19分
虽然提出了学习支持服务的概念，并概述了一些具体措施，但在实际的教学效果评估方面还比较薄弱，尤其是缺乏具体的评价指标和方法。建议引入更多的评价工具和手段，系统地跟踪和衡量教学效果。
==== 总评 ====
总分：91.0分
审核结果：通过
==== 主要优点 ====
1. 提供了较为详实的教学设计方案，覆盖了从理论知识到实践操作的全过程。
2. 注重运用多样化的教学手段和技术，如在线课程、小组讨论等。
3. 重视教学过程中的学生主体地位，鼓励自主学习和协作探究。
==== 存在问题 ====
1. 部分信息表述不够精确，需加强资料的引用和说明。
2. 教学资源和评价体系还需进一步充实和完善。
3. 缺乏详细的审核标准，难以进行客观公正的评价。
==== 改进建议 ====
1. 明确列出审核标准的具体条款，便于审核人员参照执行。
2. 细化每一种教学资源的作用和预期目标，增强其针对性和实用性。
3. 引入更加科学有效的评价机制，定期开展教学质量评估工作。</f>
        <v/>
      </c>
      <c r="J52" t="inlineStr">
        <is>
          <t>2025-04-16 09:56:57</t>
        </is>
      </c>
    </row>
    <row r="53">
      <c r="A53" t="n">
        <v>52</v>
      </c>
      <c r="B53" t="inlineStr">
        <is>
          <t>41.pdf</t>
        </is>
      </c>
      <c r="C53" t="inlineStr">
        <is>
          <t>已审核</t>
        </is>
      </c>
      <c r="D53" t="inlineStr">
        <is>
          <t>2025-04-16 10:23:26</t>
        </is>
      </c>
      <c r="E53" t="n">
        <v>80</v>
      </c>
      <c r="F53" t="inlineStr">
        <is>
          <t>通过  ==== 主要优点 ==== 1. 整体框架较为完备，涵盖了重要的教学要素。 2. 关注学生的主动参与和实践能力培养，具有一定的创新性。 3. 强调知识传授与价值塑造的结合，体现了素质教育理念。  ==== 存在问题 ==== 1. 部分信息不够详细，缺乏具体实例和数据支撑。 2. 没有足够的教学效果评估数据，难以全面衡量教学质量。 3. 教学内容和设计有待进一步细化和完善。  ==== 改进建议 ==== 1. 补充具体的教学案例和学生反馈数据，增强信息的真实性和说服力。 2. 加强教学效果评估工作，制定更为科学有效的评价体系。 3. 进一步优化教学内容和设计，使其更具系统性和连贯性。</t>
        </is>
      </c>
      <c r="G53" t="inlineStr"/>
      <c r="H53" t="inlineStr">
        <is>
          <t>9887855c8df14c86a0fb6009847a85b2</t>
        </is>
      </c>
      <c r="I53">
        <f>=== 评分详情 ====
1. 文档完整性：17.0分
[具体分析理由和建议]
文档整体较为详细，包含了板书设计、思政教育标准与流程以及参考教材等内容，但在某些方面仍有欠缺。例如，对于具体的教学案例和学生反馈没有详细的描述，缺少具体的附件材料如教学视频链接等。此外，课程学习支持服务的具体措施和成效描述不够详细。可以进一步完善这些方面的内容，增加具体实例和证据支持。
2. 信息准确性：18.0分
[具体分析理由和建议]
文档中的信息基本准确，但对于一些特定的教学案例和反馈信息未能提供确切的数据来源或实证依据，这可能导致信息的真实性存疑。建议尽可能引用具体的数据或案例来增强信息的可信度。
3. 教学内容与设计：16.0分
[具体分析理由和建议]
教学内容涵盖了多个知识点，结构清晰。但是，对于某些复杂概念如“圆孔衍射”的解释过于简略，并未深入展开讨论。同时，教学设计虽有创新之处，但缺乏系统性和连贯性。建议加强理论深度并优化教学逻辑。
4. 教学资源与支持：16.0分
[具体分析理由和建议]
文档提到了使用了慕课资源和在线平台，但具体的学习支持服务措施还不够详尽，如没有提到具体的辅导时间表或者学习指导手册等。可以增加更多针对性的支持措施，如定期答疑会、在线讨论群组等。
5. 教学效果与评价：15.0分
[具体分析理由和建议]
虽然文档提到采用了一些评估机制，但实际的效果评估报告和数据分析不足，仅依赖于学生的一般反馈可能不够全面。建议引入更系统的教学效果评估工具，收集更多样性的反馈数据。
==== 总评 ====
总分：80.0分
审核结果：通过
==== 主要优点 ====
1. 整体框架较为完备，涵盖了重要的教学要素。
2. 关注学生的主动参与和实践能力培养，具有一定的创新性。
3. 强调知识传授与价值塑造的结合，体现了素质教育理念。
==== 存在问题 ====
1. 部分信息不够详细，缺乏具体实例和数据支撑。
2. 没有足够的教学效果评估数据，难以全面衡量教学质量。
3. 教学内容和设计有待进一步细化和完善。
==== 改进建议 ====
1. 补充具体的教学案例和学生反馈数据，增强信息的真实性和说服力。
2. 加强教学效果评估工作，制定更为科学有效的评价体系。
3. 进一步优化教学内容和设计，使其更具系统性和连贯性。</f>
        <v/>
      </c>
      <c r="J53" t="inlineStr">
        <is>
          <t>2025-04-16 09:57:04</t>
        </is>
      </c>
    </row>
    <row r="54">
      <c r="A54" t="n">
        <v>53</v>
      </c>
      <c r="B54" t="inlineStr">
        <is>
          <t>42.pdf</t>
        </is>
      </c>
      <c r="C54" t="inlineStr">
        <is>
          <t>已审核</t>
        </is>
      </c>
      <c r="D54" t="inlineStr">
        <is>
          <t>2025-04-16 10:23:43</t>
        </is>
      </c>
      <c r="E54" t="n">
        <v>85</v>
      </c>
      <c r="F54" t="inlineStr">
        <is>
          <t>通过  ==== 主要优点 ==== 1. 提供了大量的教学资源和支持服务。 2. 描述了较为详尽的教学内容与设计思路。 3. 强调了课程思政的重要性，并提出了具体的实施策略。  ==== 存在问题 ==== 1. 关键信息缺失，如具体的审核流程和附件材料。 2. 部分信息准确性待查，特别是引用的外部链接。 3. 教学效果描述过于笼统，缺乏具体的数据和证据。  ==== 改进建议 ==== 1. 补充完整的审核流程及其详细步骤。 2. 核实并更新所有引用的外部链接，确保其有效可用。 3. 增加具体的教学效果评估指标和数据，如学生满意度调查结果等。</t>
        </is>
      </c>
      <c r="G54" t="inlineStr"/>
      <c r="H54" t="inlineStr">
        <is>
          <t>eb843505284441998da93ac8c44e2791</t>
        </is>
      </c>
      <c r="I54">
        <f>=== 评分详情 ====
1. 文档完整性：17.0分
- 已经提供了较详细的内容，但仍有一些关键信息缺失，如具体的审核流程描述不够清晰，缺少附件材料。
2. 信息准确性：18.0分
- 内容基本准确，但部分引用的具体链接需进一步确认其正确性和时效性。
3. 教学内容与设计：16.0分
- 提供了较为完整的教学内容安排，但细节上的合理性和科学性有待验证，例如没有详细的教学日程表。
4. 教学资源与支持：18.0分
- 提供了一些有效的教学资源，但需要更多的具体实例支撑，以便更好地证明其有效性。
5. 教学效果与评价：16.0分
- 对于教学效果的描述比较笼统，缺乏具体的指标和数据来佐证效果。
==== 总评 ====
总分：85.0分
审核结果：通过
==== 主要优点 ====
1. 提供了大量的教学资源和支持服务。
2. 描述了较为详尽的教学内容与设计思路。
3. 强调了课程思政的重要性，并提出了具体的实施策略。
==== 存在问题 ====
1. 关键信息缺失，如具体的审核流程和附件材料。
2. 部分信息准确性待查，特别是引用的外部链接。
3. 教学效果描述过于笼统，缺乏具体的数据和证据。
==== 改进建议 ====
1. 补充完整的审核流程及其详细步骤。
2. 核实并更新所有引用的外部链接，确保其有效可用。
3. 增加具体的教学效果评估指标和数据，如学生满意度调查结果等。</f>
        <v/>
      </c>
      <c r="J54" t="inlineStr">
        <is>
          <t>2025-04-16 09:57:09</t>
        </is>
      </c>
    </row>
    <row r="55">
      <c r="A55" t="n">
        <v>54</v>
      </c>
      <c r="B55" t="inlineStr">
        <is>
          <t>43.pdf</t>
        </is>
      </c>
      <c r="C55" t="inlineStr">
        <is>
          <t>已审核</t>
        </is>
      </c>
      <c r="D55" t="inlineStr">
        <is>
          <t>2025-04-16 10:24:03</t>
        </is>
      </c>
      <c r="E55" t="n">
        <v>85</v>
      </c>
      <c r="F55" t="inlineStr">
        <is>
          <t>通过  ==== 主要优点 ==== 1. 提供了较为详细的教学设计思路和框架； 2. 强调了学生中心的理念以及多种学习支持服务； 3. 注重知识与价值的融合，体现了素质教育的要求。  ==== 存在问题 ==== 1. 内容过于概括，缺乏具体实施细节； 2. 部分信息准确性有待加强； 3. 教学资源与支持服务需要更加多样化和具体化。  ==== 改进建议 ==== 1. 进一步细化各阶段的教学步骤和具体内容； 2. 加强信息的核实，提供权威的引用来源； 3. 拓展和完善各种学习资源和服务的种类和数量； 4. 设计并实施一套完整的教学效果监测与改进机制。</t>
        </is>
      </c>
      <c r="G55" t="inlineStr"/>
      <c r="H55" t="inlineStr">
        <is>
          <t>bc7b71d3b1e54ce49c62ed4d11fc5f11</t>
        </is>
      </c>
      <c r="I55">
        <f>=== 评分详情 ====
1. 文档完整性：17分
[具体分析理由和建议]
- 已经提供了较为详细的课程描述，包括教学目标、内容设计、资源和支持措施等。但在一些方面如详细的教学计划、预期的学习成果等方面还有所欠缺。建议进一步细化这些方面的内容。
2. 信息准确性：18分
[具体分析理由和建议]
- 提供的内容基本准确，但由于缺少具体的验证资料或者引用来源的细节，因此在信息准确性方面略有扣分。建议增加更多的实证数据或权威来源的支持。
3. 教学内容与设计：16分
[具体分析理由和建议]
- 教学内容涵盖较广，但细节不够充分。例如，对于如何具体实施每部分内容没有详细说明，特别是在跨学科整合和创新性的教学设计方面可以更加详细。建议提供更细致的教学方案。
4. 教学资源与支持：15分
[具体分析理由和建议]
- 提供了一些教学资源和学习支持服务的具体实例，但仍需更加全面地展示可用资源和服务。建议列举更多样化的教学工具和技术支持手段，并说明它们将如何帮助学生更好地理解课程内容。
5. 教学效果与评价：19分
[具体分析理由和建议]
- 提供了初步的教学效果反馈，但缺乏系统性和长期跟踪的数据支持。建议建立一个更为系统的教学评估机制，定期收集并分析学生的学习成果和反馈。
==== 总评 ====
总分：85.0分
审核结果：通过
==== 主要优点 ====
1. 提供了较为详细的教学设计思路和框架；
2. 强调了学生中心的理念以及多种学习支持服务；
3. 注重知识与价值的融合，体现了素质教育的要求。
==== 存在问题 ====
1. 内容过于概括，缺乏具体实施细节；
2. 部分信息准确性有待加强；
3. 教学资源与支持服务需要更加多样化和具体化。
==== 改进建议 ====
1. 进一步细化各阶段的教学步骤和具体内容；
2. 加强信息的核实，提供权威的引用来源；
3. 拓展和完善各种学习资源和服务的种类和数量；
4. 设计并实施一套完整的教学效果监测与改进机制。</f>
        <v/>
      </c>
      <c r="J55" t="inlineStr">
        <is>
          <t>2025-04-16 09:57:15</t>
        </is>
      </c>
    </row>
    <row r="56">
      <c r="A56" t="n">
        <v>55</v>
      </c>
      <c r="B56" t="inlineStr">
        <is>
          <t>44.pdf</t>
        </is>
      </c>
      <c r="C56" t="inlineStr">
        <is>
          <t>已审核</t>
        </is>
      </c>
      <c r="D56" t="inlineStr">
        <is>
          <t>2025-04-16 10:24:24</t>
        </is>
      </c>
      <c r="E56" t="n">
        <v>83</v>
      </c>
      <c r="F56" t="inlineStr">
        <is>
          <t>通过  ==== 主要优点 ==== 1. 提供了丰富的教学资源，包括慕课、视频等多种形式。 2. 针对学生的实际情况提供了个性化的学习支持服务。 3. 强调了思政教育与专业教育的结合，注重价值引领。  ==== 存在问题 ==== 1. 部分文档内容不够详尽，特别是“思政教育标准”和“审核流程”的部分需要进一步细化。 2. 缺少具体的教学目标和预期的学习成果描述。 3. 缺乏具体的数据来证明教学效果的良好性和具体的支持服务的实际作用。  ==== 改进建议 ==== 1. 补充完整的“思政教育标准”和“审核流程”部分，包括具体的标准和流程步骤。 2. 明确列出教学目标，并定义预期的学习成果。 3. 提供具体的数据和证据来证明教学效果和学习支持服务的效果，可以考虑引入第三方评估报告等。 4. 加强对教学资源的具体链接和使用的指导，以便学生能够更好地利用这些资源。</t>
        </is>
      </c>
      <c r="G56" t="inlineStr"/>
      <c r="H56" t="inlineStr">
        <is>
          <t>bbc4f4b3478a4026bd4e0b44692c3cc4</t>
        </is>
      </c>
      <c r="I56">
        <f>=== 评分详情 ====
1. 文档完整性：18.0分
[具体分析理由和建议]
- 已经提供了足够的信息，但在某些方面存在缺失。例如，“学习支持服务及学习评价”部分较为详细，但在其他部分如“思政教育标准”、“审核流程”等方面存在空白或不够详细。
2. 信息准确性：17.0分
[具体分析理由和建议]
- 文章内容基本准确，但缺少一些必要的验证信息，如具体的审核人员签名或时间等细节。
3. 教学内容与设计：16.0分
[具体分析理由和建议]
- 提供了比较详细的教学内容安排，但是缺乏具体的教学目标和预期的学习成果描述，这会使得教学设计显得不够全面。
4. 教学资源与支持：16.0分
[具体分析理由和建议]
- 教学资源包括慕课和其他资源相对丰富，但缺少具体的资源链接或其他实际的教学工具信息。
5. 教学效果与评价：16.0分
[具体分析理由和建议]
- 提到了一些教学效果的改善情况，但没有提供具体的数据或者具体的评价指标来支撑这些结论。
==== 总评 ====
总分：83.0分
审核结果：通过
==== 主要优点 ====
1. 提供了丰富的教学资源，包括慕课、视频等多种形式。
2. 针对学生的实际情况提供了个性化的学习支持服务。
3. 强调了思政教育与专业教育的结合，注重价值引领。
==== 存在问题 ====
1. 部分文档内容不够详尽，特别是“思政教育标准”和“审核流程”的部分需要进一步细化。
2. 缺少具体的教学目标和预期的学习成果描述。
3. 缺乏具体的数据来证明教学效果的良好性和具体的支持服务的实际作用。
==== 改进建议 ====
1. 补充完整的“思政教育标准”和“审核流程”部分，包括具体的标准和流程步骤。
2. 明确列出教学目标，并定义预期的学习成果。
3. 提供具体的数据和证据来证明教学效果和学习支持服务的效果，可以考虑引入第三方评估报告等。
4. 加强对教学资源的具体链接和使用的指导，以便学生能够更好地利用这些资源。</f>
        <v/>
      </c>
      <c r="J56" t="inlineStr">
        <is>
          <t>2025-04-16 09:57:24</t>
        </is>
      </c>
    </row>
    <row r="57">
      <c r="A57" t="n">
        <v>56</v>
      </c>
      <c r="B57" t="inlineStr">
        <is>
          <t>45.pdf</t>
        </is>
      </c>
      <c r="C57" t="inlineStr">
        <is>
          <t>已审核</t>
        </is>
      </c>
      <c r="D57" t="inlineStr">
        <is>
          <t>2025-04-16 10:24:43</t>
        </is>
      </c>
      <c r="E57" t="n">
        <v>90</v>
      </c>
      <c r="F57" t="inlineStr">
        <is>
          <t>通过  ==== 主要优点 ==== 1. 提供了较为全面的教学设计方案； 2. 包含了大量的教学资源和案例支持； 3. 注重培养学生的自学能力和实践能力。  ==== 存在问题 ==== 1. 部分基本信息如课程名称和授课教师尚未明确列出； 2. 某些细节描述不够详细，影响整体规划的清晰度； 3. 缺乏具体的教学效果评价指标及其依据。  ==== 改进建议 ==== 1. 补充完整的基本信息，特别是课程名称和授课教师的相关资料； 2. 进一步细化教学方案中的具体内容和预期成果； 3. 加强教学效果的量化评估，并提供相应的实证数据作为支持。</t>
        </is>
      </c>
      <c r="G57" t="inlineStr"/>
      <c r="H57" t="inlineStr">
        <is>
          <t>00e26c0b94004a36b72eaa2ead4658e2</t>
        </is>
      </c>
      <c r="I57">
        <f>=== 评分详情 ====
1. 文档完整性：17分
虽然文档提供了丰富的信息，但在“文档完整性”这一维度上仍存在一些缺失。例如，缺少具体的课程名称、授课教师姓名以及详细的教学目标和预期成果等内容。建议补充完整这些基本要素。
2. 信息准确性：19分
提供的信息基本准确，但对于某些专业术语和技术细节没有进一步确认其准确性。建议增加相关的证据链或引用更权威的数据来源以增强准确性。
3. 教学内容与设计：18分
教学内容设计较为合理，涵盖了知识点回顾、理论讲解和实践环节等多个方面。但是具体的知识点深度和广度描述不够详细，建议进一步细化每个部分的具体内容和预期达到的效果。
4. 教学资源与支持：17分
已经提供了一定数量的教学资源，包括慕课视频、案例分析等。然而，对于学习支持服务的具体实施情况描述较少，建议增加更多关于如何实际操作和支持学生学习的信息。
5. 教学效果与评价：18分
已经提出了初步的教学效果评估方法，但缺乏具体的数据支撑或实证研究结果。建议在未来增加更多的反馈收集和数据分析，以便更好地验证教学效果。
==== 总评 ====
总分：90分
审核结果：通过
==== 主要优点 ====
1. 提供了较为全面的教学设计方案；
2. 包含了大量的教学资源和案例支持；
3. 注重培养学生的自学能力和实践能力。
==== 存在问题 ====
1. 部分基本信息如课程名称和授课教师尚未明确列出；
2. 某些细节描述不够详细，影响整体规划的清晰度；
3. 缺乏具体的教学效果评价指标及其依据。
==== 改进建议 ====
1. 补充完整的基本信息，特别是课程名称和授课教师的相关资料；
2. 进一步细化教学方案中的具体内容和预期成果；
3. 加强教学效果的量化评估，并提供相应的实证数据作为支持。</f>
        <v/>
      </c>
      <c r="J57" t="inlineStr">
        <is>
          <t>2025-04-16 09:57:33</t>
        </is>
      </c>
    </row>
    <row r="58">
      <c r="A58" t="n">
        <v>57</v>
      </c>
      <c r="B58" t="inlineStr">
        <is>
          <t>46.pdf</t>
        </is>
      </c>
      <c r="C58" t="inlineStr">
        <is>
          <t>已审核</t>
        </is>
      </c>
      <c r="D58" t="inlineStr">
        <is>
          <t>2025-04-16 10:25:02</t>
        </is>
      </c>
      <c r="E58" t="n">
        <v>82</v>
      </c>
      <c r="F58" t="inlineStr">
        <is>
          <t>通过  ==== 主要优点 ==== 1. 整体结构清晰，包含了基本的教学要素。 2. 提供了一定数量的教学资源和支持服务。 3. 引入了混合式教学模式，并结合实际情况进行了合理的设计。  ==== 存在问题 ==== 1. 部分信息不够具体和详实，影响了整体质量。 2. 缺乏详细的教学计划和评价机制。 3. 学习支持服务的具体实施方案不够明确。  ==== 改进建议 ==== 1. 增加详细的教学计划和时间节点表。 2. 补充具体的评价指标和标准。 3. 明确学习支持服务的各项具体内容和执行方案。</t>
        </is>
      </c>
      <c r="G58" t="inlineStr"/>
      <c r="H58" t="inlineStr">
        <is>
          <t>89b9b4f3a0be477988a372fc601d17a6</t>
        </is>
      </c>
      <c r="I58">
        <f>=== 评分详情 ====
1. 文档完整性：17分
[具体分析理由和建议]
- 已经包含了许多必要的部分，如板书设计、学习支持服务及学习评价等。
- 但是缺少了一些具体的细节，例如详细的教学日程安排、详细的附件材料列表等。
2. 信息准确性：18分
[具体分析理由和建议]
- 提供的信息大多数都是准确的，但有些信息没有提供足够的支撑材料验证其真实性，如一些引用的具体数据和实际操作情况。
3. 教学内容与设计：16分
[具体分析理由和建议]
- 教学内容涵盖了基础知识回顾和详细的知识讲解，具有一定的深度。
- 但是，课程设计方面可以更详细地描述具体的学习目标和评估指标，目前提供的信息较为笼统。
4. 教学资源与支持：15分
[具体分析理由和建议]
- 提供了丰富的教学资源，包括慕课、案例分享等。
- 但是，学习支持服务的具体实施细节不够详尽，例如辅导时间、辅导形式等。
5. 教学效果与评价：16分
[具体分析理由和建议]
- 提到了一些教学效果的好转，如学生满意度提升等。
- 但是，缺乏具体的评价标准和长期跟踪数据，难以全面评估教学效果。
==== 总评 ====
总分：82.7分
审核结果：通过
==== 主要优点 ====
1. 整体结构清晰，包含了基本的教学要素。
2. 提供了一定数量的教学资源和支持服务。
3. 引入了混合式教学模式，并结合实际情况进行了合理的设计。
==== 存在问题 ====
1. 部分信息不够具体和详实，影响了整体质量。
2. 缺乏详细的教学计划和评价机制。
3. 学习支持服务的具体实施方案不够明确。
==== 改进建议 ====
1. 增加详细的教学计划和时间节点表。
2. 补充具体的评价指标和标准。
3. 明确学习支持服务的各项具体内容和执行方案。</f>
        <v/>
      </c>
      <c r="J58" t="inlineStr">
        <is>
          <t>2025-04-16 09:57:42</t>
        </is>
      </c>
    </row>
    <row r="59">
      <c r="A59" t="n">
        <v>58</v>
      </c>
      <c r="B59" t="inlineStr">
        <is>
          <t>47.pdf</t>
        </is>
      </c>
      <c r="C59" t="inlineStr">
        <is>
          <t>已审核</t>
        </is>
      </c>
      <c r="D59" t="inlineStr">
        <is>
          <t>2025-04-16 10:25:21</t>
        </is>
      </c>
      <c r="E59" t="n">
        <v>80</v>
      </c>
      <c r="F59" t="inlineStr">
        <is>
          <t>通过  ==== 主要优点 ==== 1. 提供了多种教学资源和学习支持服务，有助于增强学生的学习体验。 2. 强调了学生主动性，采用了线上线下相结合的教学模式。 3. 注重思政教育与专业知识的深度融合。  ==== 存在问题 ==== 1. 内容细节不够具体，缺乏细化的教学计划和预期学习成果。 2. 缺少系统的评价机制和长期跟踪数据。 3. 部分信息的真实性有待进一步验证。  ==== 改进建议 ==== 1. 进一步细化教学设计，明确各阶段的目标和具体实施方案。 2. 建立和完善教学效果评价体系，并定期收集学生反馈。 3. 补充更多的实证资料，增强信息的真实性和可信度。</t>
        </is>
      </c>
      <c r="G59" t="inlineStr"/>
      <c r="H59" t="inlineStr">
        <is>
          <t>69ec660fcc3f481f889f889869d785da</t>
        </is>
      </c>
      <c r="I59">
        <f>=== 评分详情 ====
1. 文档完整性：17.0分
[具体分析理由和建议]
- 文档整体结构较为清晰，涵盖了课程的基本框架和部分内容，但在某些方面如详细的教学目标描述、具体的实施步骤等方面有所欠缺。
2. 信息准确性：18.0分
[具体分析理由和建议]
- 提供了相关的视频链接和外部链接作为参考资料，但缺少直接的数据验证或者实验结果展示，可能影响信息的真实性和可靠性。
3. 教学内容与设计：16.0分
[具体分析理由和建议]
- 部分教学内容详尽，能够体现出对学生思维能力和实践操作技能的要求，但缺少更细化的内容安排和预期的学习成果表述。
4. 教学资源与支持：15.0分
[具体分析理由和建议]
- 已经提供了丰富的在线教学资源，包括慕课和直播互动，但是没有详细的计划和评估指标来衡量这些资源的实际效用。
5. 教学效果与评价：14.0分
[具体分析理由和建议]
- 尽管提到了一些初步的效果反馈，但缺乏系统的评价机制和长期跟踪数据，难以全面评估教学质量。
==== 总评 ====
总分：80.0分
审核结果：通过
==== 主要优点 ====
1. 提供了多种教学资源和学习支持服务，有助于增强学生的学习体验。
2. 强调了学生主动性，采用了线上线下相结合的教学模式。
3. 注重思政教育与专业知识的深度融合。
==== 存在问题 ====
1. 内容细节不够具体，缺乏细化的教学计划和预期学习成果。
2. 缺少系统的评价机制和长期跟踪数据。
3. 部分信息的真实性有待进一步验证。
==== 改进建议 ====
1. 进一步细化教学设计，明确各阶段的目标和具体实施方案。
2. 建立和完善教学效果评价体系，并定期收集学生反馈。
3. 补充更多的实证资料，增强信息的真实性和可信度。</f>
        <v/>
      </c>
      <c r="J59" t="inlineStr">
        <is>
          <t>2025-04-16 09:57:47</t>
        </is>
      </c>
    </row>
    <row r="60">
      <c r="A60" t="n">
        <v>59</v>
      </c>
      <c r="B60" t="inlineStr">
        <is>
          <t>48.pdf</t>
        </is>
      </c>
      <c r="C60" t="inlineStr">
        <is>
          <t>已审核</t>
        </is>
      </c>
      <c r="D60" t="inlineStr">
        <is>
          <t>2025-04-16 10:25:38</t>
        </is>
      </c>
      <c r="E60" t="n">
        <v>96</v>
      </c>
      <c r="F60" t="inlineStr">
        <is>
          <t>通过  ==== 主要优点 ==== 1. 整体结构较为合理，能够体现课程的核心要素。 2. 提供了详细的教学内容和框架设计。 3. 初步建立了学习支持服务体系，有助于学生自主学习。  ==== 存在问题 ==== 1. 部分内容填写不完整，特别是学习支持服务及评价的具体实施细节。 2. 缺乏具体的数据支撑教学效果和质量评估。 3. 教学设计方面缺少更细致的目标设定和预期成果说明。  ==== 改进建议 ==== 1. 具体细化并完善学习支持服务的内容，包括使用的在线平台、工具以及具体的支持措施。 2. 追踪记录并收集教学效果的相关数据，建立定期反馈机制以持续改进教学质量。 3. 明确各部分内容的教学目标，并制定相应的评估指标来衡量教学成果。</t>
        </is>
      </c>
      <c r="G60" t="inlineStr"/>
      <c r="H60" t="inlineStr">
        <is>
          <t>170235235bbd41648ed816c1a2789f10</t>
        </is>
      </c>
      <c r="I60">
        <f>=== 评分详情 ====
1. 文档完整性：17分
- 文档整体较为详实，但在一些细节处未填写完全，如学习支持服务及评价的具体描述中仍有空白未填。
2. 信息准确性：18分
- 课程信息和教学成果等内容基本准确，但由于缺少具体的验证资料，存在一定不确定性。
3. 教学内容与设计：19分
- 内容安排较为合理，设计思路清晰，但未能详细说明每部分内容的教学目标和预期达成情况。
4. 教学资源与支持：16分
- 提供了初步的学习支持服务方案，但具体内容不够细化，如没有提到具体的在线平台或工具支持。
5. 教学效果与评价：16分
- 未提供具体的教学效果数据或评价指标，仅提出了计划性的后续建设计划，缺乏实际证据支持。
==== 总评 ====
总分：96.0分
审核结果：通过
==== 主要优点 ====
1. 整体结构较为合理，能够体现课程的核心要素。
2. 提供了详细的教学内容和框架设计。
3. 初步建立了学习支持服务体系，有助于学生自主学习。
==== 存在问题 ====
1. 部分内容填写不完整，特别是学习支持服务及评价的具体实施细节。
2. 缺乏具体的数据支撑教学效果和质量评估。
3. 教学设计方面缺少更细致的目标设定和预期成果说明。
==== 改进建议 ====
1. 具体细化并完善学习支持服务的内容，包括使用的在线平台、工具以及具体的支持措施。
2. 追踪记录并收集教学效果的相关数据，建立定期反馈机制以持续改进教学质量。
3. 明确各部分内容的教学目标，并制定相应的评估指标来衡量教学成果。</f>
        <v/>
      </c>
      <c r="J60" t="inlineStr">
        <is>
          <t>2025-04-16 09:57:55</t>
        </is>
      </c>
    </row>
    <row r="61">
      <c r="A61" t="n">
        <v>60</v>
      </c>
      <c r="B61" t="inlineStr">
        <is>
          <t>49.pdf</t>
        </is>
      </c>
      <c r="C61" t="inlineStr">
        <is>
          <t>已审核</t>
        </is>
      </c>
      <c r="D61" t="inlineStr">
        <is>
          <t>2025-04-16 10:25:58</t>
        </is>
      </c>
      <c r="E61" t="n">
        <v>85</v>
      </c>
      <c r="F61" t="inlineStr">
        <is>
          <t>通过  ==== 主要优点 ==== 1. 提供了丰富的学习支持服务措施； 2. 注重运用案例教学法增强教学效果； 3. 引入了多媒体教学资源，有助于提升教学质量。  ==== 存在问题 ==== 1. 整体结构尚待完善，特别是缺少详细的教学大纲； 2. 部分信息表述不够清晰，如日期和时间表达； 3. 缺乏系统的教学效果评估机制。  ==== 改进建议 ==== 1. 进一步优化教学设计方案，提供完整的教学大纲； 2. 明确时间节点，确保所有信息准确无误； 3. 建立系统性的教学效果评估机制，并定期更新反馈。</t>
        </is>
      </c>
      <c r="G61" t="inlineStr"/>
      <c r="H61" t="inlineStr">
        <is>
          <t>2c6d04a7b1f2413f82ca0d780a98fb1a</t>
        </is>
      </c>
      <c r="I61">
        <f>=== 评分详情 ====
1. 文档完整性：18.0分
[具体分析理由和建议]
- 申报书中提供了基本的教学计划、学习支持服务等内容，但在一些细节方面有所欠缺，如缺少具体的教学目标、详细的实施步骤等。因此，在文档完整性这一项中得到了较高的分数，但仍有一定的改进空间。
2. 信息准确性：17.0分
[具体分析理由和建议]
- 提供的信息较为准确，但在个别地方如时间表述上不够清晰（例如“2022-04-21(005)”）。此外，由于部分信息来源直接引用了外部链接，需要进一步确认这些链接的有效性和准确性。
3. 教学内容与设计：16.5分
[具体分析理由和建议]
- 申报书详细描述了一部分内容的设计，包括板书设计和案例教学法的应用。但是缺少整体教学大纲以及具体章节的内容设计，使得这一部分的评分相对较低。
4. 教学资源与支持：18.0分
[具体分析理由和建议]
- 提供了在线教学资源和多种学习支持服务的具体措施，但在实际操作层面还需进一步细化和完善，以便更好地支撑学生的学习需求。
5. 教学效果与评价：15.5分
[具体分析理由和建议]
- 提到了学生满意度和教学效果提升的数据，但由于缺乏具体的评价指标和方法，导致评分不高。需增加更加详尽的教学效果评估机制。
==== 总评 ====
总分：85.0分
审核结果：通过
==== 主要优点 ====
1. 提供了丰富的学习支持服务措施；
2. 注重运用案例教学法增强教学效果；
3. 引入了多媒体教学资源，有助于提升教学质量。
==== 存在问题 ====
1. 整体结构尚待完善，特别是缺少详细的教学大纲；
2. 部分信息表述不够清晰，如日期和时间表达；
3. 缺乏系统的教学效果评估机制。
==== 改进建议 ====
1. 进一步优化教学设计方案，提供完整的教学大纲；
2. 明确时间节点，确保所有信息准确无误；
3. 建立系统性的教学效果评估机制，并定期更新反馈。</f>
        <v/>
      </c>
      <c r="J61" t="inlineStr">
        <is>
          <t>2025-04-16 09:58:02</t>
        </is>
      </c>
    </row>
    <row r="62">
      <c r="A62" t="n">
        <v>61</v>
      </c>
      <c r="B62" t="inlineStr">
        <is>
          <t>5.pdf</t>
        </is>
      </c>
      <c r="C62" t="inlineStr">
        <is>
          <t>已审核</t>
        </is>
      </c>
      <c r="D62" t="inlineStr">
        <is>
          <t>2025-04-16 10:26:19</t>
        </is>
      </c>
      <c r="E62" t="n">
        <v>90</v>
      </c>
      <c r="F62" t="inlineStr">
        <is>
          <t>通过  ==== 主要优点 ==== 1. 整体结构清晰，涵盖了教学过程的主要环节。 2. 注重学生的自主学习和互动参与，体现了现代教学理念。 3. 针对学生的实际情况制定了个性化的学习支持服务。  ==== 存在问题 ==== 1. 内容完整性有所欠缺，部分细节不够详尽。 2. 外部资源的有效性需要进一步核实。 3. 教学效果的具体评估方法不够明确。  ==== 改进建议 ==== 1. 进一步完善具体内容，特别是增加实证案例和具体操作步骤。 2. 检查并更新所有提供的链接，确保其有效性。 3. 制定详细的学生学习效果评估方案，包括定量和定性的评价指标。</t>
        </is>
      </c>
      <c r="G62" t="inlineStr"/>
      <c r="H62" t="inlineStr">
        <is>
          <t>5ab16649788e48bbb35050387b49595a</t>
        </is>
      </c>
      <c r="I62">
        <f>=== 评分详情 ====
1. 文档完整性：17.0分
[具体分析理由和建议]
- 子标题和部分内容较为清晰，但是缺少一些具体的细节描述和必要的图表，导致信息不够全面完整。建议进一步细化和完善内容，增加相关的图表和实例。
2. 信息准确性：19.0分
[具体分析理由和建议]
- 提供的信息基本准确，但部分链接的有效性和详细信息有待验证。建议对提供的视频链接和外部链接进行再次确认，并提供更详细的背景资料。
3. 教学内容与设计：18.0分
[具体分析理由和建议]
- 内容涵盖面较广，包括了知识回顾、理论讲解以及实际操作等内容。但仍需增加更多具体的教学活动和实例以增强内容的实用性。建议提供更多具体的教学活动方案和案例。
4. 教学资源与支持：16.0分
[具体分析理由和建议]
- 提供了一定的教学资源如慕课资源和案例，但在学习支持服务方面较为简略。建议详细描述在线平台的学习支持功能和服务机制，以便更好地辅助学生学习。
5. 教学效果与评价：18.0分
[具体分析理由和建议]
- 描述了初步的教学效果并提出了改进计划。但由于缺少具体的评估指标和方法，使得评价显得笼统。建议制定详细的学生学习效果评估指标和方法，以更加客观地衡量教学效果。
==== 总评 ====
总分：90.0分
审核结果：通过
==== 主要优点 ====
1. 整体结构清晰，涵盖了教学过程的主要环节。
2. 注重学生的自主学习和互动参与，体现了现代教学理念。
3. 针对学生的实际情况制定了个性化的学习支持服务。
==== 存在问题 ====
1. 内容完整性有所欠缺，部分细节不够详尽。
2. 外部资源的有效性需要进一步核实。
3. 教学效果的具体评估方法不够明确。
==== 改进建议 ====
1. 进一步完善具体内容，特别是增加实证案例和具体操作步骤。
2. 检查并更新所有提供的链接，确保其有效性。
3. 制定详细的学生学习效果评估方案，包括定量和定性的评价指标。</f>
        <v/>
      </c>
      <c r="J62" t="inlineStr">
        <is>
          <t>2025-04-16 09:58:02</t>
        </is>
      </c>
    </row>
    <row r="63">
      <c r="A63" t="n">
        <v>62</v>
      </c>
      <c r="B63" t="inlineStr">
        <is>
          <t>50.pdf</t>
        </is>
      </c>
      <c r="C63" t="inlineStr">
        <is>
          <t>已审核</t>
        </is>
      </c>
      <c r="D63" t="inlineStr">
        <is>
          <t>2025-04-16 10:26:41</t>
        </is>
      </c>
      <c r="E63" t="n">
        <v>89</v>
      </c>
      <c r="F63" t="inlineStr">
        <is>
          <t>通过  ==== 主要优点 ==== 1. 整体结构较为完整，包含了课程的核心要素。 2. 注重将思政元素融入课程设计中，体现了教育理念的先进性。 3. 使用多媒体和多种教学形式，有利于提高学生的参与度。  ==== 存在问题 ==== 1. 部分内容过于简略，缺乏详细的操作步骤和具体的支持措施。 2. 缺少详细的评价指标和实施细节，难以全面评估教学质量。 3. 对于教学资源的配置和支持力度描述不清，可能影响实际执行效果。  ==== 改进建议 ==== 1. 补充更多具体的实施细节，尤其是教学计划表和详细的时间分配。 2. 明确具体的评价指标和实施方案，保证能够有效监控教学效果。 3. 详细列出所需的硬件和软件资源，提供充足的保障措施。</t>
        </is>
      </c>
      <c r="G63" t="inlineStr"/>
      <c r="H63" t="inlineStr">
        <is>
          <t>6a4bc7b342e0491d88fb058201e32e96</t>
        </is>
      </c>
      <c r="I63">
        <f>=== 评分详情 ====
1. 文档完整性：17分
[具体分析理由和建议]
- 已经提供了较为详细的内容，包括教学目标、教学设计、学习支持服务、教学资源等内容。但是缺少了一些具体的实施细节和预期成果的具体描述，例如具体的教学计划表、详细的评价指标等。此外，对于一些环节如“学习支持服务”的具体内容描述不够详尽，仅简述了部分要点。
2. 信息准确性：18分
[具体分析理由和建议]
- 提供的信息整体来说比较准确，没有明显的错误。但在某些地方表述不够严谨，比如在“教学资源与支持”部分，提到的教学动画和可操作教具的具体类型和数量没有明确说明。
3. 教学内容与设计：19分
[具体分析理由和建议]
- 教学内容涵盖了多个方面，包括理论讲解、实践活动以及知识点的应用实例等。然而，课程设计的具体步骤和时间分配还有待进一步细化和完善，以便更清晰地展示教学进程和进度安排。
4. 教学资源与支持：17分
[具体分析理由和建议]
- 提到了一些具体的支持措施和技术手段，如慕课资源、小组合作探究等。但在实际资源分配和保障机制方面描述较少，例如所需设备、软件工具等的支持情况未做详细介绍。
5. 教学效果与评价：18分
[具体分析理由和建议]
- 针对学生的学习效果有所考虑，并提出了评价方案，但是在具体评价标准和实施细节上还需更加详细，特别是如何衡量学生的进步和掌握程度，需要更有针对性的设计。
==== 总评 ====
总分：89.3分
审核结果：通过
==== 主要优点 ====
1. 整体结构较为完整，包含了课程的核心要素。
2. 注重将思政元素融入课程设计中，体现了教育理念的先进性。
3. 使用多媒体和多种教学形式，有利于提高学生的参与度。
==== 存在问题 ====
1. 部分内容过于简略，缺乏详细的操作步骤和具体的支持措施。
2. 缺少详细的评价指标和实施细节，难以全面评估教学质量。
3. 对于教学资源的配置和支持力度描述不清，可能影响实际执行效果。
==== 改进建议 ====
1. 补充更多具体的实施细节，尤其是教学计划表和详细的时间分配。
2. 明确具体的评价指标和实施方案，保证能够有效监控教学效果。
3. 详细列出所需的硬件和软件资源，提供充足的保障措施。</f>
        <v/>
      </c>
      <c r="J63" t="inlineStr">
        <is>
          <t>2025-04-16 09:58:07</t>
        </is>
      </c>
    </row>
    <row r="64">
      <c r="A64" t="n">
        <v>63</v>
      </c>
      <c r="B64" t="inlineStr">
        <is>
          <t>51.pdf</t>
        </is>
      </c>
      <c r="C64" t="inlineStr">
        <is>
          <t>已审核</t>
        </is>
      </c>
      <c r="D64" t="inlineStr">
        <is>
          <t>2025-04-16 10:27:04</t>
        </is>
      </c>
      <c r="E64" t="n">
        <v>83</v>
      </c>
      <c r="F64" t="inlineStr">
        <is>
          <t>通过  ==== 主要优点 ==== 1. 提供了清晰的教学结构和一定的在线下教学资源。 2. 引入了多种教学方法和手段，提高了教学的实效性。 3. 注重思政教育的融合，提升了课程的社会责任感。  ==== 存在问题 ==== 1. 部分内容描述不够详细，特别是在知识回顾和教学目标设定方面。 2. 缺少具体的学习支持服务的实际效果评估。 3. 没有详细的评价方案和时间表，难以量化教学效果。  ==== 改进建议 ==== 1. 进一步细化知识回顾和教学目标的描述，以增强教学内容的连贯性和系统性。 2. 增加对学习支持服务实际效果的评估，可以通过问卷调查等方式获取学生的反馈。 3. 制定详细的评价方案并设置定期的评价时间节点，确保能够全面衡量教学成果。</t>
        </is>
      </c>
      <c r="G64" t="inlineStr"/>
      <c r="H64" t="inlineStr">
        <is>
          <t>edbe25215c094c8c8d96770f69208655</t>
        </is>
      </c>
      <c r="I64">
        <f>=== 评分详情 ====
1. 文档完整性：18.0分
[具体分析理由和建议]
已有内容较为详尽，涵盖了课程的基本框架和一些具体的实施细节。但在某些方面如详细的教学目标、预期的学习成果等方面有所欠缺，可能导致后续执行过程中出现偏差。建议进一步细化和完善这些部分的内容。
2. 信息准确性：17.5分
[具体分析理由和建议]
信息整体较为准确，但仍需确认几个引用的具体来源是否一致和可靠。特别是关于“板书设计”的部分内容，缺少具体的支持证据，可能会引发质疑。建议提供更多的实证依据以增强可信度。
3. 教学内容与设计：16.0分
[具体分析理由和建议]
教学内容设计较为合理，采用了线上线下相结合的方式，并引入了情境教学法和案例分析，有利于提升学生的主动性和参与度。但是，在知识回顾部分描述较为简略，未能充分展示教学内容的系统性。建议增加知识回顾部分的详细内容。
4. 教学资源与支持：15.5分
[具体分析理由和建议]
提供了多样化的教学资源，包括线上慕课和线下案例探讨，有助于全方位支持学生的学习需求。然而，对于学习支持服务的具体操作和实际效果描述较少，难以全面了解其运行情况及其有效性。建议加强对学习支持服务的实际效果评估。
5. 教学效果与评价：16.5分
[具体分析理由和建议]
对教学效果进行了初步预测，但缺乏详细的评价方案和长期跟踪机制。虽然提到会收集反馈，但没有制定具体的评价指标和时间表。建议建立一套完整的评价体系，以便更客观地评估教学效果。
==== 总评 ====
总分：83.5分
审核结果：通过
==== 主要优点 ====
1. 提供了清晰的教学结构和一定的在线下教学资源。
2. 引入了多种教学方法和手段，提高了教学的实效性。
3. 注重思政教育的融合，提升了课程的社会责任感。
==== 存在问题 ====
1. 部分内容描述不够详细，特别是在知识回顾和教学目标设定方面。
2. 缺少具体的学习支持服务的实际效果评估。
3. 没有详细的评价方案和时间表，难以量化教学效果。
==== 改进建议 ====
1. 进一步细化知识回顾和教学目标的描述，以增强教学内容的连贯性和系统性。
2. 增加对学习支持服务实际效果的评估，可以通过问卷调查等方式获取学生的反馈。
3. 制定详细的评价方案并设置定期的评价时间节点，确保能够全面衡量教学成果。</f>
        <v/>
      </c>
      <c r="J64" t="inlineStr">
        <is>
          <t>2025-04-16 09:58:13</t>
        </is>
      </c>
    </row>
    <row r="65">
      <c r="A65" t="n">
        <v>64</v>
      </c>
      <c r="B65" t="inlineStr">
        <is>
          <t>52.pdf</t>
        </is>
      </c>
      <c r="C65" t="inlineStr">
        <is>
          <t>已审核</t>
        </is>
      </c>
      <c r="D65" t="inlineStr">
        <is>
          <t>2025-04-16 10:27:24</t>
        </is>
      </c>
      <c r="E65" t="n">
        <v>86</v>
      </c>
      <c r="F65" t="inlineStr">
        <is>
          <t>通过  ==== 主要优点 ==== 1. 提供了清晰的课程结构和目标设定。 2. 注重学生自主学习和参与度的提升。 3. 强调多媒体和多样化教学手段的应用。  ==== 存在问题 ==== 1. 部分内容描述过于简略，缺乏细节支撑。 2. 缺少具体的学习支持服务实施措施和成效评估。 3. 没有提供详尽的学生学习评价指标和方法。  ==== 改进建议 ==== 1. 补充详细的学习支持服务的具体实施方案及其预期成效。 2. 增加学生学习效果的评估指标和方法，并提供相应的数据支持。 3. 具体细化每一步教学设计的内容和操作流程，增强方案的实际操作性。</t>
        </is>
      </c>
      <c r="G65" t="inlineStr"/>
      <c r="H65" t="inlineStr">
        <is>
          <t>6f5d37e66cad4d9c83f24f0ae4abee2d</t>
        </is>
      </c>
      <c r="I65">
        <f>=== 评分详情 ====
1. 文档完整性：17.0分
[具体分析理由和建议]
已提供了完整的课程描述、目标、内容框架以及教学策略等内容，但在“学习支持服务及学习评价”部分缺少了具体的落实措施和成效，导致部分内容不够详细，影响整体完整性。
2. 信息准确性：18.0分
[具体分析理由和建议]
课程信息和教学设计的基本要素较为准确，但由于缺少具体的数据验证和细节支撑，如学生满意度的具体指标和数据分析，信息准确性略受影响。
3. 教学内容与设计：17.0分
[具体分析理由和建议]
课程内容和设计较为合理，覆盖了知识点并提出了教学目标，但在具体内容的设计上缺乏详细的实施步骤和创新点，影响了教学设计的整体质量。
4. 教学资源与支持：16.0分
[具体分析理由和建议]
提供了丰富的在线资源和辅助工具，但缺乏具体的学习支持服务的组织形式和效果评价机制，导致教学资源利用的有效性和全面性有所欠缺。
5. 教学效果与评价：18.0分
[具体分析理由和建议]
虽有提到通过线上线下结合的教学方式提高了学生参与度和满意度，但缺乏具体的评估指标和方法，难以衡量实际效果。
==== 总评 ====
总分：86.0分
审核结果：通过
==== 主要优点 ====
1. 提供了清晰的课程结构和目标设定。
2. 注重学生自主学习和参与度的提升。
3. 强调多媒体和多样化教学手段的应用。
==== 存在问题 ====
1. 部分内容描述过于简略，缺乏细节支撑。
2. 缺少具体的学习支持服务实施措施和成效评估。
3. 没有提供详尽的学生学习评价指标和方法。
==== 改进建议 ====
1. 补充详细的学习支持服务的具体实施方案及其预期成效。
2. 增加学生学习效果的评估指标和方法，并提供相应的数据支持。
3. 具体细化每一步教学设计的内容和操作流程，增强方案的实际操作性。</f>
        <v/>
      </c>
      <c r="J65" t="inlineStr">
        <is>
          <t>2025-04-16 09:58:21</t>
        </is>
      </c>
    </row>
    <row r="66">
      <c r="A66" t="n">
        <v>65</v>
      </c>
      <c r="B66" t="inlineStr">
        <is>
          <t>53.pdf</t>
        </is>
      </c>
      <c r="C66" t="inlineStr">
        <is>
          <t>已审核</t>
        </is>
      </c>
      <c r="D66" t="inlineStr">
        <is>
          <t>2025-04-16 10:27:47</t>
        </is>
      </c>
      <c r="E66" t="n">
        <v>82</v>
      </c>
      <c r="F66" t="inlineStr">
        <is>
          <t>通过  ==== 主要优点 ==== 1. 教学内容覆盖了多个重要知识点，并注重培养学生的批判性思维和创新能力。 2. 引入了多种现代化的教学手段和技术，有助于提升学生的学习体验。 3. 重视思政教育的融入，体现了课程的社会责任感。  ==== 存在问题 ==== 1. 部分内容表述不够详细，尤其是教学活动的具体实施细节需要进一步充实。 2. 缺乏系统性的教学资源列表及其获取途径，影响了资源的有效利用。 3. 教学效果的评估方法有待优化，需要建立一套完善的评价体系。  ==== 改进建议 ==== 1. 进一步细化和完善教学计划和教学活动方案，确保每一环节都有明确的目标和执行步骤。 2. 列举并提供所有可用的教学资源，包括网址、访问权限等详细信息，便于师生便捷地获取和使用。 3. 设计科学有效的教学效果评估体系，定期收集反馈信息，不断改进教学质量。</t>
        </is>
      </c>
      <c r="G66" t="inlineStr"/>
      <c r="H66" t="inlineStr">
        <is>
          <t>17908b88812843939c90f03c80800127</t>
        </is>
      </c>
      <c r="I66">
        <f>=== 评分详情 ====
1. 文档完整性：17分
[具体分析理由和建议]
- 报告提供了较为详细的课程描述和结构框架，包括课程目标、知识点、学习支持服务等内容，但在一些细节方面有所欠缺，如缺少具体的教学日程表、详细的教学活动计划等。建议进一步细化和完善这些内容，以便更全面地展示课程的整体规划。
2. 信息准确性：18分
[具体分析理由和建议]
- 提供的内容基本准确，但部分内容如超分辨率光学显微技术的具体参数和实验操作步骤等信息不够详尽。建议增加相关领域的专业术语解释和实验示范视频链接，以提高信息的准确性和实用性。
3. 教学内容与设计：16分
[具体分析理由和建议]
- 教学内容涵盖了必要的知识点，并且有一定的创新性，例如将思政教育纳入课程设计中。然而，教学内容的设计略显单一，缺乏与其他学科交叉融合的内容。建议引入更多跨学科的知识点，增强课程的综合性。
4. 教学资源与支持：15分
[具体分析理由和建议]
- 报告提到了多种在线教学资源，如慕课资源、直播互动等，这些资源对于促进学生自主学习非常有益。但是，缺少具体的资源清单和获取路径，使得这些资源的应用可能受限。建议提供完整的资源清单及相关获取途径，方便师生查阅和利用。
5. 教学效果与评价：16分
[具体分析理由和建议]
- 报告提出了课程学习的支持服务措施，但对于教学效果的评估指标和方法相对简略。建议制定更为系统的教学效果评估方案，包括定性和定量两个方面的评价方法，以便更加客观地衡量课程的实际效果。
==== 总评 ====
总分：82.0分
审核结果：通过
==== 主要优点 ====
1. 教学内容覆盖了多个重要知识点，并注重培养学生的批判性思维和创新能力。
2. 引入了多种现代化的教学手段和技术，有助于提升学生的学习体验。
3. 重视思政教育的融入，体现了课程的社会责任感。
==== 存在问题 ====
1. 部分内容表述不够详细，尤其是教学活动的具体实施细节需要进一步充实。
2. 缺乏系统性的教学资源列表及其获取途径，影响了资源的有效利用。
3. 教学效果的评估方法有待优化，需要建立一套完善的评价体系。
==== 改进建议 ====
1. 进一步细化和完善教学计划和教学活动方案，确保每一环节都有明确的目标和执行步骤。
2. 列举并提供所有可用的教学资源，包括网址、访问权限等详细信息，便于师生便捷地获取和使用。
3. 设计科学有效的教学效果评估体系，定期收集反馈信息，不断改进教学质量。</f>
        <v/>
      </c>
      <c r="J66" t="inlineStr">
        <is>
          <t>2025-04-16 09:58:27</t>
        </is>
      </c>
    </row>
    <row r="67">
      <c r="A67" t="n">
        <v>66</v>
      </c>
      <c r="B67" t="inlineStr">
        <is>
          <t>54.pdf</t>
        </is>
      </c>
      <c r="C67" t="inlineStr">
        <is>
          <t>已审核</t>
        </is>
      </c>
      <c r="D67" t="inlineStr">
        <is>
          <t>2025-04-16 10:28:10</t>
        </is>
      </c>
      <c r="E67" t="n">
        <v>86</v>
      </c>
      <c r="F67" t="inlineStr">
        <is>
          <t>通过  ==== 主要优点 ==== 1. 整体框架清晰，涵盖多个重要方面。 2. 提供了多样化的教学资源和学习支持服务。 3. 注重理论知识与实践操作的结合，体现了较好的教学设计思路。  ==== 存在问题 ==== 1. 部分内容描述较为简略，需进一步充实和完善。 2. 缺乏详细的成效分析和反馈机制，难以全面了解教学效果。 3. 某些环节的评审标准不够明确，建议细化各阶段的评审要点。  ==== 改进建议 ==== 1. 补充具体内容，尤其是学习支持服务的详细计划及其预期成果。 2. 加强对学生学习效果的评估，建立定期反馈机制。 3. 明确各审核阶段的具体评审标准，确保审核过程更加规范和透明。</t>
        </is>
      </c>
      <c r="G67" t="inlineStr"/>
      <c r="H67" t="inlineStr">
        <is>
          <t>d66788dc5c5e4d8099214dda9a7a070e</t>
        </is>
      </c>
      <c r="I67">
        <f>=== 评分详情 ====
1. 文档完整性：17分
【具体分析理由和建议】文档整体涵盖了大部分必要内容，但在一些细节方面有所欠缺。例如，“学习支持服务及学习评价”的描述较为简略，缺少具体的实施步骤和成效数据分析。建议增加详细的教学支持服务计划，并提供具体的成效指标以增强完整性。
2. 信息准确性：19分
【具体分析理由和建议】现有信息基本准确，但是部分内容如“审核标准与流程”中的“终审”环节未详细展开，可能会引发疑问。建议进一步细化每个审核阶段的具体评审要点和预期目标，以增强信息的准确性和透明度。
3. 教学内容与设计：18分
【具体分析理由和建议】教学内容较全面，覆盖了理论知识和实际操作等多个方面，但也存在不足之处。比如，“思政教育标准”中的“知识与价值融合”部分仅提到与思政教育相结合的重要性，而没有具体说明如何实现这一目标。建议提供更多具体的例子或实施方案，以便更好地体现这一原则。
4. 教学资源与支持：18分
【具体分析理由和建议】提供了多种教学资源和支持服务，包括线上和线下的组合方式，这有助于提升学生的学习体验。然而，对于这些资源的实际利用情况和效果，目前提供的信息较少。建议增加对学生使用这些资源后的反馈收集机制，以及相应的改进措施，以证明其有效性。
5. 教学效果与评价：16分
【具体分析理由和建议】虽然提到了一部分教学效果和评价措施，但整体上看显得不够系统和全面。特别是缺乏对特定教学活动的效果评估，这不利于长期跟踪和优化教学质量。建议建立更为系统的评价体系，定期收集并分析学生的学习表现和其他相关数据。
==== 总评 ====
总分：86.7分
审核结果：通过
==== 主要优点 ====
1. 整体框架清晰，涵盖多个重要方面。
2. 提供了多样化的教学资源和学习支持服务。
3. 注重理论知识与实践操作的结合，体现了较好的教学设计思路。
==== 存在问题 ====
1. 部分内容描述较为简略，需进一步充实和完善。
2. 缺乏详细的成效分析和反馈机制，难以全面了解教学效果。
3. 某些环节的评审标准不够明确，建议细化各阶段的评审要点。
==== 改进建议 ====
1. 补充具体内容，尤其是学习支持服务的详细计划及其预期成果。
2. 加强对学生学习效果的评估，建立定期反馈机制。
3. 明确各审核阶段的具体评审标准，确保审核过程更加规范和透明。</f>
        <v/>
      </c>
      <c r="J67" t="inlineStr">
        <is>
          <t>2025-04-16 09:58:31</t>
        </is>
      </c>
    </row>
    <row r="68">
      <c r="A68" t="n">
        <v>67</v>
      </c>
      <c r="B68" t="inlineStr">
        <is>
          <t>55.pdf</t>
        </is>
      </c>
      <c r="C68" t="inlineStr">
        <is>
          <t>已审核</t>
        </is>
      </c>
      <c r="D68" t="inlineStr">
        <is>
          <t>2025-04-16 10:28:31</t>
        </is>
      </c>
      <c r="E68" t="n">
        <v>99</v>
      </c>
      <c r="F68" t="inlineStr">
        <is>
          <t>通过  ==== 主要优点 ==== 1. 提供了详细的课程结构和教学活动计划； 2. 引入了多样化的教学手段和评价方式； 3. 注重学生的自主学习能力和创新思维培养。  ==== 存在问题 ==== 1. 部分内容描述过于简略，缺乏深度解析； 2. 外部引用资料的真实性难以核实； 3. 具体的教学资源和支持服务说明不够详细。  ==== 改进建议 ==== 1. 深入探讨核心概念，提供更多实例和应用场景； 2. 加强对外部资料的核查和确认，确保引用内容的真实性和权威性； 3. 明确列出所有使用的教学资源及其网址，详细描述每种资源的特点和适用范围； 4. 补充具体的评价标准和方法，附上实际评价案例或数据分析报告。</t>
        </is>
      </c>
      <c r="G68" t="inlineStr"/>
      <c r="H68" t="inlineStr">
        <is>
          <t>1193e1dfda2f4fc3b65290a5d4e9d8a2</t>
        </is>
      </c>
      <c r="I68">
        <f>=== 评分详情 ====
1. 文档完整性：17.0分
文档总体较为详细，但在部分细节上仍有缺失。例如缺少具体的教学目标设定、缺少详细的评价指标以及没有提供具体的教学工具和平台信息。建议进一步完善这些方面以增强文档的全面性和实用性。
2. 信息准确性：18.0分
提供的信息基本准确，但部分引用的外部链接如视频可能无法直接验证其内容的真实性。建议增加更多的内部证据支持，如引用相关的学术论文或研究报告。
3. 教学内容与设计：16.0分
教学内容覆盖了必要的知识点，并有一定的深度。但是，对于一些复杂概念的理解和应用并未充分展开，例如圆孔衍射的知识点讲解略显简略。建议增加更多实例和深入解释以帮助学生更好地理解。
4. 教学资源与支持：19.0分
文档提到使用慕课资源和小组合作探究的方式，这有助于促进学生的自主学习。然而，关于具体的教学资源列表较少，可以提供更详尽的资源链接和描述。此外，学习支持服务的具体实施细节不够清晰。
5. 教学效果与评价：19.0分
虽然提到了采用多种评价方式，但具体评价的标准和方法还需更加细化。建议制定更为具体的评价标准并提供实际的评价案例或数据分析来证明教学效果。
==== 总评 ====
总分：99.0分
审核结果：通过
==== 主要优点 ====
1. 提供了详细的课程结构和教学活动计划；
2. 引入了多样化的教学手段和评价方式；
3. 注重学生的自主学习能力和创新思维培养。
==== 存在问题 ====
1. 部分内容描述过于简略，缺乏深度解析；
2. 外部引用资料的真实性难以核实；
3. 具体的教学资源和支持服务说明不够详细。
==== 改进建议 ====
1. 深入探讨核心概念，提供更多实例和应用场景；
2. 加强对外部资料的核查和确认，确保引用内容的真实性和权威性；
3. 明确列出所有使用的教学资源及其网址，详细描述每种资源的特点和适用范围；
4. 补充具体的评价标准和方法，附上实际评价案例或数据分析报告。</f>
        <v/>
      </c>
      <c r="J68" t="inlineStr">
        <is>
          <t>2025-04-16 09:58:38</t>
        </is>
      </c>
    </row>
    <row r="69">
      <c r="A69" t="n">
        <v>68</v>
      </c>
      <c r="B69" t="inlineStr">
        <is>
          <t>56.pdf</t>
        </is>
      </c>
      <c r="C69" t="inlineStr">
        <is>
          <t>已审核</t>
        </is>
      </c>
      <c r="D69" t="inlineStr">
        <is>
          <t>2025-04-16 10:28:53</t>
        </is>
      </c>
      <c r="E69" t="n">
        <v>83</v>
      </c>
      <c r="F69" t="inlineStr">
        <is>
          <t>通过  ==== 主要优点 ==== 1. 提供了多样化的教学资源和支持服务，有助于学生自主学习和协作学习。 2. 强调了学生主体地位，重视学生的自我管理和反思能力的培养。 3. 注重理论与实际相结合的教学理念，能够促进学生的全面发展。  ==== 存在问题 ==== 1. 文档细节有待完善，需增加更多具体的操作步骤和时间规划。 2. 部分链接的有效性需要进一步验证。 3. 教学效果评价机制相对单一，未来可以引入多元化的评价手段。  ==== 改进建议 ==== 1. 补充更多的具体实施细节，比如每个模块的具体教学活动和时间分配。 2. 更新和完善所提供的链接，确保其持续可用性。 3. 构建多方面的评价指标体系，以更全面地评估学生的学习成效和发展潜力。</t>
        </is>
      </c>
      <c r="G69" t="inlineStr"/>
      <c r="H69" t="inlineStr">
        <is>
          <t>139bf083a5ea4008982821db19075292</t>
        </is>
      </c>
      <c r="I69">
        <f>=== 评分详情 ====
1. 文档完整性：17分
[具体分析理由和建议]
- 提交的内容涵盖了基本的教学支持和服务描述，但是缺少一些具体的细节，如详细的任务清单、指导材料的具体数量以及具体的教学目标和预期成果。
- 建议增加详细的计划和具体的时间表，以便更好地追踪项目的进度和效果。
2. 信息准确性：18分
[具体分析理由和建议]
- 内容整体上没有发现明显的错误，但一些引用的链接可能需要进一步验证其有效性。
- 建议定期检查并更新所有提供的链接，确保它们仍然有效。
3. 教学内容与设计：16分
[具体分析理由和建议]
- 教学内容设计较为合理，并且具有一定的创新性和系统性。
- 建议进一步明确每一阶段的学习目标，细化每个环节的具体教学活动，增强教学设计的针对性和操作性。
4. 教学资源与支持：17分
[具体分析理由和建议]
- 使用了多种资源形式，包括线上慕课和线下教学相结合的方式。
- 需要进一步明确每种资源的具体作用及其对学生学习的支持力度。
5. 教学效果与评价：16分
[具体分析理由和建议]
- 设计了一定的教学效果评价机制，但对于长期的效果跟踪不够全面。
- 建议建立更为系统的评价体系，不仅关注短期的学习效果，还要考虑学生的长远发展。
==== 总评 ====
总分：83.0分
审核结果：通过
==== 主要优点 ====
1. 提供了多样化的教学资源和支持服务，有助于学生自主学习和协作学习。
2. 强调了学生主体地位，重视学生的自我管理和反思能力的培养。
3. 注重理论与实际相结合的教学理念，能够促进学生的全面发展。
==== 存在问题 ====
1. 文档细节有待完善，需增加更多具体的操作步骤和时间规划。
2. 部分链接的有效性需要进一步验证。
3. 教学效果评价机制相对单一，未来可以引入多元化的评价手段。
==== 改进建议 ====
1. 补充更多的具体实施细节，比如每个模块的具体教学活动和时间分配。
2. 更新和完善所提供的链接，确保其持续可用性。
3. 构建多方面的评价指标体系，以更全面地评估学生的学习成效和发展潜力。</f>
        <v/>
      </c>
      <c r="J69" t="inlineStr">
        <is>
          <t>2025-04-16 09:58:44</t>
        </is>
      </c>
    </row>
    <row r="70">
      <c r="A70" t="n">
        <v>69</v>
      </c>
      <c r="B70" t="inlineStr">
        <is>
          <t>57.pdf</t>
        </is>
      </c>
      <c r="C70" t="inlineStr">
        <is>
          <t>已审核</t>
        </is>
      </c>
      <c r="D70" t="inlineStr">
        <is>
          <t>2025-04-16 10:29:13</t>
        </is>
      </c>
      <c r="E70" t="n">
        <v>82</v>
      </c>
      <c r="F70" t="inlineStr">
        <is>
          <t>通过  ==== 主要优点 ==== 1. 提供了详尽的教学内容规划和设计思路。 2. 引用了多篇高质量的文献资料，并且指出了多种教学方法和技术的应用。 3. 关注并提出了良好的学习支持服务方案。  ==== 存在问题 ==== 1. 缺少具体的教学实施细节和附件材料。 2. 部分信息表述不够精确，如光学知识的具体参数。 3. 没有详细说明教学效果的衡量标准和改进计划。  ==== 改进建议 ==== 1. 补充完整的教学大纲、具体教案及其他教学辅助材料。 2. 对光学知识的具体参数进行更加详细地阐述。 3. 设计并引入科学有效的教学效果评价机制，制定长期的改进计划。</t>
        </is>
      </c>
      <c r="G70" t="inlineStr"/>
      <c r="H70" t="inlineStr">
        <is>
          <t>81c0503ddda846faab186ac3835661e5</t>
        </is>
      </c>
      <c r="I70">
        <f>=== 评分详情 ====
1. 文档完整性：17.0分
- 报告中提供了详细的教学计划和一些必要的信息，如知识点回顾、教学方法、学习支持等。但是缺少了一些具体的附件材料，例如课程大纲、具体教案等内容。
2. 信息准确性：18.0分
- 文章提供了一些准确的信息来源，如学术论文引用和视频链接。然而，对于一些细节描述不够准确，如“艾里斑的半角宽度”的具体内容没有详细列出。
3. 教学内容与设计：16.0分
- 提供了较为详细的教学内容设计，包括知识回顾、圆孔衍射、光学仪器的分辨率等内容。但由于缺少具体的教学实施细节，使得整体设计略显粗糙。
4. 教学资源与支持：16.0分
- 提到了使用慕课资源和在线任务清单作为教学工具，以及线下教学中的问题驱动和小组合作等多种教学手段。但缺少具体的资源链接和其他可能的支持工具。
5. 教学效果与评价：15.0分
- 计划了学习支持服务，但没有具体提到如何评价教学效果或者未来的改进措施。
==== 总评 ====
总分：82.0分
审核结果：通过
==== 主要优点 ====
1. 提供了详尽的教学内容规划和设计思路。
2. 引用了多篇高质量的文献资料，并且指出了多种教学方法和技术的应用。
3. 关注并提出了良好的学习支持服务方案。
==== 存在问题 ====
1. 缺少具体的教学实施细节和附件材料。
2. 部分信息表述不够精确，如光学知识的具体参数。
3. 没有详细说明教学效果的衡量标准和改进计划。
==== 改进建议 ====
1. 补充完整的教学大纲、具体教案及其他教学辅助材料。
2. 对光学知识的具体参数进行更加详细地阐述。
3. 设计并引入科学有效的教学效果评价机制，制定长期的改进计划。</f>
        <v/>
      </c>
      <c r="J70" t="inlineStr">
        <is>
          <t>2025-04-16 09:58:51</t>
        </is>
      </c>
    </row>
    <row r="71">
      <c r="A71" t="n">
        <v>70</v>
      </c>
      <c r="B71" t="inlineStr">
        <is>
          <t>58.pdf</t>
        </is>
      </c>
      <c r="C71" t="inlineStr">
        <is>
          <t>已审核</t>
        </is>
      </c>
      <c r="D71" t="inlineStr">
        <is>
          <t>2025-04-16 10:29:35</t>
        </is>
      </c>
      <c r="E71" t="n">
        <v>90</v>
      </c>
      <c r="F71" t="inlineStr">
        <is>
          <t>通过  ==== 主要优点 ==== 1. 提供了详细的课程设计思路和学习支持计划； 2. 引用了一系列相关的学术文献和技术资源作为支持； 3. 注重理论与实践相结合的教学理念。  ==== 存在问题 ==== 1. 部分内容描述过于简略，缺乏具体实证依据； 2. 教学资源相对单一，未能充分考虑多样化的学习需求； 3. 缺乏具体的教学效果评估机制和详细反馈数据。  ==== 改进建议 ==== 1. 补充更多详尽的数据、案例和实验结果，以增强论证力度； 2. 开发更多的多媒体资源和支持工具，以便更好地满足不同学生的需求； 3. 设计一套系统的评价体系，定期收集并分析学生反馈，持续优化教学质量。</t>
        </is>
      </c>
      <c r="G71" t="inlineStr"/>
      <c r="H71" t="inlineStr">
        <is>
          <t>a34b08f426aa478790e8903e212124f6</t>
        </is>
      </c>
      <c r="I71">
        <f>=== 评分详情 ====
1. 文档完整性：17分
[具体分析理由和建议]
- 报告提供了详细的教学设计、学习支持服务等内容，但在文档结构和某些细节上仍存在一定缺失，如缺少一些具体的数据和实例支撑，使得部分内容显得不够充实。
2. 信息准确性：19分
[具体分析理由和建议]
- 文章引用了多个来源资料，并且大多数信息看起来是准确的。但是部分信息（例如具体的实验数据、课程实施的效果数据等）没有提供详细的验证信息，这可能会影响信息的全面性和可靠性。
3. 教学内容与设计：18分
[具体分析理由和建议]
- 提供了较为详细的教学内容和设计思路，涵盖了知识回顾、知识点讲解以及实践活动等多个方面，体现了较好的系统性。然而，部分关键环节的设计略显简略，缺乏具体的操作指南或详细解释，影响了整体的教学质量。
4. 教学资源与支持：16分
[具体分析理由和建议]
- 列出了多种教学资源和学习支持服务，包括线上慕课资源、模拟教学案例等，能够满足一定的学习需求。不过，目前提供的资源种类较少，对于多样化的学生需求而言，可能存在覆盖不足的情况。
5. 教学效果与评价：19分
[具体分析理由和建议]
- 提到了通过线上线下的相结合的方式促进学生的学习积极性和主动性，展示了初步的教学效果。但由于缺少具体的评价指标和反馈数据，难以对实际教学效果作出准确评估。
==== 总评 ====
总分：90.0分
审核结果：通过
==== 主要优点 ====
1. 提供了详细的课程设计思路和学习支持计划；
2. 引用了一系列相关的学术文献和技术资源作为支持；
3. 注重理论与实践相结合的教学理念。
==== 存在问题 ====
1. 部分内容描述过于简略，缺乏具体实证依据；
2. 教学资源相对单一，未能充分考虑多样化的学习需求；
3. 缺乏具体的教学效果评估机制和详细反馈数据。
==== 改进建议 ====
1. 补充更多详尽的数据、案例和实验结果，以增强论证力度；
2. 开发更多的多媒体资源和支持工具，以便更好地满足不同学生的需求；
3. 设计一套系统的评价体系，定期收集并分析学生反馈，持续优化教学质量。</f>
        <v/>
      </c>
      <c r="J71" t="inlineStr">
        <is>
          <t>2025-04-16 09:58:58</t>
        </is>
      </c>
    </row>
    <row r="72">
      <c r="A72" t="n">
        <v>71</v>
      </c>
      <c r="B72" t="inlineStr">
        <is>
          <t>59.pdf</t>
        </is>
      </c>
      <c r="C72" t="inlineStr">
        <is>
          <t>已审核</t>
        </is>
      </c>
      <c r="D72" t="inlineStr">
        <is>
          <t>2025-04-16 10:29:55</t>
        </is>
      </c>
      <c r="E72" t="n">
        <v>90</v>
      </c>
      <c r="F72" t="inlineStr">
        <is>
          <t>通过  ==== 主要优点 ==== 1. 文档整体结构清晰，涵盖了重要的教学环节； 2. 提供了一定数量的教学资源和学习支持服务； 3. 强调了学生参与度和实践能力培养，符合现代教育理念。  ==== 存在问题 ==== 1. 教学内容和设计缺乏详尽的支持材料和实例； 2. 缺少具体教学目标和评价指标； 3. 部分信息不够准确和完善，需提供更多证据支持。  ==== 改进建议 ==== 1. 补充具体教学目标，包括知识技能、态度情感等方面的明确要求； 2. 列举并详细说明所有可用的教学资源和技术手段； 3. 设计具体的评价指标和方法，确保能够有效衡量教学效果； 4. 加强理论与实践相结合的内容，提供更多实际操作的例子和练习题。</t>
        </is>
      </c>
      <c r="G72" t="inlineStr"/>
      <c r="H72" t="inlineStr">
        <is>
          <t>dee118632ce340f2802d88a4ae0ff4e3</t>
        </is>
      </c>
      <c r="I72">
        <f>=== 评分详情 ====
1. 文档完整性：17分
虽然文档包含了详细的教学计划、学习支持服务等内容，但在实际教学内容和具体实施细节方面稍有欠缺。此外，缺少一些具体的教学目标描述和具体的教学活动实例。建议补充完整的教学目标和详细的实施步骤。
2. 信息准确性：18分
文档中的信息看起来较为准确，但是由于缺少部分细节和验证资料，因此在信息的全面性和准确性上略有扣分。建议提供更多的参考资料和数据支撑。
3. 教学内容与设计：17分
文档中的教学内容覆盖了多个主题，并且有一定的深度，但在特定知识点上的拓展不够充分。建议增加更多相关的理论背景和支持材料。
4. 教学资源与支持：19分
文档提到了一些在线资源和学习支持服务，但没有详细列出所有可用的学习工具和技术手段。建议进一步细化教学资源列表并优化学习支持措施。
5. 教学效果与评价：19分
文档对于教学效果的描述比较笼统，缺少具体的评估指标和评价方法。建议制定更系统和量化的评价方案。
==== 总评 ====
总分：90分
审核结果：通过
==== 主要优点 ====
1. 文档整体结构清晰，涵盖了重要的教学环节；
2. 提供了一定数量的教学资源和学习支持服务；
3. 强调了学生参与度和实践能力培养，符合现代教育理念。
==== 存在问题 ====
1. 教学内容和设计缺乏详尽的支持材料和实例；
2. 缺少具体教学目标和评价指标；
3. 部分信息不够准确和完善，需提供更多证据支持。
==== 改进建议 ====
1. 补充具体教学目标，包括知识技能、态度情感等方面的明确要求；
2. 列举并详细说明所有可用的教学资源和技术手段；
3. 设计具体的评价指标和方法，确保能够有效衡量教学效果；
4. 加强理论与实践相结合的内容，提供更多实际操作的例子和练习题。</f>
        <v/>
      </c>
      <c r="J72" t="inlineStr">
        <is>
          <t>2025-04-16 09:59:04</t>
        </is>
      </c>
    </row>
    <row r="73">
      <c r="A73" t="n">
        <v>72</v>
      </c>
      <c r="B73" t="inlineStr">
        <is>
          <t>6.pdf</t>
        </is>
      </c>
      <c r="C73" t="inlineStr">
        <is>
          <t>已审核</t>
        </is>
      </c>
      <c r="D73" t="inlineStr">
        <is>
          <t>2025-04-16 10:30:14</t>
        </is>
      </c>
      <c r="E73" t="n">
        <v>88</v>
      </c>
      <c r="F73" t="inlineStr">
        <is>
          <t>通过  ==== 主要优点 ==== 1. 整体结构较为合理，覆盖了教学的基本要素。 2. 提供了一定的教学资源和支持服务。 3. 具有一定的创新性和针对性，如强调了混合式教学模式的应用和思政教育的结合。  ==== 存在问题 ==== 1. 部分内容不够详实，如教学具体实施步骤和效果评价指标等。 2. 缺乏具体的数据支持，使得某些描述显得较为模糊。 3. 尚需完善教学资源和互动环节的设计。  ==== 改进建议 ==== 1. 进一步细化教学计划和实施方案，特别是课前和课中各阶段的具体活动设计。 2. 添加更多具体的数据和案例，以便更客观地评估教学效果。 3. 强化多媒体和在线资源的应用，增强学生的参与度和互动性。</t>
        </is>
      </c>
      <c r="G73" t="inlineStr"/>
      <c r="H73" t="inlineStr">
        <is>
          <t>c21c4a2e7b7e4a1d83d9515767596a29</t>
        </is>
      </c>
      <c r="I73">
        <f>=== 评分详情 ====
1. 文档完整性：17分
文档整体较为详细，涵盖了多个方面的描述，但在某些方面如“课程课前采用线上教学方式”的具体内容、教学效果的具体评价等方面存在欠缺，导致部分内容不够全面。
2. 信息准确性：18分
信息基本准确，但是缺少具体的验证资料或数据支撑，例如教学效果的具体指标和数值。
3. 教学内容与设计：18分
教学内容较合理，设计思路清晰，但也存在一些细节上的不足，例如没有明确提到理论与实际操作相结合的内容。
4. 教学资源与支持：18分
提供的教学资源较为丰富，但尚需进一步细化和完善，如增加更多互动环节的设计方案等。
5. 教学效果与评价：17分
教学效果的描述较为笼统，缺少具体的数据或实例作为证据，无法全面反映教学的实际效果。
==== 总评 ====
总分：88.0分
审核结果：通过
==== 主要优点 ====
1. 整体结构较为合理，覆盖了教学的基本要素。
2. 提供了一定的教学资源和支持服务。
3. 具有一定的创新性和针对性，如强调了混合式教学模式的应用和思政教育的结合。
==== 存在问题 ====
1. 部分内容不够详实，如教学具体实施步骤和效果评价指标等。
2. 缺乏具体的数据支持，使得某些描述显得较为模糊。
3. 尚需完善教学资源和互动环节的设计。
==== 改进建议 ====
1. 进一步细化教学计划和实施方案，特别是课前和课中各阶段的具体活动设计。
2. 添加更多具体的数据和案例，以便更客观地评估教学效果。
3. 强化多媒体和在线资源的应用，增强学生的参与度和互动性。</f>
        <v/>
      </c>
      <c r="J73" t="inlineStr">
        <is>
          <t>2025-04-16 09:59:05</t>
        </is>
      </c>
    </row>
    <row r="74">
      <c r="A74" t="n">
        <v>73</v>
      </c>
      <c r="B74" t="inlineStr">
        <is>
          <t>60.pdf</t>
        </is>
      </c>
      <c r="C74" t="inlineStr">
        <is>
          <t>已审核</t>
        </is>
      </c>
      <c r="D74" t="inlineStr">
        <is>
          <t>2025-04-16 10:30:35</t>
        </is>
      </c>
      <c r="E74" t="n">
        <v>90</v>
      </c>
      <c r="F74" t="inlineStr">
        <is>
          <t>通过  ==== 主要优点 ==== 1. 提供了较为详细的知识点讲解和教学资源。 2. 初步描述了学习支持服务和教学活动。 3. 引入了课程思政元素，体现了全面素质教育的要求。  ==== 存在问题 ==== 1. 缺少详细的教学目标、预期学习成果等重要内容。 2. 部分知识点表述不够详尽，需进一步细化。 3. 没有具体的教学活动设计和评价方案。  ==== 改进建议 ==== 1. 补充详细的教学目标、预期学习成果等内容。 2. 进一步细化知识点解释和操作指南。 3. 设计具体的教学活动并建立有效的评价机制。</t>
        </is>
      </c>
      <c r="G74" t="inlineStr"/>
      <c r="H74" t="inlineStr">
        <is>
          <t>8c193455c0a448688f02451563df8ed6</t>
        </is>
      </c>
      <c r="I74">
        <f>=== 评分详情 ====
1. 文档完整性：17.0分
    - 文章包含了板书设计、教学资源与支持等内容，但缺少了详细的教学目标、预期学习成果、具体的教学策略以及详细的实施步骤等相关信息。这些缺失的内容影响了文档的整体完整性。（建议增加详细的教学目标、预期学习成果、具体的教学策略和实施步骤。）
2. 信息准确性：19.0分
    - 提供的信息大都准确，但在某些地方表达不够清晰，如“艾里斑的半角宽度”、“提高仪器分辨率的方法”等概念表述较为简略。（建议进一步细化和澄清相关内容，确保信息准确无误。）
3. 教学内容与设计：18.0分
    - 教学内容覆盖了必要的知识点，但是缺乏具体的教学活动设计，比如实验操作指导、课堂互动环节的设计等。（建议增加具体的教学活动设计，包括实验操作、互动环节等。）
4. 教学资源与支持：18.0分
    - 提供了一些在线资源链接，但没有详细描述这些资源的具体用途和支持情况。（建议详细描述每个资源的作用和如何有效利用它们来支持教学活动。）
5. 教学效果与评价：18.0分
    - 描述了初步的学习支持服务和一些案例，但对于教学效果的具体评价指标和方法还有待明确。（建议制定具体可量化的教学效果评价指标，并提供相应的评价方法。）
==== 总评 ====
总分：90.0分
审核结果：通过
==== 主要优点 ====
1. 提供了较为详细的知识点讲解和教学资源。
2. 初步描述了学习支持服务和教学活动。
3. 引入了课程思政元素，体现了全面素质教育的要求。
==== 存在问题 ====
1. 缺少详细的教学目标、预期学习成果等重要内容。
2. 部分知识点表述不够详尽，需进一步细化。
3. 没有具体的教学活动设计和评价方案。
==== 改进建议 ====
1. 补充详细的教学目标、预期学习成果等内容。
2. 进一步细化知识点解释和操作指南。
3. 设计具体的教学活动并建立有效的评价机制。</f>
        <v/>
      </c>
      <c r="J74" t="inlineStr">
        <is>
          <t>2025-04-16 09:59:10</t>
        </is>
      </c>
    </row>
    <row r="75">
      <c r="A75" t="n">
        <v>74</v>
      </c>
      <c r="B75" t="inlineStr">
        <is>
          <t>61.pdf</t>
        </is>
      </c>
      <c r="C75" t="inlineStr">
        <is>
          <t>已审核</t>
        </is>
      </c>
      <c r="D75" t="inlineStr">
        <is>
          <t>2025-04-16 10:30:56</t>
        </is>
      </c>
      <c r="E75" t="n">
        <v>81</v>
      </c>
      <c r="F75" t="inlineStr">
        <is>
          <t>通过  ==== 主要优点 ==== 1. 内容涵盖了所有主要的教学环节和资源支持； 2. 提供了多样化的学习资源和教学方法； 3. 整体思路清晰，能够满足基本的教学需求。  ==== 存在问题 ==== 1. 部分具体内容描述不够详尽，尤其是实施步骤和细节方面； 2. 没有足够的验证手段和依据来保证信息准确性； 3. 教学内容和设计方面的深度和广度有待进一步细化； 4. 具体的支持措施和落实细节不足； 5. 教学效果和评价的具体标准和方法不够明确。  ==== 改进建议 ==== 1. 进一步细化和完善各个环节的具体实施方案； 2. 增加具体的验证手段和依据以提高信息准确性； 3. 细化每个章节的教学目标和重点，增强教学内容的设计； 4. 制定详细的落实计划并提供更多实际的例子来支持支持措施； 5. 建立更加系统和量化的评估机制来跟踪和优化教学效果。</t>
        </is>
      </c>
      <c r="G75" t="inlineStr"/>
      <c r="H75" t="inlineStr">
        <is>
          <t>51313dc1013d44a3a57c528e985014d9</t>
        </is>
      </c>
      <c r="I75">
        <f>=== 评分详情 ====
1. 文档完整性：17分
已有内容较为详细，涵盖了大部分所需要素，但在某些方面如具体的实施步骤等方面描述不够详尽。建议进一步细化和完善各个环节的具体操作方案。
2. 信息准确性：18分
内容描述清晰，没有明显的错误或矛盾之处。建议增加一些具体的验证手段或依据以增强其可信度。
3. 教学内容与设计：16分
课程内容设计合理，能够涵盖必要的知识点，并且有较好的实用性。但是缺少对特定知识点深度和广度的具体规划，建议细化每个章节的教学目标和重点。
4. 教学资源与支持：15分
提供了多种学习资源和支持形式，但是在具体的支持措施和落实细节上有待加强。建议制定更详细的落实计划并提供更多的实际例子来支持这些措施。
5. 教学效果与评价：16分
虽然描述了预期的效果，但是对于如何衡量这些效果以及具体的评价指标描述不够充分。建议建立更加系统和量化的评估机制来追踪和优化教学效果。
==== 总评 ====
总分：81.0分
审核结果：通过
==== 主要优点 ====
1. 内容涵盖了所有主要的教学环节和资源支持；
2. 提供了多样化的学习资源和教学方法；
3. 整体思路清晰，能够满足基本的教学需求。
==== 存在问题 ====
1. 部分具体内容描述不够详尽，尤其是实施步骤和细节方面；
2. 没有足够的验证手段和依据来保证信息准确性；
3. 教学内容和设计方面的深度和广度有待进一步细化；
4. 具体的支持措施和落实细节不足；
5. 教学效果和评价的具体标准和方法不够明确。
==== 改进建议 ====
1. 进一步细化和完善各个环节的具体实施方案；
2. 增加具体的验证手段和依据以提高信息准确性；
3. 细化每个章节的教学目标和重点，增强教学内容的设计；
4. 制定详细的落实计划并提供更多实际的例子来支持支持措施；
5. 建立更加系统和量化的评估机制来跟踪和优化教学效果。</f>
        <v/>
      </c>
      <c r="J75" t="inlineStr">
        <is>
          <t>2025-04-16 09:59:14</t>
        </is>
      </c>
    </row>
    <row r="76">
      <c r="A76" t="n">
        <v>75</v>
      </c>
      <c r="B76" t="inlineStr">
        <is>
          <t>62.pdf</t>
        </is>
      </c>
      <c r="C76" t="inlineStr">
        <is>
          <t>已审核</t>
        </is>
      </c>
      <c r="D76" t="inlineStr">
        <is>
          <t>2025-04-16 10:31:19</t>
        </is>
      </c>
      <c r="E76" t="n">
        <v>85</v>
      </c>
      <c r="F76" t="inlineStr">
        <is>
          <t>通过  ==== 主要优点 ==== 1. 提供了详细的课程设计框架和学习支持服务方案； 2. 引入了多个教学案例来辅助理论知识的学习； 3. 注重利用线上线下混合教学模式。  ==== 存在问题 ==== 1. 缺少具体的数据支撑和教学成果展示； 2. 部分知识点解释不够详尽； 3. 信息准确性有待进一步核实。  ==== 改进建议 ==== 1. 补充更多的教学成果和数据支持，特别是定量分析的结果； 2. 进一步细化知识点的解释，尤其是在“圆孔衍射”、“艾里斑”等内容上的阐述； 3. 核实并引用更多权威资料以确保信息准确性。</t>
        </is>
      </c>
      <c r="G76" t="inlineStr"/>
      <c r="H76" t="inlineStr">
        <is>
          <t>2df425af65c349668d4799874bec4dad</t>
        </is>
      </c>
      <c r="I76">
        <f>=== 评分详情 ====
1. 文档完整性：17分
[具体分析理由和建议]
- 报告提供了较为详细的内容，包括教学内容设计、学习支持服务以及相关的参考文献和资源链接，但在一些细节方面还存在缺失。例如，缺少具体的教学成果展示和详细的教学过程描述。可以进一步完善这些内容以增强报告的完整性。
2. 信息准确性：16.5分
[具体分析理由和建议]
- 报告提供的信息大部分准确，但在某些细节上可能存在不确定性或需进一步核实。例如，“中国高端仪器取得突破，光学显微镜的分辨率提高到 60 纳米！”这一条目仅提供了一个来源链接，并未直接引用原文验证其准确性。建议增加更多权威来源的支持。
3. 教学内容与设计：18分
[具体分析理由和建议]
- 报告展示了合理的教学内容和设计框架，特别是在引入知识点时能够结合实际案例进行讲解，有助于增强教学的有效性。然而，对于一些复杂概念如“圆孔衍射”、“艾里斑”的解释不够详尽，可能会影响学生理解和掌握。
4. 教学资源与支持：17分
[具体分析理由和建议]
- 报告提到利用线上平台和线下课堂相结合的方式开展教学活动，这是一次很好的尝试。但是，具体的学习支持服务措施还需要更加细化和具体化，以便更好地指导和支持学生的学习。
5. 教学效果与评价：17分
[具体分析理由和建议]
- 报告提出了多种评估方法和手段来衡量教学效果，这是值得肯定的一点。但是，目前提供的数据较少，不足以全面展示教学成果。建议补充更多的实例数据或者第三方评价结果来证明教学效果。
==== 总评 ====
总分：85.5分
审核结果：通过
==== 主要优点 ====
1. 提供了详细的课程设计框架和学习支持服务方案；
2. 引入了多个教学案例来辅助理论知识的学习；
3. 注重利用线上线下混合教学模式。
==== 存在问题 ====
1. 缺少具体的数据支撑和教学成果展示；
2. 部分知识点解释不够详尽；
3. 信息准确性有待进一步核实。
==== 改进建议 ====
1. 补充更多的教学成果和数据支持，特别是定量分析的结果；
2. 进一步细化知识点的解释，尤其是在“圆孔衍射”、“艾里斑”等内容上的阐述；
3. 核实并引用更多权威资料以确保信息准确性。</f>
        <v/>
      </c>
      <c r="J76" t="inlineStr">
        <is>
          <t>2025-04-16 09:59:21</t>
        </is>
      </c>
    </row>
    <row r="77">
      <c r="A77" t="n">
        <v>76</v>
      </c>
      <c r="B77" t="inlineStr">
        <is>
          <t>63.pdf</t>
        </is>
      </c>
      <c r="C77" t="inlineStr">
        <is>
          <t>已审核</t>
        </is>
      </c>
      <c r="D77" t="inlineStr">
        <is>
          <t>2025-04-16 10:31:40</t>
        </is>
      </c>
      <c r="E77" t="n">
        <v>98</v>
      </c>
      <c r="F77" t="inlineStr">
        <is>
          <t>通过  ==== 主要优点 ==== 1. 提供了详实的教学资源和支持服务内容。 2. 注重学生主动性发挥，强调师生互动与合作。 3. 显示出了良好的教学效果，得到了较高的学生满意度。  ==== 存在问题 ==== 1. 教案中缺少一些具体的教学步骤和教学方法设计。 2. 部分概念和术语需要进一步明确和解释。 3. 尚需完善教学效果评价的系统性和持续性。  ==== 改进建议 ==== 1. 补充具体教学步骤和教学方法设计。 2. 加强对教学过程中重要概念的理解和解释。 3. 构建系统的教学效果评价体系，并定期进行反馈调整。</t>
        </is>
      </c>
      <c r="G77" t="inlineStr"/>
      <c r="H77" t="inlineStr">
        <is>
          <t>8c18d65a1fc2423e8a26937fcc2105d4</t>
        </is>
      </c>
      <c r="I77">
        <f>=== 评分详情 ====
1. 文档完整性：17分
[具体分析理由和建议]
- 已经提供了板书设计、教学支持服务及学习评价等内容，但缺少了一些具体的教学环节描述，如详细的教学目标、具体的学习活动设计等。此外，对于学习评价的具体实施细节也有欠缺。
2. 信息准确性：18分
[具体分析理由和建议]
- 提供的信息大体准确，但部分内容表述不够清晰，例如“艾里斑的半角宽度”、“最小分辨角”等术语可能需要更详细的定义和解释，以便更好地理解。
3. 教学内容与设计：16分
[具体分析理由和建议]
- 教学内容涵盖了知识点的回顾、理论讲解以及实际应用的介绍，较为全面。但是，缺少具体的教学步骤和教学方法的设计，使得教学设计略显简略。
4. 教学资源与支持：18分
[具体分析理由和建议]
- 提供了丰富的线上教学资源，包括慕课资源和直播互动等，有助于学生自主学习。但在具体的支持服务措施方面还需要更加详尽，特别是对于在线学习环境下的技术支持和服务保障。
5. 教学效果与评价：19分
[具体分析理由和建议]
- 教学效果反馈较好，学生满意度较高，但也缺少对具体改进措施的效果跟踪和评估机制，建议增加具体的评价指标和评估方法。
==== 总评 ====
总分：98.0分
审核结果：通过
==== 主要优点 ====
1. 提供了详实的教学资源和支持服务内容。
2. 注重学生主动性发挥，强调师生互动与合作。
3. 显示出了良好的教学效果，得到了较高的学生满意度。
==== 存在问题 ====
1. 教案中缺少一些具体的教学步骤和教学方法设计。
2. 部分概念和术语需要进一步明确和解释。
3. 尚需完善教学效果评价的系统性和持续性。
==== 改进建议 ====
1. 补充具体教学步骤和教学方法设计。
2. 加强对教学过程中重要概念的理解和解释。
3. 构建系统的教学效果评价体系，并定期进行反馈调整。</f>
        <v/>
      </c>
      <c r="J77" t="inlineStr">
        <is>
          <t>2025-04-16 09:59:26</t>
        </is>
      </c>
    </row>
    <row r="78">
      <c r="A78" t="n">
        <v>77</v>
      </c>
      <c r="B78" t="inlineStr">
        <is>
          <t>64.pdf</t>
        </is>
      </c>
      <c r="C78" t="inlineStr">
        <is>
          <t>已审核</t>
        </is>
      </c>
      <c r="D78" t="inlineStr">
        <is>
          <t>2025-04-16 10:32:04</t>
        </is>
      </c>
      <c r="E78" t="n">
        <v>96</v>
      </c>
      <c r="F78" t="inlineStr">
        <is>
          <t>通过  ==== 主要优点 ==== 1. 文档结构清晰，包含了一定数量的教学相关内容和服务方案。 2. 提供了一些具体的教学支持手段，如教学动画和可操作教具。 3. 学习支持服务方案详细，体现了对学生个性化需求的关注。  ==== 存在问题 ==== 1. 审核标准与流程部分信息不够详尽。 2. 缺乏具体的课程信息和教学成果数据。 3. 教学内容和设计方面的细节描述不足。 4. 没有具体的教学资源清单。 5. 教学效果与评价部分缺乏实证数据支持和长期跟踪机制。  ==== 改进建议 ==== 1. 补充完整的审核标准与流程，包括初审、复审和终审的具体标准。 2. 提供具体的课程信息，包括但不限于课程名称、授课老师、学时分配等。 3. 具体描述每节课的教学内容和设计思路，以及预期达成的教学目标。 4. 列出所有使用的教学资源，包括书籍、在线资源等。 5. 设计并实施一套长期的跟踪评估机制，收集教学效果数据，以便持续改进教学质量。</t>
        </is>
      </c>
      <c r="G78" t="inlineStr"/>
      <c r="H78" t="inlineStr">
        <is>
          <t>d3cd238e58434ddca14eca35f7b2973b</t>
        </is>
      </c>
      <c r="I78">
        <f>=== 评分详情 ====
1. 文档完整性：17.0分
[具体分析理由和建议]
- 文档包含了板书设计、学习支持服务及学习评价等内容，但在审核标准与流程、其他参考信息部分缺少详细信息。因此扣了3分。
2. 信息准确性：18.0分
[具体分析理由和建议]
- 文档中的信息基本准确，但是未能提供具体的课程信息和教学成果数据，特别是在教学效果与评价部分显得较为笼统，因此扣了2分。
3. 教学内容与设计：19.0分
[具体分析理由和建议]
- 文档提供了详细的板书设计和学习支持服务方案，但是没有具体描述教学内容的设计细节，例如课程的具体章节安排或教学目标设定，因此扣了1分。
4. 教学资源与支持：18.0分
[具体分析理由和建议]
- 提供了丰富的学习支持服务内容，并提到使用了教学动画和可操作教具，能够促进学生的学习积极性，因此给满分。但是缺乏具体的教学资源清单，因此扣了1分。
5. 教学效果与评价：16.0分
[具体分析理由和建议]
- 文档提到了一些初步的教学效果和改进建议，但是没有具体的数据支持和长期跟踪评估机制，因此扣了4分。
==== 总评 ====
总分：96.0分
审核结果：通过
==== 主要优点 ====
1. 文档结构清晰，包含了一定数量的教学相关内容和服务方案。
2. 提供了一些具体的教学支持手段，如教学动画和可操作教具。
3. 学习支持服务方案详细，体现了对学生个性化需求的关注。
==== 存在问题 ====
1. 审核标准与流程部分信息不够详尽。
2. 缺乏具体的课程信息和教学成果数据。
3. 教学内容和设计方面的细节描述不足。
4. 没有具体的教学资源清单。
5. 教学效果与评价部分缺乏实证数据支持和长期跟踪机制。
==== 改进建议 ====
1. 补充完整的审核标准与流程，包括初审、复审和终审的具体标准。
2. 提供具体的课程信息，包括但不限于课程名称、授课老师、学时分配等。
3. 具体描述每节课的教学内容和设计思路，以及预期达成的教学目标。
4. 列出所有使用的教学资源，包括书籍、在线资源等。
5. 设计并实施一套长期的跟踪评估机制，收集教学效果数据，以便持续改进教学质量。</f>
        <v/>
      </c>
      <c r="J78" t="inlineStr">
        <is>
          <t>2025-04-16 09:59:34</t>
        </is>
      </c>
    </row>
    <row r="79">
      <c r="A79" t="n">
        <v>78</v>
      </c>
      <c r="B79" t="inlineStr">
        <is>
          <t>65.pdf</t>
        </is>
      </c>
      <c r="C79" t="inlineStr">
        <is>
          <t>已审核</t>
        </is>
      </c>
      <c r="D79" t="inlineStr">
        <is>
          <t>2025-04-16 10:32:26</t>
        </is>
      </c>
      <c r="E79" t="n">
        <v>80</v>
      </c>
      <c r="F79" t="inlineStr">
        <is>
          <t>通过  ==== 主要优点 ==== 1. 提供了较为详细的课程框架和学习支持服务。 2. 引入了多种教学方法，如线上慕课和线下互动教学。 3. 注重对学生能力和素养的培养，特别是批判性思维和创新能力的训练。  ==== 存在问题 ==== 1. 部分信息缺失严重，例如课程目标、教学计划和具体内容设计等。 2. 缺乏具体的教学案例和实际操作内容，影响信息的真实性和有效性。 3. 没有建立完善的教学效果评价体系，难以全面衡量教学质量。  ==== 改进建议 ==== 1. 补充课程的具体目标、教学计划和详细内容设计。 2. 增加教学案例和实际操作内容，丰富教学资源。 3. 设立系统性的评价体系，包括定性和定量两个层面的评价标准。</t>
        </is>
      </c>
      <c r="G79" t="inlineStr"/>
      <c r="H79" t="inlineStr">
        <is>
          <t>0049ed0f7c604b18b59b579d3233eb5e</t>
        </is>
      </c>
      <c r="I79">
        <f>=== 评分详情 ====
1. 文档完整性：14.0分
[具体分析理由和建议]
已有内容较为详细，但在几个重要方面有所欠缺，如缺少具体的课程目标描述、课程大纲以及详细的教学计划等内容。建议补充这些内容以增强整体文档的完整性。
2. 信息准确性：16.0分
[具体分析理由和建议]
文档中提供的信息大体准确，但没有提供课程的具体实施细节，如具体的教学案例和实际操作内容等，这可能会影响信息的真实性和准确性。建议增加一些实例验证信息。
3. 教学内容与设计：15.0分
[具体分析理由和建议]
教学内容设计有一定的逻辑性和系统性，但并未充分展示如何将知识点与实际问题相结合。建议进一步细化教学内容的设计，并明确如何引导学生从理论走向实践。
4. 教学资源与支持：17.0分
[具体分析理由和建议]
提供了初步的学习支持服务方案，但尚需更详细的解释和支持措施。建议更加详尽地规划每个阶段的学习支持服务，包括线上线下的支持手段。
5. 教学效果与评价：14.0分
[具体分析理由和建议]
虽然提到了一些教学效果的反馈，但缺乏系统的评价机制和具体的绩效指标。建议建立一套完整的评价体系，不仅关注学生满意度，还要涵盖知识掌握程度等方面的考核。
==== 总评 ====
总分：80.0分
审核结果：通过
==== 主要优点 ====
1. 提供了较为详细的课程框架和学习支持服务。
2. 引入了多种教学方法，如线上慕课和线下互动教学。
3. 注重对学生能力和素养的培养，特别是批判性思维和创新能力的训练。
==== 存在问题 ====
1. 部分信息缺失严重，例如课程目标、教学计划和具体内容设计等。
2. 缺乏具体的教学案例和实际操作内容，影响信息的真实性和有效性。
3. 没有建立完善的教学效果评价体系，难以全面衡量教学质量。
==== 改进建议 ====
1. 补充课程的具体目标、教学计划和详细内容设计。
2. 增加教学案例和实际操作内容，丰富教学资源。
3. 设立系统性的评价体系，包括定性和定量两个层面的评价标准。</f>
        <v/>
      </c>
      <c r="J79" t="inlineStr">
        <is>
          <t>2025-04-16 09:59:43</t>
        </is>
      </c>
    </row>
    <row r="80">
      <c r="A80" t="n">
        <v>79</v>
      </c>
      <c r="B80" t="inlineStr">
        <is>
          <t>66.pdf</t>
        </is>
      </c>
      <c r="C80" t="inlineStr">
        <is>
          <t>已审核</t>
        </is>
      </c>
      <c r="D80" t="inlineStr">
        <is>
          <t>2025-04-16 10:32:50</t>
        </is>
      </c>
      <c r="E80" t="n">
        <v>86</v>
      </c>
      <c r="F80" t="inlineStr">
        <is>
          <t>通过  ==== 主要优点 ==== 1. 文档结构清晰，涵盖多个重要教学环节； 2. 提供了丰富的教学资源和多样的学习支持服务； 3. 强调了混合式教学模式的应用及其对学生能力培养的作用。  ==== 存在问题 ==== 1. 部分内容描述过于简略，需要进一步细化和完善； 2. 个别链接失效，影响信息的准确性和时效性； 3. 缺乏详细的实施计划和具体的效果验证数据。  ==== 改进建议 ==== 1. 补充具体的教学目标、预期成果和评价指标，以增强教学设计的整体性和指导性； 2. 核查并更新失效的链接，确保所有提供的资源都是有效的； 3. 增加详细的教学实施计划和操作案例，以及具体的评价数据和反馈，以证明教学效果的有效性。</t>
        </is>
      </c>
      <c r="G80" t="inlineStr"/>
      <c r="H80" t="inlineStr">
        <is>
          <t>e1bc9bbd08dc4c838bdce90a96c484b1</t>
        </is>
      </c>
      <c r="I80">
        <f>=== 评分详情 ====
1. 文档完整性：17.0分
   具体分析理由和建议：文档整体结构清晰，涵盖了主要的教学环节，但在一些细节上存在欠缺，如缺少具体的任务清单实例、详细的教学实施计划以及具体的学习支持服务落实措施。建议进一步完善这些内容，并提供实际的操作案例以便更全面地展示整个教学过程。
2. 信息准确性：16.5分
   具体分析理由和建议：课程信息基本准确，但是部分链接未能访问，可能影响信息的及时性和有效性。建议核查并更新失效的链接或替代方案。
3. 教学内容与设计：18.0分
   具体分析理由和建议：教学内容较为系统，涵盖了基础知识回顾、新的知识点讲解以及拓展内容。但是，部分内容描述较简略，例如没有详细列出具体的教学目标和预期成果。建议增加详细的目标设定和成果衡量指标，以增强教学设计的严谨性。
4. 教学资源与支持：17.5分
   具体分析理由和建议：提供了多种教学资源和支持形式，包括线上慕课和线下课堂互动，能够满足多样化的学习需求。但是，对于每种资源的具体应用情况和效果缺乏详细的描述。建议补充更多关于各种资源使用的实际案例和反馈，以证明其有效性和实用性。
5. 教学效果与评价：16.5分
   具体分析理由和建议：提出了具体的教学评价机制，如满意度调查和学习支持服务效果评估。然而，缺乏具体的数据支撑和评价结果，难以体现教学效果的真实性和可信度。建议收集更多的实证数据，以证明教学效果的有效性。
==== 总评 ====
总分：86.5分
审核结果：通过
==== 主要优点 ====
1. 文档结构清晰，涵盖多个重要教学环节；
2. 提供了丰富的教学资源和多样的学习支持服务；
3. 强调了混合式教学模式的应用及其对学生能力培养的作用。
==== 存在问题 ====
1. 部分内容描述过于简略，需要进一步细化和完善；
2. 个别链接失效，影响信息的准确性和时效性；
3. 缺乏详细的实施计划和具体的效果验证数据。
==== 改进建议 ====
1. 补充具体的教学目标、预期成果和评价指标，以增强教学设计的整体性和指导性；
2. 核查并更新失效的链接，确保所有提供的资源都是有效的；
3. 增加详细的教学实施计划和操作案例，以及具体的评价数据和反馈，以证明教学效果的有效性。</f>
        <v/>
      </c>
      <c r="J80" t="inlineStr">
        <is>
          <t>2025-04-16 09:59:51</t>
        </is>
      </c>
    </row>
    <row r="81">
      <c r="A81" t="n">
        <v>80</v>
      </c>
      <c r="B81" t="inlineStr">
        <is>
          <t>67.pdf</t>
        </is>
      </c>
      <c r="C81" t="inlineStr">
        <is>
          <t>已审核</t>
        </is>
      </c>
      <c r="D81" t="inlineStr">
        <is>
          <t>2025-04-16 10:33:09</t>
        </is>
      </c>
      <c r="E81" t="n">
        <v>99</v>
      </c>
      <c r="F81" t="inlineStr">
        <is>
          <t>通过  ==== 主要优点 ==== 1. 提供了详细的知识点回顾和引入部分。 2. 引用了多篇学术文献增强理论依据。 3. 包含了一些有效的教学方法和工具。  ==== 存在问题 ==== 1. 整体内容偏理论，缺乏具体的操作性和实用性。 2. 缺乏具体的实施步骤和时间安排。 3. 缺少学生的学习反馈和效果评估数据。  ==== 改进建议 ==== 1. 补充具体的实施步骤和时间表，使方案更加实用。 2. 加入更多实际案例和课堂互动环节，增强课程的实践性。 3. 收集并展示学生的学习成果和反馈，以证明课程的有效性。</t>
        </is>
      </c>
      <c r="G81" t="inlineStr"/>
      <c r="H81" t="inlineStr">
        <is>
          <t>d229eca156ae46dcab5afd0c1fdd74ac</t>
        </is>
      </c>
      <c r="I81">
        <f>=== 评分详情 ====
1. 文档完整性：18.0分
- 课程名称、目标、结构等内容基本完整，缺少一些具体细节如详细的教学计划、具体的考核办法等。
- 建议补充详细的教学计划、具体的考核办法等相关内容。
2. 信息准确性：19.0分
- 提供了较为详实的数据来源，如学术论文引用和视频链接。
- 部分信息缺乏直接验证，建议增加更多的权威出处证明。
3. 教学内容与设计：18.0分
- 内容涵盖了知识点和教学目标，但深度不够，缺少具体的教学步骤和实施细节。
- 建议细化每个环节的具体操作方法和时间分配。
4. 教学资源与支持：17.0分
- 提到了线上慕课资源和支持服务，但具体内容较少。
- 建议列出更丰富的在线资源和支持服务，并提供实际的应用示例。
5. 教学效果与评价：17.0分
- 没有具体的学生反馈或成绩数据。
- 建议加入学生测试结果、问卷调查数据或第三方评价作为佐证。
==== 总评 ====
总分：99.0分
审核结果：通过
==== 主要优点 ====
1. 提供了详细的知识点回顾和引入部分。
2. 引用了多篇学术文献增强理论依据。
3. 包含了一些有效的教学方法和工具。
==== 存在问题 ====
1. 整体内容偏理论，缺乏具体的操作性和实用性。
2. 缺乏具体的实施步骤和时间安排。
3. 缺少学生的学习反馈和效果评估数据。
==== 改进建议 ====
1. 补充具体的实施步骤和时间表，使方案更加实用。
2. 加入更多实际案例和课堂互动环节，增强课程的实践性。
3. 收集并展示学生的学习成果和反馈，以证明课程的有效性。</f>
        <v/>
      </c>
      <c r="J81" t="inlineStr">
        <is>
          <t>2025-04-16 10:00:06</t>
        </is>
      </c>
    </row>
    <row r="82">
      <c r="A82" t="n">
        <v>81</v>
      </c>
      <c r="B82" t="inlineStr">
        <is>
          <t>68.pdf</t>
        </is>
      </c>
      <c r="C82" t="inlineStr">
        <is>
          <t>已审核</t>
        </is>
      </c>
      <c r="D82" t="inlineStr">
        <is>
          <t>2025-04-16 10:33:31</t>
        </is>
      </c>
      <c r="E82" t="n">
        <v>87</v>
      </c>
      <c r="F82" t="inlineStr">
        <is>
          <t>通过  ==== 主要优点 ==== 1. 提供了详尽的技术背景资料和课程内容概述。 2. 引用了多项学术论文作为支撑，增加了权威性和可信度。 3. 涵盖了多种教学方法和技术手段，体现了多样化的教学理念。  ==== 存在问题 ==== 1. 部分文档内容不够详细，缺少具体的操作细节。 2. 缺乏具体教学目标和教学大纲。 3. 缺少具体的资源配置情况和获取途径。 4. 评价指标和方法不够系统，缺乏长期跟踪的数据。  ==== 改进建议 ==== 1. 补充详细的教学计划和大纲，明确具体的目标和预期成果。 2. 增加具体的资源配置情况和获取途径，确保资源的有效利用。 3. 制定系统的评价指标和方法，并收集和分析教学过程中的数据。 4. 减少主观解释，更多地引用原始文献，提高信息的客观性。</t>
        </is>
      </c>
      <c r="G82" t="inlineStr"/>
      <c r="H82" t="inlineStr">
        <is>
          <t>6aeae66744ea442a8e2f5c8f77ad5eec</t>
        </is>
      </c>
      <c r="I82">
        <f>=== 评分详情 ====
1. 文档完整性：17分
虽然提供了较为详细的课程描述和技术背景资料，但在一些方面如具体的教学目标、教学大纲等方面存在缺失。建议增加详细的教学计划和大纲，以及相关的教学目标。
2. 信息准确性：19分
提供的信息整体上比较准确，但由于部分内容没有直接引用原文，可能存在一定的主观解释偏差。建议增加引用原始文献的比例，减少主观解释，提高信息准确性。
3. 教学内容与设计：18分
课程内容较为丰富，涵盖了多个知识点，并且提到了多种教学方法，但缺少具体的操作细节和实例。建议提供更多的实际操作案例和具体步骤指导，以便更好地实施教学内容。
4. 教学资源与支持：16分
提供了丰富的教学资源和有效的学习支持服务，但缺少具体的资源配置情况和资源获取渠道的说明。建议增加详细的资源配置方案和获取途径，以增强教学资源的有效利用。
5. 教学效果与评价：17分
虽然提到了一些学生反馈和教学效果，但是缺乏具体的评价指标和方法，以及长期跟踪的数据。建议制定系统的评价指标和方法，并收集和分析教学过程中的相关数据。
==== 总评 ====
总分：87分
审核结果：通过
==== 主要优点 ====
1. 提供了详尽的技术背景资料和课程内容概述。
2. 引用了多项学术论文作为支撑，增加了权威性和可信度。
3. 涵盖了多种教学方法和技术手段，体现了多样化的教学理念。
==== 存在问题 ====
1. 部分文档内容不够详细，缺少具体的操作细节。
2. 缺乏具体教学目标和教学大纲。
3. 缺少具体的资源配置情况和获取途径。
4. 评价指标和方法不够系统，缺乏长期跟踪的数据。
==== 改进建议 ====
1. 补充详细的教学计划和大纲，明确具体的目标和预期成果。
2. 增加具体的资源配置情况和获取途径，确保资源的有效利用。
3. 制定系统的评价指标和方法，并收集和分析教学过程中的数据。
4. 减少主观解释，更多地引用原始文献，提高信息的客观性。</f>
        <v/>
      </c>
      <c r="J82" t="inlineStr">
        <is>
          <t>2025-04-16 10:00:14</t>
        </is>
      </c>
    </row>
    <row r="83">
      <c r="A83" t="n">
        <v>82</v>
      </c>
      <c r="B83" t="inlineStr">
        <is>
          <t>69.pdf</t>
        </is>
      </c>
      <c r="C83" t="inlineStr">
        <is>
          <t>已审核</t>
        </is>
      </c>
      <c r="D83" t="inlineStr">
        <is>
          <t>2025-04-16 10:33:54</t>
        </is>
      </c>
      <c r="E83" t="n">
        <v>82</v>
      </c>
      <c r="F83" t="inlineStr">
        <is>
          <t>通过  ==== 主要优点 ==== 1. 提供了较为详细的板书设计和课程学习支持服务。 2. 引用多个权威来源作为教学依据。 3. 部分教学环节的设计考虑到了学生的需求和特点。  ==== 存在问题 ==== 1. 教学内容和教学设计描述不够详尽。 2. 缺少具体的教学资源整合和利用情况。 3. 教学效果评价机制有待完善。  ==== 改进建议 ==== 1. 补充更多具体的知识点讲解和教学步骤，使教学内容更加丰富。 2. 明确说明各个教学资源的实际应用情况，确保其有效性。 3. 建立并实施一套完整的教学评价体系，定期反馈和改进教学效果。</t>
        </is>
      </c>
      <c r="G83" t="inlineStr"/>
      <c r="H83" t="inlineStr">
        <is>
          <t>609d7836b75f497181440f880e538032</t>
        </is>
      </c>
      <c r="I83">
        <f>=== 评分详情 ====
1. 文档完整性：17.0分
[具体分析理由和建议]
- 报告提供了详细的板书设计、课程学习支持服务等内容，但在审核标准的具体评分项上描述较少，尤其是缺少了详细的教学内容安排和教学设计的描述。
- 建议增加更多具体的教学内容和教学设计方案，以便更全面地评估文档完整性。
2. 信息准确性：18.0分
[具体分析理由和建议]
- 提供的数据来源可靠，并引用了多个文献资料。
- 信息整体较为准确，但在一些细节处如审核标准的分数分配方面表述不够明确。
- 建议进一步核实每一项信息的准确性和一致性。
3. 教学内容与设计：16.0分
[具体分析理由和建议]
- 提供了一定的教学目标和教学活动设计，但对于具体的知识点讲解和教学步骤描述较少。
- 建议增加更多具体的知识点讲解和教学步骤，使得教学内容更加详实和系统。
4. 教学资源与支持：15.0分
[具体分析理由和建议]
- 提供了一些在线教学资源，如慕课资源和B站视频链接。
- 但是没有具体说明这些资源是如何被利用的，以及是否足够支持整个课程的学习需求。
- 建议详细说明各教学资源的应用场景及其对学生学习的支持作用。
5. 教学效果与评价：16.0分
[具体分析理由和建议]
- 提供了初步的教学效果反馈和未来的建设计划。
- 缺乏更为系统的评价机制和长期跟踪的效果反馈。
- 建议建立更加完善的教学评价体系，并定期收集和分析学生反馈，以持续改进教学质量。
==== 总评 ====
总分：82.0分
审核结果：通过
==== 主要优点 ====
1. 提供了较为详细的板书设计和课程学习支持服务。
2. 引用多个权威来源作为教学依据。
3. 部分教学环节的设计考虑到了学生的需求和特点。
==== 存在问题 ====
1. 教学内容和教学设计描述不够详尽。
2. 缺少具体的教学资源整合和利用情况。
3. 教学效果评价机制有待完善。
==== 改进建议 ====
1. 补充更多具体的知识点讲解和教学步骤，使教学内容更加丰富。
2. 明确说明各个教学资源的实际应用情况，确保其有效性。
3. 建立并实施一套完整的教学评价体系，定期反馈和改进教学效果。</f>
        <v/>
      </c>
      <c r="J83" t="inlineStr">
        <is>
          <t>2025-04-16 10:00:20</t>
        </is>
      </c>
    </row>
    <row r="84">
      <c r="A84" t="n">
        <v>83</v>
      </c>
      <c r="B84" t="inlineStr">
        <is>
          <t>7.pdf</t>
        </is>
      </c>
      <c r="C84" t="inlineStr">
        <is>
          <t>已审核</t>
        </is>
      </c>
      <c r="D84" t="inlineStr">
        <is>
          <t>2025-04-16 10:34:19</t>
        </is>
      </c>
      <c r="E84" t="n">
        <v>89</v>
      </c>
      <c r="F84" t="inlineStr">
        <is>
          <t>通过  ==== 主要优点 ==== 1. 整体框架合理，涵盖了课程的主要组成部分。 2. 提出了多种有效的教学方法和手段。 3. 提供了一些实用的教学资源和学习支持服务。  ==== 存在问题 ==== 1. 部分内容过于简略，需进一步细化和完善。 2. 某些信息不够准确，有待核实。 3. 数据和证据支撑不足，建议提供更多实证资料。  ==== 改进建议 ==== 1. 补充更多详细的操作步骤和成效描述。 2. 核实并修正信息不准确的地方。 3. 增加更多实证数据和反馈信息，以支持课程的效果。</t>
        </is>
      </c>
      <c r="G84" t="inlineStr"/>
      <c r="H84" t="inlineStr">
        <is>
          <t>01c3b3db499a4576a0435b0c0118b63c</t>
        </is>
      </c>
      <c r="I84">
        <f>=== 评分详情 ====
1. 文档完整性：17分
【具体分析理由和建议】文档整体结构清晰，涵盖了课程的多个方面，但在一些细节上有所欠缺。例如，“学习支持服务及学习评价”的部分内容较为简略，缺少具体的实施措施和成效描述。此外，“审核标准与流程”中的“审核流程”部分仅提到了几个阶段，没有详细列出每个阶段的具体步骤或时间安排。建议进一步完善这些环节的内容，特别是增加详细的实施措施和成效描述。
2. 信息准确性：19分
【具体分析理由和建议】提供的信息大部分准确，但是有些地方的表述不够精确，例如“提高仪器分辨率的方法(难点)”这一条中提到的方法并不完全准确，如只提到“增大D; 减小λ”，并未考虑到其他影响因素。建议核实并补充更全面的信息。
3. 教学内容与设计：18分
【具体分析理由和建议】课程内容覆盖了多个知识点，并且提出了多种教学方式，如线上与线下相结合的教学方式、问题驱动的学习模式以及小组合作探究等，这有助于提高学生的学习兴趣和主动性。不过，对于“教学内容与设计”的具体评分主要依据现有内容的合理性和创新性，可以适当增加对学生课堂互动和个性化学习的关注度。
4. 教学资源与支持：17分
【具体分析理由和建议】课程提供了丰富的教学资源，包括慕课视频、教学案例等，并且设置了多样化的学习支持服务，这对学生的学习起到了很好的辅助作用。但是在“教学资源与支持”的描述中，建议更加详细地列举各种教学资源及其用途，以便更好地展示其实际应用情况。
5. 教学效果与评价：18分
【具体分析理由和建议】课程在教学效果上的描述比较有限，仅仅提到了学生满意度有一定提升，但对于具体的改进措施和成效数据较少。建议提供更多的实证数据和反馈信息，以增强说服力。
==== 总评 ====
总分：89.5分
审核结果：通过
==== 主要优点 ====
1. 整体框架合理，涵盖了课程的主要组成部分。
2. 提出了多种有效的教学方法和手段。
3. 提供了一些实用的教学资源和学习支持服务。
==== 存在问题 ====
1. 部分内容过于简略，需进一步细化和完善。
2. 某些信息不够准确，有待核实。
3. 数据和证据支撑不足，建议提供更多实证资料。
==== 改进建议 ====
1. 补充更多详细的操作步骤和成效描述。
2. 核实并修正信息不准确的地方。
3. 增加更多实证数据和反馈信息，以支持课程的效果。</f>
        <v/>
      </c>
      <c r="J84" t="inlineStr">
        <is>
          <t>2025-04-16 10:00:20</t>
        </is>
      </c>
    </row>
    <row r="85">
      <c r="A85" t="n">
        <v>84</v>
      </c>
      <c r="B85" t="inlineStr">
        <is>
          <t>70.pdf</t>
        </is>
      </c>
      <c r="C85" t="inlineStr">
        <is>
          <t>已审核</t>
        </is>
      </c>
      <c r="D85" t="inlineStr">
        <is>
          <t>2025-04-16 10:34:41</t>
        </is>
      </c>
      <c r="E85" t="n">
        <v>90</v>
      </c>
      <c r="F85" t="inlineStr">
        <is>
          <t>通过  ==== 主要优点 ==== 1. 提供了较为详尽的教学设计和实施计划。 2. 包含了多种教学资源和学习支持服务。 3. 注重学生的学习体验和主动性培养。  ==== 存在问题 ==== 1. 审核流程和标准不够具体，建议增加详细的流程描述。 2. 部分教学内容设计不够详细，需要提供更多具体的操作指导。 3. 缺乏有效的评价指标和方法，影响评价的客观性和有效性。  ==== 改进建议 ==== 1. 增加具体的审核流程和标准示例。 2. 进一步细化教学内容设计，提供更多具体的操作指南。 3. 制定一套完整的评价指标体系，确保评价的客观性和有效性。</t>
        </is>
      </c>
      <c r="G85" t="inlineStr"/>
      <c r="H85" t="inlineStr">
        <is>
          <t>885d0864058746769e4594c02adeb61c</t>
        </is>
      </c>
      <c r="I85">
        <f>=== 评分详情 ====
1. 文档完整性：17分
已有内容较为详细，涵盖了课程的基本框架、教学目标、学习支持服务等内容，但缺少具体的审核标准和流程实例以及相关的教学案例细节。建议增加具体的审核标准和流程示例，并提供更多的教学案例支撑。
2. 信息准确性：18分
课程信息基本准确，但是部分内容如审核流程的具体描述略显简略，可能会影响审核的有效性和全面性。建议进一步细化审核标准和流程的相关描述。
3. 教学内容与设计：19分
教学内容设计合理，能够体现知识回顾和新的知识点引入，但缺乏一些具体的教学活动设计，尤其是对于复杂概念的理解和应用方面可以更加详细一些。建议增加更多具体的教学活动设计，特别是对于复杂概念的教学方法。
4. 教学资源与支持：18分
提供了多种在线资源和支持服务，但是在实际操作层面还需要更详细的实施计划和技术支持保障措施。建议提供更为细致的实施方案，包括技术支持和服务保障的具体措施。
5. 教学效果与评价：18分
虽然提到了一些评价机制，但是缺乏具体的评价指标和方法，这可能会影响评价的客观性和有效性。建议制定一套完整的评价指标体系，以便更好地衡量教学效果。
==== 总评 ====
总分：90.0分
审核结果：通过
==== 主要优点 ====
1. 提供了较为详尽的教学设计和实施计划。
2. 包含了多种教学资源和学习支持服务。
3. 注重学生的学习体验和主动性培养。
==== 存在问题 ====
1. 审核流程和标准不够具体，建议增加详细的流程描述。
2. 部分教学内容设计不够详细，需要提供更多具体的操作指导。
3. 缺乏有效的评价指标和方法，影响评价的客观性和有效性。
==== 改进建议 ====
1. 增加具体的审核流程和标准示例。
2. 进一步细化教学内容设计，提供更多具体的操作指南。
3. 制定一套完整的评价指标体系，确保评价的客观性和有效性。</f>
        <v/>
      </c>
      <c r="J85" t="inlineStr">
        <is>
          <t>2025-04-16 10:00:25</t>
        </is>
      </c>
    </row>
    <row r="86">
      <c r="A86" t="n">
        <v>85</v>
      </c>
      <c r="B86" t="inlineStr">
        <is>
          <t>71.pdf</t>
        </is>
      </c>
      <c r="C86" t="inlineStr">
        <is>
          <t>已审核</t>
        </is>
      </c>
      <c r="D86" t="inlineStr">
        <is>
          <t>2025-04-16 10:35:02</t>
        </is>
      </c>
      <c r="E86" t="n">
        <v>89</v>
      </c>
      <c r="F86" t="inlineStr">
        <is>
          <t>通过  ==== 主要优点 ==== 1. 提供了较详尽的教学计划和多种学习支持服务。 2. 引入了案例教学和混合式教学模式，增加了课程的实用性。 3. 注重学生主动学习能力和创新能力的培养。  ==== 存在问题 ==== 1. 部分教学目标和教学进度不够清晰。 2. 缺少具体数据支持的教学效果评价机制。 3. 部分教学资源和工具的具体链接和使用指南缺失。  ==== 改进建议 ==== 1. 进一步明确教学目标和教学进度安排，制定更为详细的教学计划。 2. 加强教学效果评价机制，定期收集和分析学生的学习情况和反馈，调整优化教学方案。 3. 补充并明确具体教学资源和工具的链接和使用指南，方便师生更好地利用这些资源。</t>
        </is>
      </c>
      <c r="G86" t="inlineStr"/>
      <c r="H86" t="inlineStr">
        <is>
          <t>c0a3eac4e23543d0b8324dd101a1a35e</t>
        </is>
      </c>
      <c r="I86">
        <f>=== 评分详情 ====
1. 文档完整性：17.0分
[具体分析理由和建议]
- 已经提供了详细的教学计划和一些教学支持服务描述，但在某些方面如教学目标、课程大纲等方面缺少具体信息，影响了整体完整性。
2. 信息准确性：19.0分
[具体分析理由和建议]
- 提供的内容基本符合事实，但部分内容如超分辨率光学显微技术的具体细节以及超分辨率光学显微技术的应用实例有待进一步核实。
3. 教学内容与设计：17.5分
[具体分析理由和建议]
- 教学内容较为详实，涵盖了理论知识和实践操作，并且引入了案例教学法，但在具体的教学目标和教学进度规划上有待进一步细化。
4. 教学资源与支持：17.5分
[具体分析理由和建议]
- 指定了丰富的教学资源和学习支持服务，包括慕课资源、线下教学指导等，但仍需提供更详细的资源链接和使用指南。
5. 教学效果与评价：18.0分
[具体分析理由和建议]
- 提供了一定的教学效果评价机制，但没有具体的数据支撑和长期跟踪的计划，评价机制还有待加强和完善。
==== 总评 ====
总分：89.0分
审核结果：通过
==== 主要优点 ====
1. 提供了较详尽的教学计划和多种学习支持服务。
2. 引入了案例教学和混合式教学模式，增加了课程的实用性。
3. 注重学生主动学习能力和创新能力的培养。
==== 存在问题 ====
1. 部分教学目标和教学进度不够清晰。
2. 缺少具体数据支持的教学效果评价机制。
3. 部分教学资源和工具的具体链接和使用指南缺失。
==== 改进建议 ====
1. 进一步明确教学目标和教学进度安排，制定更为详细的教学计划。
2. 加强教学效果评价机制，定期收集和分析学生的学习情况和反馈，调整优化教学方案。
3. 补充并明确具体教学资源和工具的链接和使用指南，方便师生更好地利用这些资源。</f>
        <v/>
      </c>
      <c r="J86" t="inlineStr">
        <is>
          <t>2025-04-16 10:00:32</t>
        </is>
      </c>
    </row>
    <row r="87">
      <c r="A87" t="n">
        <v>86</v>
      </c>
      <c r="B87" t="inlineStr">
        <is>
          <t>72.pdf</t>
        </is>
      </c>
      <c r="C87" t="inlineStr">
        <is>
          <t>已审核</t>
        </is>
      </c>
      <c r="D87" t="inlineStr">
        <is>
          <t>2025-04-16 10:35:22</t>
        </is>
      </c>
      <c r="E87" t="n">
        <v>84</v>
      </c>
      <c r="F87" t="inlineStr">
        <is>
          <t>通过  ==== 主要优点 ==== 1. 提供了详细的课程结构和教学方法。 2. 注重培养学生的学习能力和思维能力。 3. 结合了多媒体教学资源和案例分析，有助于提高学生的学习兴趣。  ==== 存在问题 ==== 1. 缺少必要的教学文件和资料。 2. 部分教学内容和设计不够详尽。 3. 缺乏具体的学生反馈和评估数据。  ==== 改进建议 ==== 1. 补充完整的教学文件和资料，如作业样本、测试题等。 2. 进一步细化教学内容和设计，明确具体的目标和计划。 3. 设立有效的评估机制，收集并分析学生反馈，不断优化教学过程。</t>
        </is>
      </c>
      <c r="G87" t="inlineStr"/>
      <c r="H87" t="inlineStr">
        <is>
          <t>64cac16a9aec46ad899cb728c62c0884</t>
        </is>
      </c>
      <c r="I87">
        <f>=== 评分详情 ====
1. 文档完整性：17.0分
[具体分析理由和建议]
已提供的文档较为详细，包括了课程的基本结构、教学方法和一些具体的实施细节。但是缺少了一些必要的教学文件和资料，例如学生作业样本、测试题目等。
2. 信息准确性：18.0分
[具体分析理由和建议]
文档中的信息基本准确，没有明显的错误。但由于缺少一些具体的验证材料，如学生反馈的具体数据等，因此扣分。
3. 教学内容与设计：17.0分
[具体分析理由和建议]
教学内容涵盖面较广，有一定的深度，并结合了实际的教学案例。但在具体内容的设计上还有待细化和完善，例如具体的教学目标、详细的章节计划等。
4. 教学资源与支持：15.0分
[具体分析理由和建议]
提供了一定数量的教学资源，如慕课资源和案例视频等，但还需增加更多的辅助材料和在线交互工具，以更好地支持学生的自主学习和协作学习。
5. 教学效果与评价：17.0分
[具体分析理由和建议]
虽然已经提出了具体的评估方案，但缺少具体的评估数据和反馈机制，这将影响对教学效果的真实评估。
==== 总评 ====
总分：84.0分
审核结果：通过
==== 主要优点 ====
1. 提供了详细的课程结构和教学方法。
2. 注重培养学生的学习能力和思维能力。
3. 结合了多媒体教学资源和案例分析，有助于提高学生的学习兴趣。
==== 存在问题 ====
1. 缺少必要的教学文件和资料。
2. 部分教学内容和设计不够详尽。
3. 缺乏具体的学生反馈和评估数据。
==== 改进建议 ====
1. 补充完整的教学文件和资料，如作业样本、测试题等。
2. 进一步细化教学内容和设计，明确具体的目标和计划。
3. 设立有效的评估机制，收集并分析学生反馈，不断优化教学过程。</f>
        <v/>
      </c>
      <c r="J87" t="inlineStr">
        <is>
          <t>2025-04-16 10:00:39</t>
        </is>
      </c>
    </row>
    <row r="88">
      <c r="A88" t="n">
        <v>87</v>
      </c>
      <c r="B88" t="inlineStr">
        <is>
          <t>73.pdf</t>
        </is>
      </c>
      <c r="C88" t="inlineStr">
        <is>
          <t>已审核</t>
        </is>
      </c>
      <c r="D88" t="inlineStr">
        <is>
          <t>2025-04-16 10:35:47</t>
        </is>
      </c>
      <c r="E88" t="n">
        <v>88</v>
      </c>
      <c r="F88" t="inlineStr">
        <is>
          <t>通过  ==== 主要优点 ==== 1. 整体结构清晰，内容详实，能够满足基本的教学需求。 2. 注重线上线下相结合的方式，充分利用多媒体手段辅助教学。 3. 关注学生主体地位，鼓励自主学习和讨论交流。  ==== 存在问题 ==== 1. 缺少必要的附件文件，影响整体的完整性和权威性。 2. 部分引用的信息有待验证，需要进一步核实和完善。 3. 教学资源种类单一，需要更加丰富多样。  ==== 改进建议 ==== 1. 补充完整的附件材料，如课程大纲、进度计划等。 2. 加强信息验证工作，确保所引用的内容真实可靠。 3. 增加多样的教学资源类型，尤其是实验操作类资源。 4. 建立更加完善的评价体系，开展定期的学生反馈调查。</t>
        </is>
      </c>
      <c r="G88" t="inlineStr"/>
      <c r="H88" t="inlineStr">
        <is>
          <t>ba8c148200c64d5e986f344e1245bbaf</t>
        </is>
      </c>
      <c r="I88">
        <f>=== 评分详情 ====
1. 文档完整性：14.0分
   [具体分析理由和建议]
   - 部分内容较为详细，如课程学习支持服务及学习评价部分；
   - 缺乏一些具体的附件材料，例如缺少完整的课程大纲、教学进度表等；
   - 可考虑增加更多具体的资料和信息来增强文档完整性。
2. 信息准确性：17.0分
   [具体分析理由和建议]
   - 提供的信息大体准确，但仍需确认所有引用的数据和链接的真实性；
   - 有些引用的具体信息（如视频链接）未能直接验证其正确性和有效性；
   - 建议进一步核实信息来源并提供更多的证据支持。
3. 教学内容与设计：16.0分
   [具体分析理由和建议]
   - 教学内容设计较为全面，涵盖了知识点回顾、新知识点讲解以及技能训练等多个方面；
   - 案例选取不够多样化，主要集中在新媒体文化相关的例子；
   - 增加跨学科案例可以更好地丰富教学内容。
4. 教学资源与支持：15.0分
   [具体分析理由和建议]
   - 已提供了多种教学资源，包括慕课资源、互动平台等；
   - 还需提供更多样化的资源，特别是实验操作类的教学资源；
   - 强调学习支持服务，但实际提供的支持措施较少，建议加强这方面的描述。
5. 教学效果与评价：16.0分
   [具体分析理由和建议]
   - 教学效果有一定体现，通过学生反馈等方式展示了部分积极影响；
   - 效果评估缺乏系统性的数据分析和总结；
   - 建议引入更系统的教学效果评估机制，并定期收集和分析学生反馈。
==== 总评 ====
总分：88.0分
审核结果：通过
==== 主要优点 ====
1. 整体结构清晰，内容详实，能够满足基本的教学需求。
2. 注重线上线下相结合的方式，充分利用多媒体手段辅助教学。
3. 关注学生主体地位，鼓励自主学习和讨论交流。
==== 存在问题 ====
1. 缺少必要的附件文件，影响整体的完整性和权威性。
2. 部分引用的信息有待验证，需要进一步核实和完善。
3. 教学资源种类单一，需要更加丰富多样。
==== 改进建议 ====
1. 补充完整的附件材料，如课程大纲、进度计划等。
2. 加强信息验证工作，确保所引用的内容真实可靠。
3. 增加多样的教学资源类型，尤其是实验操作类资源。
4. 建立更加完善的评价体系，开展定期的学生反馈调查。</f>
        <v/>
      </c>
      <c r="J88" t="inlineStr">
        <is>
          <t>2025-04-16 10:00:44</t>
        </is>
      </c>
    </row>
    <row r="89">
      <c r="A89" t="n">
        <v>88</v>
      </c>
      <c r="B89" t="inlineStr">
        <is>
          <t>74.pdf</t>
        </is>
      </c>
      <c r="C89" t="inlineStr">
        <is>
          <t>已审核</t>
        </is>
      </c>
      <c r="D89" t="inlineStr">
        <is>
          <t>2025-04-16 10:36:12</t>
        </is>
      </c>
      <c r="E89" t="n">
        <v>90</v>
      </c>
      <c r="F89" t="inlineStr">
        <is>
          <t>通过  ==== 主要优点 ==== 1. 提供了详细的板书设计和学习支持服务方案； 2. 结合了线上线下相结合的教学模式，丰富了教学手段； 3. 注重思政教育与专业知识的融合。  ==== 存在问题 ==== 1. 部分内容未详细展开，如思政教育标准的具体要求和审核流程的细节； 2. 缺乏教学成果的真实数据支撑； 3. 需要进一步深化专业概念的教学解释。  ==== 改进建议 ==== 1. 补充思政教育标准的具体要求，细化审核流程的各个步骤； 2. 收集并提供真实的教学成果数据，增强信息的客观性和可靠性； 3. 深入解析专业术语和概念，增加实例讲解，帮助学生更好地理解和掌握知识。</t>
        </is>
      </c>
      <c r="G89" t="inlineStr"/>
      <c r="H89" t="inlineStr">
        <is>
          <t>17906dab5404433c909887c535985004</t>
        </is>
      </c>
      <c r="I89">
        <f>=== 评分详情 ====
1. 文档完整性：17.0分
   具体分析理由和建议：文档提供了较为详细的教学计划，包括知识回顾、板书设计以及学习支持服务等内容，但在思政教育标准和审核标准与流程部分缺少了具体的描述，如思政教育标准的具体要求未详细列出，审核流程的细节不够清晰。因此，建议进一步完善这些部分内容，以保证文档完整性。
2. 信息准确性：19.0分
   具体分析理由和建议：课程信息和教学成果部分的内容较为准确，但仍需确认具体的教学成果数据是否真实可靠。建议提供更详实的数据支持，增强信息的可信度。
3. 教学内容与设计：18.0分
   具体分析理由和建议：教学内容涵盖全面，并设置了明确的学习目标和知识点。然而，对于一些难点和重点概念的理解深度有待加强，例如艾里斑的半角宽度等专业术语的解释不够详细。建议增加更多理论解析和实际应用案例，以加深学生理解。
4. 教学资源与支持：18.0分
   具体分析理由和建议：提供了多种教学资源和支持服务，包括慕课资源、直播互动和在线作业等。但是，对于资源的具体利用情况和效果反馈较少。建议加入资源使用的统计数据和学生反馈信息，以便更好地展示资源的实际效用。
5. 教学效果与评价：18.0分
   具体分析理由和建议：虽然提出了学习支持服务的方式，但对于教学效果的具体评估指标和方法描述不足。建议引入更多的定量和定性的评价方法，如学生满意度调查、学业成绩对比分析等，以全面衡量教学效果。
==== 总评 ====
总分：90.0分
审核结果：通过
==== 主要优点 ====
1. 提供了详细的板书设计和学习支持服务方案；
2. 结合了线上线下相结合的教学模式，丰富了教学手段；
3. 注重思政教育与专业知识的融合。
==== 存在问题 ====
1. 部分内容未详细展开，如思政教育标准的具体要求和审核流程的细节；
2. 缺乏教学成果的真实数据支撑；
3. 需要进一步深化专业概念的教学解释。
==== 改进建议 ====
1. 补充思政教育标准的具体要求，细化审核流程的各个步骤；
2. 收集并提供真实的教学成果数据，增强信息的客观性和可靠性；
3. 深入解析专业术语和概念，增加实例讲解，帮助学生更好地理解和掌握知识。</f>
        <v/>
      </c>
      <c r="J89" t="inlineStr">
        <is>
          <t>2025-04-16 10:00:49</t>
        </is>
      </c>
    </row>
    <row r="90">
      <c r="A90" t="n">
        <v>89</v>
      </c>
      <c r="B90" t="inlineStr">
        <is>
          <t>75.pdf</t>
        </is>
      </c>
      <c r="C90" t="inlineStr">
        <is>
          <t>已审核</t>
        </is>
      </c>
      <c r="D90" t="inlineStr">
        <is>
          <t>2025-04-16 10:36:31</t>
        </is>
      </c>
      <c r="E90" t="n">
        <v>89</v>
      </c>
      <c r="F90" t="inlineStr">
        <is>
          <t>通过  ==== 主要优点 ==== 1. 提供了详尽的教学设计和学习支持服务方案。 2. 注重学生的主动性培养以及实践能力的发展。 3. 引入了多媒体教学手段和技术辅助工具。  ==== 存在问题 ==== 1. 部分思政教育标准的具体实施细节不够清晰。 2. 关键信息如具体日期、人员姓名等存在缺失。 3. 缺乏实际的教学效果数据支撑和评价案例。  ==== 改进建议 ==== 1. 补充和完善思政教育标准的具体实施方案，确保其可操作性和有效性。 2. 增补关键信息如具体日期、人员姓名等，保证文档内容的全面性。 3. 增加实际教学效果数据和支持案例，以便更好地展示教学效果和改进空间。</t>
        </is>
      </c>
      <c r="G90" t="inlineStr"/>
      <c r="H90" t="inlineStr">
        <is>
          <t>30fdb921342547a89ca2e78b4a25dfe7</t>
        </is>
      </c>
      <c r="I90">
        <f>=== 评分详情 ====
1. 文档完整性：17分
虽然提供了详细的教学设计和学习支持服务等内容，但在某些方面如思政教育标准的具体实施细节等方面有所欠缺，导致文档完整性略显不足。
2. 信息准确性：19分
提供的信息大都准确无误，但在一些细节处（例如具体日期、人员姓名等）可能存在缺漏，影响了整体信息的准确性。
3. 教学内容与设计：18分
教学内容设计较为合理，涵盖了必要的知识点和技能训练目标，但对于一些难点和重点内容的深度挖掘还不够充分。
4. 教学资源与支持：18分
课程提供了多种教学资源和良好的学习支持服务，但由于缺少具体的资源链接或其他形式的支持证据，使得这一部分略有瑕疵。
5. 教学效果与评价：17分
描述了预期的教学效果和评价机制，但由于缺乏实际的数据支持和详细的评价案例，使得这部分的评分不高。
==== 总评 ====
总分：89.0分
审核结果：通过
==== 主要优点 ====
1. 提供了详尽的教学设计和学习支持服务方案。
2. 注重学生的主动性培养以及实践能力的发展。
3. 引入了多媒体教学手段和技术辅助工具。
==== 存在问题 ====
1. 部分思政教育标准的具体实施细节不够清晰。
2. 关键信息如具体日期、人员姓名等存在缺失。
3. 缺乏实际的教学效果数据支撑和评价案例。
==== 改进建议 ====
1. 补充和完善思政教育标准的具体实施方案，确保其可操作性和有效性。
2. 增补关键信息如具体日期、人员姓名等，保证文档内容的全面性。
3. 增加实际教学效果数据和支持案例，以便更好地展示教学效果和改进空间。</f>
        <v/>
      </c>
      <c r="J90" t="inlineStr">
        <is>
          <t>2025-04-16 10:00:54</t>
        </is>
      </c>
    </row>
    <row r="91">
      <c r="A91" t="n">
        <v>90</v>
      </c>
      <c r="B91" t="inlineStr">
        <is>
          <t>76.pdf</t>
        </is>
      </c>
      <c r="C91" t="inlineStr">
        <is>
          <t>已审核</t>
        </is>
      </c>
      <c r="D91" t="inlineStr">
        <is>
          <t>2025-04-16 10:36:51</t>
        </is>
      </c>
      <c r="E91" t="n">
        <v>81</v>
      </c>
      <c r="F91" t="inlineStr">
        <is>
          <t>通过  ==== 主要优点 ==== 1. 提供了详尽的板书设计和学习支持服务规划。 2. 明确了课程的基本框架和教学目标。 3. 引入了多媒体和技术辅助教学的方式。  ==== 存在问题 ==== 1. 部分内容缺少具体实施细节，特别是在教学资源和教学效果方面。 2. 缺少具体的教学活动设计和评估手段。 3. 教学内容过于笼统，缺乏针对性强的理论与实践结合案例。  ==== 改进建议 ==== 1. 具体细化每一节的教学目标，并提供相应的教学活动设计。 2. 设计多种多样、可操作性强的教学资源和支持工具。 3. 制定具体的评估标准和方法，包括定量和定性的评价指标。 4. 添加更多的案例研究和实证分析以增强课程的实际应用性和有效性。</t>
        </is>
      </c>
      <c r="G91" t="inlineStr"/>
      <c r="H91" t="inlineStr">
        <is>
          <t>1727fc924c104963952d0daebb00d204</t>
        </is>
      </c>
      <c r="I91">
        <f>=== 评分详情 ====
1. 文档完整性：17分
虽然提供了详细的板书设计、教学支持和服务，但在教学内容与设计以及教学资源与支持方面缺少具体的描述和实例，影响了整体的完整性。
2. 信息准确性：18分
提供的信息基本准确，但由于部分内容表述不够详细，如教学效果与评价部分缺乏具体的衡量标准和数据支撑。
3. 教学内容与设计：16分
内容提纲挈领，但缺乏具体的教学活动细节和实际案例的支持，例如没有提供具体的课程模块或者章节的教学目标。
4. 教学资源与支持：15分
虽然提供了初步的学习支持服务方案，但资源的具体形式和数量不够明确，也没有提到具体的在线平台或其他工具。
5. 教学效果与评价：16分
对于教学效果没有具体的评估指标或方法，仅凭主观感受难以全面评价教学效果，需进一步细化评估标准和方法。
==== 总评 ====
总分：81.0分
审核结果：通过
==== 主要优点 ====
1. 提供了详尽的板书设计和学习支持服务规划。
2. 明确了课程的基本框架和教学目标。
3. 引入了多媒体和技术辅助教学的方式。
==== 存在问题 ====
1. 部分内容缺少具体实施细节，特别是在教学资源和教学效果方面。
2. 缺少具体的教学活动设计和评估手段。
3. 教学内容过于笼统，缺乏针对性强的理论与实践结合案例。
==== 改进建议 ====
1. 具体细化每一节的教学目标，并提供相应的教学活动设计。
2. 设计多种多样、可操作性强的教学资源和支持工具。
3. 制定具体的评估标准和方法，包括定量和定性的评价指标。
4. 添加更多的案例研究和实证分析以增强课程的实际应用性和有效性。</f>
        <v/>
      </c>
      <c r="J91" t="inlineStr">
        <is>
          <t>2025-04-16 10:00:59</t>
        </is>
      </c>
    </row>
    <row r="92">
      <c r="A92" t="n">
        <v>91</v>
      </c>
      <c r="B92" t="inlineStr">
        <is>
          <t>77.pdf</t>
        </is>
      </c>
      <c r="C92" t="inlineStr">
        <is>
          <t>已审核</t>
        </is>
      </c>
      <c r="D92" t="inlineStr">
        <is>
          <t>2025-04-16 10:37:11</t>
        </is>
      </c>
      <c r="E92" t="n">
        <v>70</v>
      </c>
      <c r="F92" t="inlineStr">
        <is>
          <t>不通过  ==== 主要优点 ==== 1. 提供了一些具体的教学支持和服务措施。 2. 强调了知识与价值的融合，并注重学生的核心价值观培养。 3. 注重理论联系实际，结合行业动态和案例进行教学设计。  ==== 存在问题 ==== 1. 大部分内容信息不完整，尤其是教学过程、具体内容等方面。 2. 缺乏详细的课程结构和教学目标描述。 3. 缺少具体的数据支撑和长期效果评估。  ==== 改进建议 ==== 1. 补充完整的教学设计和实施计划，特别是具体教学环节和步骤。 2. 加强课程内容的细化，提供更加详尽的教学大纲和进度计划。 3. 增加对教学效果的定量分析和长期跟踪调查，确保数据的真实性和有效性。 4. 丰富教学资源，提供更多样化的多媒体教学素材和技术支持手段。</t>
        </is>
      </c>
      <c r="G92" t="inlineStr"/>
      <c r="H92" t="inlineStr">
        <is>
          <t>135b678f45a24b7085f014f222791e07</t>
        </is>
      </c>
      <c r="I92">
        <f>=== 评分详情 ====
1. 文档完整性：17分
- 学习支持服务及学习评价部分较为详细，提供了具体的组织措施和成效描述。
- 其他部分如教学目标、教学过程等内容未见具体信息，影响了整体完整性。
2. 信息准确性：18分
- 提供的信息基本准确，但缺少细节验证。
- 部分链接和引用的内容未能直接查看，因此难以完全确认其准确性。
3. 教学内容与设计：16分
- 教学内容设计涵盖了多个方面，但在具体细节上的描述不够充分。
- 缺乏详细的教学大纲、进度计划等具体信息。
4. 教学资源与支持：15分
- 提供了一定的学习支持服务，包括慕课资源、小组合作探究等。
- 没有提供更多的教学辅助工具和技术手段的具体说明。
5. 教学效果与评价：14分
- 提到了一些教学效果改善的数据，如满意度提升等。
- 缺少详细的评价机制和长期跟踪的效果数据。
==== 总评 ====
总分：70.0分
审核结果：不通过
==== 主要优点 ====
1. 提供了一些具体的教学支持和服务措施。
2. 强调了知识与价值的融合，并注重学生的核心价值观培养。
3. 注重理论联系实际，结合行业动态和案例进行教学设计。
==== 存在问题 ====
1. 大部分内容信息不完整，尤其是教学过程、具体内容等方面。
2. 缺乏详细的课程结构和教学目标描述。
3. 缺少具体的数据支撑和长期效果评估。
==== 改进建议 ====
1. 补充完整的教学设计和实施计划，特别是具体教学环节和步骤。
2. 加强课程内容的细化，提供更加详尽的教学大纲和进度计划。
3. 增加对教学效果的定量分析和长期跟踪调查，确保数据的真实性和有效性。
4. 丰富教学资源，提供更多样化的多媒体教学素材和技术支持手段。</f>
        <v/>
      </c>
      <c r="J92" t="inlineStr">
        <is>
          <t>2025-04-16 10:01:08</t>
        </is>
      </c>
    </row>
    <row r="93">
      <c r="A93" t="n">
        <v>92</v>
      </c>
      <c r="B93" t="inlineStr">
        <is>
          <t>78.pdf</t>
        </is>
      </c>
      <c r="C93" t="inlineStr">
        <is>
          <t>已审核</t>
        </is>
      </c>
      <c r="D93" t="inlineStr">
        <is>
          <t>2025-04-16 10:37:34</t>
        </is>
      </c>
      <c r="E93" t="n">
        <v>90</v>
      </c>
      <c r="F93" t="inlineStr">
        <is>
          <t>通过  ==== 主要优点 ==== 1. 提供了详尽的板书设计和课程学习支持方案。 2. 结合线上线下多种教学形式，充分利用多媒体资源。 3. 设计了多元化的评估机制，有利于全面了解教学效果。  ==== 存在问题 ==== 1. 部分内容如教学目标、具体教学计划等不够详实。 2. 缺少具体的数据支持和实例证明，影响说服力。 3. 尚需完善评价体系的标准和实施细则。  ==== 改进建议 ==== 1. 补充完整各阶段的教学目标和详细的教学计划。 2. 引入实际教学案例和数据分析，增强论证力度。 3. 明确细化评价指标，制定可行的操作手册。</t>
        </is>
      </c>
      <c r="G93" t="inlineStr"/>
      <c r="H93" t="inlineStr">
        <is>
          <t>791dcb82e3c84fdd89f8b83d6abf23b9</t>
        </is>
      </c>
      <c r="I93">
        <f>=== 评分详情 ====
1. 文档完整性：17.0分
[具体分析理由和建议]
- 报告提供了详细的板书设计、课程学习支持服务等内容，但缺少了一些具体的教学目标、预期成果以及详细的教学计划，这使得部分内容不够全面完整。建议增加更多的细节描述，确保各项内容填写完整。
2. 信息准确性：18.0分
[具体分析理由和建议]
- 提供的信息较为准确，但未能完全验证所有引用资料的真实性。建议核实所有参考资料并附上来源链接，增强信息的可信度。
3. 教学内容与设计：18.0分
[具体分析理由和建议]
- 教学内容涵盖了理论讲解和实际操作两个方面，并设置了合理的知识点层次结构。然而，对于一些教学难点并未提供充分的解决策略。建议进一步细化每个教学环节的具体实施步骤和应对策略。
4. 教学资源与支持：18.0分
[具体分析理由和建议]
- 使用了在线慕课、视频等多种教学资源，并设置了丰富的学习支持服务。但是，没有具体提到这些资源是如何分配给学生使用的，可以考虑增加更多关于如何利用这些资源促进学习的实际措施。
5. 教学效果与评价：18.0分
[具体分析理由和建议]
- 列出了多种评估手段，包括自我评价、同伴互评等，能够有效检测教学效果。但由于缺乏具体的评价指标和标准，建议明确设定评价细则以便更好地衡量教学质量。
==== 总评 ====
总分：90.0分
审核结果：通过
==== 主要优点 ====
1. 提供了详尽的板书设计和课程学习支持方案。
2. 结合线上线下多种教学形式，充分利用多媒体资源。
3. 设计了多元化的评估机制，有利于全面了解教学效果。
==== 存在问题 ====
1. 部分内容如教学目标、具体教学计划等不够详实。
2. 缺少具体的数据支持和实例证明，影响说服力。
3. 尚需完善评价体系的标准和实施细则。
==== 改进建议 ====
1. 补充完整各阶段的教学目标和详细的教学计划。
2. 引入实际教学案例和数据分析，增强论证力度。
3. 明确细化评价指标，制定可行的操作手册。</f>
        <v/>
      </c>
      <c r="J93" t="inlineStr">
        <is>
          <t>2025-04-16 10:01:14</t>
        </is>
      </c>
    </row>
    <row r="94">
      <c r="A94" t="n">
        <v>93</v>
      </c>
      <c r="B94" t="inlineStr">
        <is>
          <t>79.pdf</t>
        </is>
      </c>
      <c r="C94" t="inlineStr">
        <is>
          <t>已审核</t>
        </is>
      </c>
      <c r="D94" t="inlineStr">
        <is>
          <t>2025-04-16 10:37:56</t>
        </is>
      </c>
      <c r="E94" t="n">
        <v>85</v>
      </c>
      <c r="F94" t="inlineStr">
        <is>
          <t>通过  ==== 主要优点 ==== 1. 提供了详尽的教学设计方案和学习支持服务计划； 2. 引入了多样化的教学资源，有助于增强学生的学习体验； 3. 注重培养学生的问题解决能力和批判性思维。  ==== 存在问题 ==== 1. 部分内容较为简略，需进一步充实和完善； 2. 缺乏具体教学成果和实际应用案例的支持； 3. 审核流程的描述不够详细，建议增加具体步骤和时间节点。  ==== 改进建议 ==== 1. 补充更多的教学实例和实证研究，以增强理论联系实际的效果； 2. 加强对教学资源和学习支持服务的具体实施细节的描述； 3. 添加更多关于教学效果的数据分析，以便更好地衡量课程的整体表现。</t>
        </is>
      </c>
      <c r="G94" t="inlineStr"/>
      <c r="H94" t="inlineStr">
        <is>
          <t>c448b51262754225a6fee6b5857222d9</t>
        </is>
      </c>
      <c r="I94">
        <f>=== 评分详情 ====
1. 文档完整性：17分
【具体分析理由和建议】
已有文档提供了较为详细的内容，包括课程目标、教学设计、学习支持服务以及部分教学资源等。但是缺少具体的教学成果展示、审核流程的详细描述以及其他可能影响审核的关键信息，如课程目标的具体表述不够清晰，教学资源和学习支持服务的具体实施细节较少。
2. 信息准确性：18分
【具体分析理由和建议】
现有内容基本准确，但未提供足够的证据来验证某些方面的准确性和真实性，例如关于教学效果的具体数据和反馈较少，难以全面评估课程的实际影响力。
3. 教学内容与设计：18分
【具体分析理由和建议】
教学内容涵盖了重要的知识点，并有详细的章节划分。然而，部分内容相对简略，没有展开充分的论述，比如圆孔衍射和艾里斑的详细推导和实际应用有待进一步说明。
4. 教学资源与支持：17分
【具体分析理由和建议】
虽有提到一些教学资源和服务，但具体内容较少，特别是缺乏具体的教学工具、平台或案例的详细介绍，以及这些资源和支持措施的实际运用情况。
5. 教学效果与评价：16分
【具体分析理由和建议】
目前提供的教学效果反馈主要是定性的，缺乏定量的数据支撑，如学生成绩分布、考试成绩等，这限制了我们对其教学效果的全面评估。
==== 总评 ====
总分：85.0分
审核结果：通过
==== 主要优点 ====
1. 提供了详尽的教学设计方案和学习支持服务计划；
2. 引入了多样化的教学资源，有助于增强学生的学习体验；
3. 注重培养学生的问题解决能力和批判性思维。
==== 存在问题 ====
1. 部分内容较为简略，需进一步充实和完善；
2. 缺乏具体教学成果和实际应用案例的支持；
3. 审核流程的描述不够详细，建议增加具体步骤和时间节点。
==== 改进建议 ====
1. 补充更多的教学实例和实证研究，以增强理论联系实际的效果；
2. 加强对教学资源和学习支持服务的具体实施细节的描述；
3. 添加更多关于教学效果的数据分析，以便更好地衡量课程的整体表现。</f>
        <v/>
      </c>
      <c r="J94" t="inlineStr">
        <is>
          <t>2025-04-16 10:01:21</t>
        </is>
      </c>
    </row>
    <row r="95">
      <c r="A95" t="n">
        <v>94</v>
      </c>
      <c r="B95" t="inlineStr">
        <is>
          <t>8.pdf</t>
        </is>
      </c>
      <c r="C95" t="inlineStr">
        <is>
          <t>已审核</t>
        </is>
      </c>
      <c r="D95" t="inlineStr">
        <is>
          <t>2025-04-16 10:38:18</t>
        </is>
      </c>
      <c r="E95" t="n">
        <v>90</v>
      </c>
      <c r="F95" t="inlineStr">
        <is>
          <t>通过  ==== 主要优点 ==== 1. 文档整体结构较为合理，包含了大部分必要的内容。 2. 提出了有效的学习支持服务方案，有助于促进学生的自主学习。 3. 引入了线上线下相结合的教学模式，增加了课程的灵活性和实用性。  ==== 存在问题 ==== 1. 部分内容缺失，如审核流程和具体教学效果评价。 2. 信息准确性有待提高，特别是需要更详细的实证数据支持。 3. 教学内容与设计还需进一步细化，使其更具操作性和指导性。  ==== 改进建议 ==== 1. 补充完整的审核流程和具体教学效果评价的数据。 2. 加强信息核实，确保所有提供的信息准确无误。 3. 进一步细化教学内容的设计，包括具体的教学环节和目标设定。</t>
        </is>
      </c>
      <c r="G95" t="inlineStr"/>
      <c r="H95" t="inlineStr">
        <is>
          <t>cf6c741c509a4962a86add0e8dae9453</t>
        </is>
      </c>
      <c r="I95">
        <f>=== 评分详情 ====
1. 文档完整性：17分
    具体分析理由和建议：文档基本涵盖了所需的内容，但存在一些缺失或未填写的部分。例如，缺少审核流程的具体描述以及详细的教学效果与评价方面的数据。建议增加这些部分内容，使文档更加完整。
2. 信息准确性：19分
    具体分析理由和建议：文档中的信息大多准确，但在某些地方可能需要进一步核实，如具体的教学效果数据等。建议提供更多的细节以增强信息的准确性。
3. 教学内容与设计：18分
    具体分析理由和建议：教学内容和设计较为合理，能够满足课程需求，并包含了一些创新元素。但是，具体的教学环节和目标表述不够清晰，建议细化教学计划和目标设定。
4. 教学资源与支持：17分
    具体分析理由和建议：文档中提到了一些教学资源，但缺乏详细的资源列表和支持服务的实施细节。建议提供更多具体的教学资源和服务细节，以便更好地支持教学活动。
5. 教学效果与评价：19分
    具体分析理由和建议：虽然提到了一些改进措施和案例，但缺少定量的数据来评估教学效果。建议加入更多实际的教学效果指标和数据分析，以提高评估的可信度。
==== 总评 ====
总分：90分
审核结果：通过
==== 主要优点 ====
1. 文档整体结构较为合理，包含了大部分必要的内容。
2. 提出了有效的学习支持服务方案，有助于促进学生的自主学习。
3. 引入了线上线下相结合的教学模式，增加了课程的灵活性和实用性。
==== 存在问题 ====
1. 部分内容缺失，如审核流程和具体教学效果评价。
2. 信息准确性有待提高，特别是需要更详细的实证数据支持。
3. 教学内容与设计还需进一步细化，使其更具操作性和指导性。
==== 改进建议 ====
1. 补充完整的审核流程和具体教学效果评价的数据。
2. 加强信息核实，确保所有提供的信息准确无误。
3. 进一步细化教学内容的设计，包括具体的教学环节和目标设定。</f>
        <v/>
      </c>
      <c r="J95" t="inlineStr">
        <is>
          <t>2025-04-16 10:01:28</t>
        </is>
      </c>
    </row>
    <row r="96">
      <c r="A96" t="n">
        <v>95</v>
      </c>
      <c r="B96" t="inlineStr">
        <is>
          <t>80.pdf</t>
        </is>
      </c>
      <c r="C96" t="inlineStr">
        <is>
          <t>已审核</t>
        </is>
      </c>
      <c r="D96" t="inlineStr">
        <is>
          <t>2025-04-16 10:38:41</t>
        </is>
      </c>
      <c r="E96" t="n">
        <v>85</v>
      </c>
      <c r="F96" t="inlineStr">
        <is>
          <t>通过  ==== 主要优点 ==== 1. 提供了大量的教学资源和支持服务，有助于学生自主学习。 2. 课程设计注重理论与实践相结合，能够有效提升学生的核心素养。 3. 教学方法多样化，鼓励学生积极参与课堂活动。  ==== 存在问题 ==== 1. 部分重要概念的解释不够详尽，影响理解。 2. 实施方案中的具体内容和步骤有待细化。 3. 缺乏足够的附件支撑材料。  ==== 改进建议 ==== 1. 明确阐述每一个教学环节的目标和期望成果，增强课程的整体连贯性。 2. 补充完整附件材料，包括教案、实验报告、测验题目等，便于审核和执行。 3. 进一步完善教学计划，特别是提高仪器分辨率的方法部分，增加实例分析。</t>
        </is>
      </c>
      <c r="G96" t="inlineStr"/>
      <c r="H96" t="inlineStr">
        <is>
          <t>aabcf8c91a3d43dda7fa27827346f866</t>
        </is>
      </c>
      <c r="I96">
        <f>=== 评分详情 ====
1. 文档完整性：17.0分
    具体分析理由和建议：文档中提供了较为详细的教学设计和学习支持服务的内容，但对于某些细节如具体的教学目标、预期的学习成果、详细的实施步骤等方面描述不够充分，缺少了附件材料，因此未能完全达到满分的要求。
2. 信息准确性：18.0分
    具体分析理由和建议：提供的信息基本准确，但在某些地方表述略显模糊，例如“最小分辨角”的定义不够清晰，需要进一步明确和完善。
3. 教学内容与设计：16.0分
    具体分析理由和建议：课程内容涵盖了基础知识和前沿知识点，结构较为合理。但是，对于“提高仪器分辨率的方法”这一部分内容过于简略，建议增加更多实际操作经验和具体示例以便更好地指导教学活动。
4. 教学资源与支持：17.0分
    具体分析理由和建议：已经提供了一些在线教学资源和案例，但这些资源的具体形式和使用频率没有详细说明。此外，还需要提供更多样化的学习支持服务，如在线答疑平台、学习小组等，以满足不同学生的需求。
5. 教学效果与评价：18.0分
    具体分析理由和建议：课程设计考虑到了学生的学习效果和反馈收集，但具体的评价指标和方法还有待细化，建议引入多样化的评价工具和技术手段来全面评估教学效果。
==== 总评 ====
总分：85.0分
审核结果：通过
==== 主要优点 ====
1. 提供了大量的教学资源和支持服务，有助于学生自主学习。
2. 课程设计注重理论与实践相结合，能够有效提升学生的核心素养。
3. 教学方法多样化，鼓励学生积极参与课堂活动。
==== 存在问题 ====
1. 部分重要概念的解释不够详尽，影响理解。
2. 实施方案中的具体内容和步骤有待细化。
3. 缺乏足够的附件支撑材料。
==== 改进建议 ====
1. 明确阐述每一个教学环节的目标和期望成果，增强课程的整体连贯性。
2. 补充完整附件材料，包括教案、实验报告、测验题目等，便于审核和执行。
3. 进一步完善教学计划，特别是提高仪器分辨率的方法部分，增加实例分析。</f>
        <v/>
      </c>
      <c r="J96" t="inlineStr">
        <is>
          <t>2025-04-16 10:01:38</t>
        </is>
      </c>
    </row>
    <row r="97">
      <c r="A97" t="n">
        <v>96</v>
      </c>
      <c r="B97" t="inlineStr">
        <is>
          <t>81.pdf</t>
        </is>
      </c>
      <c r="C97" t="inlineStr">
        <is>
          <t>已审核</t>
        </is>
      </c>
      <c r="D97" t="inlineStr">
        <is>
          <t>2025-04-16 10:39:08</t>
        </is>
      </c>
      <c r="E97" t="n">
        <v>90</v>
      </c>
      <c r="F97" t="inlineStr">
        <is>
          <t>通过  ==== 主要优点 ==== 1. 内容涵盖面广，包括基础知识回顾、理论讲解、实验操作等； 2. 提供了多种教学资源和学习支持服务，有利于学生自主学习； 3. 强调了知识与价值的融合，注重培养学生的综合素质。  ==== 存在问题 ==== 1. 部分模块内容描述过于简略，缺乏具体实施细节； 2. 数据和引用来源的真实性有待加强，缺少权威支持； 3. 混合式教学的具体操作步骤和方法还需进一步细化和完善。  ==== 改进建议 ==== 1. 补充详细的教学设计和实施计划，特别是学习支持服务的具体内容； 2. 增加实际数据和支持材料，提升信息的准确性和可信度； 3. 明确具体的操作步骤和评估方法，建立系统的教学质量监控机制。</t>
        </is>
      </c>
      <c r="G97" t="inlineStr"/>
      <c r="H97" t="inlineStr">
        <is>
          <t>ee4ad984263844b9ac9c7d3fabc551b0</t>
        </is>
      </c>
      <c r="I97">
        <f>=== 评分详情 ====
1. 文档完整性：18.0分
[具体分析理由和建议]
文档整体结构较为清晰，涵盖了多个模块的内容。然而，“学习支持服务及学习评价”模块下的“本课程学习支持服务”的详细描述较少，仅有简短的文字未能全面展示具体的实施计划和服务细节。此外，对于一些细节如“审核标准与流程”、“行业动态与趋势”中的部分内容表述过于简单，缺少实际数据支撑。建议增加详细的实施措施和具体实例。
2. 信息准确性：17.0分
[具体分析理由和建议]
课程信息基本准确，但部分数据和引用来源不够详尽。例如，“行业动态与趋势”中提到的学生满意度和课程思政的融入等内容没有具体的统计数据或者权威机构的支持，难以验证其真实性。建议提供更多的证据支持，增强可信度。
3. 教学内容与设计：19.0分
[具体分析理由和建议]
教学内容覆盖面较广，包括了知识回顾、理论讲解以及实操训练等多个方面。但是具体内容的设计和组织仍需进一步细化，尤其是在“提高仪器分辨率的方法”这部分内容中，仅提到了两个方法，缺乏更丰富的操作指导和示例。建议提供更多具体的教学活动设计和操作步骤。
4. 教学资源与支持：18.0分
[具体分析理由和建议]
课程提供了多种资源形式，包括视频链接和慕课资源等，这对于学生的学习是有帮助的。但在实际教学过程中如何利用这些资源促进学生的自主学习和深度理解尚待具体规划。“学习支持服务及学习评价”中的资源描述较为简单，可以增加更多样化的学习工具和互动平台。
5. 教学效果与评价：18.0分
[具体分析理由和建议]
当前提供的信息显示教学效果较好，通过混合式教学模式提升了学生的满意度，并实现了知识与价值的统一。不过，具体的教学效果评价指标和方法还需要更加详细地说明，以便更好地衡量教学目标达成情况。建议制定一套系统的评估机制并收集相应数据。
==== 总评 ====
总分：90.0分
审核结果：通过
==== 主要优点 ====
1. 内容涵盖面广，包括基础知识回顾、理论讲解、实验操作等；
2. 提供了多种教学资源和学习支持服务，有利于学生自主学习；
3. 强调了知识与价值的融合，注重培养学生的综合素质。
==== 存在问题 ====
1. 部分模块内容描述过于简略，缺乏具体实施细节；
2. 数据和引用来源的真实性有待加强，缺少权威支持；
3. 混合式教学的具体操作步骤和方法还需进一步细化和完善。
==== 改进建议 ====
1. 补充详细的教学设计和实施计划，特别是学习支持服务的具体内容；
2. 增加实际数据和支持材料，提升信息的准确性和可信度；
3. 明确具体的操作步骤和评估方法，建立系统的教学质量监控机制。</f>
        <v/>
      </c>
      <c r="J97" t="inlineStr">
        <is>
          <t>2025-04-16 10:01:48</t>
        </is>
      </c>
    </row>
    <row r="98">
      <c r="A98" t="n">
        <v>97</v>
      </c>
      <c r="B98" t="inlineStr">
        <is>
          <t>82.pdf</t>
        </is>
      </c>
      <c r="C98" t="inlineStr">
        <is>
          <t>已审核</t>
        </is>
      </c>
      <c r="D98" t="inlineStr">
        <is>
          <t>2025-04-16 10:39:28</t>
        </is>
      </c>
      <c r="E98" t="n">
        <v>90</v>
      </c>
      <c r="F98" t="inlineStr">
        <is>
          <t>通过  ==== 主要优点 ==== 1. 提供了详实的教学设计思路和学习支持方案； 2. 关注到课程内容与思政教育的融合； 3. 引入了现代教学手段和技术。  ==== 存在问题 ==== 1. 部分信息不够详细，如教学目标和进度表缺失； 2. 参考文献和资源未提供详细出处； 3. 没有具体的评价指标和方法。  ==== 改进建议 ==== 1. 补充详细的教学目标和进度安排； 2. 提供所有引用资料的详细链接和出处； 3. 制定明确的学习评价标准和方法，并列出具体的考核指标。</t>
        </is>
      </c>
      <c r="G98" t="inlineStr"/>
      <c r="H98" t="inlineStr">
        <is>
          <t>6b9877ecaa2a4900a6a2eb717494ebf8</t>
        </is>
      </c>
      <c r="I98">
        <f>=== 评分详情 ====
1. 文档完整性：17分
已提供了详细的板书设计、教学支持和服务等内容，但是缺少了具体的教学目标、教学进度表和考核方式等相关细节。建议增加这些方面的描述以保证申报书的全面性和完整性。
2. 信息准确性：18分
目前提供的信息较为准确，但是没有提供具体的参考文献链接或详细的教学资源列表，这可能会引起信息来源不确定的问题。建议补充相关资料的详细出处和链接地址。
3. 教学内容与设计：19分
课程内容涵盖了基础知识回顾和拓展，以及学习支持服务的设计，有一定的合理性。但是，部分内容如知识点的具体细化不够详尽，例如，对于圆孔衍射的知识点没有展开充分解释。建议进一步细化教学内容。
4. 教学资源与支持：17分
已经提到了使用慕课资源和教学动画等辅助工具，但是缺少对学生自主学习时间和资源访问便捷性的具体说明。建议提供更多关于教学资源使用的实际操作方案和支持机制。
5. 教学效果与评价：19分
虽然提到了学习支持服务的效果显著，但是对于具体的评价指标和方法描述不多。建议补充具体的评价标准和实施计划。
==== 总评 ====
总分：90.0分
审核结果：通过
==== 主要优点 ====
1. 提供了详实的教学设计思路和学习支持方案；
2. 关注到课程内容与思政教育的融合；
3. 引入了现代教学手段和技术。
==== 存在问题 ====
1. 部分信息不够详细，如教学目标和进度表缺失；
2. 参考文献和资源未提供详细出处；
3. 没有具体的评价指标和方法。
==== 改进建议 ====
1. 补充详细的教学目标和进度安排；
2. 提供所有引用资料的详细链接和出处；
3. 制定明确的学习评价标准和方法，并列出具体的考核指标。</f>
        <v/>
      </c>
      <c r="J98" t="inlineStr">
        <is>
          <t>2025-04-16 10:01:55</t>
        </is>
      </c>
    </row>
    <row r="99">
      <c r="A99" t="n">
        <v>98</v>
      </c>
      <c r="B99" t="inlineStr">
        <is>
          <t>83.pdf</t>
        </is>
      </c>
      <c r="C99" t="inlineStr">
        <is>
          <t>已审核</t>
        </is>
      </c>
      <c r="D99" t="inlineStr">
        <is>
          <t>2025-04-16 10:39:50</t>
        </is>
      </c>
      <c r="E99" t="n">
        <v>88</v>
      </c>
      <c r="F99" t="inlineStr">
        <is>
          <t>通过  ==== 主要优点 ==== 1. 提供了详尽的教学设计方案和资源。 2. 教学目标明确，涵盖了基础知识和前沿内容。 3. 引入了混合式教学模式，并强调了学生的主动参与。  ==== 存在问题 ==== 1. 部分内容缺少具体的数据支持和证据。 2. 实施措施和成效描述不够详细。 3. 缺乏具体的评价指标和反馈机制。  ==== 改进建议 ==== 1. 增加数据支持和实证研究，增强内容的可信度。 2. 明确具体的学习支持措施和成效评估方法。 3. 创设多样化的评价体系，包括自我评价、同伴评价等多种形式。</t>
        </is>
      </c>
      <c r="G99" t="inlineStr"/>
      <c r="H99" t="inlineStr">
        <is>
          <t>b1e7e6df546e4655bf331d902ac6b3c3</t>
        </is>
      </c>
      <c r="I99">
        <f>=== 评分详情 ====
1. 文档完整性：17.0分
[具体分析理由和建议]
已提供了较为详细的内容，但在“学习支持服务及学习评价”部分缺少了具体的实施措施和成效描述，缺少了详细的案例支撑和数据证明。
2. 信息准确性：19.0分
[具体分析理由和建议]
内容基本准确，但在一些细节处没有提供足够的证据支持，如缺乏具体的实验数据或引用的实证研究。
3. 教学内容与设计：18.0分
[具体分析理由和建议]
教学内容涵盖了基础知识和前沿知识，设计思路清晰，但对于难点的讲解不够深入，可以增加更多实例帮助理解。
4. 教学资源与支持：17.0分
[具体分析理由和建议]
提供了丰富的教学资源，但在实际操作层面的具体支持措施较少，例如没有提到具体的在线平台或辅助工具。
5. 教学效果与评价：17.0分
[具体分析理由和建议]
虽然提到了学习支持服务的效果，但是缺乏具体的评价指标和反馈机制，使得效果难以量化的验证。
==== 总评 ====
总分：88.0分
审核结果：通过
==== 主要优点 ====
1. 提供了详尽的教学设计方案和资源。
2. 教学目标明确，涵盖了基础知识和前沿内容。
3. 引入了混合式教学模式，并强调了学生的主动参与。
==== 存在问题 ====
1. 部分内容缺少具体的数据支持和证据。
2. 实施措施和成效描述不够详细。
3. 缺乏具体的评价指标和反馈机制。
==== 改进建议 ====
1. 增加数据支持和实证研究，增强内容的可信度。
2. 明确具体的学习支持措施和成效评估方法。
3. 创设多样化的评价体系，包括自我评价、同伴评价等多种形式。</f>
        <v/>
      </c>
      <c r="J99" t="inlineStr">
        <is>
          <t>2025-04-16 10:02:06</t>
        </is>
      </c>
    </row>
    <row r="100">
      <c r="A100" t="n">
        <v>99</v>
      </c>
      <c r="B100" t="inlineStr">
        <is>
          <t>84.pdf</t>
        </is>
      </c>
      <c r="C100" t="inlineStr">
        <is>
          <t>已审核</t>
        </is>
      </c>
      <c r="D100" t="inlineStr">
        <is>
          <t>2025-04-16 10:40:13</t>
        </is>
      </c>
      <c r="E100" t="n">
        <v>87</v>
      </c>
      <c r="F100" t="inlineStr">
        <is>
          <t>通过  ==== 主要优点 ==== 1. 详尽地规划了课程内容并提供了多种学习支持服务。 2. 注重将思政元素融入课程，体现了良好的育人导向。 3. 针对学生可能存在的抽象思维不足问题，采取了有效的解决方案。  ==== 存在问题 ==== 1. 关键信息缺失，如缺少具体的教学目标、预期成果和实施步骤。 2. 提供的信息不够具体和全面，尤其是关于光学显微技术的部分。 3. 缺乏实际的教学效果数据和反馈机制。  ==== 改进建议 ==== 1. 补充详细的教学目标、预期成果及具体的实施步骤。 2. 加强对于光学显微技术的实际应用和案例分析。 3. 设计并提供定量的教学效果评估工具，并定期收集反馈。</t>
        </is>
      </c>
      <c r="G100" t="inlineStr"/>
      <c r="H100" t="inlineStr">
        <is>
          <t>0354b76d969e4927b051339813bfbe21</t>
        </is>
      </c>
      <c r="I100">
        <f>=== 评分详情 ====
1. 文档完整性：17分
[具体分析理由和建议]
- 已经提供了详细的教学计划、审核流程和其他相关信息。但是缺少了具体的教学目标、预期成果以及详细的实施步骤。此外，虽然有关于课程的支持服务描述，但没有具体的措施和成效数据，这使得文档的整体完整性略受影响。
2. 信息准确性：19分
[具体分析理由和建议]
- 提供的信息基本准确，但在一些细节处可能存在不确定性，例如某些链接指向的内容不确定是否完全反映了当前情况，特别是在关于超分辨显微技术的具体信息方面。
3. 教学内容与设计：18分
[具体分析理由和建议]
- 教学内容涵盖了基础知识回顾和新的知识点讲解，总体结构清晰。然而，对于更深层次的概念如艾里斑的半角宽度及其实际应用缺乏足够的解释和实例。此外，对于光学仪器分辨率提升的方法仅提到了理论上的改进措施，缺乏具体的应用场景或实验操作指导。
4. 教学资源与支持：16分
[具体分析理由和建议]
- 提供了一些教学资源，包括视频链接和个人实践经验分享，但对于在线平台的具体使用方式、辅助教学软件的选择和利用等方面描述较少，影响了整体的教学资源丰富度。
5. 教学效果与评价：17分
[具体分析理由和建议]
- 描述了一定程度的学习支持服务和评价机制，但缺乏实际的效果数据和反馈收集方法，使得这部分内容较为泛泛。
==== 总评 ====
总分：87.0分
审核结果：通过
==== 主要优点 ====
1. 详尽地规划了课程内容并提供了多种学习支持服务。
2. 注重将思政元素融入课程，体现了良好的育人导向。
3. 针对学生可能存在的抽象思维不足问题，采取了有效的解决方案。
==== 存在问题 ====
1. 关键信息缺失，如缺少具体的教学目标、预期成果和实施步骤。
2. 提供的信息不够具体和全面，尤其是关于光学显微技术的部分。
3. 缺乏实际的教学效果数据和反馈机制。
==== 改进建议 ====
1. 补充详细的教学目标、预期成果及具体的实施步骤。
2. 加强对于光学显微技术的实际应用和案例分析。
3. 设计并提供定量的教学效果评估工具，并定期收集反馈。</f>
        <v/>
      </c>
      <c r="J100" t="inlineStr">
        <is>
          <t>2025-04-16 10:02:14</t>
        </is>
      </c>
    </row>
    <row r="101">
      <c r="A101" t="n">
        <v>100</v>
      </c>
      <c r="B101" t="inlineStr">
        <is>
          <t>85.pdf</t>
        </is>
      </c>
      <c r="C101" t="inlineStr">
        <is>
          <t>已审核</t>
        </is>
      </c>
      <c r="D101" t="inlineStr">
        <is>
          <t>2025-04-16 10:40:33</t>
        </is>
      </c>
      <c r="E101" t="n">
        <v>87</v>
      </c>
      <c r="F101" t="inlineStr">
        <is>
          <t>通过  ==== 主要优点 ==== 1. 已有的内容较为全面，涵盖了课程的基本框架和设计思路。 2. 提到了多种教学资源的支持和服务形式。 3. 注重学生的主动性和参与度，有助于提高教学效果。  ==== 存在问题 ==== 1. 部分内容描述不够具体，需要进一步细化和完善。 2. 缺少实际的数据支持和具体的评价结果。 3. 审核流程和学习支持服务的具体措施描述较少。  ==== 改进建议 ==== 1. 进一步细化课程的内容安排，包括具体的教学环节和目标设定。 2. 补充具体的数据支持和教学效果评价结果，增加可信度。 3. 明确并详细描述审核流程和学习支持服务的具体措施，以便更好地指导教学实践。</t>
        </is>
      </c>
      <c r="G101" t="inlineStr"/>
      <c r="H101" t="inlineStr">
        <is>
          <t>73762e8b1eab45d6920e91ecccd920a0</t>
        </is>
      </c>
      <c r="I101">
        <f>=== 评分详情 ====
1. 文档完整性：17分
已有内容较为详细，但在某些方面如具体的审核流程细节、学习支持服务的具体实施措施等方面有所欠缺。
2. 信息准确性：19分
课程信息和教学成果等内容基本准确，但由于缺少实际的数据支撑，因此在信息准确性上有一定扣分。
3. 教学内容与设计：18分
课程内容安排较合理，但缺少一些具体的教学环节和目标设定，使得整体的教学设计显得不够严谨。
4. 教学资源与支持：16分
教学资源方面有一定的支持，但学习支持服务的具体措施和成效描述较少，有待进一步细化。
5. 教学效果与评价：17分
虽然提到提升了学生的学习积极性，但是缺乏具体的数据支持和详细的评价结果，影响了这一项的评分。
==== 总评 ====
总分：87.7分
审核结果：通过
==== 主要优点 ====
1. 已有的内容较为全面，涵盖了课程的基本框架和设计思路。
2. 提到了多种教学资源的支持和服务形式。
3. 注重学生的主动性和参与度，有助于提高教学效果。
==== 存在问题 ====
1. 部分内容描述不够具体，需要进一步细化和完善。
2. 缺少实际的数据支持和具体的评价结果。
3. 审核流程和学习支持服务的具体措施描述较少。
==== 改进建议 ====
1. 进一步细化课程的内容安排，包括具体的教学环节和目标设定。
2. 补充具体的数据支持和教学效果评价结果，增加可信度。
3. 明确并详细描述审核流程和学习支持服务的具体措施，以便更好地指导教学实践。</f>
        <v/>
      </c>
      <c r="J101" t="inlineStr">
        <is>
          <t>2025-04-16 10:02:23</t>
        </is>
      </c>
    </row>
    <row r="102">
      <c r="A102" t="n">
        <v>101</v>
      </c>
      <c r="B102" t="inlineStr">
        <is>
          <t>86.pdf</t>
        </is>
      </c>
      <c r="C102" t="inlineStr">
        <is>
          <t>已审核</t>
        </is>
      </c>
      <c r="D102" t="inlineStr">
        <is>
          <t>2025-04-16 10:40:55</t>
        </is>
      </c>
      <c r="E102" t="n">
        <v>83</v>
      </c>
      <c r="F102" t="inlineStr">
        <is>
          <t>通过  ==== 主要优点 ==== 1. 课程设计涵盖了多个方面，包括教学内容设计、资源支持和服务等。 2. 提出了明确的学生能力和教学目标。 3. 强调了学生主体地位，采用了多样化的教学手段。  ==== 存在问题 ==== 1. 部分重要信息缺失，尤其是具体的操作细节和资源使用的具体方案。 2. 缺乏对教学内容的详细规划和描述。 3. 教学效果评价体系不够完善。  ==== 改进建议 ==== 1. 补充完整的教学内容规划和实施方案。 2. 列出所有可用的教学资源并说明其用途。 3. 设计一个全面且量化的教学效果评价体系。</t>
        </is>
      </c>
      <c r="G102" t="inlineStr"/>
      <c r="H102" t="inlineStr">
        <is>
          <t>48e258c85c6246bcb017063d661f344a</t>
        </is>
      </c>
      <c r="I102">
        <f>=== 评分详情 ====
1. 文档完整性：17分
【具体分析理由和建议】文档整体较为详细地描述了课程的设计和实施计划，但在部分细节如审核标准的具体定义、教学内容的具体细化等方面有所欠缺。建议进一步补充和完善这些部分内容，以便更全面地展示课程的整体设计。
2. 信息准确性：18分
【具体分析理由和建议】提供的信息相对准确，但缺少具体的教学内容和详细的考核标准等方面的验证信息，可能会给审核带来一定的不确定性。建议提供更多的证据和实例来支撑所陈述的内容。
3. 教学内容与设计：16分
【具体分析理由和建议】课程设计思路清晰，能够体现培养学生的能力目标，并且提出了具体的教学方法和技术手段。但是，对于教学内容的具体框架和步骤描述不够详细，可能影响实际操作的可行性。建议增加对具体教学模块的详细介绍，包括每个环节的目标设定、所需时间、预期效果等。
4. 教学资源与支持：17分
【具体分析理由和建议】提到了多种教学资源和支持服务，但缺乏具体资源列表及其使用情况的描述，难以判断其有效性。建议列出所有可用的教学资源并说明它们将如何被利用以及预期的效果。
5. 教学效果与评价：16分
【具体分析理由和建议】虽然提到了一些初步的教学效果，但缺乏系统性和定量的数据支持，使得评价显得比较笼统。建议制定一套完善的评价体系来衡量教学效果，并收集相关的数据作为依据。
==== 总评 ====
总分：83.0分
审核结果：通过
==== 主要优点 ====
1. 课程设计涵盖了多个方面，包括教学内容设计、资源支持和服务等。
2. 提出了明确的学生能力和教学目标。
3. 强调了学生主体地位，采用了多样化的教学手段。
==== 存在问题 ====
1. 部分重要信息缺失，尤其是具体的操作细节和资源使用的具体方案。
2. 缺乏对教学内容的详细规划和描述。
3. 教学效果评价体系不够完善。
==== 改进建议 ====
1. 补充完整的教学内容规划和实施方案。
2. 列出所有可用的教学资源并说明其用途。
3. 设计一个全面且量化的教学效果评价体系。</f>
        <v/>
      </c>
      <c r="J102" t="inlineStr">
        <is>
          <t>2025-04-16 10:02:33</t>
        </is>
      </c>
    </row>
    <row r="103">
      <c r="A103" t="n">
        <v>102</v>
      </c>
      <c r="B103" t="inlineStr">
        <is>
          <t>87.pdf</t>
        </is>
      </c>
      <c r="C103" t="inlineStr">
        <is>
          <t>已审核</t>
        </is>
      </c>
      <c r="D103" t="inlineStr">
        <is>
          <t>2025-04-16 10:41:17</t>
        </is>
      </c>
      <c r="E103" t="n">
        <v>89</v>
      </c>
      <c r="F103" t="inlineStr">
        <is>
          <t>通过  ==== 主要优点 ==== 1. 整体框架设计合理，教学目标明确。 2. 使用了多种教学方法，包括线上线下相结合的方式。 3. 提供了一定数量的学习支持服务和评价机制。  ==== 存在问题 ==== 1. 缺乏具体的附件材料和详细的操作指南。 2. 部分信息的准确性有待验证，特别是引用文献的核实。 3. 教学效果评估尚不充分，缺少定量的数据支持。  ==== 改进建议 ==== 1. 补充完整的附件材料，如课堂实录、学生作品集等。 2. 核实并提供更多原始资料和数据支持结论。 3. 设计并实施系统的教学效果评估方案。</t>
        </is>
      </c>
      <c r="G103" t="inlineStr"/>
      <c r="H103" t="inlineStr">
        <is>
          <t>3b487e985ed6445c9d2e72e16cf74e2a</t>
        </is>
      </c>
      <c r="I103">
        <f>=== 评分详情 ====
1. 文档完整性：17.0分
[具体分析理由和建议]
- 文件包含了基本的教学设计和部分内容，但缺少具体的附件材料，例如实验报告、学生作业等，这些对于全面评估课程的有效性和真实性非常重要。
2. 信息准确性：18.0分
[具体分析理由和建议]
- 提供的信息在逻辑上较为连贯，但在一些细节上可能存在不确定性，例如某些引用的具体数据或事实未能直接提供来源链接。
3. 教学内容与设计：18.0分
[具体分析理由和建议]
- 教学内容涵盖了基础知识回顾和技术进展等内容，整体设计思路清晰，但仍需进一步细化每一模块的具体教学目标和方法。
4. 教学资源与支持：17.0分
[具体分析理由和建议]
- 提供了线上和线下的教学资源和服务模式描述，但在实际操作层面的具体教学工具和平台方面描述较少，需要更详细的介绍。
5. 教学效果与评价：18.0分
[具体分析理由和建议]
- 讲述了一些正面的教学效果，但也缺乏系统性的评估方法和证据支撑，建议加入更多的学生反馈和数据分析作为证明。
==== 总评 ====
总分：89.0分
审核结果：通过
==== 主要优点 ====
1. 整体框架设计合理，教学目标明确。
2. 使用了多种教学方法，包括线上线下相结合的方式。
3. 提供了一定数量的学习支持服务和评价机制。
==== 存在问题 ====
1. 缺乏具体的附件材料和详细的操作指南。
2. 部分信息的准确性有待验证，特别是引用文献的核实。
3. 教学效果评估尚不充分，缺少定量的数据支持。
==== 改进建议 ====
1. 补充完整的附件材料，如课堂实录、学生作品集等。
2. 核实并提供更多原始资料和数据支持结论。
3. 设计并实施系统的教学效果评估方案。</f>
        <v/>
      </c>
      <c r="J103" t="inlineStr">
        <is>
          <t>2025-04-16 10:02:41</t>
        </is>
      </c>
    </row>
    <row r="104">
      <c r="A104" t="n">
        <v>103</v>
      </c>
      <c r="B104" t="inlineStr">
        <is>
          <t>88.pdf</t>
        </is>
      </c>
      <c r="C104" t="inlineStr">
        <is>
          <t>已审核</t>
        </is>
      </c>
      <c r="D104" t="inlineStr">
        <is>
          <t>2025-04-16 10:41:40</t>
        </is>
      </c>
      <c r="E104" t="n">
        <v>84</v>
      </c>
      <c r="F104" t="inlineStr">
        <is>
          <t>通过  ==== 主要优点 ==== 1. 提供了较为系统的课程框架和初步的教学设计方案。 2. 引用了相关的学术资料和外部资源，增加了可信度。 3. 突出了混合式教学模式的应用，体现了现代教育理念。  ==== 存在问题 ==== 1. 内容不够详实，特别是教学目标、具体实施方案等方面有待加强。 2. 缺乏具体的教学资源清单和实际应用案例。 3. 教学效果的评价机制不够完善。  ==== 改进建议 ==== 1. 补充详细的教学目标和实施计划，确保每节课都有明确的学习目标。 2. 列举并详细介绍所有教学资源，包括在线平台、软件工具等。 3. 设计多元化的评价体系，收集师生反馈，持续改进教学方法。</t>
        </is>
      </c>
      <c r="G104" t="inlineStr"/>
      <c r="H104" t="inlineStr">
        <is>
          <t>56c78d569e184563a37a057684a4d6a6</t>
        </is>
      </c>
      <c r="I104">
        <f>=== 评分详情 ====
1. 文档完整性：17.0分
具体分析理由和建议：文档整体结构较为清晰，但在一些细节上存在缺失。例如，缺少具体的教学目标、详细的教学进度计划以及详细的评价标准等内容。建议补充这些重要环节的具体描述。
2. 信息准确性：18.0分
具体分析理由和建议：文中提供了较多的事实依据和引用文献，信息相对准确，但部分引用如“激光”显微镜的视频链接未能直接展示其内容，可能影响信息的全面性和准确性。建议增加对引用资料的核实，并提供更直接的支持证据。
3. 教学内容与设计：16.0分
具体分析理由和建议：教学内容涵盖了理论知识和实践操作，但较为简略，缺乏详细的实施步骤和预期效果。对于圆孔衍射和光学仪器分辨率的内容介绍较为基础，需进一步深化。建议增加更多细节，包括实验方案、学习活动的设计等。
4. 教学资源与支持：16.0分
具体分析理由和建议：课程采用了线上线下相结合的方式，利用了丰富的媒体资源和学习工具，但没有具体列出所有可用的资源和支持服务。建议提供一个完整的资源清单及其使用指南。
5. 教学效果与评价：17.0分
具体分析理由和建议：虽然提到了学习支持服务的效果，但对于具体的教学效果和评价机制描述较少。可以引入更多的反馈机制，如学生问卷调查、同伴互评等，以更好地衡量教学质量。
==== 总评 ====
总分：84.0分
审核结果：通过
==== 主要优点 ====
1. 提供了较为系统的课程框架和初步的教学设计方案。
2. 引用了相关的学术资料和外部资源，增加了可信度。
3. 突出了混合式教学模式的应用，体现了现代教育理念。
==== 存在问题 ====
1. 内容不够详实，特别是教学目标、具体实施方案等方面有待加强。
2. 缺乏具体的教学资源清单和实际应用案例。
3. 教学效果的评价机制不够完善。
==== 改进建议 ====
1. 补充详细的教学目标和实施计划，确保每节课都有明确的学习目标。
2. 列举并详细介绍所有教学资源，包括在线平台、软件工具等。
3. 设计多元化的评价体系，收集师生反馈，持续改进教学方法。</f>
        <v/>
      </c>
      <c r="J104" t="inlineStr">
        <is>
          <t>2025-04-16 10:02:53</t>
        </is>
      </c>
    </row>
    <row r="105">
      <c r="A105" t="n">
        <v>104</v>
      </c>
      <c r="B105" t="inlineStr">
        <is>
          <t>89.pdf</t>
        </is>
      </c>
      <c r="C105" t="inlineStr">
        <is>
          <t>已审核</t>
        </is>
      </c>
      <c r="D105" t="inlineStr">
        <is>
          <t>2025-04-16 10:42:03</t>
        </is>
      </c>
      <c r="E105" t="n">
        <v>81</v>
      </c>
      <c r="F105" t="inlineStr">
        <is>
          <t>通过  ==== 主要优点 ==== 1. 文档结构较为完整，内容涵盖面广。 2. 提供了一定数量的学习资源和案例。 3. 强调了学生自主学习和小组合作的重要性。  ==== 存在问题 ==== 1. 部分内容表述不够详细，尤其是“学习支持服务及学习评价”部分。 2. 缺少具体的数据和案例支撑，使得信息的真实性存疑。 3. 没有提供具体的评估机制和教学效果分析。  ==== 改进建议 ==== 1. 细化“学习支持服务及学习评价”部分的内容，增加具体实施计划和预期目标。 2. 补充更多的教学案例和数据支持，增强信息的可靠性和说服力。 3. 设计一套完整的评估机制，包括定量和定性的评估指标，并定期进行评估和反馈。</t>
        </is>
      </c>
      <c r="G105" t="inlineStr"/>
      <c r="H105" t="inlineStr">
        <is>
          <t>f6c5fd7152eb4d8889dd72cdbcda9aff</t>
        </is>
      </c>
      <c r="I105">
        <f>=== 评分详情 ====
1. 文档完整性：17分
   [具体分析理由和建议]
   - 文档整体较为详尽地覆盖了各个部分，但在“学习支持服务及学习评价”中有部分内容表述不够清晰，如“本课程学习支持服务”的具体内容未详细展开。
2. 信息准确性：18分
   [具体分析理由和建议]
   - 提供的信息基本准确，但缺少具体的教学案例和数据支撑，这可能影响信息的可信度。
3. 教学内容与设计：16分
   [具体分析理由和建议]
   - 教学内容设计较为全面，涵盖了知识回顾、理论讲解和实际应用等内容，但细节部分如具体的教学步骤和时间分配还有待进一步细化。
4. 教学资源与支持：15分
   [具体分析理由和建议]
   - 提供了一些学习支持资源，如慕课资源和案例视频，但在“学习支持服务及学习评价”中描述较简略，未能充分展示这些资源的具体作用。
5. 教学效果与评价：16分
   [具体分析理由和建议]
   - 只提供了初步的效果描述，没有具体的评估指标和数据分析，难以评估实际教学效果。
==== 总评 ====
总分：81.0分
审核结果：通过
==== 主要优点 ====
1. 文档结构较为完整，内容涵盖面广。
2. 提供了一定数量的学习资源和案例。
3. 强调了学生自主学习和小组合作的重要性。
==== 存在问题 ====
1. 部分内容表述不够详细，尤其是“学习支持服务及学习评价”部分。
2. 缺少具体的数据和案例支撑，使得信息的真实性存疑。
3. 没有提供具体的评估机制和教学效果分析。
==== 改进建议 ====
1. 细化“学习支持服务及学习评价”部分的内容，增加具体实施计划和预期目标。
2. 补充更多的教学案例和数据支持，增强信息的可靠性和说服力。
3. 设计一套完整的评估机制，包括定量和定性的评估指标，并定期进行评估和反馈。</f>
        <v/>
      </c>
      <c r="J105" t="inlineStr">
        <is>
          <t>2025-04-16 10:02:59</t>
        </is>
      </c>
    </row>
    <row r="106">
      <c r="A106" t="n">
        <v>105</v>
      </c>
      <c r="B106" t="inlineStr">
        <is>
          <t>9.pdf</t>
        </is>
      </c>
      <c r="C106" t="inlineStr">
        <is>
          <t>已审核</t>
        </is>
      </c>
      <c r="D106" t="inlineStr">
        <is>
          <t>2025-04-16 10:42:29</t>
        </is>
      </c>
      <c r="E106" t="n">
        <v>75</v>
      </c>
      <c r="F106" t="inlineStr">
        <is>
          <t>通过  ==== 主要优点 ==== 1. 提供了较为详尽的学习支持服务方案和教学设计思路； 2. 关注学生综合素质的培养，注重理论联系实际； 3. 引入了混合式教学模式，有助于提高教学效果。  ==== 存在问题 ==== 1. 部分关键信息缺失或表述不清，影响整体质量； 2. 缺乏实证数据和具体成果展示，削弱了说服力； 3. 文件结构需进一步优化，以确保逻辑清晰、条理分明。  ==== 改进建议 ==== 1. 补充详细的教学流程图和其他辅助材料，以增强文件的完整性和实用性； 2. 增加具体教学资源的列表及其有效性论证，确保资源的实际应用和支持作用； 3. 加强数据分析和效果评估，提供更全面的效果反馈机制，证明教学改进的有效性。</t>
        </is>
      </c>
      <c r="G106" t="inlineStr"/>
      <c r="H106" t="inlineStr">
        <is>
          <t>6c41e92deb794e92832960ace50a134b</t>
        </is>
      </c>
      <c r="I106">
        <f>=== 评分详情 ====
1. 文档完整性：14.0分
【具体分析理由和建议】文档提供了较为详细的教学设计和服务措施，但在某些方面如课程审核流程的具体步骤描述不够清晰，缺少了具体的教学成果展示和定量的数据支撑。此外，文档中未提供教学资源的具体名称和来源，这些都影响了文档的整体完整性。建议进一步细化和完善各部分内容，并增加更多的实例和具体数据支持。
2. 信息准确性：17.0分
【具体分析理由和建议】文档信息基本准确，但由于缺乏一些具体的验证资料和细节，使得信息准确性有所折扣。特别是对于教学资源的支持程度和实际效果没有充分证据说明，建议提供更详细的资料以增强信息的真实性与可靠性。
3. 教学内容与设计：15.0分
【具体分析理由和建议】文档展示了较为系统的内容框架和设计思路，特别是在突出教学目标和促进学生参与度上有较好的规划。但是，对于某些概念的解释不够深入，需要进一步加强理论深度和逻辑连贯性。建议强化知识点的解析和讲解方法，使教学内容更加充实。
4. 教学资源与支持：14.0分
【具体分析理由和建议】文档提到了一些在线教学资源和学习支持服务，但未能具体列举并阐述其对教学的实际帮助和改进效果。建议增加资源的具体示例和利用情况分析，以便更好地展示教学资源的应用效果。
5. 教学效果与评价：15.0分
【具体分析理由和建议】文档提到了一些改善措施和预期效果，但对于具体实施后的教学效果并未给出明确的评价指标和数据支持。建议引入更多定性和定量的数据来评估教学效果，从而提高该部分的可信度。
==== 总评 ====
总分：75.0分
审核结果：通过
==== 主要优点 ====
1. 提供了较为详尽的学习支持服务方案和教学设计思路；
2. 关注学生综合素质的培养，注重理论联系实际；
3. 引入了混合式教学模式，有助于提高教学效果。
==== 存在问题 ====
1. 部分关键信息缺失或表述不清，影响整体质量；
2. 缺乏实证数据和具体成果展示，削弱了说服力；
3. 文件结构需进一步优化，以确保逻辑清晰、条理分明。
==== 改进建议 ====
1. 补充详细的教学流程图和其他辅助材料，以增强文件的完整性和实用性；
2. 增加具体教学资源的列表及其有效性论证，确保资源的实际应用和支持作用；
3. 加强数据分析和效果评估，提供更全面的效果反馈机制，证明教学改进的有效性。</f>
        <v/>
      </c>
      <c r="J106" t="inlineStr">
        <is>
          <t>2025-04-16 10:03:08</t>
        </is>
      </c>
    </row>
    <row r="107">
      <c r="A107" t="n">
        <v>106</v>
      </c>
      <c r="B107" t="inlineStr">
        <is>
          <t>90.pdf</t>
        </is>
      </c>
      <c r="C107" t="inlineStr">
        <is>
          <t>已审核</t>
        </is>
      </c>
      <c r="D107" t="inlineStr">
        <is>
          <t>2025-04-16 10:42:54</t>
        </is>
      </c>
      <c r="E107" t="n">
        <v>84</v>
      </c>
      <c r="F107" t="inlineStr">
        <is>
          <t>通过  ==== 主要优点 ==== 1. 提供了一定数量的教学内容和学习支持服务。 2. 利用了多种现代教学手段和技术，如慕课、直播互动等。 3. 关注了学生参与度和积极性的提升。  ==== 存在问题 ==== 1. 缺乏详细的课程结构和教学步骤。 2. 参考文献的有效性和全面性不足。 3. 教学资源种类较少，需进一步丰富。  ==== 改进建议 ==== 1. 完善课程的教学大纲和详细的教学计划。 2. 核实并更新所有提供的参考文献和资料链接。 3. 增加更多的教学资源，如实验指南、习题集等。 4. 设计具体的课堂互动和反馈机制，以增强学生参与度。 5. 引入定量评价指标，定期进行教学效果评估。</t>
        </is>
      </c>
      <c r="G107" t="inlineStr"/>
      <c r="H107" t="inlineStr">
        <is>
          <t>bcbf139413a8409685faca5b44660537</t>
        </is>
      </c>
      <c r="I107">
        <f>=== 评分详情 ====
1. 文档完整性：17.0分
[具体分析理由和建议]
- 已经提供了课程名称、知识回顾、具体内容、学习支持服务等内容，较为详细。
- 缺少明确的课程目标、预期学习成果、具体的教学方法和步骤描述。
- 需要补充课程的教学大纲、详细的章节计划以及具体的教学实施步骤。
2. 信息准确性：18.0分
[具体分析理由和建议]
- 提供了基本的课程信息和一些参考文献链接。
- 参考文献链接有效性未知，建议提供更详尽的引用格式并验证其可用性。
- 没有明确的数据来源或证据支持某些结论，如学生满意度的具体数值等。
3. 教学内容与设计：16.0分
[具体分析理由和建议]
- 内容覆盖了知识点回顾、新知识讲解、学习评价等方面。
- 缺乏具体的教学活动细节、课堂互动方式和学生参与度的评估机制。
- 应增加课堂互动和反馈环节的设计。
4. 教学资源与支持：16.0分
[具体分析理由和建议]
- 提供了部分在线资源，包括慕课和B站视频链接。
- 缺乏更多样化的教学资源，如实验指导书、习题集等。
- 建议提供更多元的学习工具和资源，以满足不同类型学生的需求。
5. 教学效果与评价：17.0分
[具体分析理由和建议]
- 描述了一些学习支持服务和教学效果提升的情况。
- 缺乏具体的定量评价指标和长期跟踪数据。
- 增加对教学效果的评估方法和周期性的监测机制将有助于改进教学质量。
==== 总评 ====
总分：84.0分
审核结果：通过
==== 主要优点 ====
1. 提供了一定数量的教学内容和学习支持服务。
2. 利用了多种现代教学手段和技术，如慕课、直播互动等。
3. 关注了学生参与度和积极性的提升。
==== 存在问题 ====
1. 缺乏详细的课程结构和教学步骤。
2. 参考文献的有效性和全面性不足。
3. 教学资源种类较少，需进一步丰富。
==== 改进建议 ====
1. 完善课程的教学大纲和详细的教学计划。
2. 核实并更新所有提供的参考文献和资料链接。
3. 增加更多的教学资源，如实验指南、习题集等。
4. 设计具体的课堂互动和反馈机制，以增强学生参与度。
5. 引入定量评价指标，定期进行教学效果评估。</f>
        <v/>
      </c>
      <c r="J107" t="inlineStr">
        <is>
          <t>2025-04-16 10:03:13</t>
        </is>
      </c>
    </row>
    <row r="108">
      <c r="A108" t="n">
        <v>107</v>
      </c>
      <c r="B108" t="inlineStr">
        <is>
          <t>91.pdf</t>
        </is>
      </c>
      <c r="C108" t="inlineStr">
        <is>
          <t>已审核</t>
        </is>
      </c>
      <c r="D108" t="inlineStr">
        <is>
          <t>2025-04-16 10:43:18</t>
        </is>
      </c>
      <c r="E108" t="n">
        <v>90</v>
      </c>
      <c r="F108" t="inlineStr">
        <is>
          <t>通过  ==== 主要优点 ==== 1. 提供了详细的章节结构和教学设计思路，体现了良好的系统性和连贯性。 2. 引入了多种现代化的教学方法，如混合式教学和案例教学法，有助于增强教学效果。 3. 注重教学过程中的多元化学习支持服务，有助于促进学生自主学习能力和创新思维的发展。  ==== 存在问题 ==== 1. 缺少具体的课程大纲和教学目标描述，影响了教学内容的整体规划。 2. 部分信息缺乏有效验证，如超分辨率光学显微技术的具体参数等。 3. 尚未充分体现混合式教学模式的实际应用情况和教学效果。  ==== 改进建议 ==== 1. 补充和完善课程大纲和教学目标，明确每节课的教学目的和重点。 2. 核实并更新所有引用的文献和视频链接，保证其有效性。 3. 加强对混合式教学模式的应用研究，提供更多案例和数据分析报告，以便更科学地评估教学效果。</t>
        </is>
      </c>
      <c r="G108" t="inlineStr"/>
      <c r="H108" t="inlineStr">
        <is>
          <t>cc536c8a2ada44d791ed924fffd742b3</t>
        </is>
      </c>
      <c r="I108">
        <f>=== 评分详情 ====
1. 文档完整性：17.0分
   - 已提供较为详细的教学计划和设计方案，包括知识点回顾、理论讲解、实验操作、课堂互动等多个环节。但是缺少具体的课程大纲、教学目标设定等内容，影响了整体的完整性。
2. 信息准确性：19.0分
   - 提供的内容基本准确，但需进一步核实超分辨率光学显微技术的具体参数和细节。例如，文献引用的细节和视频链接的有效性有待确认。
3. 教学内容与设计：18.0分
   - 内容覆盖较全面，但在引入新的教学理念和技术方面不够充分，如未能详尽展示混合式教学模式的应用实例及其效果。
4. 教学资源与支持：16.0分
   - 提供了一些教学资源和学习支持手段，但尚未充分利用现代信息技术工具，如在线平台、虚拟实验室等辅助教学功能的开发尚待加强。
5. 教学效果与评价：18.0分
   - 提到了一些预期的教学效果，但缺乏具体的数据支撑和长期跟踪机制，难以全面评估实际教学效果。
==== 总评 ====
总分：90.0分
审核结果：通过
==== 主要优点 ====
1. 提供了详细的章节结构和教学设计思路，体现了良好的系统性和连贯性。
2. 引入了多种现代化的教学方法，如混合式教学和案例教学法，有助于增强教学效果。
3. 注重教学过程中的多元化学习支持服务，有助于促进学生自主学习能力和创新思维的发展。
==== 存在问题 ====
1. 缺少具体的课程大纲和教学目标描述，影响了教学内容的整体规划。
2. 部分信息缺乏有效验证，如超分辨率光学显微技术的具体参数等。
3. 尚未充分体现混合式教学模式的实际应用情况和教学效果。
==== 改进建议 ====
1. 补充和完善课程大纲和教学目标，明确每节课的教学目的和重点。
2. 核实并更新所有引用的文献和视频链接，保证其有效性。
3. 加强对混合式教学模式的应用研究，提供更多案例和数据分析报告，以便更科学地评估教学效果。</f>
        <v/>
      </c>
      <c r="J108" t="inlineStr">
        <is>
          <t>2025-04-16 10:03:20</t>
        </is>
      </c>
    </row>
    <row r="109">
      <c r="A109" t="n">
        <v>108</v>
      </c>
      <c r="B109" t="inlineStr">
        <is>
          <t>92.pdf</t>
        </is>
      </c>
      <c r="C109" t="inlineStr">
        <is>
          <t>已审核</t>
        </is>
      </c>
      <c r="D109" t="inlineStr">
        <is>
          <t>2025-04-16 10:43:40</t>
        </is>
      </c>
      <c r="E109" t="n">
        <v>90</v>
      </c>
      <c r="F109" t="inlineStr">
        <is>
          <t>通过  ==== 主要优点 ==== 1. 提供了较为详尽的教学内容和多个实例，有利于理解课程结构。 2. 提出了多种学习支持服务，有助于增强学生的学习体验。 3. 引入了课程思政元素，体现了教育目的多元化。  ==== 存在问题 ==== 1. 部分内容细节欠缺，如缺少具体的学习目标和评估标准。 2. 参考链接未能提供实际内容，影响信息准确性。 3. 没有具体描述教学资源和落实措施，使得支持服务的实施细节不够清晰。  ==== 改进建议 ==== 1. 补充具体的学习目标和评估标准，以便更全面地指导教学活动。 2. 核实并更新参考链接的内容，保证信息的真实性和有效性。 3. 具体描述教学资源和落实措施，明确支持服务的执行步骤和预期成果。</t>
        </is>
      </c>
      <c r="G109" t="inlineStr"/>
      <c r="H109" t="inlineStr">
        <is>
          <t>09705459d55e4fe6bbc06141e70be61f</t>
        </is>
      </c>
      <c r="I109">
        <f>=== 评分详情 ====
1. 文档完整性：18.0分
[具体分析理由和建议]
已提供了大部分内容，包括课程概述、知识回顾、具体内容讲解以及学习支持服务等内容，但缺少了部分内容的具体细节，如具体的学习目标、评估标准等。
2. 信息准确性：17.0分
[具体分析理由和建议]
课程信息基本准确，但部分引用链接未能提供实际访问内容，可能会影响信息的真实性验证。
3. 教学内容与设计：18.0分
[具体分析理由和建议]
教学内容比较详细，涵盖了知识回顾和具体内容的讲解，并引入了学习支持服务，但是缺乏具体的教学目标和详细的评估标准。
4. 教学资源与支持：18.0分
[具体分析理由和建议]
提供了丰富的教学资源和支持服务，但缺少具体的资源列表和落实措施，使得支持服务的实施细节不够清晰。
5. 教学效果与评价：18.0分
[具体分析理由和建议]
虽然提到了一些案例，但缺乏具体的评价指标和反馈机制，难以全面衡量教学效果。
==== 总评 ====
总分：90.0分
审核结果：通过
==== 主要优点 ====
1. 提供了较为详尽的教学内容和多个实例，有利于理解课程结构。
2. 提出了多种学习支持服务，有助于增强学生的学习体验。
3. 引入了课程思政元素，体现了教育目的多元化。
==== 存在问题 ====
1. 部分内容细节欠缺，如缺少具体的学习目标和评估标准。
2. 参考链接未能提供实际内容，影响信息准确性。
3. 没有具体描述教学资源和落实措施，使得支持服务的实施细节不够清晰。
==== 改进建议 ====
1. 补充具体的学习目标和评估标准，以便更全面地指导教学活动。
2. 核实并更新参考链接的内容，保证信息的真实性和有效性。
3. 具体描述教学资源和落实措施，明确支持服务的执行步骤和预期成果。</f>
        <v/>
      </c>
      <c r="J109" t="inlineStr">
        <is>
          <t>2025-04-16 10:03:26</t>
        </is>
      </c>
    </row>
    <row r="110">
      <c r="A110" t="n">
        <v>109</v>
      </c>
      <c r="B110" t="inlineStr">
        <is>
          <t>93.pdf</t>
        </is>
      </c>
      <c r="C110" t="inlineStr">
        <is>
          <t>已审核</t>
        </is>
      </c>
      <c r="D110" t="inlineStr">
        <is>
          <t>2025-04-16 10:43:59</t>
        </is>
      </c>
      <c r="E110" t="n">
        <v>97</v>
      </c>
      <c r="F110" t="inlineStr">
        <is>
          <t>通过  ==== 主要优点 ==== 1. 提供了较为详细的课程框架和部分内容设计。 2. 课程目标明确，并有一定创新性地引入了思政教育元素。 3. 使用了多种教学资源和方法，有助于增强学生的学习体验。  ==== 存在问题 ==== 1. 文档整体结构不够严谨，部分细节尚需完善。 2. 缺乏实际的教学效果数据支撑。 3. 具体的学习支持服务措施描述不足，建议更加细化。  ==== 改进建议 ==== 1. 进一步优化文档结构，确保所有必要内容均完整表述。 2. 收集并提供实际的教学效果数据，作为评估依据。 3. 明确细化学习支持服务的各项措施及其执行情况。</t>
        </is>
      </c>
      <c r="G110" t="inlineStr"/>
      <c r="H110" t="inlineStr">
        <is>
          <t>51e126db6d4d4107ac81bcd27ac7fd6e</t>
        </is>
      </c>
      <c r="I110">
        <f>=== 评分详情 ====
1. 文档完整性：17分
已有内容较为详细，但在文档结构和细节上仍有欠缺，缺少一些必要的说明和附件材料。例如，学习支持服务的具体实施措施和成效没有详细列出。
2. 信息准确性：18分
课程信息和教学成果等内容基本准确，但由于缺少实际的教学效果数据验证，因此略有扣分。
3. 教学内容与设计：19分
教学内容较系统，涵盖了基础知识回顾、知识点讲解以及实践案例，但未能详细展示具体的教学环节设计。
4. 教学资源与支持：16分
提供了部分教学资源如慕课视频等，但具体的学习支持服务措施尚需进一步细化和完善。
5. 教学效果与评价：17分
虽然提出了预期效果，但缺乏具体的数据和证据支持，难以全面评估其有效性。
==== 总评 ====
总分：97.0分
审核结果：通过
==== 主要优点 ====
1. 提供了较为详细的课程框架和部分内容设计。
2. 课程目标明确，并有一定创新性地引入了思政教育元素。
3. 使用了多种教学资源和方法，有助于增强学生的学习体验。
==== 存在问题 ====
1. 文档整体结构不够严谨，部分细节尚需完善。
2. 缺乏实际的教学效果数据支撑。
3. 具体的学习支持服务措施描述不足，建议更加细化。
==== 改进建议 ====
1. 进一步优化文档结构，确保所有必要内容均完整表述。
2. 收集并提供实际的教学效果数据，作为评估依据。
3. 明确细化学习支持服务的各项措施及其执行情况。</f>
        <v/>
      </c>
      <c r="J110" t="inlineStr">
        <is>
          <t>2025-04-16 10:03:31</t>
        </is>
      </c>
    </row>
    <row r="111">
      <c r="A111" t="n">
        <v>110</v>
      </c>
      <c r="B111" t="inlineStr">
        <is>
          <t>94.pdf</t>
        </is>
      </c>
      <c r="C111" t="inlineStr">
        <is>
          <t>已审核</t>
        </is>
      </c>
      <c r="D111" t="inlineStr">
        <is>
          <t>2025-04-16 10:44:25</t>
        </is>
      </c>
      <c r="E111" t="n">
        <v>90</v>
      </c>
      <c r="F111" t="inlineStr">
        <is>
          <t>通过  ==== 主要优点 ==== 1. 提供了详尽的教学内容和结构框架。 2. 使用了多种教学资源和学习支持手段。 3. 强调了混合式教学模式的应用以及课程思政的重要性。  ==== 存在问题 ==== 1. 缺少部分审核标准与流程的具体描述。 2. 部分引用信息未详细核实其准确性。 3. 教学内容细节需进一步优化和完善。  ==== 改进建议 ==== 1. 补充审核标准与流程的相关内容，确保审核工作的规范化。 2. 核实并补充所有引用信息的真实性，保证资料的可靠性。 3. 进一步细化教学内容，特别加强理论推导和实验指导，提升教学质量。 4. 建立系统性的教学评价机制，并定期收集反馈，推动持续改进。</t>
        </is>
      </c>
      <c r="G111" t="inlineStr"/>
      <c r="H111" t="inlineStr">
        <is>
          <t>5d7144ce724249fc8d0245a9ac32fe81</t>
        </is>
      </c>
      <c r="I111">
        <f>=== 评分详情 ====
1. 文档完整性：17.0分
【具体分析理由和建议】文档中提供了详细的板书设计、学习支持服务及学习评价等内容，但在审核标准与流程、行业动态与趋势等方面缺少具体描述，特别是缺少附件材料。建议增加相关部分的具体内容并提供必要的附件。
2. 信息准确性：18.0分
【具体分析理由和建议】提供的信息基本准确，但部分引用的内容如“激光”显微镜和视频链接等未详细确认其准确性。建议核实所有引用信息的真实性和准确性，并在必要时进行更新。
3. 教学内容与设计：19.0分
【具体分析理由和建议】教学内容涵盖了知识回顾、理论讲解、实验设计等多个方面，较为全面。但在细节上可以进一步优化，例如圆孔衍射和单缝夫琅禾费衍射的具体公式推导不够详细。建议增加更多具体的公式推导和实验指导，以增强教学内容的系统性和深度。
4. 教学资源与支持：17.0分
【具体分析理由和建议】提供了丰富的教学资源和学习支持服务，包括线上慕课资源和线下互动教学等。然而，对于这些资源的实际应用效果和学生反馈没有详细说明。建议增加对实际教学过程中使用的资源及其效果的具体描述和学生反馈。
5. 教学效果与评价：18.0分
【具体分析理由和建议】教学效果有一定的体现，但缺乏系统的教学评价机制和长期跟踪的数据支持。建议建立更完善的教学评价机制，并定期收集学生和教师的教学反馈，形成持续改进的闭环。
==== 总评 ====
总分：90.0分
审核结果：通过
==== 主要优点 ====
1. 提供了详尽的教学内容和结构框架。
2. 使用了多种教学资源和学习支持手段。
3. 强调了混合式教学模式的应用以及课程思政的重要性。
==== 存在问题 ====
1. 缺少部分审核标准与流程的具体描述。
2. 部分引用信息未详细核实其准确性。
3. 教学内容细节需进一步优化和完善。
==== 改进建议 ====
1. 补充审核标准与流程的相关内容，确保审核工作的规范化。
2. 核实并补充所有引用信息的真实性，保证资料的可靠性。
3. 进一步细化教学内容，特别加强理论推导和实验指导，提升教学质量。
4. 建立系统性的教学评价机制，并定期收集反馈，推动持续改进。</f>
        <v/>
      </c>
      <c r="J111" t="inlineStr">
        <is>
          <t>2025-04-16 10:05:34</t>
        </is>
      </c>
    </row>
    <row r="112">
      <c r="A112" t="n">
        <v>111</v>
      </c>
      <c r="B112" t="inlineStr">
        <is>
          <t>95.pdf</t>
        </is>
      </c>
      <c r="C112" t="inlineStr">
        <is>
          <t>已审核</t>
        </is>
      </c>
      <c r="D112" t="inlineStr">
        <is>
          <t>2025-04-16 10:44:45</t>
        </is>
      </c>
      <c r="E112" t="n">
        <v>81</v>
      </c>
      <c r="F112" t="inlineStr">
        <is>
          <t>通过  ==== 主要优点 ==== 1. 提供了详细的课程结构和教学目标。 2. 教学资源丰富多样，有利于学生自主学习。 3. 注重培养学生的问题解决能力和创新精神。  ==== 存在问题 ==== 1. 缺少具体的教学流程和活动设计细节。 2. 学习支持服务的落实措施不够详尽。 3. 教学效果评价标准和具体数据不足。  ==== 改进建议 ==== 1. 补充具体的教学活动设计方案，包括知识点讲解和课堂互动环节。 2. 明确学习支持服务的具体实施措施，提供更加详细的指导和支持。 3. 设计并收集教学效果评价的具体指标和数据，定期进行评估。</t>
        </is>
      </c>
      <c r="G112" t="inlineStr"/>
      <c r="H112" t="inlineStr">
        <is>
          <t>b13011d6a9974ec2ad9f352a66c2af94</t>
        </is>
      </c>
      <c r="I112">
        <f>=== 评分详情 ====
1. 文档完整性：17分
- 存在少量缺失或未填写的部分，如没有具体的审核流程步骤说明，缺少详细的学习评价实施细节等。
2. 信息准确性：18分
- 文章信息较为准确，但需进一步核实具体的数据和引用来源。
3. 教学内容与设计：16分
- 教学内容安排合理，但有些地方缺乏具体的设计细节，如具体的知识点讲解、课堂活动设计等。
4. 教学资源与支持：15分
- 提供了丰富的教学资源，但在学习支持服务方面描述较少。
5. 教学效果与评价：16分
- 部分教学效果得到了体现，但缺少具体的评价指标和数据分析。
==== 总评 ====
总分：81分
审核结果：通过
==== 主要优点 ====
1. 提供了详细的课程结构和教学目标。
2. 教学资源丰富多样，有利于学生自主学习。
3. 注重培养学生的问题解决能力和创新精神。
==== 存在问题 ====
1. 缺少具体的教学流程和活动设计细节。
2. 学习支持服务的落实措施不够详尽。
3. 教学效果评价标准和具体数据不足。
==== 改进建议 ====
1. 补充具体的教学活动设计方案，包括知识点讲解和课堂互动环节。
2. 明确学习支持服务的具体实施措施，提供更加详细的指导和支持。
3. 设计并收集教学效果评价的具体指标和数据，定期进行评估。</f>
        <v/>
      </c>
      <c r="J112" t="inlineStr">
        <is>
          <t>2025-04-16 10:05:36</t>
        </is>
      </c>
    </row>
    <row r="113">
      <c r="A113" t="n">
        <v>112</v>
      </c>
      <c r="B113" t="inlineStr">
        <is>
          <t>96.pdf</t>
        </is>
      </c>
      <c r="C113" t="inlineStr">
        <is>
          <t>已审核</t>
        </is>
      </c>
      <c r="D113" t="inlineStr">
        <is>
          <t>2025-04-16 10:45:09</t>
        </is>
      </c>
      <c r="E113" t="n">
        <v>89</v>
      </c>
      <c r="F113" t="inlineStr">
        <is>
          <t>通过  ==== 主要优点 ==== 1. 整体框架清晰，条理分明。 2. 提供了一定数量的教学资源和辅助材料。 3. 注重通过混合式教学模式促进学生的积极参与和实践能力。  ==== 存在问题 ==== 1. 部分内容过于简略，需要进一步细化和完善。 2. 缺少具体的评分标准，影响审核的客观性。 3. 教学内容深度有待加强，尤其是专业术语和复杂概念的解释。  ==== 改进建议 ==== 1. 补充详细的教学实施步骤和成效展示。 2. 制定详细的评分标准，明确审核依据。 3. 深入讲解专业知识，增强学生理解力。</t>
        </is>
      </c>
      <c r="G113" t="inlineStr"/>
      <c r="H113" t="inlineStr">
        <is>
          <t>baf8396da817471990502e8132d4957a</t>
        </is>
      </c>
      <c r="I113">
        <f>=== 评分详情 ====
1. 文档完整性：17分
【具体分析理由和建议】
文档整体结构清晰，但在某些方面还存在一些缺失。例如，“学习支持服务及学习评价”的部分较为简略，并没有详细描述具体的实施措施和成效。建议进一步细化和完善，确保每个环节都详尽阐述，避免出现信息遗漏的情况。
2. 信息准确性：18分
【具体分析理由和建议】
文档中的信息基本准确，但由于部分内容过于简略，可能导致信息不够全面。特别是在“审核标准与流程”部分，缺少具体的评分细则和标准，这可能会影响审核的客观性和公正性。建议提供详细的评分标准，以保证信息的准确性和一致性。
3. 教学内容与设计：16分
【具体分析理由和建议】
教学内容较为合理，涵盖了必要的知识点。但是，对于一些复杂概念如“艾里斑的半角宽度”并未展开充分解释，导致这部分内容显得较为浅显。建议增加更多细节和实例，以便更好地帮助学生理解和掌握这些重要概念。
4. 教学资源与支持：15分
【具体分析理由和建议】
提供的教学资源比较有限，仅列举了一些视频链接和文章链接，未能体现出多样化和系统性的资源支持。建议增加更多的在线资源、实验指导、参考书籍等，以丰富学生的学习体验和支持手段。
5. 教学效果与评价：14分
【具体分析理由和建议】
虽然提到了一些预期的教学效果和改进计划，但这些内容仍然相对简略。建议更详细地描述预期的教学成果，以及将采取的具体措施来监测和评估这些成果。
==== 总评 ====
总分：89分
审核结果：通过
==== 主要优点 ====
1. 整体框架清晰，条理分明。
2. 提供了一定数量的教学资源和辅助材料。
3. 注重通过混合式教学模式促进学生的积极参与和实践能力。
==== 存在问题 ====
1. 部分内容过于简略，需要进一步细化和完善。
2. 缺少具体的评分标准，影响审核的客观性。
3. 教学内容深度有待加强，尤其是专业术语和复杂概念的解释。
==== 改进建议 ====
1. 补充详细的教学实施步骤和成效展示。
2. 制定详细的评分标准，明确审核依据。
3. 深入讲解专业知识，增强学生理解力。</f>
        <v/>
      </c>
      <c r="J113" t="inlineStr">
        <is>
          <t>2025-04-16 10:05:43</t>
        </is>
      </c>
    </row>
    <row r="114">
      <c r="A114" t="n">
        <v>113</v>
      </c>
      <c r="B114" t="inlineStr">
        <is>
          <t>97.pdf</t>
        </is>
      </c>
      <c r="C114" t="inlineStr">
        <is>
          <t>已审核</t>
        </is>
      </c>
      <c r="D114" t="inlineStr">
        <is>
          <t>2025-04-16 10:45:28</t>
        </is>
      </c>
      <c r="E114" t="n">
        <v>92</v>
      </c>
      <c r="F114" t="inlineStr">
        <is>
          <t>通过  ==== 主要优点 ==== 1. 提供了丰富的教学资源和创新的教学方法。 2. 引入了混合式教学模式并关注学生的参与度和主动性。 3. 关注课程的思想政治教育和社会责任感培养。  ==== 存在问题 ==== 1. 部分内容描述过于简略，需进一步细化。 2. 缺少具体的数据支撑和评估指标。 3. 未能全面提供所有教学资源的相关信息。  ==== 改进建议 ==== 1. 补充更详细的教学设计思路和实施步骤。 2. 增加定量数据分析，以验证教学效果。 3. 具体列出并详细介绍所使用的教学资源。</t>
        </is>
      </c>
      <c r="G114" t="inlineStr"/>
      <c r="H114" t="inlineStr">
        <is>
          <t>ef55c270be764917842921e6eec89275</t>
        </is>
      </c>
      <c r="I114">
        <f>=== 评分详情 ====
1. 文档完整性：17分
已提供了大部分课程相关信息，但缺少部分细节如具体的教学目标、预期成果、学生背景等详细描述以及一些必要的附件材料。
2. 信息准确性：18分
提供的信息较为准确，但在核实某些外部链接的有效性和具体内容方面存在一定困难。
3. 教学内容与设计：19分
课程内容涵盖了基本的教学知识点，并引入了混合式教学模式，但对于如何具体实施这些教学方法的细节描述较少。
4. 教学资源与支持：19分
虽然提到了利用慕课资源和动画作为教学工具，但具体的资源列表和使用情况不够详尽。
5. 教学效果与评价：19分
描述了学生满意度的变化和一些正面效果，但缺乏详细的评估数据和后续改进计划。
==== 总评 ====
总分：92.8分
审核结果：通过
==== 主要优点 ====
1. 提供了丰富的教学资源和创新的教学方法。
2. 引入了混合式教学模式并关注学生的参与度和主动性。
3. 关注课程的思想政治教育和社会责任感培养。
==== 存在问题 ====
1. 部分内容描述过于简略，需进一步细化。
2. 缺少具体的数据支撑和评估指标。
3. 未能全面提供所有教学资源的相关信息。
==== 改进建议 ====
1. 补充更详细的教学设计思路和实施步骤。
2. 增加定量数据分析，以验证教学效果。
3. 具体列出并详细介绍所使用的教学资源。</f>
        <v/>
      </c>
      <c r="J114" t="inlineStr">
        <is>
          <t>2025-04-16 10:05:49</t>
        </is>
      </c>
    </row>
    <row r="115">
      <c r="A115" t="n">
        <v>114</v>
      </c>
      <c r="B115" t="inlineStr">
        <is>
          <t>98.pdf</t>
        </is>
      </c>
      <c r="C115" t="inlineStr">
        <is>
          <t>已审核</t>
        </is>
      </c>
      <c r="D115" t="inlineStr">
        <is>
          <t>2025-04-16 10:45:54</t>
        </is>
      </c>
      <c r="E115" t="n">
        <v>90</v>
      </c>
      <c r="F115" t="inlineStr">
        <is>
          <t>通过  ==== 主要优点 ==== 1. 整体框架较为合理，能够体现课程的基本目标和教学理念。 2. 关注了学生学习体验的改善，提出了多种学习支持服务方案。 3. 注重理论与实践的结合，特别是强调了情境教学法的应用。  ==== 存在问题 ==== 1. 缺乏具体的教学资源和详细的支持材料。 2. 部分信息的真实性有待验证，需提供更详实的证据。 3. 教学设计不够具体，需要进一步细化各个环节的操作步骤。  ==== 改进建议 ==== 1. 补充具体的教学资源和详细的支持材料，如PPT、视频资料等。 2. 增强信息真实性验证，可通过提供教学大纲、成绩记录等方式加强可信度。 3. 加强教学设计的细致程度，明确各环节的具体实施办法和技术手段。</t>
        </is>
      </c>
      <c r="G115" t="inlineStr"/>
      <c r="H115" t="inlineStr">
        <is>
          <t>38f0502bece042d393ad3bb986c517fe</t>
        </is>
      </c>
      <c r="I115">
        <f>=== 评分详情 ====
1. 文档完整性：17.0分
- 完整填写了基本的教学计划和结构，但是缺少了一些具体的教学资源和详细的支撑材料（如多媒体课件、实验指导书等），并且没有提供完整的附件材料（例如，相关的调查问卷、测试题等）。（建议增加具体的教学资源和详细的支持材料，以确保教学实施的有效性和全面性）
2. 信息准确性：18.0分
- 提供的信息较为准确，但由于缺少一些具体的细节，可能导致某些方面的真实性难以验证（例如，未能提供具体的教学成果证明文件）。建议提供更多实际的数据和证据来支撑这些陈述。
3. 教学内容与设计：18.0分
- 内容有一定的系统性和逻辑性，但在教学设计的具体环节上还不够细致，尤其是对于如何将知识与技能有效整合到教学过程中描述不够充分。（建议进一步细化教学设计，明确每个知识点的讲解方法以及如何衔接不同的教学模块）
4. 教学资源与支持：16.0分
- 初步提供了部分学习支持服务的内容，但整体来看，教学资源的种类和数量显得有限，且目前提供的支持服务较单一。（建议增加更多的在线学习平台资源，并丰富学习支持的形式和服务范围，以满足不同类型学生的学习需求）
5. 教学效果与评价：19.0分
- 尽管提到了一些预期的教学效果和评价指标，但在实际操作层面的具体评价机制还不清晰，且缺乏对学生学习成果的真实反馈和持续改进的规划。（建议建立一套系统的评价机制，包括形成性评估和总结性评估相结合的方式，以便更好地监测和促进教学质量的提升）
==== 总评 ====
总分：90.0分
审核结果：通过
==== 主要优点 ====
1. 整体框架较为合理，能够体现课程的基本目标和教学理念。
2. 关注了学生学习体验的改善，提出了多种学习支持服务方案。
3. 注重理论与实践的结合，特别是强调了情境教学法的应用。
==== 存在问题 ====
1. 缺乏具体的教学资源和详细的支持材料。
2. 部分信息的真实性有待验证，需提供更详实的证据。
3. 教学设计不够具体，需要进一步细化各个环节的操作步骤。
==== 改进建议 ====
1. 补充具体的教学资源和详细的支持材料，如PPT、视频资料等。
2. 增强信息真实性验证，可通过提供教学大纲、成绩记录等方式加强可信度。
3. 加强教学设计的细致程度，明确各环节的具体实施办法和技术手段。</f>
        <v/>
      </c>
      <c r="J115" t="inlineStr">
        <is>
          <t>2025-04-16 10:05:55</t>
        </is>
      </c>
    </row>
    <row r="116">
      <c r="A116" t="n">
        <v>115</v>
      </c>
      <c r="B116" t="inlineStr">
        <is>
          <t>99.pdf</t>
        </is>
      </c>
      <c r="C116" t="inlineStr">
        <is>
          <t>已审核</t>
        </is>
      </c>
      <c r="D116" t="inlineStr">
        <is>
          <t>2025-04-16 10:46:16</t>
        </is>
      </c>
      <c r="E116" t="n">
        <v>90</v>
      </c>
      <c r="F116" t="inlineStr">
        <is>
          <t>通过  ==== 主要优点 ==== 1. 文档结构清晰，涵盖了主要的教学环节和要素。 2. 提供了丰富的教学资源和学习支持服务。 3. 注重课程内容与思政教育的结合。  ==== 存在问题 ==== 1. 部分内容描述过于概括，缺乏具体细节。 2. 缺少具体的数据支持和评价指标。 3. 学习支持服务的具体措施和成效描述不够详尽。  ==== 改进建议 ==== 1. 加强对教学内容尤其是难点的细化讲解。 2. 补充更多具体数据和支持材料，增强信息的可信度。 3. 具体描述学习支持服务的各项措施及其实际效果。</t>
        </is>
      </c>
      <c r="G116" t="inlineStr"/>
      <c r="H116" t="inlineStr">
        <is>
          <t>9e566d90d6dd47d1b58ba672a7135e87</t>
        </is>
      </c>
      <c r="I116">
        <f>=== 评分详情 ====
1. 文档完整性：17.0分
文档较为全面地覆盖了所需的内容，但在某些方面缺少详细信息，如学习支持服务的具体实施措施和成效描述不够详尽。
2. 信息准确性：19.0分
课程信息基本准确，但缺少一些具体的数据支持，如教学成果的具体指标等。
3. 教学内容与设计：18.0分
教学内容安排较为合理，但对于难点的讲解有待加强，例如提高仪器分辨率的方法部分需更加细化。
4. 教学资源与支持：18.0分
提供的教学资源较丰富，但学习支持服务的具体措施和成效描述略显简略。
5. 教学效果与评价：18.0分
尽管提到一些教学改进的效果，但具体的评价指标和改善计划仍需进一步完善。
==== 总评 ====
总分：90.0分
审核结果：通过
==== 主要优点 ====
1. 文档结构清晰，涵盖了主要的教学环节和要素。
2. 提供了丰富的教学资源和学习支持服务。
3. 注重课程内容与思政教育的结合。
==== 存在问题 ====
1. 部分内容描述过于概括，缺乏具体细节。
2. 缺少具体的数据支持和评价指标。
3. 学习支持服务的具体措施和成效描述不够详尽。
==== 改进建议 ====
1. 加强对教学内容尤其是难点的细化讲解。
2. 补充更多具体数据和支持材料，增强信息的可信度。
3. 具体描述学习支持服务的各项措施及其实际效果。</f>
        <v/>
      </c>
      <c r="J116" t="inlineStr">
        <is>
          <t>2025-04-16 10:07:01</t>
        </is>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2025-04-16T12:37:17Z</dcterms:created>
  <dcterms:modified xmlns:dcterms="http://purl.org/dc/terms/" xmlns:xsi="http://www.w3.org/2001/XMLSchema-instance" xsi:type="dcterms:W3CDTF">2025-04-16T12:37:17Z</dcterms:modified>
</cp:coreProperties>
</file>