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D:\D_documents\OpenClassroom\OC\Projet_3(Back-end)\Budget\"/>
    </mc:Choice>
  </mc:AlternateContent>
  <bookViews>
    <workbookView xWindow="4680" yWindow="0" windowWidth="17256" windowHeight="6120"/>
  </bookViews>
  <sheets>
    <sheet name="Feuil1" sheetId="1" r:id="rId1"/>
  </sheets>
  <definedNames>
    <definedName name="Print_Area" localSheetId="0">Feuil1!$A$1:$K$41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C3" i="1"/>
  <c r="D18" i="1" l="1"/>
  <c r="D19" i="1" s="1"/>
  <c r="C18" i="1"/>
  <c r="C19" i="1" s="1"/>
  <c r="G12" i="1" l="1"/>
  <c r="G6" i="1"/>
  <c r="G13" i="1"/>
  <c r="G14" i="1"/>
  <c r="G7" i="1"/>
  <c r="G5" i="1"/>
  <c r="G10" i="1"/>
  <c r="G15" i="1"/>
  <c r="G9" i="1"/>
  <c r="F5" i="1"/>
  <c r="F6" i="1"/>
  <c r="F12" i="1"/>
  <c r="F7" i="1"/>
  <c r="H7" i="1" s="1"/>
  <c r="I7" i="1" s="1"/>
  <c r="F13" i="1"/>
  <c r="F9" i="1"/>
  <c r="H9" i="1" s="1"/>
  <c r="I9" i="1" s="1"/>
  <c r="F10" i="1"/>
  <c r="F14" i="1"/>
  <c r="F15" i="1"/>
  <c r="H15" i="1" s="1"/>
  <c r="I15" i="1" s="1"/>
  <c r="H6" i="1" l="1"/>
  <c r="I6" i="1" s="1"/>
  <c r="H14" i="1"/>
  <c r="I14" i="1" s="1"/>
  <c r="H10" i="1"/>
  <c r="I10" i="1" s="1"/>
  <c r="H12" i="1"/>
  <c r="I12" i="1" s="1"/>
  <c r="H13" i="1"/>
  <c r="I13" i="1" s="1"/>
  <c r="G20" i="1"/>
  <c r="H5" i="1"/>
  <c r="I5" i="1" s="1"/>
  <c r="F20" i="1"/>
  <c r="H20" i="1" s="1"/>
  <c r="I20" i="1" l="1"/>
  <c r="I22" i="1" s="1"/>
  <c r="I24" i="1" s="1"/>
  <c r="I26" i="1" l="1"/>
</calcChain>
</file>

<file path=xl/sharedStrings.xml><?xml version="1.0" encoding="utf-8"?>
<sst xmlns="http://schemas.openxmlformats.org/spreadsheetml/2006/main" count="33" uniqueCount="28">
  <si>
    <t>Tâches</t>
  </si>
  <si>
    <t>Back-end</t>
  </si>
  <si>
    <t>CDP</t>
  </si>
  <si>
    <t>Coût total</t>
  </si>
  <si>
    <t>CT + marge</t>
  </si>
  <si>
    <t>Tarif jour/homme</t>
  </si>
  <si>
    <t>Cadrage</t>
  </si>
  <si>
    <t>Réunion de lancement client</t>
  </si>
  <si>
    <t>Rédaction du cahier des charges</t>
  </si>
  <si>
    <t>Suivi et plannification</t>
  </si>
  <si>
    <t>Conception</t>
  </si>
  <si>
    <t>Réunion d'équipe de lancement</t>
  </si>
  <si>
    <t>Validation du client</t>
  </si>
  <si>
    <t>Réalisation</t>
  </si>
  <si>
    <t>Développement des pages</t>
  </si>
  <si>
    <t>Recettage</t>
  </si>
  <si>
    <t>Correction bug</t>
  </si>
  <si>
    <t>Mise en ligne</t>
  </si>
  <si>
    <t>Salaire brut mensuel</t>
  </si>
  <si>
    <t>Salaire + autres coûts (50%)</t>
  </si>
  <si>
    <t>Brut annuel</t>
  </si>
  <si>
    <t>Total</t>
  </si>
  <si>
    <t>Sommes</t>
  </si>
  <si>
    <t>Somme total + marge</t>
  </si>
  <si>
    <t>Montant TVA</t>
  </si>
  <si>
    <t>Coût avec TVA</t>
  </si>
  <si>
    <t>Bénéfice</t>
  </si>
  <si>
    <t>Facturé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</si>
</sst>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3" fillId="3" borderId="2" xfId="0" applyFont="1" applyFill="1" applyBorder="1"/>
    <xf numFmtId="0" fontId="3" fillId="3" borderId="7" xfId="0" applyFont="1" applyFill="1" applyBorder="1"/>
    <xf numFmtId="0" fontId="3" fillId="3" borderId="9" xfId="0" applyFont="1" applyFill="1" applyBorder="1"/>
    <xf numFmtId="0" fontId="3" fillId="3" borderId="8" xfId="0" applyFont="1" applyFill="1" applyBorder="1"/>
    <xf numFmtId="0" fontId="2" fillId="4" borderId="18" xfId="0" applyFont="1" applyFill="1" applyBorder="1" applyAlignment="1">
      <alignment horizontal="right"/>
    </xf>
    <xf numFmtId="2" fontId="0" fillId="4" borderId="19" xfId="0" applyNumberFormat="1" applyFill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2" borderId="20" xfId="0" applyFill="1" applyBorder="1"/>
    <xf numFmtId="164" fontId="0" fillId="0" borderId="21" xfId="0" applyNumberFormat="1" applyBorder="1"/>
    <xf numFmtId="164" fontId="0" fillId="2" borderId="21" xfId="0" applyNumberFormat="1" applyFill="1" applyBorder="1"/>
    <xf numFmtId="164" fontId="0" fillId="0" borderId="22" xfId="0" applyNumberFormat="1" applyBorder="1"/>
    <xf numFmtId="0" fontId="3" fillId="3" borderId="26" xfId="0" applyFont="1" applyFill="1" applyBorder="1"/>
    <xf numFmtId="2" fontId="0" fillId="4" borderId="23" xfId="0" applyNumberFormat="1" applyFill="1" applyBorder="1"/>
    <xf numFmtId="0" fontId="0" fillId="0" borderId="27" xfId="0" applyBorder="1"/>
    <xf numFmtId="0" fontId="3" fillId="3" borderId="16" xfId="0" applyFont="1" applyFill="1" applyBorder="1"/>
    <xf numFmtId="0" fontId="5" fillId="3" borderId="21" xfId="0" applyFont="1" applyFill="1" applyBorder="1" applyAlignment="1">
      <alignment horizontal="center"/>
    </xf>
    <xf numFmtId="0" fontId="5" fillId="3" borderId="20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164" fontId="5" fillId="5" borderId="21" xfId="0" applyNumberFormat="1" applyFont="1" applyFill="1" applyBorder="1" applyAlignment="1">
      <alignment horizontal="center"/>
    </xf>
    <xf numFmtId="164" fontId="5" fillId="5" borderId="22" xfId="0" applyNumberFormat="1" applyFont="1" applyFill="1" applyBorder="1" applyAlignment="1">
      <alignment horizontal="center"/>
    </xf>
    <xf numFmtId="164" fontId="5" fillId="5" borderId="13" xfId="0" applyNumberFormat="1" applyFont="1" applyFill="1" applyBorder="1" applyAlignment="1">
      <alignment horizontal="center"/>
    </xf>
    <xf numFmtId="164" fontId="5" fillId="5" borderId="12" xfId="0" applyNumberFormat="1" applyFont="1" applyFill="1" applyBorder="1" applyAlignment="1">
      <alignment horizontal="center"/>
    </xf>
    <xf numFmtId="164" fontId="5" fillId="5" borderId="11" xfId="0" applyNumberFormat="1" applyFont="1" applyFill="1" applyBorder="1" applyAlignment="1">
      <alignment horizontal="center"/>
    </xf>
    <xf numFmtId="164" fontId="0" fillId="0" borderId="16" xfId="0" applyNumberFormat="1" applyBorder="1"/>
    <xf numFmtId="164" fontId="0" fillId="0" borderId="26" xfId="0" applyNumberFormat="1" applyBorder="1"/>
    <xf numFmtId="164" fontId="0" fillId="0" borderId="3" xfId="0" applyNumberFormat="1" applyBorder="1"/>
    <xf numFmtId="164" fontId="0" fillId="0" borderId="2" xfId="0" applyNumberFormat="1" applyBorder="1"/>
    <xf numFmtId="164" fontId="0" fillId="0" borderId="17" xfId="0" applyNumberFormat="1" applyBorder="1"/>
    <xf numFmtId="164" fontId="0" fillId="0" borderId="27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2" fontId="7" fillId="4" borderId="25" xfId="0" applyNumberFormat="1" applyFont="1" applyFill="1" applyBorder="1" applyAlignment="1"/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6" fillId="5" borderId="32" xfId="0" applyFont="1" applyFill="1" applyBorder="1" applyAlignment="1">
      <alignment horizontal="center"/>
    </xf>
    <xf numFmtId="0" fontId="6" fillId="5" borderId="3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2" fontId="0" fillId="4" borderId="24" xfId="0" applyNumberFormat="1" applyFill="1" applyBorder="1" applyAlignment="1">
      <alignment horizontal="center"/>
    </xf>
    <xf numFmtId="2" fontId="0" fillId="2" borderId="28" xfId="0" applyNumberFormat="1" applyFill="1" applyBorder="1" applyAlignment="1">
      <alignment horizontal="center"/>
    </xf>
    <xf numFmtId="2" fontId="0" fillId="2" borderId="29" xfId="0" applyNumberFormat="1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8"/>
  <sheetViews>
    <sheetView tabSelected="1" zoomScaleNormal="100" workbookViewId="0">
      <selection activeCell="J11" sqref="J11"/>
    </sheetView>
  </sheetViews>
  <sheetFormatPr baseColWidth="10" defaultRowHeight="14.4" x14ac:dyDescent="0.3"/>
  <cols>
    <col min="2" max="2" width="27.33203125" bestFit="1" customWidth="1"/>
    <col min="3" max="3" width="12.33203125" bestFit="1" customWidth="1"/>
    <col min="5" max="5" width="3.21875" customWidth="1"/>
    <col min="6" max="8" width="14.21875" bestFit="1" customWidth="1"/>
    <col min="9" max="9" width="27.6640625" bestFit="1" customWidth="1"/>
  </cols>
  <sheetData>
    <row r="1" spans="2:9" ht="15" thickBot="1" x14ac:dyDescent="0.35"/>
    <row r="2" spans="2:9" ht="21" x14ac:dyDescent="0.4">
      <c r="B2" s="6" t="s">
        <v>0</v>
      </c>
      <c r="C2" s="7" t="s">
        <v>1</v>
      </c>
      <c r="D2" s="19" t="s">
        <v>2</v>
      </c>
      <c r="E2" s="45"/>
      <c r="F2" s="22" t="s">
        <v>1</v>
      </c>
      <c r="G2" s="9" t="s">
        <v>2</v>
      </c>
      <c r="H2" s="9" t="s">
        <v>3</v>
      </c>
      <c r="I2" s="8" t="s">
        <v>4</v>
      </c>
    </row>
    <row r="3" spans="2:9" ht="15" thickBot="1" x14ac:dyDescent="0.35">
      <c r="B3" s="10" t="s">
        <v>5</v>
      </c>
      <c r="C3" s="11">
        <f>(C19/220)*2</f>
        <v>196.36363636363637</v>
      </c>
      <c r="D3" s="20">
        <f>(D19/220)*2</f>
        <v>327.27272727272725</v>
      </c>
      <c r="E3" s="46"/>
      <c r="F3" s="48" t="s">
        <v>22</v>
      </c>
      <c r="G3" s="48"/>
      <c r="H3" s="48"/>
      <c r="I3" s="39">
        <v>1.1499999999999999</v>
      </c>
    </row>
    <row r="4" spans="2:9" ht="18" x14ac:dyDescent="0.35">
      <c r="B4" s="53" t="s">
        <v>6</v>
      </c>
      <c r="C4" s="54"/>
      <c r="D4" s="54"/>
      <c r="E4" s="46"/>
      <c r="F4" s="51"/>
      <c r="G4" s="51"/>
      <c r="H4" s="52"/>
      <c r="I4" s="15"/>
    </row>
    <row r="5" spans="2:9" x14ac:dyDescent="0.3">
      <c r="B5" s="3" t="s">
        <v>7</v>
      </c>
      <c r="C5" s="1"/>
      <c r="D5" s="2">
        <v>0.5</v>
      </c>
      <c r="E5" s="46"/>
      <c r="F5" s="33">
        <f>$C$3*C5</f>
        <v>0</v>
      </c>
      <c r="G5" s="37">
        <f>$D$3*D5</f>
        <v>163.63636363636363</v>
      </c>
      <c r="H5" s="34">
        <f>SUM(F5:G5)</f>
        <v>163.63636363636363</v>
      </c>
      <c r="I5" s="16">
        <f>H5*$I$3</f>
        <v>188.18181818181816</v>
      </c>
    </row>
    <row r="6" spans="2:9" x14ac:dyDescent="0.3">
      <c r="B6" s="3" t="s">
        <v>8</v>
      </c>
      <c r="C6" s="1"/>
      <c r="D6" s="2">
        <v>1</v>
      </c>
      <c r="E6" s="46"/>
      <c r="F6" s="33">
        <f t="shared" ref="F6:F15" si="0">$C$3*C6</f>
        <v>0</v>
      </c>
      <c r="G6" s="37">
        <f t="shared" ref="G6:G15" si="1">$D$3*D6</f>
        <v>327.27272727272725</v>
      </c>
      <c r="H6" s="34">
        <f t="shared" ref="H6:H15" si="2">SUM(F6:G6)</f>
        <v>327.27272727272725</v>
      </c>
      <c r="I6" s="16">
        <f t="shared" ref="I6:I15" si="3">H6*$I$3</f>
        <v>376.36363636363632</v>
      </c>
    </row>
    <row r="7" spans="2:9" x14ac:dyDescent="0.3">
      <c r="B7" s="3" t="s">
        <v>9</v>
      </c>
      <c r="C7" s="1"/>
      <c r="D7" s="2">
        <v>1</v>
      </c>
      <c r="E7" s="46"/>
      <c r="F7" s="33">
        <f t="shared" si="0"/>
        <v>0</v>
      </c>
      <c r="G7" s="37">
        <f t="shared" si="1"/>
        <v>327.27272727272725</v>
      </c>
      <c r="H7" s="34">
        <f t="shared" si="2"/>
        <v>327.27272727272725</v>
      </c>
      <c r="I7" s="16">
        <f t="shared" si="3"/>
        <v>376.36363636363632</v>
      </c>
    </row>
    <row r="8" spans="2:9" ht="18" x14ac:dyDescent="0.35">
      <c r="B8" s="55" t="s">
        <v>10</v>
      </c>
      <c r="C8" s="56"/>
      <c r="D8" s="56"/>
      <c r="E8" s="46"/>
      <c r="F8" s="49"/>
      <c r="G8" s="49"/>
      <c r="H8" s="50"/>
      <c r="I8" s="17"/>
    </row>
    <row r="9" spans="2:9" x14ac:dyDescent="0.3">
      <c r="B9" s="3" t="s">
        <v>11</v>
      </c>
      <c r="C9" s="1">
        <v>0.5</v>
      </c>
      <c r="D9" s="2">
        <v>0.5</v>
      </c>
      <c r="E9" s="46"/>
      <c r="F9" s="33">
        <f t="shared" si="0"/>
        <v>98.181818181818187</v>
      </c>
      <c r="G9" s="37">
        <f t="shared" si="1"/>
        <v>163.63636363636363</v>
      </c>
      <c r="H9" s="34">
        <f t="shared" si="2"/>
        <v>261.81818181818181</v>
      </c>
      <c r="I9" s="16">
        <f t="shared" si="3"/>
        <v>301.09090909090907</v>
      </c>
    </row>
    <row r="10" spans="2:9" x14ac:dyDescent="0.3">
      <c r="B10" s="3" t="s">
        <v>12</v>
      </c>
      <c r="C10" s="1"/>
      <c r="D10" s="2">
        <v>0.2</v>
      </c>
      <c r="E10" s="46"/>
      <c r="F10" s="33">
        <f t="shared" si="0"/>
        <v>0</v>
      </c>
      <c r="G10" s="37">
        <f t="shared" si="1"/>
        <v>65.454545454545453</v>
      </c>
      <c r="H10" s="34">
        <f t="shared" si="2"/>
        <v>65.454545454545453</v>
      </c>
      <c r="I10" s="16">
        <f t="shared" si="3"/>
        <v>75.272727272727266</v>
      </c>
    </row>
    <row r="11" spans="2:9" ht="18" x14ac:dyDescent="0.35">
      <c r="B11" s="55" t="s">
        <v>13</v>
      </c>
      <c r="C11" s="56"/>
      <c r="D11" s="56"/>
      <c r="E11" s="46"/>
      <c r="F11" s="49"/>
      <c r="G11" s="49"/>
      <c r="H11" s="50"/>
      <c r="I11" s="17"/>
    </row>
    <row r="12" spans="2:9" x14ac:dyDescent="0.3">
      <c r="B12" s="3" t="s">
        <v>14</v>
      </c>
      <c r="C12" s="1">
        <v>2</v>
      </c>
      <c r="D12" s="2"/>
      <c r="E12" s="46"/>
      <c r="F12" s="33">
        <f t="shared" si="0"/>
        <v>392.72727272727275</v>
      </c>
      <c r="G12" s="37">
        <f t="shared" si="1"/>
        <v>0</v>
      </c>
      <c r="H12" s="34">
        <f t="shared" si="2"/>
        <v>392.72727272727275</v>
      </c>
      <c r="I12" s="16">
        <f t="shared" si="3"/>
        <v>451.63636363636363</v>
      </c>
    </row>
    <row r="13" spans="2:9" x14ac:dyDescent="0.3">
      <c r="B13" s="3" t="s">
        <v>15</v>
      </c>
      <c r="C13" s="1">
        <v>0.5</v>
      </c>
      <c r="D13" s="2">
        <v>0.5</v>
      </c>
      <c r="E13" s="46"/>
      <c r="F13" s="33">
        <f t="shared" si="0"/>
        <v>98.181818181818187</v>
      </c>
      <c r="G13" s="37">
        <f t="shared" si="1"/>
        <v>163.63636363636363</v>
      </c>
      <c r="H13" s="34">
        <f t="shared" si="2"/>
        <v>261.81818181818181</v>
      </c>
      <c r="I13" s="16">
        <f t="shared" si="3"/>
        <v>301.09090909090907</v>
      </c>
    </row>
    <row r="14" spans="2:9" x14ac:dyDescent="0.3">
      <c r="B14" s="3" t="s">
        <v>16</v>
      </c>
      <c r="C14" s="1">
        <v>1</v>
      </c>
      <c r="D14" s="2"/>
      <c r="E14" s="46"/>
      <c r="F14" s="33">
        <f t="shared" si="0"/>
        <v>196.36363636363637</v>
      </c>
      <c r="G14" s="37">
        <f t="shared" si="1"/>
        <v>0</v>
      </c>
      <c r="H14" s="34">
        <f t="shared" si="2"/>
        <v>196.36363636363637</v>
      </c>
      <c r="I14" s="16">
        <f t="shared" si="3"/>
        <v>225.81818181818181</v>
      </c>
    </row>
    <row r="15" spans="2:9" ht="15" thickBot="1" x14ac:dyDescent="0.35">
      <c r="B15" s="4" t="s">
        <v>17</v>
      </c>
      <c r="C15" s="5">
        <v>0.5</v>
      </c>
      <c r="D15" s="21"/>
      <c r="E15" s="46"/>
      <c r="F15" s="35">
        <f t="shared" si="0"/>
        <v>98.181818181818187</v>
      </c>
      <c r="G15" s="38">
        <f t="shared" si="1"/>
        <v>0</v>
      </c>
      <c r="H15" s="36">
        <f t="shared" si="2"/>
        <v>98.181818181818187</v>
      </c>
      <c r="I15" s="18">
        <f t="shared" si="3"/>
        <v>112.90909090909091</v>
      </c>
    </row>
    <row r="16" spans="2:9" ht="15" thickBot="1" x14ac:dyDescent="0.35">
      <c r="E16" s="46"/>
    </row>
    <row r="17" spans="2:9" x14ac:dyDescent="0.3">
      <c r="B17" s="12" t="s">
        <v>18</v>
      </c>
      <c r="C17" s="31">
        <v>1200</v>
      </c>
      <c r="D17" s="32">
        <v>2000</v>
      </c>
      <c r="E17" s="46"/>
    </row>
    <row r="18" spans="2:9" ht="15" thickBot="1" x14ac:dyDescent="0.35">
      <c r="B18" s="13" t="s">
        <v>19</v>
      </c>
      <c r="C18" s="33">
        <f>C17*1.5</f>
        <v>1800</v>
      </c>
      <c r="D18" s="34">
        <f>D17*1.5</f>
        <v>3000</v>
      </c>
      <c r="E18" s="46"/>
    </row>
    <row r="19" spans="2:9" ht="21.6" thickBot="1" x14ac:dyDescent="0.45">
      <c r="B19" s="14" t="s">
        <v>20</v>
      </c>
      <c r="C19" s="35">
        <f>C18*12</f>
        <v>21600</v>
      </c>
      <c r="D19" s="36">
        <f>D18*12</f>
        <v>36000</v>
      </c>
      <c r="E19" s="46"/>
      <c r="F19" s="40" t="s">
        <v>1</v>
      </c>
      <c r="G19" s="41" t="s">
        <v>2</v>
      </c>
      <c r="H19" s="42" t="s">
        <v>3</v>
      </c>
      <c r="I19" s="24" t="s">
        <v>23</v>
      </c>
    </row>
    <row r="20" spans="2:9" ht="24" thickBot="1" x14ac:dyDescent="0.5">
      <c r="B20" s="43" t="s">
        <v>21</v>
      </c>
      <c r="C20" s="44"/>
      <c r="D20" s="44"/>
      <c r="E20" s="47"/>
      <c r="F20" s="30">
        <f>SUM(F5:F15)</f>
        <v>883.63636363636374</v>
      </c>
      <c r="G20" s="29">
        <f>SUM(G5:G15)</f>
        <v>1210.909090909091</v>
      </c>
      <c r="H20" s="28">
        <f>SUM(F20:G20)</f>
        <v>2094.545454545455</v>
      </c>
      <c r="I20" s="26">
        <f>SUM(I5:I15)</f>
        <v>2408.7272727272725</v>
      </c>
    </row>
    <row r="21" spans="2:9" x14ac:dyDescent="0.3">
      <c r="I21" s="25" t="s">
        <v>24</v>
      </c>
    </row>
    <row r="22" spans="2:9" ht="21" x14ac:dyDescent="0.4">
      <c r="I22" s="26">
        <f>I20*0.2</f>
        <v>481.74545454545455</v>
      </c>
    </row>
    <row r="23" spans="2:9" x14ac:dyDescent="0.3">
      <c r="I23" s="25" t="s">
        <v>25</v>
      </c>
    </row>
    <row r="24" spans="2:9" ht="21" x14ac:dyDescent="0.4">
      <c r="I24" s="26">
        <f>I20+I22</f>
        <v>2890.4727272727268</v>
      </c>
    </row>
    <row r="25" spans="2:9" ht="21" x14ac:dyDescent="0.4">
      <c r="I25" s="23" t="s">
        <v>26</v>
      </c>
    </row>
    <row r="26" spans="2:9" ht="21.6" thickBot="1" x14ac:dyDescent="0.45">
      <c r="I26" s="27">
        <f>I20-H20</f>
        <v>314.18181818181756</v>
      </c>
    </row>
    <row r="27" spans="2:9" ht="21" x14ac:dyDescent="0.4">
      <c r="I27" s="23" t="s">
        <v>27</v>
      </c>
    </row>
    <row r="28" spans="2:9" ht="21" x14ac:dyDescent="0.4">
      <c r="I28" s="26">
        <v>3000</v>
      </c>
    </row>
  </sheetData>
  <mergeCells count="9">
    <mergeCell ref="B20:D20"/>
    <mergeCell ref="E2:E20"/>
    <mergeCell ref="F3:H3"/>
    <mergeCell ref="F8:H8"/>
    <mergeCell ref="F4:H4"/>
    <mergeCell ref="F11:H11"/>
    <mergeCell ref="B4:D4"/>
    <mergeCell ref="B8:D8"/>
    <mergeCell ref="B11:D11"/>
  </mergeCells>
  <pageMargins left="0.7" right="0.7" top="0.75" bottom="0.75" header="0.3" footer="0.3"/>
  <pageSetup paperSize="9" scale="56" orientation="portrait" r:id="rId1"/>
  <colBreaks count="1" manualBreakCount="1">
    <brk id="11" max="4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sch</dc:creator>
  <cp:lastModifiedBy>Alexandre sch</cp:lastModifiedBy>
  <dcterms:created xsi:type="dcterms:W3CDTF">2016-12-10T15:11:29Z</dcterms:created>
  <dcterms:modified xsi:type="dcterms:W3CDTF">2016-12-30T14:45:10Z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5e65b304-fe47-45da-8bd4-5b5d1ef4c076</vt:lpwstr>
  </property>
</Properties>
</file>