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mr-risk-assessment-regional/src/Data/"/>
    </mc:Choice>
  </mc:AlternateContent>
  <xr:revisionPtr revIDLastSave="110" documentId="8_{692A1575-60CA-4A50-B5C4-08F2C4750E1B}" xr6:coauthVersionLast="47" xr6:coauthVersionMax="47" xr10:uidLastSave="{06553B71-B9BB-42FA-BCB5-4D91E52FA808}"/>
  <bookViews>
    <workbookView xWindow="28680" yWindow="-120" windowWidth="29040" windowHeight="15720" tabRatio="773" activeTab="7" xr2:uid="{00000000-000D-0000-FFFF-FFFF00000000}"/>
  </bookViews>
  <sheets>
    <sheet name="1-General" sheetId="1" r:id="rId1"/>
    <sheet name="2-Área pop " sheetId="14" r:id="rId2"/>
    <sheet name="3-Inmunidad poblacional" sheetId="15" r:id="rId3"/>
    <sheet name="4-Desempeño del programa " sheetId="16" r:id="rId4"/>
    <sheet name="5-Grupos vulnerables" sheetId="4" r:id="rId5"/>
    <sheet name="6-Datos caso a caso" sheetId="26" r:id="rId6"/>
    <sheet name="7-Respuesta rápida" sheetId="25" r:id="rId7"/>
    <sheet name="8-Indicadores" sheetId="28" r:id="rId8"/>
    <sheet name="_ListValues" sheetId="22" state="hidden" r:id="rId9"/>
  </sheets>
  <externalReferences>
    <externalReference r:id="rId10"/>
    <externalReference r:id="rId11"/>
    <externalReference r:id="rId12"/>
  </externalReferences>
  <definedNames>
    <definedName name="_xlnm._FilterDatabase" localSheetId="1" hidden="1">'2-Área pop '!$C$1:$F$1</definedName>
    <definedName name="_xlnm._FilterDatabase" localSheetId="4" hidden="1">'5-Grupos vulnerables'!$C$1:$L$58</definedName>
    <definedName name="_xlnm._FilterDatabase" localSheetId="7" hidden="1">'8-Indicadores'!$C$1:$F$1</definedName>
    <definedName name="Admin1_Median_Density">#REF!</definedName>
    <definedName name="Assessment_year">'1-General'!#REF!</definedName>
    <definedName name="Density_Threshold_1" localSheetId="8">#REF!</definedName>
    <definedName name="Density_Threshold_1">#REF!</definedName>
    <definedName name="Density_Threshold_2" localSheetId="8">#REF!</definedName>
    <definedName name="Density_Threshold_2">#REF!</definedName>
    <definedName name="Density_Threshold_3" localSheetId="8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8">#REF!</definedName>
    <definedName name="ref_adequate_investigation_delay">#REF!</definedName>
    <definedName name="ref_adequate_specimen_coll_delay" localSheetId="8">#REF!</definedName>
    <definedName name="ref_adequate_specimen_coll_delay">#REF!</definedName>
    <definedName name="ref_application_version" localSheetId="8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8">#REF!</definedName>
    <definedName name="ref_language">'[1]Setup&amp;Configuration'!$D$10</definedName>
    <definedName name="ref_language_list" localSheetId="8">[2]!table_translations[[#Headers],[French]:[Spanish]]</definedName>
    <definedName name="ref_language_list">[3]!table_translations[[#Headers],[English]:[French]]</definedName>
    <definedName name="ref_languageindex" localSheetId="8">#REF!</definedName>
    <definedName name="ref_languageindex">#REF!</definedName>
    <definedName name="ref_last_data_year">#REF!</definedName>
    <definedName name="ref_map_legend_position">#REF!</definedName>
    <definedName name="ref_map_names" localSheetId="8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8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6" l="1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6" i="16"/>
  <c r="H36" i="16"/>
  <c r="I35" i="16"/>
  <c r="H35" i="16"/>
  <c r="I34" i="16"/>
  <c r="H34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H9" i="16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J2" i="15"/>
  <c r="C3" i="26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E2" i="15"/>
  <c r="H4" i="16"/>
  <c r="D15" i="26" l="1"/>
  <c r="E15" i="26"/>
  <c r="H5" i="16" l="1"/>
  <c r="H6" i="16"/>
  <c r="H7" i="16"/>
  <c r="H8" i="16"/>
  <c r="H3" i="16"/>
  <c r="I4" i="16"/>
  <c r="I5" i="16"/>
  <c r="I6" i="16"/>
  <c r="I7" i="16"/>
  <c r="I8" i="16"/>
  <c r="I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>F
M</t>
        </r>
      </text>
    </comment>
    <comment ref="J11" authorId="1" shapeId="0" xr:uid="{DF7FAEEB-A635-484C-8B99-9BC9EF6E70AD}">
      <text>
        <r>
          <rPr>
            <sz val="9"/>
            <color indexed="10"/>
            <rFont val="Tahoma"/>
            <family val="2"/>
          </rPr>
          <t>Si
No</t>
        </r>
      </text>
    </comment>
    <comment ref="L11" authorId="0" shapeId="0" xr:uid="{00000000-0006-0000-0500-000003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4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5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<sst xmlns="http://schemas.openxmlformats.org/spreadsheetml/2006/main" count="1507" uniqueCount="200">
  <si>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</si>
  <si>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</si>
  <si>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</si>
  <si>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</si>
  <si>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</si>
  <si>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Si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</si>
  <si>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</si>
  <si>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</si>
  <si>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</si>
  <si>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</si>
  <si>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</si>
  <si>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</si>
  <si>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</si>
  <si>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</si>
  <si>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</si>
  <si>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subregional</t>
  </si>
  <si>
    <t>País</t>
  </si>
  <si>
    <t>Población total</t>
  </si>
  <si>
    <t>Area (km2) del municipio</t>
  </si>
  <si>
    <t>ARG</t>
  </si>
  <si>
    <t>BOL</t>
  </si>
  <si>
    <t>BRA</t>
  </si>
  <si>
    <t>CHL</t>
  </si>
  <si>
    <t>COL</t>
  </si>
  <si>
    <t>CRI</t>
  </si>
  <si>
    <t>CUB</t>
  </si>
  <si>
    <t>DOM</t>
  </si>
  <si>
    <t>ECU</t>
  </si>
  <si>
    <t>GTM</t>
  </si>
  <si>
    <t>HND</t>
  </si>
  <si>
    <t>HTI</t>
  </si>
  <si>
    <t>MEX</t>
  </si>
  <si>
    <t>NIC</t>
  </si>
  <si>
    <t>PAN</t>
  </si>
  <si>
    <t>PER</t>
  </si>
  <si>
    <t>PRY</t>
  </si>
  <si>
    <t>SLV</t>
  </si>
  <si>
    <t>URY</t>
  </si>
  <si>
    <t>VEN</t>
  </si>
  <si>
    <t>Cobertura de SRP1 por país</t>
  </si>
  <si>
    <t>Cobertura de SRP2 por país</t>
  </si>
  <si>
    <t>Cobertura de última campaña de seguimiento</t>
  </si>
  <si>
    <t>Número de dosis de Penta 1</t>
  </si>
  <si>
    <t>Número de dosis de SRP1</t>
  </si>
  <si>
    <t>Número de dosis de SRP2</t>
  </si>
  <si>
    <t>Fórmula tasa de deserción
 No. de dosis (SRP1 – SRP2)
________________________
   No. de dosis SRP1</t>
  </si>
  <si>
    <t>Fórmula tasa de deserción
 No. de dosis (Penta1 – SRP1)
________________________
   No. de dosis Penta1</t>
  </si>
  <si>
    <t>Presencia de población migrante, desplazados internos, barrios marginales o comunidades indígenas (Si/No)</t>
  </si>
  <si>
    <t>Presencia de gran afluencia de turistas o de destinos ecoturistas (Si/No)</t>
  </si>
  <si>
    <t>Presencia de problemas de seguridad y protección que dificulten la vacunación de rutina o la investigación epidemiológica de campo (p. ej., tráfico de drogas) (Si/No)</t>
  </si>
  <si>
    <t>Presencia de calamidades o desastres (Si/No)</t>
  </si>
  <si>
    <t>Acceso limitado a los servicios de salud debido a problemas de la topografía o transporte (Si/No)</t>
  </si>
  <si>
    <t>Presencia de comunidades fronterizas (Si/No)</t>
  </si>
  <si>
    <t>Presencia de áreas con alto tráfico urbano, carreteras importantes (en los países y entre ellos) o zonas limítrofes con grandes urbes (Si/No)</t>
  </si>
  <si>
    <t>Presencia de áreas con eventos masivos  (p. ej., comercio, ferias, mercados, eventos deportivos, eventos religiosos) (Si/No)</t>
  </si>
  <si>
    <t>Llene la tabla de datos debajo de acuerdo con los siguientes requisitos:</t>
  </si>
  <si>
    <t>El número y el orden de las columnas de origen deben coincidir con las columnas de destino.</t>
  </si>
  <si>
    <t>Los tipos de fuentes para los datos deben ser los indicados.</t>
  </si>
  <si>
    <r>
      <t>Preste especial atención a los</t>
    </r>
    <r>
      <rPr>
        <i/>
        <sz val="10"/>
        <rFont val="Calibri"/>
        <family val="2"/>
        <scheme val="minor"/>
      </rPr>
      <t xml:space="preserve"> "valores aceptados" para la "clasificación final", "sexo", "estado de vacunación" y "número de dosis de vacuna".</t>
    </r>
  </si>
  <si>
    <r>
      <t xml:space="preserve">No edite o modifique las </t>
    </r>
    <r>
      <rPr>
        <i/>
        <sz val="10"/>
        <rFont val="Calibri"/>
        <family val="2"/>
        <scheme val="minor"/>
      </rPr>
      <t>"columnas calculadas"</t>
    </r>
    <r>
      <rPr>
        <i/>
        <sz val="10"/>
        <color rgb="FFFF0000"/>
        <rFont val="Calibri"/>
        <family val="2"/>
        <scheme val="minor"/>
      </rPr>
      <t xml:space="preserve"> adicionales situadas a la derecha de la tabla de datos. </t>
    </r>
    <r>
      <rPr>
        <i/>
        <sz val="10"/>
        <rFont val="Calibri"/>
        <family val="2"/>
        <scheme val="minor"/>
      </rPr>
      <t>Contienen fórmulas basadas en las columnas de datos de casos.</t>
    </r>
  </si>
  <si>
    <r>
      <t>Al pegar los datos</t>
    </r>
    <r>
      <rPr>
        <i/>
        <sz val="10"/>
        <rFont val="Calibri"/>
        <family val="2"/>
        <scheme val="minor"/>
      </rPr>
      <t>, uuse la opción "pegar valores" para evitar las referencias a la hoja de cálculo externa.</t>
    </r>
  </si>
  <si>
    <t>Número</t>
  </si>
  <si>
    <t>Texto</t>
  </si>
  <si>
    <t>Texto o número</t>
  </si>
  <si>
    <t>Valores predefinidos</t>
  </si>
  <si>
    <t>DD/MM/AAAA</t>
  </si>
  <si>
    <t>Año (AAAA)</t>
  </si>
  <si>
    <t>Nivel subnacional</t>
  </si>
  <si>
    <t>Municipio</t>
  </si>
  <si>
    <t>Case ID</t>
  </si>
  <si>
    <t>Clasificación final</t>
  </si>
  <si>
    <t>Fecha de nacimiento</t>
  </si>
  <si>
    <t>Sexo</t>
  </si>
  <si>
    <t>Lugar de residencia</t>
  </si>
  <si>
    <t>Presencia de fiebre</t>
  </si>
  <si>
    <t>Fecha de inicio de exantema</t>
  </si>
  <si>
    <t>Estado de vacunación</t>
  </si>
  <si>
    <t>Número de dosis</t>
  </si>
  <si>
    <t>Fecha de notificación</t>
  </si>
  <si>
    <t>Fecha de investigación</t>
  </si>
  <si>
    <t>Fecha de obtención de muestra</t>
  </si>
  <si>
    <t>Fecha de recepción en laboratorio</t>
  </si>
  <si>
    <t>Fecha de la última vacunación</t>
  </si>
  <si>
    <t>Antecedente de viaje</t>
  </si>
  <si>
    <t>Year</t>
  </si>
  <si>
    <t>Admin2 geo codes</t>
  </si>
  <si>
    <t>Admin1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</si>
  <si>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</si>
  <si>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</si>
  <si>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t>Date of birth</t>
  </si>
  <si>
    <t>Sex</t>
  </si>
  <si>
    <r>
      <t xml:space="preserve">Place of </t>
    </r>
    <r>
      <rPr>
        <sz val="9"/>
        <color theme="0"/>
        <rFont val="Calibri (Body)"/>
      </rPr>
      <t>residence</t>
    </r>
  </si>
  <si>
    <t>Presence of fever</t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</si>
  <si>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</si>
  <si>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</si>
  <si>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</si>
  <si>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</si>
  <si>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</si>
  <si>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</si>
  <si>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</si>
  <si>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t>Date of last vaccination</t>
  </si>
  <si>
    <r>
      <t xml:space="preserve">Travel </t>
    </r>
    <r>
      <rPr>
        <sz val="9"/>
        <color theme="0"/>
        <rFont val="Calibri (Body)"/>
      </rPr>
      <t>history</t>
    </r>
  </si>
  <si>
    <t>Total</t>
  </si>
  <si>
    <t>Presencia de un equipo nacional de respuesta rápida capacitado (Si/No)</t>
  </si>
  <si>
    <t>Porcentaje de hospitales de nivel subnacional con personal capacitado para hacer triaje y aislar casos altamente sospechosos de sarampión y rubéola</t>
  </si>
  <si>
    <t xml:space="preserve">Tasa de notificación </t>
  </si>
  <si>
    <t xml:space="preserve">% de casos sospechosos con investigación adecuada </t>
  </si>
  <si>
    <t xml:space="preserve">% de casos sospechosos con muestra de suero adecuada </t>
  </si>
  <si>
    <t xml:space="preserve">% de muestras de suero recibidas en laboratorio en &lt;= 5 días </t>
  </si>
  <si>
    <t>% de casos sospechosos no vacunados o desconocido</t>
  </si>
  <si>
    <t>Final Classification</t>
  </si>
  <si>
    <t>Number Of Doses</t>
  </si>
  <si>
    <t>Vaccination Status</t>
  </si>
  <si>
    <t>Yes No</t>
  </si>
  <si>
    <t>Travel History</t>
  </si>
  <si>
    <t>Sarampion</t>
  </si>
  <si>
    <t>F</t>
  </si>
  <si>
    <t>Rubeola</t>
  </si>
  <si>
    <t>M</t>
  </si>
  <si>
    <t>Descartado</t>
  </si>
  <si>
    <t>Desconocido</t>
  </si>
  <si>
    <t>Pendiente</t>
  </si>
  <si>
    <t>No elegible</t>
  </si>
  <si>
    <t>Mas de 3</t>
  </si>
  <si>
    <t>SOC</t>
  </si>
  <si>
    <t>SOUTHERN CONE</t>
  </si>
  <si>
    <t>ARGENTINA</t>
  </si>
  <si>
    <t>AND</t>
  </si>
  <si>
    <t>ANDEAN</t>
  </si>
  <si>
    <t>BOLIVIA (PLURINATIONAL STATE OF)</t>
  </si>
  <si>
    <t>BRAZIL</t>
  </si>
  <si>
    <t>CHILE</t>
  </si>
  <si>
    <t>COLOMBIA</t>
  </si>
  <si>
    <t>CAP</t>
  </si>
  <si>
    <t>CENTRAL AMERICA</t>
  </si>
  <si>
    <t>COSTA RICA</t>
  </si>
  <si>
    <t>LAC</t>
  </si>
  <si>
    <t>LATIN CARRIBEAN</t>
  </si>
  <si>
    <t>CUBA</t>
  </si>
  <si>
    <t>DOMINICAN REPUBLIC</t>
  </si>
  <si>
    <t>ECUADOR</t>
  </si>
  <si>
    <t>GUATEMALA</t>
  </si>
  <si>
    <t>HONDURAS</t>
  </si>
  <si>
    <t>HAITI</t>
  </si>
  <si>
    <t>MEXICO</t>
  </si>
  <si>
    <t>NICARAGUA</t>
  </si>
  <si>
    <t>PANAMA</t>
  </si>
  <si>
    <t>PERU</t>
  </si>
  <si>
    <t>PARAGUAY</t>
  </si>
  <si>
    <t>EL SALVADOR</t>
  </si>
  <si>
    <t>URUGUAY</t>
  </si>
  <si>
    <t>VENEZUELA (BOLIVARIAN REPUBLIC OF)</t>
  </si>
  <si>
    <t>Casos Sospechosos</t>
  </si>
  <si>
    <t>MMR AGE ELEGIBLE</t>
  </si>
  <si>
    <t>SPECIMEN COLLECTED</t>
  </si>
  <si>
    <t>América</t>
  </si>
  <si>
    <t>CAR</t>
  </si>
  <si>
    <t>AIA</t>
  </si>
  <si>
    <t>NON-LATIN CARIBBEAN</t>
  </si>
  <si>
    <t>ANGUILLA</t>
  </si>
  <si>
    <t>ATG</t>
  </si>
  <si>
    <t>ANTIGUA AND BARBUDA</t>
  </si>
  <si>
    <t>ABW</t>
  </si>
  <si>
    <t>ARUBA</t>
  </si>
  <si>
    <t>BHS</t>
  </si>
  <si>
    <t>BAHAMAS</t>
  </si>
  <si>
    <t>BRB</t>
  </si>
  <si>
    <t>BARBADOS</t>
  </si>
  <si>
    <t>BLZ</t>
  </si>
  <si>
    <t>BELIZE</t>
  </si>
  <si>
    <t>BMU</t>
  </si>
  <si>
    <t>BERMUDA</t>
  </si>
  <si>
    <t>VGB</t>
  </si>
  <si>
    <t>BRITISH VIRGIN ISLANDS</t>
  </si>
  <si>
    <t>CYM</t>
  </si>
  <si>
    <t>CAYMAN ISLANDS</t>
  </si>
  <si>
    <t>CUW</t>
  </si>
  <si>
    <t>CURACAO</t>
  </si>
  <si>
    <t>DMA</t>
  </si>
  <si>
    <t>DOMINICA</t>
  </si>
  <si>
    <t>GRD</t>
  </si>
  <si>
    <t>GRENADA</t>
  </si>
  <si>
    <t>GUY</t>
  </si>
  <si>
    <t>GUYANA</t>
  </si>
  <si>
    <t>JAM</t>
  </si>
  <si>
    <t>JAMAICA</t>
  </si>
  <si>
    <t>MSR</t>
  </si>
  <si>
    <t>MONTSERRAT</t>
  </si>
  <si>
    <t>KNA</t>
  </si>
  <si>
    <t>SAINT KITTS AND NEVIS</t>
  </si>
  <si>
    <t>LCA</t>
  </si>
  <si>
    <t>SAINT LUCIA</t>
  </si>
  <si>
    <t>VCT</t>
  </si>
  <si>
    <t>SAINT VINCENT AND THE GRENADINES</t>
  </si>
  <si>
    <t>SUR</t>
  </si>
  <si>
    <t>SURINAME</t>
  </si>
  <si>
    <t>TTO</t>
  </si>
  <si>
    <t>TRINIDAD AND TOBAGO</t>
  </si>
  <si>
    <t>TCA</t>
  </si>
  <si>
    <t>TURKS AND CAICOS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</si>
</sst>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;\-#,###;&quot;-&quot;"/>
    <numFmt numFmtId="165" formatCode="0.0"/>
  </numFmts>
  <fonts count="31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6"/>
      <color rgb="FF00000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AEDFB"/>
        <bgColor rgb="FF000000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1" fillId="11" borderId="0" applyNumberFormat="0" applyBorder="0" applyAlignment="0" applyProtection="0"/>
    <xf numFmtId="0" fontId="21" fillId="12" borderId="0" applyNumberFormat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2" fillId="3" borderId="0" xfId="12" applyFont="1" applyAlignment="1" applyProtection="1">
      <alignment horizontal="center" vertical="center"/>
    </xf>
    <xf numFmtId="0" fontId="25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0" fillId="0" borderId="0" xfId="0" applyAlignment="1">
      <alignment horizontal="left"/>
    </xf>
    <xf numFmtId="0" fontId="4" fillId="10" borderId="1" xfId="0" applyFont="1" applyFill="1" applyBorder="1" applyAlignment="1">
      <alignment horizontal="center" vertical="top" wrapText="1"/>
    </xf>
    <xf numFmtId="0" fontId="22" fillId="3" borderId="1" xfId="12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  <protection locked="0"/>
    </xf>
    <xf numFmtId="0" fontId="4" fillId="11" borderId="1" xfId="16" applyFont="1" applyBorder="1" applyAlignment="1" applyProtection="1">
      <alignment horizontal="center" wrapText="1"/>
    </xf>
    <xf numFmtId="0" fontId="22" fillId="3" borderId="1" xfId="5" applyFont="1" applyBorder="1" applyProtection="1">
      <alignment horizontal="center" vertical="center" wrapText="1"/>
    </xf>
    <xf numFmtId="2" fontId="0" fillId="0" borderId="1" xfId="0" applyNumberFormat="1" applyBorder="1"/>
    <xf numFmtId="0" fontId="28" fillId="0" borderId="6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9" fillId="13" borderId="7" xfId="0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9" xfId="0" applyFont="1" applyBorder="1" applyAlignment="1">
      <alignment horizontal="center"/>
    </xf>
    <xf numFmtId="0" fontId="29" fillId="13" borderId="9" xfId="0" applyFont="1" applyFill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29" fillId="13" borderId="12" xfId="0" applyFont="1" applyFill="1" applyBorder="1" applyAlignment="1">
      <alignment horizontal="center"/>
    </xf>
    <xf numFmtId="0" fontId="29" fillId="13" borderId="6" xfId="0" applyFont="1" applyFill="1" applyBorder="1" applyAlignment="1">
      <alignment horizontal="center"/>
    </xf>
    <xf numFmtId="3" fontId="28" fillId="0" borderId="1" xfId="0" applyNumberFormat="1" applyFont="1" applyBorder="1"/>
    <xf numFmtId="3" fontId="28" fillId="0" borderId="11" xfId="0" applyNumberFormat="1" applyFont="1" applyBorder="1"/>
    <xf numFmtId="3" fontId="28" fillId="0" borderId="12" xfId="0" applyNumberFormat="1" applyFont="1" applyBorder="1"/>
    <xf numFmtId="3" fontId="28" fillId="0" borderId="6" xfId="0" applyNumberFormat="1" applyFont="1" applyBorder="1"/>
    <xf numFmtId="0" fontId="29" fillId="0" borderId="7" xfId="0" applyFont="1" applyBorder="1" applyAlignment="1">
      <alignment horizontal="center"/>
    </xf>
    <xf numFmtId="0" fontId="22" fillId="3" borderId="13" xfId="12" applyFont="1" applyBorder="1" applyAlignment="1" applyProtection="1">
      <alignment horizontal="center" vertical="center" wrapText="1"/>
    </xf>
    <xf numFmtId="165" fontId="0" fillId="10" borderId="1" xfId="0" applyNumberFormat="1" applyFill="1" applyBorder="1" applyAlignment="1">
      <alignment horizontal="center" wrapText="1"/>
    </xf>
    <xf numFmtId="0" fontId="28" fillId="0" borderId="1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9" borderId="11" xfId="0" quotePrefix="1" applyFill="1" applyBorder="1" applyAlignment="1" applyProtection="1">
      <alignment horizontal="center"/>
      <protection locked="0"/>
    </xf>
    <xf numFmtId="0" fontId="0" fillId="9" borderId="1" xfId="0" applyFill="1" applyBorder="1" applyAlignment="1" applyProtection="1">
      <alignment horizontal="center"/>
      <protection locked="0"/>
    </xf>
    <xf numFmtId="0" fontId="28" fillId="9" borderId="12" xfId="0" applyFont="1" applyFill="1" applyBorder="1" applyAlignment="1">
      <alignment horizontal="center"/>
    </xf>
    <xf numFmtId="0" fontId="0" fillId="9" borderId="0" xfId="0" applyFill="1" applyProtection="1"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</xf>
    <xf numFmtId="0" fontId="22" fillId="3" borderId="13" xfId="12" applyFont="1" applyBorder="1" applyAlignment="1" applyProtection="1">
      <alignment horizontal="center" vertical="center" wrapText="1"/>
    </xf>
    <xf numFmtId="0" fontId="22" fillId="3" borderId="12" xfId="12" applyFont="1" applyBorder="1" applyAlignment="1" applyProtection="1">
      <alignment horizontal="center" vertical="center" wrapText="1"/>
    </xf>
    <xf numFmtId="0" fontId="23" fillId="9" borderId="0" xfId="10" quotePrefix="1" applyNumberFormat="1" applyFont="1" applyBorder="1" applyAlignment="1">
      <alignment horizontal="left" vertical="top" wrapText="1"/>
    </xf>
    <xf numFmtId="0" fontId="12" fillId="9" borderId="5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5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4" fillId="9" borderId="5" xfId="10" quotePrefix="1" applyNumberFormat="1" applyFont="1" applyBorder="1" applyAlignment="1">
      <alignment horizontal="left" vertical="center" wrapText="1"/>
    </xf>
    <xf numFmtId="0" fontId="28" fillId="0" borderId="1" xfId="0" applyFont="1" applyBorder="1"/>
    <xf numFmtId="0" fontId="30" fillId="0" borderId="0" xfId="0" applyFont="1"/>
    <xf numFmtId="0" fontId="30" fillId="14" borderId="14" xfId="0" applyFont="1" applyFill="1" applyBorder="1" applyAlignment="1">
      <alignment horizontal="right" vertical="center"/>
    </xf>
    <xf numFmtId="1" fontId="0" fillId="0" borderId="1" xfId="0" applyNumberFormat="1" applyBorder="1" applyAlignment="1">
      <alignment horizontal="center"/>
    </xf>
    <xf numFmtId="1" fontId="28" fillId="0" borderId="1" xfId="0" applyNumberFormat="1" applyFont="1" applyBorder="1" applyAlignment="1">
      <alignment horizontal="center"/>
    </xf>
    <xf numFmtId="1" fontId="28" fillId="9" borderId="1" xfId="0" applyNumberFormat="1" applyFont="1" applyFill="1" applyBorder="1" applyAlignment="1">
      <alignment horizontal="center"/>
    </xf>
    <xf numFmtId="1" fontId="29" fillId="0" borderId="1" xfId="0" applyNumberFormat="1" applyFont="1" applyBorder="1" applyAlignment="1">
      <alignment horizontal="center"/>
    </xf>
    <xf numFmtId="1" fontId="0" fillId="0" borderId="1" xfId="0" applyNumberFormat="1" applyBorder="1" applyProtection="1">
      <protection locked="0"/>
    </xf>
    <xf numFmtId="1" fontId="29" fillId="9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 applyProtection="1">
      <alignment horizontal="center"/>
      <protection locked="0"/>
    </xf>
    <xf numFmtId="1" fontId="0" fillId="9" borderId="1" xfId="0" applyNumberFormat="1" applyFill="1" applyBorder="1" applyAlignment="1" applyProtection="1">
      <alignment horizontal="center"/>
      <protection locked="0"/>
    </xf>
    <xf numFmtId="0" fontId="28" fillId="0" borderId="13" xfId="0" applyFont="1" applyBorder="1" applyAlignment="1">
      <alignment horizontal="center"/>
    </xf>
    <xf numFmtId="0" fontId="28" fillId="9" borderId="13" xfId="0" applyFont="1" applyFill="1" applyBorder="1" applyAlignment="1">
      <alignment horizontal="center"/>
    </xf>
    <xf numFmtId="3" fontId="29" fillId="0" borderId="7" xfId="0" applyNumberFormat="1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0" fillId="9" borderId="1" xfId="0" applyFill="1" applyBorder="1" applyProtection="1">
      <protection locked="0"/>
    </xf>
  </cellXfs>
  <cellStyles count="18">
    <cellStyle name="40% - Accent4" xfId="16" builtinId="43"/>
    <cellStyle name="60% - Accent2" xfId="17" builtinId="36"/>
    <cellStyle name="ExternalData" xfId="1" xr:uid="{00000000-0005-0000-0000-000000000000}"/>
    <cellStyle name="Heading 1 2" xfId="9" xr:uid="{00000000-0005-0000-0000-000001000000}"/>
    <cellStyle name="Help" xfId="10" xr:uid="{00000000-0005-0000-0000-000002000000}"/>
    <cellStyle name="Hyperlink 2" xfId="8" xr:uid="{00000000-0005-0000-0000-000003000000}"/>
    <cellStyle name="MainHeader" xfId="12" xr:uid="{00000000-0005-0000-0000-000004000000}"/>
    <cellStyle name="Menu" xfId="13" xr:uid="{00000000-0005-0000-0000-000005000000}"/>
    <cellStyle name="Normal" xfId="0" builtinId="0"/>
    <cellStyle name="Normal 2" xfId="6" xr:uid="{00000000-0005-0000-0000-000007000000}"/>
    <cellStyle name="RiskCatAdmin1" xfId="2" xr:uid="{00000000-0005-0000-0000-000008000000}"/>
    <cellStyle name="RiskCatAverage" xfId="14" xr:uid="{00000000-0005-0000-0000-000009000000}"/>
    <cellStyle name="RiskCatDataInput" xfId="3" xr:uid="{00000000-0005-0000-0000-00000A000000}"/>
    <cellStyle name="RiskCatFormula" xfId="4" xr:uid="{00000000-0005-0000-0000-00000B000000}"/>
    <cellStyle name="RiskCatIndHeader" xfId="5" xr:uid="{00000000-0005-0000-0000-00000C000000}"/>
    <cellStyle name="RiskCatTableHeader" xfId="15" xr:uid="{00000000-0005-0000-0000-00000D000000}"/>
    <cellStyle name="StatusBar" xfId="11" xr:uid="{00000000-0005-0000-0000-00000E000000}"/>
    <cellStyle name="TableHeader" xfId="7" xr:uid="{00000000-0005-0000-0000-00000F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numFmt numFmtId="19" formatCode="m/d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19" formatCode="m/d/yy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-DOCS\MEASLES\2019\2019-Measles%20RA%20tool%20May%2021\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15" totalsRowCount="1" headerRowDxfId="49" totalsRowDxfId="48">
  <autoFilter ref="A13:S14" xr:uid="{00000000-0009-0000-0100-000011000000}"/>
  <tableColumns count="19">
    <tableColumn id="1" xr3:uid="{00000000-0010-0000-0000-000001000000}" name="Year" totalsRowLabel="Total" dataDxfId="47" totalsRowDxfId="46"/>
    <tableColumn id="5" xr3:uid="{4C1DC871-122F-2547-A47F-EC5462ED6F3E}" name="Admin2 geo codes" totalsRowDxfId="45"/>
    <tableColumn id="32" xr3:uid="{00000000-0010-0000-0000-000020000000}" name="Admin1" dataDxfId="44" totalsRowDxfId="43"/>
    <tableColumn id="2" xr3:uid="{00000000-0010-0000-0000-000002000000}" name="Reporting municipality" totalsRowFunction="count" dataDxfId="42" totalsRowDxfId="41"/>
    <tableColumn id="3" xr3:uid="{00000000-0010-0000-0000-000003000000}" name="Case ID" totalsRowFunction="count" totalsRow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7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sex" displayName="tbl_sex" ref="C1:C3" totalsRowShown="0">
  <autoFilter ref="C1:C3" xr:uid="{00000000-0009-0000-0100-000005000000}"/>
  <tableColumns count="1">
    <tableColumn id="1" xr3:uid="{00000000-0010-0000-08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9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A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B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C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zoomScale="150" workbookViewId="0">
      <selection activeCell="A13" sqref="A13"/>
    </sheetView>
  </sheetViews>
  <sheetFormatPr defaultColWidth="9.1796875" defaultRowHeight="14.5"/>
  <cols>
    <col min="1" max="1" width="70.453125" customWidth="1"/>
    <col min="2" max="2" width="19.81640625" style="5" customWidth="1"/>
    <col min="3" max="4" width="9.81640625" bestFit="1" customWidth="1"/>
  </cols>
  <sheetData>
    <row r="1" spans="1:2" ht="31" customHeight="1">
      <c r="A1" s="32" t="s">
        <v>0</v>
      </c>
      <c r="B1" s="32" t="s">
        <v>1</v>
      </c>
    </row>
    <row r="2" spans="1:2">
      <c r="A2" s="1" t="s">
        <v>2</v>
      </c>
      <c r="B2" s="4" t="s">
        <v>155</v>
      </c>
    </row>
    <row r="3" spans="1:2">
      <c r="A3" s="1" t="s">
        <v>3</v>
      </c>
      <c r="B3" s="4">
        <v>2024</v>
      </c>
    </row>
    <row r="4" spans="1:2">
      <c r="A4" s="1" t="s">
        <v>4</v>
      </c>
      <c r="B4" s="4" t="s">
        <v>5</v>
      </c>
    </row>
    <row r="5" spans="1:2">
      <c r="A5" s="1" t="s">
        <v>6</v>
      </c>
      <c r="B5" s="4">
        <v>2023</v>
      </c>
    </row>
    <row r="6" spans="1:2">
      <c r="A6" s="1" t="s">
        <v>7</v>
      </c>
      <c r="B6" s="4">
        <v>12</v>
      </c>
    </row>
    <row r="7" spans="1:2">
      <c r="A7" s="1" t="s">
        <v>8</v>
      </c>
      <c r="B7" s="4">
        <v>18</v>
      </c>
    </row>
    <row r="8" spans="1:2">
      <c r="A8" s="1" t="s">
        <v>9</v>
      </c>
      <c r="B8" s="4" t="s">
        <v>10</v>
      </c>
    </row>
    <row r="9" spans="1:2">
      <c r="A9" s="1" t="s">
        <v>11</v>
      </c>
      <c r="B9" s="4" t="s">
        <v>12</v>
      </c>
    </row>
  </sheetData>
  <dataValidations count="2">
    <dataValidation type="list" allowBlank="1" showInputMessage="1" showErrorMessage="1" sqref="B4 B8" xr:uid="{BC8AE798-00C5-0E4B-8395-6E37B36DDBB6}">
      <formula1>INDIRECT("tbl_Yes_No[Yes No]")</formula1>
    </dataValidation>
    <dataValidation type="list" allowBlank="1" showInputMessage="1" showErrorMessage="1" sqref="B9" xr:uid="{4991E7D1-54A9-1E4F-9E31-DE57C7D089FE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2"/>
  <sheetViews>
    <sheetView topLeftCell="A4" workbookViewId="0">
      <selection activeCell="A22" sqref="A22:F42"/>
    </sheetView>
  </sheetViews>
  <sheetFormatPr defaultColWidth="9.1796875" defaultRowHeight="14.5"/>
  <cols>
    <col min="1" max="2" width="13.81640625" style="27" customWidth="1"/>
    <col min="3" max="3" width="25.54296875" style="27" customWidth="1"/>
    <col min="4" max="4" width="24.453125" style="27" customWidth="1"/>
    <col min="5" max="5" width="20.453125" style="27" customWidth="1"/>
    <col min="6" max="6" width="27.81640625" style="27" customWidth="1"/>
    <col min="7" max="8" width="9.1796875" style="27"/>
    <col min="9" max="9" width="9.81640625" style="27" bestFit="1" customWidth="1"/>
    <col min="10" max="16384" width="9.1796875" style="27"/>
  </cols>
  <sheetData>
    <row r="1" spans="1:6" ht="45" customHeight="1">
      <c r="A1" s="36" t="s">
        <v>13</v>
      </c>
      <c r="B1" s="36" t="s">
        <v>14</v>
      </c>
      <c r="C1" s="39" t="s">
        <v>15</v>
      </c>
      <c r="D1" s="39" t="s">
        <v>16</v>
      </c>
      <c r="E1" s="39" t="s">
        <v>17</v>
      </c>
      <c r="F1" s="39" t="s">
        <v>18</v>
      </c>
    </row>
    <row r="2" spans="1:6">
      <c r="A2" t="s">
        <v>124</v>
      </c>
      <c r="B2" t="s">
        <v>19</v>
      </c>
      <c r="C2" t="s">
        <v>125</v>
      </c>
      <c r="D2" t="s">
        <v>126</v>
      </c>
      <c r="E2" s="43">
        <v>45696159</v>
      </c>
      <c r="F2" s="43">
        <v>3123228.753</v>
      </c>
    </row>
    <row r="3" spans="1:6">
      <c r="A3" t="s">
        <v>127</v>
      </c>
      <c r="B3" t="s">
        <v>20</v>
      </c>
      <c r="C3" t="s">
        <v>128</v>
      </c>
      <c r="D3" t="s">
        <v>129</v>
      </c>
      <c r="E3" s="43">
        <v>12413315</v>
      </c>
      <c r="F3" s="43">
        <v>1138583.46</v>
      </c>
    </row>
    <row r="4" spans="1:6">
      <c r="A4" t="s">
        <v>21</v>
      </c>
      <c r="B4" t="s">
        <v>21</v>
      </c>
      <c r="C4" t="s">
        <v>130</v>
      </c>
      <c r="D4" t="s">
        <v>130</v>
      </c>
      <c r="E4" s="43">
        <v>211998573</v>
      </c>
      <c r="F4" s="43">
        <v>9114834.9829999991</v>
      </c>
    </row>
    <row r="5" spans="1:6">
      <c r="A5" t="s">
        <v>124</v>
      </c>
      <c r="B5" t="s">
        <v>22</v>
      </c>
      <c r="C5" t="s">
        <v>125</v>
      </c>
      <c r="D5" t="s">
        <v>131</v>
      </c>
      <c r="E5" s="43">
        <v>19764771</v>
      </c>
      <c r="F5" s="43">
        <v>909611.86</v>
      </c>
    </row>
    <row r="6" spans="1:6">
      <c r="A6" t="s">
        <v>127</v>
      </c>
      <c r="B6" t="s">
        <v>23</v>
      </c>
      <c r="C6" t="s">
        <v>128</v>
      </c>
      <c r="D6" t="s">
        <v>132</v>
      </c>
      <c r="E6" s="43">
        <v>52886363</v>
      </c>
      <c r="F6" s="43">
        <v>1150064.807</v>
      </c>
    </row>
    <row r="7" spans="1:6">
      <c r="A7" t="s">
        <v>133</v>
      </c>
      <c r="B7" t="s">
        <v>24</v>
      </c>
      <c r="C7" t="s">
        <v>134</v>
      </c>
      <c r="D7" t="s">
        <v>135</v>
      </c>
      <c r="E7" s="43">
        <v>5129910</v>
      </c>
      <c r="F7" s="43">
        <v>51602.983999999997</v>
      </c>
    </row>
    <row r="8" spans="1:6">
      <c r="A8" t="s">
        <v>136</v>
      </c>
      <c r="B8" t="s">
        <v>25</v>
      </c>
      <c r="C8" t="s">
        <v>137</v>
      </c>
      <c r="D8" t="s">
        <v>138</v>
      </c>
      <c r="E8" s="43">
        <v>10979783</v>
      </c>
      <c r="F8" s="43">
        <v>116600.95699999999</v>
      </c>
    </row>
    <row r="9" spans="1:6">
      <c r="A9" t="s">
        <v>136</v>
      </c>
      <c r="B9" t="s">
        <v>26</v>
      </c>
      <c r="C9" t="s">
        <v>137</v>
      </c>
      <c r="D9" t="s">
        <v>139</v>
      </c>
      <c r="E9" s="43">
        <v>11427557</v>
      </c>
      <c r="F9" s="43">
        <v>48450.534</v>
      </c>
    </row>
    <row r="10" spans="1:6">
      <c r="A10" t="s">
        <v>127</v>
      </c>
      <c r="B10" t="s">
        <v>27</v>
      </c>
      <c r="C10" t="s">
        <v>128</v>
      </c>
      <c r="D10" t="s">
        <v>140</v>
      </c>
      <c r="E10" s="43">
        <v>18135478</v>
      </c>
      <c r="F10" s="43">
        <v>255858.46</v>
      </c>
    </row>
    <row r="11" spans="1:6">
      <c r="A11" t="s">
        <v>133</v>
      </c>
      <c r="B11" t="s">
        <v>28</v>
      </c>
      <c r="C11" t="s">
        <v>134</v>
      </c>
      <c r="D11" t="s">
        <v>141</v>
      </c>
      <c r="E11" s="43">
        <v>18406359</v>
      </c>
      <c r="F11" s="43">
        <v>109318.325</v>
      </c>
    </row>
    <row r="12" spans="1:6">
      <c r="A12" t="s">
        <v>133</v>
      </c>
      <c r="B12" t="s">
        <v>29</v>
      </c>
      <c r="C12" t="s">
        <v>134</v>
      </c>
      <c r="D12" t="s">
        <v>142</v>
      </c>
      <c r="E12" s="43">
        <v>10825703</v>
      </c>
      <c r="F12" s="43">
        <v>113740.012</v>
      </c>
    </row>
    <row r="13" spans="1:6">
      <c r="A13" t="s">
        <v>136</v>
      </c>
      <c r="B13" t="s">
        <v>30</v>
      </c>
      <c r="C13" t="s">
        <v>137</v>
      </c>
      <c r="D13" t="s">
        <v>143</v>
      </c>
      <c r="E13" s="43">
        <v>11772557</v>
      </c>
      <c r="F13" s="43">
        <v>26596.12</v>
      </c>
    </row>
    <row r="14" spans="1:6">
      <c r="A14" t="s">
        <v>31</v>
      </c>
      <c r="B14" t="s">
        <v>31</v>
      </c>
      <c r="C14" t="s">
        <v>144</v>
      </c>
      <c r="D14" t="s">
        <v>144</v>
      </c>
      <c r="E14" s="43">
        <v>130861007</v>
      </c>
      <c r="F14" s="43">
        <v>2041404.0209999999</v>
      </c>
    </row>
    <row r="15" spans="1:6">
      <c r="A15" t="s">
        <v>133</v>
      </c>
      <c r="B15" t="s">
        <v>32</v>
      </c>
      <c r="C15" t="s">
        <v>134</v>
      </c>
      <c r="D15" t="s">
        <v>145</v>
      </c>
      <c r="E15" s="43">
        <v>6916140</v>
      </c>
      <c r="F15" s="43">
        <v>121093.95299999999</v>
      </c>
    </row>
    <row r="16" spans="1:6">
      <c r="A16" t="s">
        <v>133</v>
      </c>
      <c r="B16" t="s">
        <v>33</v>
      </c>
      <c r="C16" t="s">
        <v>134</v>
      </c>
      <c r="D16" t="s">
        <v>146</v>
      </c>
      <c r="E16" s="43">
        <v>4515577</v>
      </c>
      <c r="F16" s="43">
        <v>75762.41</v>
      </c>
    </row>
    <row r="17" spans="1:6">
      <c r="A17" t="s">
        <v>127</v>
      </c>
      <c r="B17" t="s">
        <v>34</v>
      </c>
      <c r="C17" t="s">
        <v>128</v>
      </c>
      <c r="D17" t="s">
        <v>147</v>
      </c>
      <c r="E17" s="43">
        <v>34217848</v>
      </c>
      <c r="F17" s="43">
        <v>1320174.4839999999</v>
      </c>
    </row>
    <row r="18" spans="1:6">
      <c r="A18" t="s">
        <v>124</v>
      </c>
      <c r="B18" t="s">
        <v>35</v>
      </c>
      <c r="C18" t="s">
        <v>125</v>
      </c>
      <c r="D18" t="s">
        <v>148</v>
      </c>
      <c r="E18" s="43">
        <v>6929153</v>
      </c>
      <c r="F18" s="43">
        <v>433561.51500000001</v>
      </c>
    </row>
    <row r="19" spans="1:6">
      <c r="A19" t="s">
        <v>133</v>
      </c>
      <c r="B19" t="s">
        <v>36</v>
      </c>
      <c r="C19" t="s">
        <v>134</v>
      </c>
      <c r="D19" t="s">
        <v>149</v>
      </c>
      <c r="E19" s="43">
        <v>6338193</v>
      </c>
      <c r="F19" s="43">
        <v>20769.637999999999</v>
      </c>
    </row>
    <row r="20" spans="1:6">
      <c r="A20" t="s">
        <v>124</v>
      </c>
      <c r="B20" t="s">
        <v>37</v>
      </c>
      <c r="C20" t="s">
        <v>125</v>
      </c>
      <c r="D20" t="s">
        <v>150</v>
      </c>
      <c r="E20" s="43">
        <v>3386590</v>
      </c>
      <c r="F20" s="43">
        <v>199021.40299999999</v>
      </c>
    </row>
    <row r="21" spans="1:6">
      <c r="A21" t="s">
        <v>127</v>
      </c>
      <c r="B21" t="s">
        <v>38</v>
      </c>
      <c r="C21" t="s">
        <v>128</v>
      </c>
      <c r="D21" t="s">
        <v>151</v>
      </c>
      <c r="E21" s="43">
        <v>28405543</v>
      </c>
      <c r="F21" s="43">
        <v>927152.6</v>
      </c>
    </row>
    <row r="22" spans="1:6">
      <c r="A22" s="1" t="s">
        <v>156</v>
      </c>
      <c r="B22" s="1" t="s">
        <v>157</v>
      </c>
      <c r="C22" s="84" t="s">
        <v>158</v>
      </c>
      <c r="D22" s="84" t="s">
        <v>159</v>
      </c>
      <c r="E22">
        <v>15899</v>
      </c>
      <c r="F22" s="85">
        <v>84.263000000000005</v>
      </c>
    </row>
    <row r="23" spans="1:6">
      <c r="A23" s="1" t="s">
        <v>156</v>
      </c>
      <c r="B23" s="1" t="s">
        <v>160</v>
      </c>
      <c r="C23" s="84" t="s">
        <v>158</v>
      </c>
      <c r="D23" s="84" t="s">
        <v>161</v>
      </c>
      <c r="E23">
        <v>94298</v>
      </c>
      <c r="F23" s="85">
        <v>453.03699999999998</v>
      </c>
    </row>
    <row r="24" spans="1:6">
      <c r="A24" s="1" t="s">
        <v>156</v>
      </c>
      <c r="B24" s="1" t="s">
        <v>162</v>
      </c>
      <c r="C24" s="84" t="s">
        <v>158</v>
      </c>
      <c r="D24" s="84" t="s">
        <v>163</v>
      </c>
      <c r="E24">
        <v>106277</v>
      </c>
      <c r="F24" s="85">
        <v>183.26300000000001</v>
      </c>
    </row>
    <row r="25" spans="1:6">
      <c r="A25" s="1" t="s">
        <v>156</v>
      </c>
      <c r="B25" s="1" t="s">
        <v>164</v>
      </c>
      <c r="C25" s="84" t="s">
        <v>158</v>
      </c>
      <c r="D25" s="84" t="s">
        <v>165</v>
      </c>
      <c r="E25">
        <v>412623.5</v>
      </c>
      <c r="F25" s="85">
        <v>14153.614</v>
      </c>
    </row>
    <row r="26" spans="1:6">
      <c r="A26" s="1" t="s">
        <v>156</v>
      </c>
      <c r="B26" s="1" t="s">
        <v>166</v>
      </c>
      <c r="C26" s="84" t="s">
        <v>158</v>
      </c>
      <c r="D26" s="84" t="s">
        <v>167</v>
      </c>
      <c r="E26">
        <v>281995.5</v>
      </c>
      <c r="F26" s="85">
        <v>450.34899999999999</v>
      </c>
    </row>
    <row r="27" spans="1:6">
      <c r="A27" s="1" t="s">
        <v>156</v>
      </c>
      <c r="B27" s="1" t="s">
        <v>168</v>
      </c>
      <c r="C27" s="84" t="s">
        <v>158</v>
      </c>
      <c r="D27" s="84" t="s">
        <v>169</v>
      </c>
      <c r="E27">
        <v>410825</v>
      </c>
      <c r="F27" s="85">
        <v>23151.396000000001</v>
      </c>
    </row>
    <row r="28" spans="1:6">
      <c r="A28" s="1" t="s">
        <v>156</v>
      </c>
      <c r="B28" s="1" t="s">
        <v>170</v>
      </c>
      <c r="C28" s="84" t="s">
        <v>158</v>
      </c>
      <c r="D28" s="84" t="s">
        <v>171</v>
      </c>
      <c r="E28">
        <v>64069</v>
      </c>
      <c r="F28" s="85">
        <v>66.974000000000004</v>
      </c>
    </row>
    <row r="29" spans="1:6" ht="15" thickBot="1">
      <c r="A29" s="1" t="s">
        <v>156</v>
      </c>
      <c r="B29" s="1" t="s">
        <v>172</v>
      </c>
      <c r="C29" s="84" t="s">
        <v>158</v>
      </c>
      <c r="D29" s="84" t="s">
        <v>173</v>
      </c>
      <c r="E29">
        <v>31538</v>
      </c>
      <c r="F29" s="86">
        <v>172.94399999999999</v>
      </c>
    </row>
    <row r="30" spans="1:6">
      <c r="A30" s="1" t="s">
        <v>156</v>
      </c>
      <c r="B30" s="1" t="s">
        <v>174</v>
      </c>
      <c r="C30" s="84" t="s">
        <v>158</v>
      </c>
      <c r="D30" s="84" t="s">
        <v>175</v>
      </c>
      <c r="E30">
        <v>69310</v>
      </c>
      <c r="F30" s="85">
        <v>278.44499999999999</v>
      </c>
    </row>
    <row r="31" spans="1:6">
      <c r="A31" s="1" t="s">
        <v>156</v>
      </c>
      <c r="B31" s="1" t="s">
        <v>176</v>
      </c>
      <c r="C31" s="84" t="s">
        <v>158</v>
      </c>
      <c r="D31" s="84" t="s">
        <v>177</v>
      </c>
      <c r="E31">
        <v>192077</v>
      </c>
      <c r="F31" s="85">
        <v>451.78699999999998</v>
      </c>
    </row>
    <row r="32" spans="1:6">
      <c r="A32" s="1" t="s">
        <v>156</v>
      </c>
      <c r="B32" s="1" t="s">
        <v>178</v>
      </c>
      <c r="C32" s="84" t="s">
        <v>158</v>
      </c>
      <c r="D32" s="84" t="s">
        <v>179</v>
      </c>
      <c r="E32">
        <v>73040</v>
      </c>
      <c r="F32" s="85">
        <v>783.649</v>
      </c>
    </row>
    <row r="33" spans="1:6">
      <c r="A33" s="1" t="s">
        <v>156</v>
      </c>
      <c r="B33" s="1" t="s">
        <v>180</v>
      </c>
      <c r="C33" s="84" t="s">
        <v>158</v>
      </c>
      <c r="D33" s="84" t="s">
        <v>181</v>
      </c>
      <c r="E33">
        <v>126183.5</v>
      </c>
      <c r="F33" s="85">
        <v>374.22399999999999</v>
      </c>
    </row>
    <row r="34" spans="1:6" ht="15" thickBot="1">
      <c r="A34" s="1" t="s">
        <v>156</v>
      </c>
      <c r="B34" s="1" t="s">
        <v>182</v>
      </c>
      <c r="C34" s="84" t="s">
        <v>158</v>
      </c>
      <c r="D34" s="84" t="s">
        <v>183</v>
      </c>
      <c r="E34">
        <v>813834</v>
      </c>
      <c r="F34" s="86">
        <v>216013.486</v>
      </c>
    </row>
    <row r="35" spans="1:6" ht="15" thickBot="1">
      <c r="A35" s="1" t="s">
        <v>156</v>
      </c>
      <c r="B35" s="1" t="s">
        <v>184</v>
      </c>
      <c r="C35" s="84" t="s">
        <v>158</v>
      </c>
      <c r="D35" s="84" t="s">
        <v>185</v>
      </c>
      <c r="E35">
        <v>2825543.5</v>
      </c>
      <c r="F35" s="86">
        <v>10635.177</v>
      </c>
    </row>
    <row r="36" spans="1:6">
      <c r="A36" s="1" t="s">
        <v>156</v>
      </c>
      <c r="B36" s="31" t="s">
        <v>186</v>
      </c>
      <c r="C36" s="84" t="s">
        <v>158</v>
      </c>
      <c r="D36" s="84" t="s">
        <v>187</v>
      </c>
      <c r="E36">
        <v>4386.5</v>
      </c>
      <c r="F36" s="85">
        <v>104.678</v>
      </c>
    </row>
    <row r="37" spans="1:6">
      <c r="A37" s="1" t="s">
        <v>156</v>
      </c>
      <c r="B37" s="31" t="s">
        <v>188</v>
      </c>
      <c r="C37" s="84" t="s">
        <v>158</v>
      </c>
      <c r="D37" s="84" t="s">
        <v>189</v>
      </c>
      <c r="E37">
        <v>47755</v>
      </c>
      <c r="F37" s="85">
        <v>281.44600000000003</v>
      </c>
    </row>
    <row r="38" spans="1:6">
      <c r="A38" s="1" t="s">
        <v>156</v>
      </c>
      <c r="B38" s="31" t="s">
        <v>190</v>
      </c>
      <c r="C38" s="84" t="s">
        <v>158</v>
      </c>
      <c r="D38" s="84" t="s">
        <v>191</v>
      </c>
      <c r="E38">
        <v>180251</v>
      </c>
      <c r="F38" s="85">
        <v>617.74199999999996</v>
      </c>
    </row>
    <row r="39" spans="1:6" ht="15" thickBot="1">
      <c r="A39" s="1" t="s">
        <v>156</v>
      </c>
      <c r="B39" s="31" t="s">
        <v>192</v>
      </c>
      <c r="C39" s="84" t="s">
        <v>158</v>
      </c>
      <c r="D39" s="84" t="s">
        <v>193</v>
      </c>
      <c r="E39">
        <v>103698.5</v>
      </c>
      <c r="F39" s="86">
        <v>418.23500000000001</v>
      </c>
    </row>
    <row r="40" spans="1:6" ht="15" thickBot="1">
      <c r="A40" s="1" t="s">
        <v>156</v>
      </c>
      <c r="B40" s="31" t="s">
        <v>194</v>
      </c>
      <c r="C40" s="84" t="s">
        <v>158</v>
      </c>
      <c r="D40" s="84" t="s">
        <v>195</v>
      </c>
      <c r="E40">
        <v>623236.5</v>
      </c>
      <c r="F40" s="86">
        <v>151281.098</v>
      </c>
    </row>
    <row r="41" spans="1:6">
      <c r="A41" s="1" t="s">
        <v>156</v>
      </c>
      <c r="B41" s="31" t="s">
        <v>196</v>
      </c>
      <c r="C41" s="84" t="s">
        <v>158</v>
      </c>
      <c r="D41" s="84" t="s">
        <v>197</v>
      </c>
      <c r="E41">
        <v>1534937</v>
      </c>
      <c r="F41" s="85">
        <v>5293.1369999999997</v>
      </c>
    </row>
    <row r="42" spans="1:6">
      <c r="A42" s="1" t="s">
        <v>156</v>
      </c>
      <c r="B42" s="31" t="s">
        <v>198</v>
      </c>
      <c r="C42" s="84" t="s">
        <v>158</v>
      </c>
      <c r="D42" s="84" t="s">
        <v>199</v>
      </c>
      <c r="E42">
        <v>46061.5</v>
      </c>
      <c r="F42" s="85">
        <v>42.234999999999999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43"/>
  <sheetViews>
    <sheetView topLeftCell="A15" workbookViewId="0">
      <selection activeCell="A23" sqref="A23:O43"/>
    </sheetView>
  </sheetViews>
  <sheetFormatPr defaultColWidth="9.1796875" defaultRowHeight="14.5"/>
  <cols>
    <col min="1" max="2" width="10.81640625" style="27" customWidth="1"/>
    <col min="3" max="3" width="16.453125" style="27" bestFit="1" customWidth="1"/>
    <col min="4" max="4" width="27.26953125" style="27" customWidth="1"/>
    <col min="5" max="5" width="8.54296875" style="27" customWidth="1"/>
    <col min="6" max="6" width="7.81640625" style="27" customWidth="1"/>
    <col min="7" max="7" width="8.1796875" style="27" customWidth="1"/>
    <col min="8" max="8" width="7.81640625" style="27" customWidth="1"/>
    <col min="9" max="9" width="7.1796875" style="27" customWidth="1"/>
    <col min="10" max="11" width="8.1796875" style="27" customWidth="1"/>
    <col min="12" max="12" width="7.81640625" style="27" customWidth="1"/>
    <col min="13" max="14" width="7.453125" style="27" customWidth="1"/>
    <col min="15" max="15" width="16.54296875" style="27" customWidth="1"/>
    <col min="16" max="16384" width="9.1796875" style="27"/>
  </cols>
  <sheetData>
    <row r="1" spans="1:15" ht="61" customHeight="1">
      <c r="A1" s="73" t="s">
        <v>13</v>
      </c>
      <c r="B1" s="73" t="s">
        <v>14</v>
      </c>
      <c r="C1" s="75" t="s">
        <v>15</v>
      </c>
      <c r="D1" s="75" t="s">
        <v>16</v>
      </c>
      <c r="E1" s="74" t="s">
        <v>39</v>
      </c>
      <c r="F1" s="74"/>
      <c r="G1" s="74"/>
      <c r="H1" s="74"/>
      <c r="I1" s="74"/>
      <c r="J1" s="74" t="s">
        <v>40</v>
      </c>
      <c r="K1" s="74"/>
      <c r="L1" s="74"/>
      <c r="M1" s="74"/>
      <c r="N1" s="74"/>
      <c r="O1" s="74" t="s">
        <v>41</v>
      </c>
    </row>
    <row r="2" spans="1:15">
      <c r="A2" s="73"/>
      <c r="B2" s="73"/>
      <c r="C2" s="76"/>
      <c r="D2" s="76"/>
      <c r="E2" s="39">
        <f>'1-General'!$B$3-5</f>
        <v>2019</v>
      </c>
      <c r="F2" s="39">
        <f>'1-General'!$B$3-4</f>
        <v>2020</v>
      </c>
      <c r="G2" s="39">
        <f>'1-General'!$B$3-3</f>
        <v>2021</v>
      </c>
      <c r="H2" s="39">
        <f>'1-General'!$B$3-2</f>
        <v>2022</v>
      </c>
      <c r="I2" s="39">
        <f>'1-General'!$B$3-1</f>
        <v>2023</v>
      </c>
      <c r="J2" s="39">
        <f>'1-General'!$B$3-5</f>
        <v>2019</v>
      </c>
      <c r="K2" s="39">
        <f>'1-General'!$B$3-4</f>
        <v>2020</v>
      </c>
      <c r="L2" s="39">
        <f>'1-General'!$B$3-3</f>
        <v>2021</v>
      </c>
      <c r="M2" s="39">
        <f>'1-General'!$B$3-2</f>
        <v>2022</v>
      </c>
      <c r="N2" s="39">
        <f>'1-General'!$B$3-1</f>
        <v>2023</v>
      </c>
      <c r="O2" s="74"/>
    </row>
    <row r="3" spans="1:15">
      <c r="A3" t="s">
        <v>124</v>
      </c>
      <c r="B3" t="s">
        <v>19</v>
      </c>
      <c r="C3" t="s">
        <v>125</v>
      </c>
      <c r="D3" t="s">
        <v>126</v>
      </c>
      <c r="E3" s="44">
        <v>86</v>
      </c>
      <c r="F3" s="44">
        <v>77</v>
      </c>
      <c r="G3" s="44">
        <v>86</v>
      </c>
      <c r="H3" s="44">
        <v>85</v>
      </c>
      <c r="I3" s="44">
        <v>80</v>
      </c>
      <c r="J3" s="53">
        <v>84</v>
      </c>
      <c r="K3" s="54">
        <v>71</v>
      </c>
      <c r="L3" s="54">
        <v>79</v>
      </c>
      <c r="M3" s="54">
        <v>94</v>
      </c>
      <c r="N3" s="54">
        <v>54</v>
      </c>
      <c r="O3" s="66">
        <v>69</v>
      </c>
    </row>
    <row r="4" spans="1:15">
      <c r="A4" t="s">
        <v>127</v>
      </c>
      <c r="B4" t="s">
        <v>20</v>
      </c>
      <c r="C4" t="s">
        <v>128</v>
      </c>
      <c r="D4" t="s">
        <v>129</v>
      </c>
      <c r="E4" s="44">
        <v>79</v>
      </c>
      <c r="F4" s="44">
        <v>74</v>
      </c>
      <c r="G4" s="44">
        <v>75</v>
      </c>
      <c r="H4" s="44">
        <v>69</v>
      </c>
      <c r="I4" s="44">
        <v>68</v>
      </c>
      <c r="J4" s="55">
        <v>44</v>
      </c>
      <c r="K4" s="56">
        <v>46</v>
      </c>
      <c r="L4" s="56">
        <v>56</v>
      </c>
      <c r="M4" s="56">
        <v>49</v>
      </c>
      <c r="N4" s="56">
        <v>50</v>
      </c>
      <c r="O4" s="67">
        <v>65</v>
      </c>
    </row>
    <row r="5" spans="1:15">
      <c r="A5" t="s">
        <v>21</v>
      </c>
      <c r="B5" t="s">
        <v>21</v>
      </c>
      <c r="C5" t="s">
        <v>130</v>
      </c>
      <c r="D5" t="s">
        <v>130</v>
      </c>
      <c r="E5" s="44">
        <v>91</v>
      </c>
      <c r="F5" s="44">
        <v>79</v>
      </c>
      <c r="G5" s="44">
        <v>73</v>
      </c>
      <c r="H5" s="44">
        <v>81</v>
      </c>
      <c r="I5" s="44">
        <v>87</v>
      </c>
      <c r="J5" s="55">
        <v>54</v>
      </c>
      <c r="K5" s="56">
        <v>44</v>
      </c>
      <c r="L5" s="56">
        <v>46</v>
      </c>
      <c r="M5" s="56">
        <v>58</v>
      </c>
      <c r="N5" s="56">
        <v>64</v>
      </c>
      <c r="O5" s="67">
        <v>98</v>
      </c>
    </row>
    <row r="6" spans="1:15">
      <c r="A6" t="s">
        <v>124</v>
      </c>
      <c r="B6" t="s">
        <v>22</v>
      </c>
      <c r="C6" t="s">
        <v>125</v>
      </c>
      <c r="D6" t="s">
        <v>131</v>
      </c>
      <c r="E6" s="44">
        <v>95</v>
      </c>
      <c r="F6" s="44">
        <v>91</v>
      </c>
      <c r="G6" s="44">
        <v>92</v>
      </c>
      <c r="H6" s="44">
        <v>94</v>
      </c>
      <c r="I6" s="44">
        <v>94</v>
      </c>
      <c r="J6" s="55">
        <v>91</v>
      </c>
      <c r="K6" s="56">
        <v>83</v>
      </c>
      <c r="L6" s="56">
        <v>91</v>
      </c>
      <c r="M6" s="56">
        <v>81</v>
      </c>
      <c r="N6" s="56">
        <v>70</v>
      </c>
      <c r="O6" s="67">
        <v>49</v>
      </c>
    </row>
    <row r="7" spans="1:15">
      <c r="A7" t="s">
        <v>127</v>
      </c>
      <c r="B7" t="s">
        <v>23</v>
      </c>
      <c r="C7" t="s">
        <v>128</v>
      </c>
      <c r="D7" t="s">
        <v>132</v>
      </c>
      <c r="E7" s="44">
        <v>95</v>
      </c>
      <c r="F7" s="45">
        <v>91</v>
      </c>
      <c r="G7" s="45">
        <v>86</v>
      </c>
      <c r="H7" s="45">
        <v>88</v>
      </c>
      <c r="I7" s="45">
        <v>93</v>
      </c>
      <c r="J7" s="55">
        <v>89</v>
      </c>
      <c r="K7" s="56">
        <v>88</v>
      </c>
      <c r="L7" s="56">
        <v>86</v>
      </c>
      <c r="M7" s="56">
        <v>84</v>
      </c>
      <c r="N7" s="56">
        <v>84</v>
      </c>
      <c r="O7" s="67">
        <v>95</v>
      </c>
    </row>
    <row r="8" spans="1:15">
      <c r="A8" t="s">
        <v>133</v>
      </c>
      <c r="B8" t="s">
        <v>24</v>
      </c>
      <c r="C8" t="s">
        <v>134</v>
      </c>
      <c r="D8" t="s">
        <v>135</v>
      </c>
      <c r="E8" s="48">
        <v>95</v>
      </c>
      <c r="F8" s="46">
        <v>95</v>
      </c>
      <c r="G8" s="46">
        <v>89</v>
      </c>
      <c r="H8" s="46">
        <v>90</v>
      </c>
      <c r="I8" s="46">
        <v>93</v>
      </c>
      <c r="J8" s="57">
        <v>100</v>
      </c>
      <c r="K8" s="56">
        <v>81</v>
      </c>
      <c r="L8" s="56">
        <v>69</v>
      </c>
      <c r="M8" s="56">
        <v>75</v>
      </c>
      <c r="N8" s="56">
        <v>83</v>
      </c>
      <c r="O8" s="67">
        <v>85</v>
      </c>
    </row>
    <row r="9" spans="1:15">
      <c r="A9" t="s">
        <v>136</v>
      </c>
      <c r="B9" t="s">
        <v>25</v>
      </c>
      <c r="C9" t="s">
        <v>137</v>
      </c>
      <c r="D9" t="s">
        <v>138</v>
      </c>
      <c r="E9" s="48">
        <v>100</v>
      </c>
      <c r="F9" s="46">
        <v>98</v>
      </c>
      <c r="G9" s="46">
        <v>100</v>
      </c>
      <c r="H9" s="46">
        <v>100</v>
      </c>
      <c r="I9" s="46">
        <v>100</v>
      </c>
      <c r="J9" s="55">
        <v>100</v>
      </c>
      <c r="K9" s="56">
        <v>99</v>
      </c>
      <c r="L9" s="56">
        <v>100</v>
      </c>
      <c r="M9" s="56">
        <v>100</v>
      </c>
      <c r="N9" s="56">
        <v>99</v>
      </c>
      <c r="O9" s="67">
        <v>95</v>
      </c>
    </row>
    <row r="10" spans="1:15">
      <c r="A10" t="s">
        <v>136</v>
      </c>
      <c r="B10" t="s">
        <v>26</v>
      </c>
      <c r="C10" t="s">
        <v>137</v>
      </c>
      <c r="D10" t="s">
        <v>139</v>
      </c>
      <c r="E10" s="48">
        <v>96</v>
      </c>
      <c r="F10" s="46">
        <v>82</v>
      </c>
      <c r="G10" s="46">
        <v>88</v>
      </c>
      <c r="H10" s="47">
        <v>100</v>
      </c>
      <c r="I10" s="46">
        <v>94</v>
      </c>
      <c r="J10" s="55">
        <v>60</v>
      </c>
      <c r="K10" s="56">
        <v>55</v>
      </c>
      <c r="L10" s="56">
        <v>60</v>
      </c>
      <c r="M10" s="56">
        <v>87</v>
      </c>
      <c r="N10" s="56">
        <v>70</v>
      </c>
      <c r="O10" s="67">
        <v>98</v>
      </c>
    </row>
    <row r="11" spans="1:15">
      <c r="A11" t="s">
        <v>127</v>
      </c>
      <c r="B11" t="s">
        <v>27</v>
      </c>
      <c r="C11" t="s">
        <v>128</v>
      </c>
      <c r="D11" t="s">
        <v>140</v>
      </c>
      <c r="E11" s="48">
        <v>83</v>
      </c>
      <c r="F11" s="46">
        <v>81</v>
      </c>
      <c r="G11" s="46">
        <v>65</v>
      </c>
      <c r="H11" s="46">
        <v>74</v>
      </c>
      <c r="I11" s="46">
        <v>97</v>
      </c>
      <c r="J11" s="55">
        <v>76</v>
      </c>
      <c r="K11" s="56">
        <v>70</v>
      </c>
      <c r="L11" s="56">
        <v>58</v>
      </c>
      <c r="M11" s="56">
        <v>60</v>
      </c>
      <c r="N11" s="56">
        <v>81</v>
      </c>
      <c r="O11" s="67">
        <v>98</v>
      </c>
    </row>
    <row r="12" spans="1:15">
      <c r="A12" t="s">
        <v>133</v>
      </c>
      <c r="B12" t="s">
        <v>28</v>
      </c>
      <c r="C12" t="s">
        <v>134</v>
      </c>
      <c r="D12" t="s">
        <v>141</v>
      </c>
      <c r="E12" s="48">
        <v>90</v>
      </c>
      <c r="F12" s="46">
        <v>89</v>
      </c>
      <c r="G12" s="46">
        <v>88</v>
      </c>
      <c r="H12" s="46">
        <v>86</v>
      </c>
      <c r="I12" s="46">
        <v>88</v>
      </c>
      <c r="J12" s="55">
        <v>78</v>
      </c>
      <c r="K12" s="56">
        <v>79</v>
      </c>
      <c r="L12" s="56">
        <v>79</v>
      </c>
      <c r="M12" s="56">
        <v>71</v>
      </c>
      <c r="N12" s="56">
        <v>77</v>
      </c>
      <c r="O12" s="67">
        <v>91</v>
      </c>
    </row>
    <row r="13" spans="1:15">
      <c r="A13" t="s">
        <v>133</v>
      </c>
      <c r="B13" t="s">
        <v>29</v>
      </c>
      <c r="C13" t="s">
        <v>134</v>
      </c>
      <c r="D13" t="s">
        <v>142</v>
      </c>
      <c r="E13" s="49">
        <v>89</v>
      </c>
      <c r="F13" s="46">
        <v>82</v>
      </c>
      <c r="G13" s="46">
        <v>81</v>
      </c>
      <c r="H13" s="46">
        <v>77</v>
      </c>
      <c r="I13" s="46">
        <v>77</v>
      </c>
      <c r="J13" s="55">
        <v>85</v>
      </c>
      <c r="K13" s="56">
        <v>79</v>
      </c>
      <c r="L13" s="56">
        <v>75</v>
      </c>
      <c r="M13" s="56">
        <v>70</v>
      </c>
      <c r="N13" s="56">
        <v>74</v>
      </c>
      <c r="O13" s="67">
        <v>82</v>
      </c>
    </row>
    <row r="14" spans="1:15">
      <c r="A14" t="s">
        <v>136</v>
      </c>
      <c r="B14" t="s">
        <v>30</v>
      </c>
      <c r="C14" t="s">
        <v>137</v>
      </c>
      <c r="D14" t="s">
        <v>143</v>
      </c>
      <c r="E14" s="50">
        <v>84</v>
      </c>
      <c r="F14" s="46">
        <v>84</v>
      </c>
      <c r="G14" s="46">
        <v>73</v>
      </c>
      <c r="H14" s="46">
        <v>76</v>
      </c>
      <c r="I14" s="46">
        <v>94</v>
      </c>
      <c r="J14" s="55">
        <v>47</v>
      </c>
      <c r="K14" s="56">
        <v>46</v>
      </c>
      <c r="L14" s="56">
        <v>44</v>
      </c>
      <c r="M14" s="56">
        <v>46</v>
      </c>
      <c r="N14" s="56">
        <v>67</v>
      </c>
      <c r="O14" s="67">
        <v>95</v>
      </c>
    </row>
    <row r="15" spans="1:15">
      <c r="A15" t="s">
        <v>31</v>
      </c>
      <c r="B15" t="s">
        <v>31</v>
      </c>
      <c r="C15" t="s">
        <v>144</v>
      </c>
      <c r="D15" t="s">
        <v>144</v>
      </c>
      <c r="E15" s="50">
        <v>73</v>
      </c>
      <c r="F15" s="47">
        <v>100</v>
      </c>
      <c r="G15" s="47">
        <v>100</v>
      </c>
      <c r="H15" s="46">
        <v>86</v>
      </c>
      <c r="I15" s="46">
        <v>76</v>
      </c>
      <c r="J15" s="55">
        <v>73</v>
      </c>
      <c r="K15" s="56">
        <v>83</v>
      </c>
      <c r="L15" s="56">
        <v>97</v>
      </c>
      <c r="M15" s="56">
        <v>83</v>
      </c>
      <c r="N15" s="56">
        <v>74</v>
      </c>
      <c r="O15" s="67">
        <v>92</v>
      </c>
    </row>
    <row r="16" spans="1:15">
      <c r="A16" t="s">
        <v>133</v>
      </c>
      <c r="B16" t="s">
        <v>32</v>
      </c>
      <c r="C16" t="s">
        <v>134</v>
      </c>
      <c r="D16" t="s">
        <v>145</v>
      </c>
      <c r="E16" s="51">
        <v>100</v>
      </c>
      <c r="F16" s="47">
        <v>100</v>
      </c>
      <c r="G16" s="46">
        <v>100</v>
      </c>
      <c r="H16" s="47">
        <v>100</v>
      </c>
      <c r="I16" s="47">
        <v>100</v>
      </c>
      <c r="J16" s="55">
        <v>100</v>
      </c>
      <c r="K16" s="58">
        <v>100</v>
      </c>
      <c r="L16" s="56">
        <v>86</v>
      </c>
      <c r="M16" s="58">
        <v>100</v>
      </c>
      <c r="N16" s="56">
        <v>98</v>
      </c>
      <c r="O16" s="58">
        <v>100</v>
      </c>
    </row>
    <row r="17" spans="1:15">
      <c r="A17" t="s">
        <v>133</v>
      </c>
      <c r="B17" t="s">
        <v>33</v>
      </c>
      <c r="C17" t="s">
        <v>134</v>
      </c>
      <c r="D17" t="s">
        <v>146</v>
      </c>
      <c r="E17" s="50">
        <v>97</v>
      </c>
      <c r="F17" s="46">
        <v>80</v>
      </c>
      <c r="G17" s="46">
        <v>92</v>
      </c>
      <c r="H17" s="46">
        <v>87</v>
      </c>
      <c r="I17" s="46">
        <v>78</v>
      </c>
      <c r="J17" s="55">
        <v>97</v>
      </c>
      <c r="K17" s="56">
        <v>74</v>
      </c>
      <c r="L17" s="56">
        <v>75</v>
      </c>
      <c r="M17" s="56">
        <v>75</v>
      </c>
      <c r="N17" s="56">
        <v>73</v>
      </c>
      <c r="O17" s="67">
        <v>97</v>
      </c>
    </row>
    <row r="18" spans="1:15">
      <c r="A18" t="s">
        <v>127</v>
      </c>
      <c r="B18" t="s">
        <v>34</v>
      </c>
      <c r="C18" t="s">
        <v>128</v>
      </c>
      <c r="D18" t="s">
        <v>147</v>
      </c>
      <c r="E18" s="46">
        <v>85</v>
      </c>
      <c r="F18" s="52">
        <v>77</v>
      </c>
      <c r="G18" s="52">
        <v>78</v>
      </c>
      <c r="H18" s="52">
        <v>74</v>
      </c>
      <c r="I18" s="52">
        <v>84</v>
      </c>
      <c r="J18" s="55">
        <v>66</v>
      </c>
      <c r="K18" s="56">
        <v>52</v>
      </c>
      <c r="L18" s="56">
        <v>60</v>
      </c>
      <c r="M18" s="56">
        <v>54</v>
      </c>
      <c r="N18" s="56">
        <v>66</v>
      </c>
      <c r="O18" s="67">
        <v>92</v>
      </c>
    </row>
    <row r="19" spans="1:15">
      <c r="A19" t="s">
        <v>124</v>
      </c>
      <c r="B19" t="s">
        <v>35</v>
      </c>
      <c r="C19" t="s">
        <v>125</v>
      </c>
      <c r="D19" t="s">
        <v>148</v>
      </c>
      <c r="E19" s="46">
        <v>75</v>
      </c>
      <c r="F19" s="46">
        <v>68</v>
      </c>
      <c r="G19" s="46">
        <v>56</v>
      </c>
      <c r="H19" s="46">
        <v>42</v>
      </c>
      <c r="I19" s="47">
        <v>100</v>
      </c>
      <c r="J19" s="55">
        <v>71</v>
      </c>
      <c r="K19" s="56">
        <v>60</v>
      </c>
      <c r="L19" s="56">
        <v>55</v>
      </c>
      <c r="M19" s="56">
        <v>41</v>
      </c>
      <c r="N19" s="56">
        <v>63</v>
      </c>
      <c r="O19" s="67">
        <v>73</v>
      </c>
    </row>
    <row r="20" spans="1:15">
      <c r="A20" t="s">
        <v>133</v>
      </c>
      <c r="B20" t="s">
        <v>36</v>
      </c>
      <c r="C20" t="s">
        <v>134</v>
      </c>
      <c r="D20" t="s">
        <v>149</v>
      </c>
      <c r="E20" s="44">
        <v>96</v>
      </c>
      <c r="F20" s="44">
        <v>84</v>
      </c>
      <c r="G20" s="44">
        <v>97</v>
      </c>
      <c r="H20" s="44">
        <v>80</v>
      </c>
      <c r="I20" s="44">
        <v>100</v>
      </c>
      <c r="J20" s="57">
        <v>100</v>
      </c>
      <c r="K20" s="56">
        <v>66</v>
      </c>
      <c r="L20" s="56">
        <v>80</v>
      </c>
      <c r="M20" s="56">
        <v>72</v>
      </c>
      <c r="N20" s="56">
        <v>71</v>
      </c>
      <c r="O20" s="67">
        <v>90</v>
      </c>
    </row>
    <row r="21" spans="1:15">
      <c r="A21" t="s">
        <v>124</v>
      </c>
      <c r="B21" t="s">
        <v>37</v>
      </c>
      <c r="C21" t="s">
        <v>125</v>
      </c>
      <c r="D21" t="s">
        <v>150</v>
      </c>
      <c r="E21" s="44">
        <v>96</v>
      </c>
      <c r="F21" s="44">
        <v>95</v>
      </c>
      <c r="G21" s="44">
        <v>93</v>
      </c>
      <c r="H21" s="44">
        <v>96</v>
      </c>
      <c r="I21" s="44">
        <v>96</v>
      </c>
      <c r="J21" s="55">
        <v>99</v>
      </c>
      <c r="K21" s="56">
        <v>91</v>
      </c>
      <c r="L21" s="56">
        <v>82</v>
      </c>
      <c r="M21" s="56">
        <v>92</v>
      </c>
      <c r="N21" s="56">
        <v>90</v>
      </c>
      <c r="O21" s="71">
        <v>25</v>
      </c>
    </row>
    <row r="22" spans="1:15">
      <c r="A22" t="s">
        <v>127</v>
      </c>
      <c r="B22" t="s">
        <v>38</v>
      </c>
      <c r="C22" t="s">
        <v>128</v>
      </c>
      <c r="D22" t="s">
        <v>151</v>
      </c>
      <c r="E22" s="44">
        <v>93</v>
      </c>
      <c r="F22" s="44">
        <v>76</v>
      </c>
      <c r="G22" s="44">
        <v>68</v>
      </c>
      <c r="H22" s="44">
        <v>52</v>
      </c>
      <c r="I22" s="44">
        <v>68</v>
      </c>
      <c r="J22" s="55">
        <v>13</v>
      </c>
      <c r="K22" s="56">
        <v>28</v>
      </c>
      <c r="L22" s="56">
        <v>37</v>
      </c>
      <c r="M22" s="56">
        <v>30</v>
      </c>
      <c r="N22" s="56">
        <v>39</v>
      </c>
      <c r="O22" s="67">
        <v>88</v>
      </c>
    </row>
    <row r="23" spans="1:15">
      <c r="A23" s="1" t="s">
        <v>156</v>
      </c>
      <c r="B23" s="1" t="s">
        <v>157</v>
      </c>
      <c r="C23" s="84" t="s">
        <v>158</v>
      </c>
      <c r="D23" s="84" t="s">
        <v>159</v>
      </c>
      <c r="E23" s="87">
        <v>88</v>
      </c>
      <c r="F23" s="87">
        <v>80</v>
      </c>
      <c r="G23" s="87">
        <v>82</v>
      </c>
      <c r="H23" s="87">
        <v>86</v>
      </c>
      <c r="I23" s="88">
        <v>71</v>
      </c>
      <c r="J23" s="87">
        <v>68</v>
      </c>
      <c r="K23" s="87">
        <v>66</v>
      </c>
      <c r="L23" s="87">
        <v>65</v>
      </c>
      <c r="M23" s="87">
        <v>67</v>
      </c>
      <c r="N23" s="87">
        <v>71</v>
      </c>
      <c r="O23" s="89">
        <v>100</v>
      </c>
    </row>
    <row r="24" spans="1:15">
      <c r="A24" s="1" t="s">
        <v>156</v>
      </c>
      <c r="B24" s="1" t="s">
        <v>160</v>
      </c>
      <c r="C24" s="84" t="s">
        <v>158</v>
      </c>
      <c r="D24" s="84" t="s">
        <v>161</v>
      </c>
      <c r="E24" s="88">
        <v>97</v>
      </c>
      <c r="F24" s="88">
        <v>89</v>
      </c>
      <c r="G24" s="88">
        <v>85</v>
      </c>
      <c r="H24" s="88">
        <v>100</v>
      </c>
      <c r="I24" s="88">
        <v>94</v>
      </c>
      <c r="J24" s="90">
        <v>71</v>
      </c>
      <c r="K24" s="90">
        <v>78</v>
      </c>
      <c r="L24" s="90">
        <v>76</v>
      </c>
      <c r="M24" s="90">
        <v>100</v>
      </c>
      <c r="N24" s="91">
        <v>97</v>
      </c>
      <c r="O24" s="89">
        <v>100</v>
      </c>
    </row>
    <row r="25" spans="1:15">
      <c r="A25" s="1" t="s">
        <v>156</v>
      </c>
      <c r="B25" s="1" t="s">
        <v>162</v>
      </c>
      <c r="C25" s="84" t="s">
        <v>158</v>
      </c>
      <c r="D25" s="84" t="s">
        <v>163</v>
      </c>
      <c r="E25" s="88">
        <v>95</v>
      </c>
      <c r="F25" s="89">
        <v>0</v>
      </c>
      <c r="G25" s="88">
        <v>94</v>
      </c>
      <c r="H25" s="88">
        <v>92</v>
      </c>
      <c r="I25" s="88">
        <v>93</v>
      </c>
      <c r="J25" s="90">
        <v>85</v>
      </c>
      <c r="K25" s="92">
        <v>0</v>
      </c>
      <c r="L25" s="90">
        <v>76</v>
      </c>
      <c r="M25" s="90">
        <v>83</v>
      </c>
      <c r="N25" s="91">
        <v>81</v>
      </c>
      <c r="O25" s="89">
        <v>100</v>
      </c>
    </row>
    <row r="26" spans="1:15">
      <c r="A26" s="1" t="s">
        <v>156</v>
      </c>
      <c r="B26" s="1" t="s">
        <v>164</v>
      </c>
      <c r="C26" s="84" t="s">
        <v>158</v>
      </c>
      <c r="D26" s="84" t="s">
        <v>165</v>
      </c>
      <c r="E26" s="88">
        <v>83</v>
      </c>
      <c r="F26" s="88">
        <v>87</v>
      </c>
      <c r="G26" s="88">
        <v>82</v>
      </c>
      <c r="H26" s="88">
        <v>80</v>
      </c>
      <c r="I26" s="88">
        <v>86</v>
      </c>
      <c r="J26" s="90">
        <v>83</v>
      </c>
      <c r="K26" s="90">
        <v>83</v>
      </c>
      <c r="L26" s="90">
        <v>82</v>
      </c>
      <c r="M26" s="90">
        <v>65</v>
      </c>
      <c r="N26" s="91">
        <v>53</v>
      </c>
      <c r="O26" s="89">
        <v>100</v>
      </c>
    </row>
    <row r="27" spans="1:15">
      <c r="A27" s="1" t="s">
        <v>156</v>
      </c>
      <c r="B27" s="1" t="s">
        <v>166</v>
      </c>
      <c r="C27" s="84" t="s">
        <v>158</v>
      </c>
      <c r="D27" s="84" t="s">
        <v>167</v>
      </c>
      <c r="E27" s="88">
        <v>100</v>
      </c>
      <c r="F27" s="88">
        <v>89</v>
      </c>
      <c r="G27" s="88">
        <v>77</v>
      </c>
      <c r="H27" s="88">
        <v>85</v>
      </c>
      <c r="I27" s="88">
        <v>89</v>
      </c>
      <c r="J27" s="90">
        <v>85</v>
      </c>
      <c r="K27" s="90">
        <v>78</v>
      </c>
      <c r="L27" s="90">
        <v>70</v>
      </c>
      <c r="M27" s="90">
        <v>73</v>
      </c>
      <c r="N27" s="91">
        <v>76</v>
      </c>
      <c r="O27" s="89">
        <v>100</v>
      </c>
    </row>
    <row r="28" spans="1:15">
      <c r="A28" s="1" t="s">
        <v>156</v>
      </c>
      <c r="B28" s="1" t="s">
        <v>168</v>
      </c>
      <c r="C28" s="84" t="s">
        <v>158</v>
      </c>
      <c r="D28" s="84" t="s">
        <v>169</v>
      </c>
      <c r="E28" s="88">
        <v>96</v>
      </c>
      <c r="F28" s="88">
        <v>82</v>
      </c>
      <c r="G28" s="88">
        <v>79</v>
      </c>
      <c r="H28" s="88">
        <v>81</v>
      </c>
      <c r="I28" s="88">
        <v>93</v>
      </c>
      <c r="J28" s="90">
        <v>95</v>
      </c>
      <c r="K28" s="90">
        <v>87</v>
      </c>
      <c r="L28" s="90">
        <v>77</v>
      </c>
      <c r="M28" s="90">
        <v>77</v>
      </c>
      <c r="N28" s="90">
        <v>88</v>
      </c>
      <c r="O28" s="89">
        <v>100</v>
      </c>
    </row>
    <row r="29" spans="1:15">
      <c r="A29" s="1" t="s">
        <v>156</v>
      </c>
      <c r="B29" s="1" t="s">
        <v>170</v>
      </c>
      <c r="C29" s="84" t="s">
        <v>158</v>
      </c>
      <c r="D29" s="84" t="s">
        <v>171</v>
      </c>
      <c r="E29" s="88">
        <v>100</v>
      </c>
      <c r="F29" s="88">
        <v>99</v>
      </c>
      <c r="G29" s="88">
        <v>92</v>
      </c>
      <c r="H29" s="88">
        <v>85</v>
      </c>
      <c r="I29" s="88">
        <v>95</v>
      </c>
      <c r="J29" s="90">
        <v>100</v>
      </c>
      <c r="K29" s="90">
        <v>74</v>
      </c>
      <c r="L29" s="90">
        <v>65</v>
      </c>
      <c r="M29" s="90">
        <v>58</v>
      </c>
      <c r="N29" s="90">
        <v>75</v>
      </c>
      <c r="O29" s="89">
        <v>100</v>
      </c>
    </row>
    <row r="30" spans="1:15">
      <c r="A30" s="1" t="s">
        <v>156</v>
      </c>
      <c r="B30" s="1" t="s">
        <v>172</v>
      </c>
      <c r="C30" s="84" t="s">
        <v>158</v>
      </c>
      <c r="D30" s="84" t="s">
        <v>173</v>
      </c>
      <c r="E30" s="88">
        <v>84</v>
      </c>
      <c r="F30" s="88">
        <v>99</v>
      </c>
      <c r="G30" s="88">
        <v>83</v>
      </c>
      <c r="H30" s="88">
        <v>73</v>
      </c>
      <c r="I30" s="88">
        <v>86</v>
      </c>
      <c r="J30" s="90">
        <v>78</v>
      </c>
      <c r="K30" s="90">
        <v>97</v>
      </c>
      <c r="L30" s="90">
        <v>70</v>
      </c>
      <c r="M30" s="90">
        <v>78</v>
      </c>
      <c r="N30" s="90">
        <v>73</v>
      </c>
      <c r="O30" s="89">
        <v>100</v>
      </c>
    </row>
    <row r="31" spans="1:15">
      <c r="A31" s="1" t="s">
        <v>156</v>
      </c>
      <c r="B31" s="1" t="s">
        <v>174</v>
      </c>
      <c r="C31" s="84" t="s">
        <v>158</v>
      </c>
      <c r="D31" s="84" t="s">
        <v>175</v>
      </c>
      <c r="E31" s="89">
        <v>0</v>
      </c>
      <c r="F31" s="88">
        <v>82</v>
      </c>
      <c r="G31" s="88">
        <v>85</v>
      </c>
      <c r="H31" s="88">
        <v>92</v>
      </c>
      <c r="I31" s="88">
        <v>94</v>
      </c>
      <c r="J31" s="92">
        <v>0</v>
      </c>
      <c r="K31" s="90">
        <v>62</v>
      </c>
      <c r="L31" s="90">
        <v>68</v>
      </c>
      <c r="M31" s="90">
        <v>71</v>
      </c>
      <c r="N31" s="90">
        <v>86</v>
      </c>
      <c r="O31" s="89">
        <v>100</v>
      </c>
    </row>
    <row r="32" spans="1:15">
      <c r="A32" s="1" t="s">
        <v>156</v>
      </c>
      <c r="B32" s="1" t="s">
        <v>176</v>
      </c>
      <c r="C32" s="84" t="s">
        <v>158</v>
      </c>
      <c r="D32" s="84" t="s">
        <v>177</v>
      </c>
      <c r="E32" s="88">
        <v>92</v>
      </c>
      <c r="F32" s="89">
        <v>0</v>
      </c>
      <c r="G32" s="89">
        <v>0</v>
      </c>
      <c r="H32" s="89">
        <v>0</v>
      </c>
      <c r="I32" s="89">
        <v>0</v>
      </c>
      <c r="J32" s="92">
        <v>0</v>
      </c>
      <c r="K32" s="90">
        <v>78</v>
      </c>
      <c r="L32" s="92">
        <v>0</v>
      </c>
      <c r="M32" s="92">
        <v>0</v>
      </c>
      <c r="N32" s="92">
        <v>0</v>
      </c>
      <c r="O32" s="89">
        <v>100</v>
      </c>
    </row>
    <row r="33" spans="1:15">
      <c r="A33" s="1" t="s">
        <v>156</v>
      </c>
      <c r="B33" s="1" t="s">
        <v>178</v>
      </c>
      <c r="C33" s="84" t="s">
        <v>158</v>
      </c>
      <c r="D33" s="84" t="s">
        <v>179</v>
      </c>
      <c r="E33" s="88">
        <v>92</v>
      </c>
      <c r="F33" s="88">
        <v>92</v>
      </c>
      <c r="G33" s="88">
        <v>88</v>
      </c>
      <c r="H33" s="88">
        <v>83</v>
      </c>
      <c r="I33" s="88">
        <v>98</v>
      </c>
      <c r="J33" s="90">
        <v>92</v>
      </c>
      <c r="K33" s="90">
        <v>90</v>
      </c>
      <c r="L33" s="90">
        <v>87</v>
      </c>
      <c r="M33" s="90">
        <v>89</v>
      </c>
      <c r="N33" s="90">
        <v>99</v>
      </c>
      <c r="O33" s="89">
        <v>100</v>
      </c>
    </row>
    <row r="34" spans="1:15">
      <c r="A34" s="1" t="s">
        <v>156</v>
      </c>
      <c r="B34" s="1" t="s">
        <v>180</v>
      </c>
      <c r="C34" s="84" t="s">
        <v>158</v>
      </c>
      <c r="D34" s="84" t="s">
        <v>181</v>
      </c>
      <c r="E34" s="88">
        <v>94</v>
      </c>
      <c r="F34" s="88">
        <v>83</v>
      </c>
      <c r="G34" s="88">
        <v>70</v>
      </c>
      <c r="H34" s="88">
        <v>76</v>
      </c>
      <c r="I34" s="88">
        <v>82</v>
      </c>
      <c r="J34" s="90">
        <v>82</v>
      </c>
      <c r="K34" s="90">
        <v>79</v>
      </c>
      <c r="L34" s="90">
        <v>55</v>
      </c>
      <c r="M34" s="90">
        <v>68</v>
      </c>
      <c r="N34" s="90">
        <v>84</v>
      </c>
      <c r="O34" s="89">
        <v>100</v>
      </c>
    </row>
    <row r="35" spans="1:15">
      <c r="A35" s="1" t="s">
        <v>156</v>
      </c>
      <c r="B35" s="1" t="s">
        <v>182</v>
      </c>
      <c r="C35" s="84" t="s">
        <v>158</v>
      </c>
      <c r="D35" s="84" t="s">
        <v>183</v>
      </c>
      <c r="E35" s="88">
        <v>98</v>
      </c>
      <c r="F35" s="88">
        <v>100</v>
      </c>
      <c r="G35" s="88">
        <v>95</v>
      </c>
      <c r="H35" s="88">
        <v>100</v>
      </c>
      <c r="I35" s="88">
        <v>100</v>
      </c>
      <c r="J35" s="90">
        <v>92</v>
      </c>
      <c r="K35" s="90">
        <v>89</v>
      </c>
      <c r="L35" s="90">
        <v>85</v>
      </c>
      <c r="M35" s="90">
        <v>83</v>
      </c>
      <c r="N35" s="90">
        <v>99</v>
      </c>
      <c r="O35" s="89">
        <v>100</v>
      </c>
    </row>
    <row r="36" spans="1:15">
      <c r="A36" s="1" t="s">
        <v>156</v>
      </c>
      <c r="B36" s="1" t="s">
        <v>184</v>
      </c>
      <c r="C36" s="84" t="s">
        <v>158</v>
      </c>
      <c r="D36" s="84" t="s">
        <v>185</v>
      </c>
      <c r="E36" s="88">
        <v>94</v>
      </c>
      <c r="F36" s="88">
        <v>93</v>
      </c>
      <c r="G36" s="88">
        <v>88</v>
      </c>
      <c r="H36" s="88">
        <v>91</v>
      </c>
      <c r="I36" s="88">
        <v>93</v>
      </c>
      <c r="J36" s="90">
        <v>92</v>
      </c>
      <c r="K36" s="90">
        <v>89</v>
      </c>
      <c r="L36" s="90">
        <v>85</v>
      </c>
      <c r="M36" s="90">
        <v>83</v>
      </c>
      <c r="N36" s="90">
        <v>89</v>
      </c>
      <c r="O36" s="89">
        <v>100</v>
      </c>
    </row>
    <row r="37" spans="1:15">
      <c r="A37" s="1" t="s">
        <v>156</v>
      </c>
      <c r="B37" s="31" t="s">
        <v>186</v>
      </c>
      <c r="C37" s="84" t="s">
        <v>158</v>
      </c>
      <c r="D37" s="84" t="s">
        <v>187</v>
      </c>
      <c r="E37" s="88">
        <v>100</v>
      </c>
      <c r="F37" s="89">
        <v>0</v>
      </c>
      <c r="G37" s="88">
        <v>100</v>
      </c>
      <c r="H37" s="88">
        <v>100</v>
      </c>
      <c r="I37" s="88">
        <v>100</v>
      </c>
      <c r="J37" s="90">
        <v>98</v>
      </c>
      <c r="K37" s="92">
        <v>0</v>
      </c>
      <c r="L37" s="90">
        <v>84</v>
      </c>
      <c r="M37" s="90">
        <v>96</v>
      </c>
      <c r="N37" s="90">
        <v>98</v>
      </c>
      <c r="O37" s="89">
        <v>100</v>
      </c>
    </row>
    <row r="38" spans="1:15">
      <c r="A38" s="1" t="s">
        <v>156</v>
      </c>
      <c r="B38" s="31" t="s">
        <v>188</v>
      </c>
      <c r="C38" s="84" t="s">
        <v>158</v>
      </c>
      <c r="D38" s="84" t="s">
        <v>189</v>
      </c>
      <c r="E38" s="88">
        <v>97</v>
      </c>
      <c r="F38" s="88">
        <v>99</v>
      </c>
      <c r="G38" s="88">
        <v>96</v>
      </c>
      <c r="H38" s="88">
        <v>95</v>
      </c>
      <c r="I38" s="88">
        <v>95</v>
      </c>
      <c r="J38" s="90">
        <v>98</v>
      </c>
      <c r="K38" s="90">
        <v>99</v>
      </c>
      <c r="L38" s="90">
        <v>94</v>
      </c>
      <c r="M38" s="90">
        <v>93</v>
      </c>
      <c r="N38" s="90">
        <v>94</v>
      </c>
      <c r="O38" s="89">
        <v>100</v>
      </c>
    </row>
    <row r="39" spans="1:15">
      <c r="A39" s="1" t="s">
        <v>156</v>
      </c>
      <c r="B39" s="31" t="s">
        <v>190</v>
      </c>
      <c r="C39" s="84" t="s">
        <v>158</v>
      </c>
      <c r="D39" s="84" t="s">
        <v>191</v>
      </c>
      <c r="E39" s="88">
        <v>96</v>
      </c>
      <c r="F39" s="88">
        <v>89</v>
      </c>
      <c r="G39" s="88">
        <v>77</v>
      </c>
      <c r="H39" s="88">
        <v>81</v>
      </c>
      <c r="I39" s="88">
        <v>85</v>
      </c>
      <c r="J39" s="90">
        <v>75</v>
      </c>
      <c r="K39" s="90">
        <v>71</v>
      </c>
      <c r="L39" s="90">
        <v>66</v>
      </c>
      <c r="M39" s="90">
        <v>63</v>
      </c>
      <c r="N39" s="90">
        <v>83</v>
      </c>
      <c r="O39" s="89">
        <v>100</v>
      </c>
    </row>
    <row r="40" spans="1:15">
      <c r="A40" s="1" t="s">
        <v>156</v>
      </c>
      <c r="B40" s="31" t="s">
        <v>192</v>
      </c>
      <c r="C40" s="84" t="s">
        <v>158</v>
      </c>
      <c r="D40" s="84" t="s">
        <v>193</v>
      </c>
      <c r="E40" s="88">
        <v>100</v>
      </c>
      <c r="F40" s="88">
        <v>100</v>
      </c>
      <c r="G40" s="88">
        <v>96</v>
      </c>
      <c r="H40" s="89">
        <v>0</v>
      </c>
      <c r="I40" s="91">
        <v>90</v>
      </c>
      <c r="J40" s="93">
        <v>100</v>
      </c>
      <c r="K40" s="93">
        <v>100</v>
      </c>
      <c r="L40" s="93">
        <v>94</v>
      </c>
      <c r="M40" s="94">
        <v>0</v>
      </c>
      <c r="N40" s="91">
        <v>92</v>
      </c>
      <c r="O40" s="89">
        <v>100</v>
      </c>
    </row>
    <row r="41" spans="1:15">
      <c r="A41" s="1" t="s">
        <v>156</v>
      </c>
      <c r="B41" s="31" t="s">
        <v>194</v>
      </c>
      <c r="C41" s="84" t="s">
        <v>158</v>
      </c>
      <c r="D41" s="84" t="s">
        <v>195</v>
      </c>
      <c r="E41" s="88">
        <v>85</v>
      </c>
      <c r="F41" s="88">
        <v>66</v>
      </c>
      <c r="G41" s="88">
        <v>79</v>
      </c>
      <c r="H41" s="88">
        <v>95</v>
      </c>
      <c r="I41" s="91">
        <v>92</v>
      </c>
      <c r="J41" s="93">
        <v>43</v>
      </c>
      <c r="K41" s="93">
        <v>35</v>
      </c>
      <c r="L41" s="93">
        <v>58</v>
      </c>
      <c r="M41" s="93">
        <v>65</v>
      </c>
      <c r="N41" s="91">
        <v>66</v>
      </c>
      <c r="O41" s="89">
        <v>100</v>
      </c>
    </row>
    <row r="42" spans="1:15">
      <c r="A42" s="1" t="s">
        <v>156</v>
      </c>
      <c r="B42" s="31" t="s">
        <v>196</v>
      </c>
      <c r="C42" s="84" t="s">
        <v>158</v>
      </c>
      <c r="D42" s="84" t="s">
        <v>197</v>
      </c>
      <c r="E42" s="88">
        <v>99</v>
      </c>
      <c r="F42" s="88">
        <v>91</v>
      </c>
      <c r="G42" s="88">
        <v>93</v>
      </c>
      <c r="H42" s="88">
        <v>92</v>
      </c>
      <c r="I42" s="91">
        <v>90</v>
      </c>
      <c r="J42" s="93">
        <v>92</v>
      </c>
      <c r="K42" s="93">
        <v>90</v>
      </c>
      <c r="L42" s="93">
        <v>88</v>
      </c>
      <c r="M42" s="93">
        <v>92</v>
      </c>
      <c r="N42" s="91">
        <v>91</v>
      </c>
      <c r="O42" s="89">
        <v>100</v>
      </c>
    </row>
    <row r="43" spans="1:15">
      <c r="A43" s="1" t="s">
        <v>156</v>
      </c>
      <c r="B43" s="31" t="s">
        <v>198</v>
      </c>
      <c r="C43" s="84" t="s">
        <v>158</v>
      </c>
      <c r="D43" s="84" t="s">
        <v>199</v>
      </c>
      <c r="E43" s="88">
        <v>96</v>
      </c>
      <c r="F43" s="88">
        <v>95</v>
      </c>
      <c r="G43" s="88">
        <v>86</v>
      </c>
      <c r="H43" s="88">
        <v>94</v>
      </c>
      <c r="I43" s="91">
        <v>100</v>
      </c>
      <c r="J43" s="93">
        <v>88</v>
      </c>
      <c r="K43" s="93">
        <v>83</v>
      </c>
      <c r="L43" s="93">
        <v>80</v>
      </c>
      <c r="M43" s="93">
        <v>98</v>
      </c>
      <c r="N43" s="91">
        <v>96</v>
      </c>
      <c r="O43" s="89">
        <v>100</v>
      </c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43"/>
  <sheetViews>
    <sheetView zoomScaleNormal="100" workbookViewId="0">
      <selection activeCell="A23" sqref="A23:I43"/>
    </sheetView>
  </sheetViews>
  <sheetFormatPr defaultColWidth="9.1796875" defaultRowHeight="14.5"/>
  <cols>
    <col min="1" max="1" width="9.453125" style="27" customWidth="1"/>
    <col min="2" max="2" width="9.453125" style="27" bestFit="1" customWidth="1"/>
    <col min="3" max="3" width="16.453125" style="27" bestFit="1" customWidth="1"/>
    <col min="4" max="4" width="14.453125" style="27" customWidth="1"/>
    <col min="5" max="5" width="18.1796875" style="27" customWidth="1"/>
    <col min="6" max="6" width="15.81640625" style="27" customWidth="1"/>
    <col min="7" max="7" width="17" style="27" customWidth="1"/>
    <col min="8" max="8" width="32.1796875" style="27" customWidth="1"/>
    <col min="9" max="9" width="30" style="27" customWidth="1"/>
    <col min="10" max="16384" width="9.1796875" style="27"/>
  </cols>
  <sheetData>
    <row r="1" spans="1:9" ht="58" customHeight="1">
      <c r="A1" s="73" t="s">
        <v>13</v>
      </c>
      <c r="B1" s="73" t="s">
        <v>14</v>
      </c>
      <c r="C1" s="74" t="s">
        <v>15</v>
      </c>
      <c r="D1" s="74" t="s">
        <v>16</v>
      </c>
      <c r="E1" s="39" t="s">
        <v>42</v>
      </c>
      <c r="F1" s="39" t="s">
        <v>43</v>
      </c>
      <c r="G1" s="39" t="s">
        <v>44</v>
      </c>
      <c r="H1" s="38" t="s">
        <v>45</v>
      </c>
      <c r="I1" s="38" t="s">
        <v>46</v>
      </c>
    </row>
    <row r="2" spans="1:9">
      <c r="A2" s="73"/>
      <c r="B2" s="73"/>
      <c r="C2" s="74"/>
      <c r="D2" s="74"/>
      <c r="E2" s="39">
        <f>'1-General'!$B$3-1</f>
        <v>2023</v>
      </c>
      <c r="F2" s="39">
        <f>'1-General'!$B$3-1</f>
        <v>2023</v>
      </c>
      <c r="G2" s="40">
        <f>'1-General'!$B$3-1</f>
        <v>2023</v>
      </c>
      <c r="H2" s="41">
        <f>'1-General'!$B$3-1</f>
        <v>2023</v>
      </c>
      <c r="I2" s="41">
        <f>'1-General'!$B$3-1</f>
        <v>2023</v>
      </c>
    </row>
    <row r="3" spans="1:9" ht="20.25" customHeight="1">
      <c r="A3" t="s">
        <v>124</v>
      </c>
      <c r="B3" t="s">
        <v>19</v>
      </c>
      <c r="C3" t="s">
        <v>125</v>
      </c>
      <c r="D3" t="s">
        <v>126</v>
      </c>
      <c r="E3" s="59">
        <v>380518</v>
      </c>
      <c r="F3" s="60">
        <v>395860</v>
      </c>
      <c r="G3" s="60">
        <v>371275</v>
      </c>
      <c r="H3" s="65">
        <f t="shared" ref="H3:H8" si="0">IF(ISBLANK(F3),0,(F3-G3)/F3 * 100)</f>
        <v>6.2105289748901127</v>
      </c>
      <c r="I3" s="65">
        <f t="shared" ref="I3:I8" si="1">IF(ISBLANK(E3),0,(E3-F3)/E3 * 100)</f>
        <v>-4.031872342438465</v>
      </c>
    </row>
    <row r="4" spans="1:9">
      <c r="A4" t="s">
        <v>127</v>
      </c>
      <c r="B4" t="s">
        <v>20</v>
      </c>
      <c r="C4" t="s">
        <v>128</v>
      </c>
      <c r="D4" t="s">
        <v>129</v>
      </c>
      <c r="E4" s="61">
        <v>170472</v>
      </c>
      <c r="F4" s="62">
        <v>161103</v>
      </c>
      <c r="G4" s="62">
        <v>118940</v>
      </c>
      <c r="H4" s="65">
        <f>IF(ISBLANK(F4),0,(F4-G4)/F4 * 100)</f>
        <v>26.171455528450743</v>
      </c>
      <c r="I4" s="65">
        <f t="shared" si="1"/>
        <v>5.4959172180768689</v>
      </c>
    </row>
    <row r="5" spans="1:9">
      <c r="A5" t="s">
        <v>21</v>
      </c>
      <c r="B5" t="s">
        <v>21</v>
      </c>
      <c r="C5" t="s">
        <v>130</v>
      </c>
      <c r="D5" t="s">
        <v>130</v>
      </c>
      <c r="E5" s="61">
        <v>2136620</v>
      </c>
      <c r="F5" s="62">
        <v>2198815</v>
      </c>
      <c r="G5" s="62">
        <v>1610374</v>
      </c>
      <c r="H5" s="65">
        <f t="shared" si="0"/>
        <v>26.761733024379041</v>
      </c>
      <c r="I5" s="65">
        <f t="shared" si="1"/>
        <v>-2.9109060104276852</v>
      </c>
    </row>
    <row r="6" spans="1:9">
      <c r="A6" t="s">
        <v>124</v>
      </c>
      <c r="B6" t="s">
        <v>22</v>
      </c>
      <c r="C6" t="s">
        <v>125</v>
      </c>
      <c r="D6" t="s">
        <v>131</v>
      </c>
      <c r="E6" s="61">
        <v>175765</v>
      </c>
      <c r="F6" s="62">
        <v>175701</v>
      </c>
      <c r="G6" s="62">
        <v>136283</v>
      </c>
      <c r="H6" s="65">
        <f t="shared" si="0"/>
        <v>22.43470441261006</v>
      </c>
      <c r="I6" s="65">
        <f t="shared" si="1"/>
        <v>3.6412254999573297E-2</v>
      </c>
    </row>
    <row r="7" spans="1:9">
      <c r="A7" t="s">
        <v>127</v>
      </c>
      <c r="B7" t="s">
        <v>23</v>
      </c>
      <c r="C7" t="s">
        <v>128</v>
      </c>
      <c r="D7" t="s">
        <v>132</v>
      </c>
      <c r="E7" s="61">
        <v>539591</v>
      </c>
      <c r="F7" s="62">
        <v>575477</v>
      </c>
      <c r="G7" s="62">
        <v>520826</v>
      </c>
      <c r="H7" s="65">
        <f t="shared" si="0"/>
        <v>9.4966436538732211</v>
      </c>
      <c r="I7" s="65">
        <f t="shared" si="1"/>
        <v>-6.6505927637784916</v>
      </c>
    </row>
    <row r="8" spans="1:9">
      <c r="A8" t="s">
        <v>133</v>
      </c>
      <c r="B8" t="s">
        <v>24</v>
      </c>
      <c r="C8" t="s">
        <v>134</v>
      </c>
      <c r="D8" t="s">
        <v>135</v>
      </c>
      <c r="E8" s="61">
        <v>48513</v>
      </c>
      <c r="F8" s="62">
        <v>49364</v>
      </c>
      <c r="G8" s="62">
        <v>53617</v>
      </c>
      <c r="H8" s="65">
        <f t="shared" si="0"/>
        <v>-8.6155903087270076</v>
      </c>
      <c r="I8" s="65">
        <f t="shared" si="1"/>
        <v>-1.7541689856327172</v>
      </c>
    </row>
    <row r="9" spans="1:9">
      <c r="A9" t="s">
        <v>136</v>
      </c>
      <c r="B9" t="s">
        <v>25</v>
      </c>
      <c r="C9" t="s">
        <v>137</v>
      </c>
      <c r="D9" t="s">
        <v>138</v>
      </c>
      <c r="E9" s="61">
        <v>88685</v>
      </c>
      <c r="F9" s="62">
        <v>98297</v>
      </c>
      <c r="G9" s="62">
        <v>113723</v>
      </c>
      <c r="H9" s="65">
        <f t="shared" ref="H9:H43" si="2">IF(ISBLANK(F9),0,(F9-G9)/F9 * 100)</f>
        <v>-15.693256152273213</v>
      </c>
      <c r="I9" s="65">
        <f t="shared" ref="I9:I43" si="3">IF(ISBLANK(E9),0,(E9-F9)/E9 * 100)</f>
        <v>-10.838360489372498</v>
      </c>
    </row>
    <row r="10" spans="1:9">
      <c r="A10" t="s">
        <v>136</v>
      </c>
      <c r="B10" t="s">
        <v>26</v>
      </c>
      <c r="C10" t="s">
        <v>137</v>
      </c>
      <c r="D10" t="s">
        <v>139</v>
      </c>
      <c r="E10" s="61">
        <v>195408</v>
      </c>
      <c r="F10" s="62">
        <v>174902</v>
      </c>
      <c r="G10" s="62">
        <v>131401</v>
      </c>
      <c r="H10" s="65">
        <f t="shared" si="2"/>
        <v>24.871642405461344</v>
      </c>
      <c r="I10" s="65">
        <f t="shared" si="3"/>
        <v>10.493940882666012</v>
      </c>
    </row>
    <row r="11" spans="1:9">
      <c r="A11" t="s">
        <v>127</v>
      </c>
      <c r="B11" t="s">
        <v>27</v>
      </c>
      <c r="C11" t="s">
        <v>128</v>
      </c>
      <c r="D11" t="s">
        <v>140</v>
      </c>
      <c r="E11" s="61">
        <v>240075</v>
      </c>
      <c r="F11" s="62">
        <v>231960</v>
      </c>
      <c r="G11" s="62">
        <v>193500</v>
      </c>
      <c r="H11" s="65">
        <f t="shared" si="2"/>
        <v>16.580444904293845</v>
      </c>
      <c r="I11" s="65">
        <f t="shared" si="3"/>
        <v>3.3801936894720401</v>
      </c>
    </row>
    <row r="12" spans="1:9">
      <c r="A12" t="s">
        <v>133</v>
      </c>
      <c r="B12" t="s">
        <v>28</v>
      </c>
      <c r="C12" t="s">
        <v>134</v>
      </c>
      <c r="D12" t="s">
        <v>141</v>
      </c>
      <c r="E12" s="61">
        <v>324127</v>
      </c>
      <c r="F12" s="62">
        <v>304241</v>
      </c>
      <c r="G12" s="62">
        <v>265778</v>
      </c>
      <c r="H12" s="65">
        <f t="shared" si="2"/>
        <v>12.642280297527289</v>
      </c>
      <c r="I12" s="65">
        <f t="shared" si="3"/>
        <v>6.135249454689057</v>
      </c>
    </row>
    <row r="13" spans="1:9">
      <c r="A13" t="s">
        <v>133</v>
      </c>
      <c r="B13" t="s">
        <v>29</v>
      </c>
      <c r="C13" t="s">
        <v>134</v>
      </c>
      <c r="D13" t="s">
        <v>142</v>
      </c>
      <c r="E13" s="61">
        <v>148611</v>
      </c>
      <c r="F13" s="62">
        <v>154224</v>
      </c>
      <c r="G13" s="62">
        <v>147795</v>
      </c>
      <c r="H13" s="65">
        <f t="shared" si="2"/>
        <v>4.1686118892001245</v>
      </c>
      <c r="I13" s="65">
        <f t="shared" si="3"/>
        <v>-3.7769747865232053</v>
      </c>
    </row>
    <row r="14" spans="1:9">
      <c r="A14" t="s">
        <v>136</v>
      </c>
      <c r="B14" t="s">
        <v>30</v>
      </c>
      <c r="C14" t="s">
        <v>137</v>
      </c>
      <c r="D14" t="s">
        <v>143</v>
      </c>
      <c r="E14" s="61">
        <v>285731</v>
      </c>
      <c r="F14" s="62">
        <v>255474</v>
      </c>
      <c r="G14" s="62">
        <v>180153</v>
      </c>
      <c r="H14" s="65">
        <f t="shared" si="2"/>
        <v>29.482843655323048</v>
      </c>
      <c r="I14" s="65">
        <f t="shared" si="3"/>
        <v>10.589330524164337</v>
      </c>
    </row>
    <row r="15" spans="1:9">
      <c r="A15" t="s">
        <v>31</v>
      </c>
      <c r="B15" t="s">
        <v>31</v>
      </c>
      <c r="C15" t="s">
        <v>144</v>
      </c>
      <c r="D15" t="s">
        <v>144</v>
      </c>
      <c r="E15" s="61">
        <v>1602687</v>
      </c>
      <c r="F15" s="62">
        <v>1602017</v>
      </c>
      <c r="G15" s="62">
        <v>1599291</v>
      </c>
      <c r="H15" s="65">
        <f t="shared" si="2"/>
        <v>0.17016049143049045</v>
      </c>
      <c r="I15" s="65">
        <f t="shared" si="3"/>
        <v>4.1804794073952059E-2</v>
      </c>
    </row>
    <row r="16" spans="1:9">
      <c r="A16" t="s">
        <v>133</v>
      </c>
      <c r="B16" t="s">
        <v>32</v>
      </c>
      <c r="C16" t="s">
        <v>134</v>
      </c>
      <c r="D16" t="s">
        <v>145</v>
      </c>
      <c r="E16" s="61">
        <v>122790</v>
      </c>
      <c r="F16" s="62">
        <v>128200</v>
      </c>
      <c r="G16" s="62">
        <v>125090</v>
      </c>
      <c r="H16" s="65">
        <f t="shared" si="2"/>
        <v>2.4258970358814351</v>
      </c>
      <c r="I16" s="65">
        <f t="shared" si="3"/>
        <v>-4.4058962456226078</v>
      </c>
    </row>
    <row r="17" spans="1:9">
      <c r="A17" t="s">
        <v>133</v>
      </c>
      <c r="B17" t="s">
        <v>33</v>
      </c>
      <c r="C17" t="s">
        <v>134</v>
      </c>
      <c r="D17" t="s">
        <v>146</v>
      </c>
      <c r="E17" s="61">
        <v>52371</v>
      </c>
      <c r="F17" s="62">
        <v>57193</v>
      </c>
      <c r="G17" s="62">
        <v>53887</v>
      </c>
      <c r="H17" s="65">
        <f t="shared" si="2"/>
        <v>5.7804276747154377</v>
      </c>
      <c r="I17" s="65">
        <f t="shared" si="3"/>
        <v>-9.2073857669320809</v>
      </c>
    </row>
    <row r="18" spans="1:9">
      <c r="A18" t="s">
        <v>127</v>
      </c>
      <c r="B18" t="s">
        <v>34</v>
      </c>
      <c r="C18" t="s">
        <v>128</v>
      </c>
      <c r="D18" t="s">
        <v>147</v>
      </c>
      <c r="E18" s="61">
        <v>439778</v>
      </c>
      <c r="F18" s="62">
        <v>429612</v>
      </c>
      <c r="G18" s="62">
        <v>333891</v>
      </c>
      <c r="H18" s="65">
        <f t="shared" si="2"/>
        <v>22.280802212228711</v>
      </c>
      <c r="I18" s="65">
        <f t="shared" si="3"/>
        <v>2.3116208632537329</v>
      </c>
    </row>
    <row r="19" spans="1:9">
      <c r="A19" t="s">
        <v>124</v>
      </c>
      <c r="B19" t="s">
        <v>35</v>
      </c>
      <c r="C19" t="s">
        <v>125</v>
      </c>
      <c r="D19" t="s">
        <v>148</v>
      </c>
      <c r="E19" s="61">
        <v>95502</v>
      </c>
      <c r="F19" s="62">
        <v>101320</v>
      </c>
      <c r="G19" s="62">
        <v>63262</v>
      </c>
      <c r="H19" s="65">
        <f t="shared" si="2"/>
        <v>37.562179234109749</v>
      </c>
      <c r="I19" s="65">
        <f t="shared" si="3"/>
        <v>-6.0920190153085798</v>
      </c>
    </row>
    <row r="20" spans="1:9">
      <c r="A20" t="s">
        <v>133</v>
      </c>
      <c r="B20" t="s">
        <v>36</v>
      </c>
      <c r="C20" t="s">
        <v>134</v>
      </c>
      <c r="D20" t="s">
        <v>149</v>
      </c>
      <c r="E20" s="61">
        <v>72670</v>
      </c>
      <c r="F20" s="62">
        <v>75587</v>
      </c>
      <c r="G20" s="62">
        <v>54146</v>
      </c>
      <c r="H20" s="65">
        <f t="shared" si="2"/>
        <v>28.365988860518343</v>
      </c>
      <c r="I20" s="65">
        <f t="shared" si="3"/>
        <v>-4.0140360533920463</v>
      </c>
    </row>
    <row r="21" spans="1:9">
      <c r="A21" t="s">
        <v>124</v>
      </c>
      <c r="B21" t="s">
        <v>37</v>
      </c>
      <c r="C21" t="s">
        <v>125</v>
      </c>
      <c r="D21" t="s">
        <v>150</v>
      </c>
      <c r="E21" s="61">
        <v>31059</v>
      </c>
      <c r="F21" s="62">
        <v>31458</v>
      </c>
      <c r="G21" s="62">
        <v>29581</v>
      </c>
      <c r="H21" s="65">
        <f t="shared" si="2"/>
        <v>5.9666857397164472</v>
      </c>
      <c r="I21" s="65">
        <f t="shared" si="3"/>
        <v>-1.2846517917511833</v>
      </c>
    </row>
    <row r="22" spans="1:9">
      <c r="A22" t="s">
        <v>127</v>
      </c>
      <c r="B22" t="s">
        <v>38</v>
      </c>
      <c r="C22" t="s">
        <v>128</v>
      </c>
      <c r="D22" t="s">
        <v>151</v>
      </c>
      <c r="E22" s="61">
        <v>342855</v>
      </c>
      <c r="F22" s="62">
        <v>360732</v>
      </c>
      <c r="G22" s="62">
        <v>206906</v>
      </c>
      <c r="H22" s="65">
        <f t="shared" si="2"/>
        <v>42.642737544770078</v>
      </c>
      <c r="I22" s="65">
        <f t="shared" si="3"/>
        <v>-5.2141575884849276</v>
      </c>
    </row>
    <row r="23" spans="1:9">
      <c r="A23" s="1" t="s">
        <v>156</v>
      </c>
      <c r="B23" s="1" t="s">
        <v>157</v>
      </c>
      <c r="C23" s="84" t="s">
        <v>158</v>
      </c>
      <c r="D23" s="84" t="s">
        <v>159</v>
      </c>
      <c r="E23">
        <v>165</v>
      </c>
      <c r="F23">
        <v>111</v>
      </c>
      <c r="G23">
        <v>102</v>
      </c>
      <c r="H23" s="65">
        <f t="shared" si="2"/>
        <v>8.1081081081081088</v>
      </c>
      <c r="I23" s="65">
        <f t="shared" si="3"/>
        <v>32.727272727272727</v>
      </c>
    </row>
    <row r="24" spans="1:9">
      <c r="A24" s="1" t="s">
        <v>156</v>
      </c>
      <c r="B24" s="1" t="s">
        <v>160</v>
      </c>
      <c r="C24" s="84" t="s">
        <v>158</v>
      </c>
      <c r="D24" s="84" t="s">
        <v>161</v>
      </c>
      <c r="E24">
        <v>850</v>
      </c>
      <c r="F24">
        <v>809</v>
      </c>
      <c r="G24">
        <v>869</v>
      </c>
      <c r="H24" s="65">
        <f t="shared" si="2"/>
        <v>-7.4165636588380712</v>
      </c>
      <c r="I24" s="65">
        <f t="shared" si="3"/>
        <v>4.8235294117647056</v>
      </c>
    </row>
    <row r="25" spans="1:9">
      <c r="A25" s="1" t="s">
        <v>156</v>
      </c>
      <c r="B25" s="1" t="s">
        <v>162</v>
      </c>
      <c r="C25" s="84" t="s">
        <v>158</v>
      </c>
      <c r="D25" s="84" t="s">
        <v>163</v>
      </c>
      <c r="E25">
        <v>926</v>
      </c>
      <c r="F25">
        <v>973</v>
      </c>
      <c r="G25">
        <v>989</v>
      </c>
      <c r="H25" s="65">
        <f t="shared" si="2"/>
        <v>-1.644398766700925</v>
      </c>
      <c r="I25" s="65">
        <f t="shared" si="3"/>
        <v>-5.0755939524838016</v>
      </c>
    </row>
    <row r="26" spans="1:9">
      <c r="A26" s="1" t="s">
        <v>156</v>
      </c>
      <c r="B26" s="1" t="s">
        <v>164</v>
      </c>
      <c r="C26" s="84" t="s">
        <v>158</v>
      </c>
      <c r="D26" s="84" t="s">
        <v>165</v>
      </c>
      <c r="E26">
        <v>3346</v>
      </c>
      <c r="F26">
        <v>2957</v>
      </c>
      <c r="G26">
        <v>1806</v>
      </c>
      <c r="H26" s="65">
        <f t="shared" si="2"/>
        <v>38.924585728779171</v>
      </c>
      <c r="I26" s="65">
        <f t="shared" si="3"/>
        <v>11.625821876867901</v>
      </c>
    </row>
    <row r="27" spans="1:9">
      <c r="A27" s="1" t="s">
        <v>156</v>
      </c>
      <c r="B27" s="1" t="s">
        <v>166</v>
      </c>
      <c r="C27" s="84" t="s">
        <v>158</v>
      </c>
      <c r="D27" s="84" t="s">
        <v>167</v>
      </c>
      <c r="E27">
        <v>1984</v>
      </c>
      <c r="F27">
        <v>1903</v>
      </c>
      <c r="G27">
        <v>1611</v>
      </c>
      <c r="H27" s="65">
        <f t="shared" si="2"/>
        <v>15.34419337887546</v>
      </c>
      <c r="I27" s="65">
        <f t="shared" si="3"/>
        <v>4.0826612903225801</v>
      </c>
    </row>
    <row r="28" spans="1:9">
      <c r="A28" s="1" t="s">
        <v>156</v>
      </c>
      <c r="B28" s="1" t="s">
        <v>168</v>
      </c>
      <c r="C28" s="84" t="s">
        <v>158</v>
      </c>
      <c r="D28" s="84" t="s">
        <v>169</v>
      </c>
      <c r="E28">
        <v>5733</v>
      </c>
      <c r="F28">
        <v>6058</v>
      </c>
      <c r="G28">
        <v>5724</v>
      </c>
      <c r="H28" s="65">
        <f t="shared" si="2"/>
        <v>5.5133707494222515</v>
      </c>
      <c r="I28" s="65">
        <f t="shared" si="3"/>
        <v>-5.6689342403628125</v>
      </c>
    </row>
    <row r="29" spans="1:9">
      <c r="A29" s="1" t="s">
        <v>156</v>
      </c>
      <c r="B29" s="1" t="s">
        <v>170</v>
      </c>
      <c r="C29" s="84" t="s">
        <v>158</v>
      </c>
      <c r="D29" s="84" t="s">
        <v>171</v>
      </c>
      <c r="E29">
        <v>425</v>
      </c>
      <c r="F29">
        <v>427</v>
      </c>
      <c r="G29">
        <v>396</v>
      </c>
      <c r="H29" s="65">
        <f t="shared" si="2"/>
        <v>7.2599531615925059</v>
      </c>
      <c r="I29" s="65">
        <f t="shared" si="3"/>
        <v>-0.47058823529411759</v>
      </c>
    </row>
    <row r="30" spans="1:9">
      <c r="A30" s="1" t="s">
        <v>156</v>
      </c>
      <c r="B30" s="1" t="s">
        <v>172</v>
      </c>
      <c r="C30" s="84" t="s">
        <v>158</v>
      </c>
      <c r="D30" s="84" t="s">
        <v>173</v>
      </c>
      <c r="E30">
        <v>252</v>
      </c>
      <c r="F30">
        <v>276</v>
      </c>
      <c r="G30">
        <v>232</v>
      </c>
      <c r="H30" s="65">
        <f t="shared" si="2"/>
        <v>15.942028985507244</v>
      </c>
      <c r="I30" s="65">
        <f t="shared" si="3"/>
        <v>-9.5238095238095237</v>
      </c>
    </row>
    <row r="31" spans="1:9">
      <c r="A31" s="1" t="s">
        <v>156</v>
      </c>
      <c r="B31" s="1" t="s">
        <v>174</v>
      </c>
      <c r="C31" s="84" t="s">
        <v>158</v>
      </c>
      <c r="D31" s="84" t="s">
        <v>175</v>
      </c>
      <c r="E31">
        <v>804</v>
      </c>
      <c r="F31">
        <v>766</v>
      </c>
      <c r="G31">
        <v>698</v>
      </c>
      <c r="H31" s="65">
        <f t="shared" si="2"/>
        <v>8.8772845953002602</v>
      </c>
      <c r="I31" s="65">
        <f t="shared" si="3"/>
        <v>4.7263681592039797</v>
      </c>
    </row>
    <row r="32" spans="1:9">
      <c r="A32" s="1" t="s">
        <v>156</v>
      </c>
      <c r="B32" s="1" t="s">
        <v>176</v>
      </c>
      <c r="C32" s="84" t="s">
        <v>158</v>
      </c>
      <c r="D32" s="84" t="s">
        <v>177</v>
      </c>
      <c r="E32" s="61"/>
      <c r="F32" s="62"/>
      <c r="G32" s="62"/>
      <c r="H32" s="65">
        <f t="shared" si="2"/>
        <v>0</v>
      </c>
      <c r="I32" s="65">
        <f t="shared" si="3"/>
        <v>0</v>
      </c>
    </row>
    <row r="33" spans="1:9">
      <c r="A33" s="1" t="s">
        <v>156</v>
      </c>
      <c r="B33" s="1" t="s">
        <v>178</v>
      </c>
      <c r="C33" s="84" t="s">
        <v>158</v>
      </c>
      <c r="D33" s="84" t="s">
        <v>179</v>
      </c>
      <c r="E33">
        <v>650</v>
      </c>
      <c r="F33">
        <v>612</v>
      </c>
      <c r="G33">
        <v>738</v>
      </c>
      <c r="H33" s="65">
        <f t="shared" si="2"/>
        <v>-20.588235294117645</v>
      </c>
      <c r="I33" s="65">
        <f t="shared" si="3"/>
        <v>5.8461538461538458</v>
      </c>
    </row>
    <row r="34" spans="1:9">
      <c r="A34" s="1" t="s">
        <v>156</v>
      </c>
      <c r="B34" s="1" t="s">
        <v>180</v>
      </c>
      <c r="C34" s="84" t="s">
        <v>158</v>
      </c>
      <c r="D34" s="84" t="s">
        <v>181</v>
      </c>
      <c r="E34">
        <v>1370</v>
      </c>
      <c r="F34">
        <v>1213</v>
      </c>
      <c r="G34">
        <v>1242</v>
      </c>
      <c r="H34" s="65">
        <f t="shared" si="2"/>
        <v>-2.3907666941467438</v>
      </c>
      <c r="I34" s="65">
        <f t="shared" si="3"/>
        <v>11.459854014598541</v>
      </c>
    </row>
    <row r="35" spans="1:9">
      <c r="A35" s="1" t="s">
        <v>156</v>
      </c>
      <c r="B35" s="1" t="s">
        <v>182</v>
      </c>
      <c r="C35" s="84" t="s">
        <v>158</v>
      </c>
      <c r="D35" s="84" t="s">
        <v>183</v>
      </c>
      <c r="E35">
        <v>14676</v>
      </c>
      <c r="F35">
        <v>14654</v>
      </c>
      <c r="G35">
        <v>14029</v>
      </c>
      <c r="H35" s="65">
        <f t="shared" si="2"/>
        <v>4.2650470861198313</v>
      </c>
      <c r="I35" s="65">
        <f t="shared" si="3"/>
        <v>0.14990460615971654</v>
      </c>
    </row>
    <row r="36" spans="1:9">
      <c r="A36" s="1" t="s">
        <v>156</v>
      </c>
      <c r="B36" s="1" t="s">
        <v>184</v>
      </c>
      <c r="C36" s="84" t="s">
        <v>158</v>
      </c>
      <c r="D36" s="84" t="s">
        <v>185</v>
      </c>
      <c r="E36">
        <v>28760</v>
      </c>
      <c r="F36">
        <v>29905</v>
      </c>
      <c r="G36">
        <v>28747</v>
      </c>
      <c r="H36" s="65">
        <f t="shared" si="2"/>
        <v>3.8722621635178061</v>
      </c>
      <c r="I36" s="65">
        <f t="shared" si="3"/>
        <v>-3.9812239221140473</v>
      </c>
    </row>
    <row r="37" spans="1:9">
      <c r="A37" s="1" t="s">
        <v>156</v>
      </c>
      <c r="B37" s="31" t="s">
        <v>186</v>
      </c>
      <c r="C37" s="84" t="s">
        <v>158</v>
      </c>
      <c r="D37" s="84" t="s">
        <v>187</v>
      </c>
      <c r="E37">
        <v>30</v>
      </c>
      <c r="F37">
        <v>36</v>
      </c>
      <c r="G37">
        <v>45</v>
      </c>
      <c r="H37" s="65">
        <f t="shared" si="2"/>
        <v>-25</v>
      </c>
      <c r="I37" s="65">
        <f t="shared" si="3"/>
        <v>-20</v>
      </c>
    </row>
    <row r="38" spans="1:9">
      <c r="A38" s="1" t="s">
        <v>156</v>
      </c>
      <c r="B38" s="31" t="s">
        <v>188</v>
      </c>
      <c r="C38" s="84" t="s">
        <v>158</v>
      </c>
      <c r="D38" s="84" t="s">
        <v>189</v>
      </c>
      <c r="E38">
        <v>562</v>
      </c>
      <c r="F38">
        <v>543</v>
      </c>
      <c r="G38">
        <v>582</v>
      </c>
      <c r="H38" s="65">
        <f t="shared" si="2"/>
        <v>-7.1823204419889501</v>
      </c>
      <c r="I38" s="65">
        <f t="shared" si="3"/>
        <v>3.3807829181494666</v>
      </c>
    </row>
    <row r="39" spans="1:9">
      <c r="A39" s="1" t="s">
        <v>156</v>
      </c>
      <c r="B39" s="31" t="s">
        <v>190</v>
      </c>
      <c r="C39" s="84" t="s">
        <v>158</v>
      </c>
      <c r="D39" s="84" t="s">
        <v>191</v>
      </c>
      <c r="E39">
        <v>1683</v>
      </c>
      <c r="F39">
        <v>1472</v>
      </c>
      <c r="G39">
        <v>1348</v>
      </c>
      <c r="H39" s="65">
        <f t="shared" si="2"/>
        <v>8.4239130434782616</v>
      </c>
      <c r="I39" s="65">
        <f t="shared" si="3"/>
        <v>12.537136066547832</v>
      </c>
    </row>
    <row r="40" spans="1:9">
      <c r="A40" s="1" t="s">
        <v>156</v>
      </c>
      <c r="B40" s="31" t="s">
        <v>192</v>
      </c>
      <c r="C40" s="84" t="s">
        <v>158</v>
      </c>
      <c r="D40" s="84" t="s">
        <v>193</v>
      </c>
      <c r="E40"/>
      <c r="F40">
        <v>1161</v>
      </c>
      <c r="G40">
        <v>1249</v>
      </c>
      <c r="H40" s="65">
        <f t="shared" si="2"/>
        <v>-7.5796726959517651</v>
      </c>
      <c r="I40" s="65">
        <f t="shared" si="3"/>
        <v>0</v>
      </c>
    </row>
    <row r="41" spans="1:9">
      <c r="A41" s="1" t="s">
        <v>156</v>
      </c>
      <c r="B41" s="31" t="s">
        <v>194</v>
      </c>
      <c r="C41" s="84" t="s">
        <v>158</v>
      </c>
      <c r="D41" s="84" t="s">
        <v>195</v>
      </c>
      <c r="E41">
        <v>8485</v>
      </c>
      <c r="F41">
        <v>8313</v>
      </c>
      <c r="G41">
        <v>6639</v>
      </c>
      <c r="H41" s="65">
        <f t="shared" si="2"/>
        <v>20.137134608444605</v>
      </c>
      <c r="I41" s="65">
        <f t="shared" si="3"/>
        <v>2.027106658809664</v>
      </c>
    </row>
    <row r="42" spans="1:9">
      <c r="A42" s="1" t="s">
        <v>156</v>
      </c>
      <c r="B42" s="31" t="s">
        <v>196</v>
      </c>
      <c r="C42" s="84" t="s">
        <v>158</v>
      </c>
      <c r="D42" s="84" t="s">
        <v>197</v>
      </c>
      <c r="E42">
        <v>12006</v>
      </c>
      <c r="F42">
        <v>11836</v>
      </c>
      <c r="G42">
        <v>12560</v>
      </c>
      <c r="H42" s="65">
        <f t="shared" si="2"/>
        <v>-6.1169313957418048</v>
      </c>
      <c r="I42" s="65">
        <f t="shared" si="3"/>
        <v>1.415958687323005</v>
      </c>
    </row>
    <row r="43" spans="1:9">
      <c r="A43" s="1" t="s">
        <v>156</v>
      </c>
      <c r="B43" s="31" t="s">
        <v>198</v>
      </c>
      <c r="C43" s="84" t="s">
        <v>158</v>
      </c>
      <c r="D43" s="84" t="s">
        <v>199</v>
      </c>
      <c r="E43">
        <v>574</v>
      </c>
      <c r="F43">
        <v>532</v>
      </c>
      <c r="G43">
        <v>497</v>
      </c>
      <c r="H43" s="65">
        <f t="shared" si="2"/>
        <v>6.5789473684210522</v>
      </c>
      <c r="I43" s="65">
        <f t="shared" si="3"/>
        <v>7.3170731707317067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43"/>
  <sheetViews>
    <sheetView zoomScale="90" zoomScaleNormal="90" workbookViewId="0">
      <selection activeCell="A23" sqref="A23:L43"/>
    </sheetView>
  </sheetViews>
  <sheetFormatPr defaultColWidth="9.1796875" defaultRowHeight="14.5"/>
  <cols>
    <col min="1" max="2" width="12.54296875" style="27" customWidth="1"/>
    <col min="3" max="3" width="18.1796875" style="27" customWidth="1"/>
    <col min="4" max="4" width="25.54296875" style="27" customWidth="1"/>
    <col min="5" max="5" width="19.453125" style="27" customWidth="1"/>
    <col min="6" max="6" width="18.1796875" style="27" customWidth="1"/>
    <col min="7" max="7" width="24.81640625" style="27" customWidth="1"/>
    <col min="8" max="8" width="16.1796875" style="27" customWidth="1"/>
    <col min="9" max="9" width="20.1796875" style="27" customWidth="1"/>
    <col min="10" max="10" width="20" style="27" customWidth="1"/>
    <col min="11" max="11" width="19.1796875" style="27" customWidth="1"/>
    <col min="12" max="12" width="21.453125" style="27" customWidth="1"/>
    <col min="13" max="16" width="20.81640625" style="27" customWidth="1"/>
    <col min="17" max="16384" width="9.1796875" style="27"/>
  </cols>
  <sheetData>
    <row r="1" spans="1:12" ht="112.5" customHeight="1">
      <c r="A1" s="73" t="s">
        <v>13</v>
      </c>
      <c r="B1" s="73" t="s">
        <v>14</v>
      </c>
      <c r="C1" s="74" t="s">
        <v>15</v>
      </c>
      <c r="D1" s="74" t="s">
        <v>16</v>
      </c>
      <c r="E1" s="39" t="s">
        <v>47</v>
      </c>
      <c r="F1" s="39" t="s">
        <v>48</v>
      </c>
      <c r="G1" s="39" t="s">
        <v>49</v>
      </c>
      <c r="H1" s="39" t="s">
        <v>50</v>
      </c>
      <c r="I1" s="39" t="s">
        <v>51</v>
      </c>
      <c r="J1" s="39" t="s">
        <v>52</v>
      </c>
      <c r="K1" s="39" t="s">
        <v>53</v>
      </c>
      <c r="L1" s="39" t="s">
        <v>54</v>
      </c>
    </row>
    <row r="2" spans="1:12" ht="29.15" customHeight="1">
      <c r="A2" s="73"/>
      <c r="B2" s="73"/>
      <c r="C2" s="74"/>
      <c r="D2" s="74"/>
      <c r="E2" s="39">
        <f>'1-General'!$B$3-1</f>
        <v>2023</v>
      </c>
      <c r="F2" s="39">
        <f>'1-General'!$B$3-1</f>
        <v>2023</v>
      </c>
      <c r="G2" s="39">
        <f>'1-General'!$B$3-1</f>
        <v>2023</v>
      </c>
      <c r="H2" s="39">
        <f>'1-General'!$B$3-1</f>
        <v>2023</v>
      </c>
      <c r="I2" s="39">
        <f>'1-General'!$B$3-1</f>
        <v>2023</v>
      </c>
      <c r="J2" s="39">
        <f>'1-General'!$B$3-1</f>
        <v>2023</v>
      </c>
      <c r="K2" s="39">
        <f>'1-General'!$B$3-1</f>
        <v>2023</v>
      </c>
      <c r="L2" s="39">
        <f>'1-General'!$B$3-1</f>
        <v>2023</v>
      </c>
    </row>
    <row r="3" spans="1:12">
      <c r="A3" t="s">
        <v>124</v>
      </c>
      <c r="B3" t="s">
        <v>19</v>
      </c>
      <c r="C3" t="s">
        <v>125</v>
      </c>
      <c r="D3" t="s">
        <v>126</v>
      </c>
      <c r="E3" s="31" t="s">
        <v>5</v>
      </c>
      <c r="F3" s="31" t="s">
        <v>5</v>
      </c>
      <c r="G3" s="31" t="s">
        <v>5</v>
      </c>
      <c r="H3" s="31" t="s">
        <v>5</v>
      </c>
      <c r="I3" s="31" t="s">
        <v>5</v>
      </c>
      <c r="J3" s="31" t="s">
        <v>5</v>
      </c>
      <c r="K3" s="31" t="s">
        <v>5</v>
      </c>
      <c r="L3" s="31" t="s">
        <v>5</v>
      </c>
    </row>
    <row r="4" spans="1:12">
      <c r="A4" t="s">
        <v>127</v>
      </c>
      <c r="B4" t="s">
        <v>20</v>
      </c>
      <c r="C4" t="s">
        <v>128</v>
      </c>
      <c r="D4" t="s">
        <v>129</v>
      </c>
      <c r="E4" s="31" t="s">
        <v>5</v>
      </c>
      <c r="F4" s="31" t="s">
        <v>5</v>
      </c>
      <c r="G4" s="31" t="s">
        <v>5</v>
      </c>
      <c r="H4" s="31" t="s">
        <v>5</v>
      </c>
      <c r="I4" s="31" t="s">
        <v>5</v>
      </c>
      <c r="J4" s="31" t="s">
        <v>5</v>
      </c>
      <c r="K4" s="31" t="s">
        <v>5</v>
      </c>
      <c r="L4" s="31" t="s">
        <v>5</v>
      </c>
    </row>
    <row r="5" spans="1:12">
      <c r="A5" t="s">
        <v>21</v>
      </c>
      <c r="B5" t="s">
        <v>21</v>
      </c>
      <c r="C5" t="s">
        <v>130</v>
      </c>
      <c r="D5" t="s">
        <v>130</v>
      </c>
      <c r="E5" s="31" t="s">
        <v>5</v>
      </c>
      <c r="F5" s="31" t="s">
        <v>5</v>
      </c>
      <c r="G5" s="31" t="s">
        <v>5</v>
      </c>
      <c r="H5" s="31" t="s">
        <v>5</v>
      </c>
      <c r="I5" s="31" t="s">
        <v>5</v>
      </c>
      <c r="J5" s="31" t="s">
        <v>5</v>
      </c>
      <c r="K5" s="31" t="s">
        <v>5</v>
      </c>
      <c r="L5" s="31" t="s">
        <v>5</v>
      </c>
    </row>
    <row r="6" spans="1:12">
      <c r="A6" t="s">
        <v>124</v>
      </c>
      <c r="B6" t="s">
        <v>22</v>
      </c>
      <c r="C6" t="s">
        <v>125</v>
      </c>
      <c r="D6" t="s">
        <v>131</v>
      </c>
      <c r="E6" s="31" t="s">
        <v>5</v>
      </c>
      <c r="F6" s="31" t="s">
        <v>5</v>
      </c>
      <c r="G6" s="31" t="s">
        <v>5</v>
      </c>
      <c r="H6" s="31" t="s">
        <v>5</v>
      </c>
      <c r="I6" s="31" t="s">
        <v>5</v>
      </c>
      <c r="J6" s="31" t="s">
        <v>5</v>
      </c>
      <c r="K6" s="31" t="s">
        <v>5</v>
      </c>
      <c r="L6" s="31" t="s">
        <v>5</v>
      </c>
    </row>
    <row r="7" spans="1:12">
      <c r="A7" t="s">
        <v>127</v>
      </c>
      <c r="B7" t="s">
        <v>23</v>
      </c>
      <c r="C7" t="s">
        <v>128</v>
      </c>
      <c r="D7" t="s">
        <v>132</v>
      </c>
      <c r="E7" s="31" t="s">
        <v>5</v>
      </c>
      <c r="F7" s="31" t="s">
        <v>5</v>
      </c>
      <c r="G7" s="31" t="s">
        <v>5</v>
      </c>
      <c r="H7" s="31" t="s">
        <v>5</v>
      </c>
      <c r="I7" s="31" t="s">
        <v>5</v>
      </c>
      <c r="J7" s="31" t="s">
        <v>5</v>
      </c>
      <c r="K7" s="31" t="s">
        <v>5</v>
      </c>
      <c r="L7" s="31" t="s">
        <v>5</v>
      </c>
    </row>
    <row r="8" spans="1:12">
      <c r="A8" t="s">
        <v>133</v>
      </c>
      <c r="B8" t="s">
        <v>24</v>
      </c>
      <c r="C8" t="s">
        <v>134</v>
      </c>
      <c r="D8" t="s">
        <v>135</v>
      </c>
      <c r="E8" s="31" t="s">
        <v>5</v>
      </c>
      <c r="F8" s="31" t="s">
        <v>5</v>
      </c>
      <c r="G8" s="31" t="s">
        <v>5</v>
      </c>
      <c r="H8" s="31" t="s">
        <v>5</v>
      </c>
      <c r="I8" s="31" t="s">
        <v>5</v>
      </c>
      <c r="J8" s="31" t="s">
        <v>5</v>
      </c>
      <c r="K8" s="31" t="s">
        <v>5</v>
      </c>
      <c r="L8" s="31" t="s">
        <v>5</v>
      </c>
    </row>
    <row r="9" spans="1:12">
      <c r="A9" t="s">
        <v>136</v>
      </c>
      <c r="B9" t="s">
        <v>25</v>
      </c>
      <c r="C9" t="s">
        <v>137</v>
      </c>
      <c r="D9" t="s">
        <v>138</v>
      </c>
      <c r="E9" s="31" t="s">
        <v>5</v>
      </c>
      <c r="F9" s="31" t="s">
        <v>5</v>
      </c>
      <c r="G9" s="31" t="s">
        <v>5</v>
      </c>
      <c r="H9" s="31" t="s">
        <v>5</v>
      </c>
      <c r="I9" s="31" t="s">
        <v>5</v>
      </c>
      <c r="J9" s="31" t="s">
        <v>5</v>
      </c>
      <c r="K9" s="31" t="s">
        <v>5</v>
      </c>
      <c r="L9" s="31" t="s">
        <v>5</v>
      </c>
    </row>
    <row r="10" spans="1:12">
      <c r="A10" t="s">
        <v>136</v>
      </c>
      <c r="B10" t="s">
        <v>26</v>
      </c>
      <c r="C10" t="s">
        <v>137</v>
      </c>
      <c r="D10" t="s">
        <v>139</v>
      </c>
      <c r="E10" s="31" t="s">
        <v>5</v>
      </c>
      <c r="F10" s="31" t="s">
        <v>5</v>
      </c>
      <c r="G10" s="31" t="s">
        <v>5</v>
      </c>
      <c r="H10" s="31" t="s">
        <v>5</v>
      </c>
      <c r="I10" s="31" t="s">
        <v>5</v>
      </c>
      <c r="J10" s="31" t="s">
        <v>5</v>
      </c>
      <c r="K10" s="31" t="s">
        <v>5</v>
      </c>
      <c r="L10" s="31" t="s">
        <v>5</v>
      </c>
    </row>
    <row r="11" spans="1:12">
      <c r="A11" t="s">
        <v>127</v>
      </c>
      <c r="B11" t="s">
        <v>27</v>
      </c>
      <c r="C11" t="s">
        <v>128</v>
      </c>
      <c r="D11" t="s">
        <v>140</v>
      </c>
      <c r="E11" s="31" t="s">
        <v>5</v>
      </c>
      <c r="F11" s="31" t="s">
        <v>5</v>
      </c>
      <c r="G11" s="31" t="s">
        <v>5</v>
      </c>
      <c r="H11" s="31" t="s">
        <v>5</v>
      </c>
      <c r="I11" s="31" t="s">
        <v>5</v>
      </c>
      <c r="J11" s="31" t="s">
        <v>5</v>
      </c>
      <c r="K11" s="31" t="s">
        <v>5</v>
      </c>
      <c r="L11" s="31" t="s">
        <v>5</v>
      </c>
    </row>
    <row r="12" spans="1:12">
      <c r="A12" t="s">
        <v>133</v>
      </c>
      <c r="B12" t="s">
        <v>28</v>
      </c>
      <c r="C12" t="s">
        <v>134</v>
      </c>
      <c r="D12" t="s">
        <v>141</v>
      </c>
      <c r="E12" s="31" t="s">
        <v>5</v>
      </c>
      <c r="F12" s="31" t="s">
        <v>5</v>
      </c>
      <c r="G12" s="31" t="s">
        <v>5</v>
      </c>
      <c r="H12" s="31" t="s">
        <v>5</v>
      </c>
      <c r="I12" s="31" t="s">
        <v>5</v>
      </c>
      <c r="J12" s="31" t="s">
        <v>5</v>
      </c>
      <c r="K12" s="31" t="s">
        <v>5</v>
      </c>
      <c r="L12" s="31" t="s">
        <v>5</v>
      </c>
    </row>
    <row r="13" spans="1:12">
      <c r="A13" t="s">
        <v>133</v>
      </c>
      <c r="B13" t="s">
        <v>29</v>
      </c>
      <c r="C13" t="s">
        <v>134</v>
      </c>
      <c r="D13" t="s">
        <v>142</v>
      </c>
      <c r="E13" s="31" t="s">
        <v>5</v>
      </c>
      <c r="F13" s="31" t="s">
        <v>5</v>
      </c>
      <c r="G13" s="31" t="s">
        <v>5</v>
      </c>
      <c r="H13" s="31" t="s">
        <v>5</v>
      </c>
      <c r="I13" s="31" t="s">
        <v>5</v>
      </c>
      <c r="J13" s="31" t="s">
        <v>5</v>
      </c>
      <c r="K13" s="31" t="s">
        <v>5</v>
      </c>
      <c r="L13" s="31" t="s">
        <v>5</v>
      </c>
    </row>
    <row r="14" spans="1:12">
      <c r="A14" t="s">
        <v>136</v>
      </c>
      <c r="B14" t="s">
        <v>30</v>
      </c>
      <c r="C14" t="s">
        <v>137</v>
      </c>
      <c r="D14" t="s">
        <v>143</v>
      </c>
      <c r="E14" s="31" t="s">
        <v>5</v>
      </c>
      <c r="F14" s="31" t="s">
        <v>5</v>
      </c>
      <c r="G14" s="31" t="s">
        <v>5</v>
      </c>
      <c r="H14" s="31" t="s">
        <v>5</v>
      </c>
      <c r="I14" s="31" t="s">
        <v>5</v>
      </c>
      <c r="J14" s="31" t="s">
        <v>5</v>
      </c>
      <c r="K14" s="31" t="s">
        <v>5</v>
      </c>
      <c r="L14" s="31" t="s">
        <v>5</v>
      </c>
    </row>
    <row r="15" spans="1:12">
      <c r="A15" t="s">
        <v>31</v>
      </c>
      <c r="B15" t="s">
        <v>31</v>
      </c>
      <c r="C15" t="s">
        <v>144</v>
      </c>
      <c r="D15" t="s">
        <v>144</v>
      </c>
      <c r="E15" s="31" t="s">
        <v>5</v>
      </c>
      <c r="F15" s="31" t="s">
        <v>5</v>
      </c>
      <c r="G15" s="31" t="s">
        <v>5</v>
      </c>
      <c r="H15" s="31" t="s">
        <v>5</v>
      </c>
      <c r="I15" s="31" t="s">
        <v>5</v>
      </c>
      <c r="J15" s="31" t="s">
        <v>5</v>
      </c>
      <c r="K15" s="31" t="s">
        <v>5</v>
      </c>
      <c r="L15" s="31" t="s">
        <v>5</v>
      </c>
    </row>
    <row r="16" spans="1:12">
      <c r="A16" t="s">
        <v>133</v>
      </c>
      <c r="B16" t="s">
        <v>32</v>
      </c>
      <c r="C16" t="s">
        <v>134</v>
      </c>
      <c r="D16" t="s">
        <v>145</v>
      </c>
      <c r="E16" s="31" t="s">
        <v>5</v>
      </c>
      <c r="F16" s="31" t="s">
        <v>5</v>
      </c>
      <c r="G16" s="31" t="s">
        <v>5</v>
      </c>
      <c r="H16" s="31" t="s">
        <v>5</v>
      </c>
      <c r="I16" s="31" t="s">
        <v>5</v>
      </c>
      <c r="J16" s="31" t="s">
        <v>5</v>
      </c>
      <c r="K16" s="31" t="s">
        <v>5</v>
      </c>
      <c r="L16" s="31" t="s">
        <v>5</v>
      </c>
    </row>
    <row r="17" spans="1:12">
      <c r="A17" t="s">
        <v>133</v>
      </c>
      <c r="B17" t="s">
        <v>33</v>
      </c>
      <c r="C17" t="s">
        <v>134</v>
      </c>
      <c r="D17" t="s">
        <v>146</v>
      </c>
      <c r="E17" s="31" t="s">
        <v>5</v>
      </c>
      <c r="F17" s="31" t="s">
        <v>5</v>
      </c>
      <c r="G17" s="31" t="s">
        <v>5</v>
      </c>
      <c r="H17" s="31" t="s">
        <v>5</v>
      </c>
      <c r="I17" s="31" t="s">
        <v>5</v>
      </c>
      <c r="J17" s="31" t="s">
        <v>5</v>
      </c>
      <c r="K17" s="31" t="s">
        <v>5</v>
      </c>
      <c r="L17" s="31" t="s">
        <v>5</v>
      </c>
    </row>
    <row r="18" spans="1:12">
      <c r="A18" t="s">
        <v>127</v>
      </c>
      <c r="B18" t="s">
        <v>34</v>
      </c>
      <c r="C18" t="s">
        <v>128</v>
      </c>
      <c r="D18" t="s">
        <v>147</v>
      </c>
      <c r="E18" s="31" t="s">
        <v>5</v>
      </c>
      <c r="F18" s="31" t="s">
        <v>5</v>
      </c>
      <c r="G18" s="31" t="s">
        <v>5</v>
      </c>
      <c r="H18" s="31" t="s">
        <v>5</v>
      </c>
      <c r="I18" s="31" t="s">
        <v>5</v>
      </c>
      <c r="J18" s="31" t="s">
        <v>5</v>
      </c>
      <c r="K18" s="31" t="s">
        <v>5</v>
      </c>
      <c r="L18" s="31" t="s">
        <v>5</v>
      </c>
    </row>
    <row r="19" spans="1:12">
      <c r="A19" t="s">
        <v>124</v>
      </c>
      <c r="B19" t="s">
        <v>35</v>
      </c>
      <c r="C19" t="s">
        <v>125</v>
      </c>
      <c r="D19" t="s">
        <v>148</v>
      </c>
      <c r="E19" s="31" t="s">
        <v>5</v>
      </c>
      <c r="F19" s="31" t="s">
        <v>5</v>
      </c>
      <c r="G19" s="31" t="s">
        <v>5</v>
      </c>
      <c r="H19" s="31" t="s">
        <v>5</v>
      </c>
      <c r="I19" s="31" t="s">
        <v>5</v>
      </c>
      <c r="J19" s="31" t="s">
        <v>5</v>
      </c>
      <c r="K19" s="31" t="s">
        <v>5</v>
      </c>
      <c r="L19" s="31" t="s">
        <v>5</v>
      </c>
    </row>
    <row r="20" spans="1:12">
      <c r="A20" t="s">
        <v>133</v>
      </c>
      <c r="B20" t="s">
        <v>36</v>
      </c>
      <c r="C20" t="s">
        <v>134</v>
      </c>
      <c r="D20" t="s">
        <v>149</v>
      </c>
      <c r="E20" s="31" t="s">
        <v>5</v>
      </c>
      <c r="F20" s="31" t="s">
        <v>5</v>
      </c>
      <c r="G20" s="31" t="s">
        <v>5</v>
      </c>
      <c r="H20" s="31" t="s">
        <v>5</v>
      </c>
      <c r="I20" s="31" t="s">
        <v>5</v>
      </c>
      <c r="J20" s="31" t="s">
        <v>5</v>
      </c>
      <c r="K20" s="31" t="s">
        <v>5</v>
      </c>
      <c r="L20" s="31" t="s">
        <v>5</v>
      </c>
    </row>
    <row r="21" spans="1:12">
      <c r="A21" t="s">
        <v>124</v>
      </c>
      <c r="B21" t="s">
        <v>37</v>
      </c>
      <c r="C21" t="s">
        <v>125</v>
      </c>
      <c r="D21" t="s">
        <v>150</v>
      </c>
      <c r="E21" s="31" t="s">
        <v>5</v>
      </c>
      <c r="F21" s="31" t="s">
        <v>5</v>
      </c>
      <c r="G21" s="31" t="s">
        <v>5</v>
      </c>
      <c r="H21" s="31" t="s">
        <v>5</v>
      </c>
      <c r="I21" s="31" t="s">
        <v>5</v>
      </c>
      <c r="J21" s="31" t="s">
        <v>5</v>
      </c>
      <c r="K21" s="31" t="s">
        <v>5</v>
      </c>
      <c r="L21" s="31" t="s">
        <v>5</v>
      </c>
    </row>
    <row r="22" spans="1:12">
      <c r="A22" t="s">
        <v>127</v>
      </c>
      <c r="B22" t="s">
        <v>38</v>
      </c>
      <c r="C22" t="s">
        <v>128</v>
      </c>
      <c r="D22" t="s">
        <v>151</v>
      </c>
      <c r="E22" s="31" t="s">
        <v>5</v>
      </c>
      <c r="F22" s="31" t="s">
        <v>5</v>
      </c>
      <c r="G22" s="31" t="s">
        <v>5</v>
      </c>
      <c r="H22" s="31" t="s">
        <v>5</v>
      </c>
      <c r="I22" s="31" t="s">
        <v>5</v>
      </c>
      <c r="J22" s="31" t="s">
        <v>5</v>
      </c>
      <c r="K22" s="31" t="s">
        <v>5</v>
      </c>
      <c r="L22" s="31" t="s">
        <v>5</v>
      </c>
    </row>
    <row r="23" spans="1:12">
      <c r="A23" s="1" t="s">
        <v>156</v>
      </c>
      <c r="B23" s="1" t="s">
        <v>157</v>
      </c>
      <c r="C23" s="84" t="s">
        <v>158</v>
      </c>
      <c r="D23" s="84" t="s">
        <v>159</v>
      </c>
      <c r="E23" s="31" t="s">
        <v>5</v>
      </c>
      <c r="F23" s="31" t="s">
        <v>5</v>
      </c>
      <c r="G23" s="31" t="s">
        <v>10</v>
      </c>
      <c r="H23" s="31" t="s">
        <v>5</v>
      </c>
      <c r="I23" s="31" t="s">
        <v>5</v>
      </c>
      <c r="J23" s="31" t="s">
        <v>10</v>
      </c>
      <c r="K23" s="31" t="s">
        <v>10</v>
      </c>
      <c r="L23" s="31" t="s">
        <v>5</v>
      </c>
    </row>
    <row r="24" spans="1:12">
      <c r="A24" s="1" t="s">
        <v>156</v>
      </c>
      <c r="B24" s="1" t="s">
        <v>160</v>
      </c>
      <c r="C24" s="84" t="s">
        <v>158</v>
      </c>
      <c r="D24" s="84" t="s">
        <v>161</v>
      </c>
      <c r="E24" s="31" t="s">
        <v>5</v>
      </c>
      <c r="F24" s="31" t="s">
        <v>5</v>
      </c>
      <c r="G24" s="31" t="s">
        <v>10</v>
      </c>
      <c r="H24" s="31" t="s">
        <v>5</v>
      </c>
      <c r="I24" s="31" t="s">
        <v>5</v>
      </c>
      <c r="J24" s="31" t="s">
        <v>10</v>
      </c>
      <c r="K24" s="31" t="s">
        <v>10</v>
      </c>
      <c r="L24" s="31" t="s">
        <v>5</v>
      </c>
    </row>
    <row r="25" spans="1:12">
      <c r="A25" s="1" t="s">
        <v>156</v>
      </c>
      <c r="B25" s="1" t="s">
        <v>162</v>
      </c>
      <c r="C25" s="84" t="s">
        <v>158</v>
      </c>
      <c r="D25" s="84" t="s">
        <v>163</v>
      </c>
      <c r="E25" s="31" t="s">
        <v>5</v>
      </c>
      <c r="F25" s="31" t="s">
        <v>5</v>
      </c>
      <c r="G25" s="31" t="s">
        <v>10</v>
      </c>
      <c r="H25" s="31" t="s">
        <v>5</v>
      </c>
      <c r="I25" s="31" t="s">
        <v>5</v>
      </c>
      <c r="J25" s="31" t="s">
        <v>10</v>
      </c>
      <c r="K25" s="31" t="s">
        <v>10</v>
      </c>
      <c r="L25" s="31" t="s">
        <v>5</v>
      </c>
    </row>
    <row r="26" spans="1:12">
      <c r="A26" s="1" t="s">
        <v>156</v>
      </c>
      <c r="B26" s="1" t="s">
        <v>164</v>
      </c>
      <c r="C26" s="84" t="s">
        <v>158</v>
      </c>
      <c r="D26" s="84" t="s">
        <v>165</v>
      </c>
      <c r="E26" s="31" t="s">
        <v>5</v>
      </c>
      <c r="F26" s="31" t="s">
        <v>5</v>
      </c>
      <c r="G26" s="31" t="s">
        <v>10</v>
      </c>
      <c r="H26" s="31" t="s">
        <v>5</v>
      </c>
      <c r="I26" s="31" t="s">
        <v>5</v>
      </c>
      <c r="J26" s="31" t="s">
        <v>10</v>
      </c>
      <c r="K26" s="31" t="s">
        <v>10</v>
      </c>
      <c r="L26" s="31" t="s">
        <v>5</v>
      </c>
    </row>
    <row r="27" spans="1:12">
      <c r="A27" s="1" t="s">
        <v>156</v>
      </c>
      <c r="B27" s="1" t="s">
        <v>166</v>
      </c>
      <c r="C27" s="84" t="s">
        <v>158</v>
      </c>
      <c r="D27" s="84" t="s">
        <v>167</v>
      </c>
      <c r="E27" s="31" t="s">
        <v>5</v>
      </c>
      <c r="F27" s="31" t="s">
        <v>5</v>
      </c>
      <c r="G27" s="31" t="s">
        <v>10</v>
      </c>
      <c r="H27" s="31" t="s">
        <v>5</v>
      </c>
      <c r="I27" s="31" t="s">
        <v>5</v>
      </c>
      <c r="J27" s="31" t="s">
        <v>10</v>
      </c>
      <c r="K27" s="31" t="s">
        <v>10</v>
      </c>
      <c r="L27" s="31" t="s">
        <v>5</v>
      </c>
    </row>
    <row r="28" spans="1:12">
      <c r="A28" s="1" t="s">
        <v>156</v>
      </c>
      <c r="B28" s="1" t="s">
        <v>168</v>
      </c>
      <c r="C28" s="84" t="s">
        <v>158</v>
      </c>
      <c r="D28" s="84" t="s">
        <v>169</v>
      </c>
      <c r="E28" s="31" t="s">
        <v>5</v>
      </c>
      <c r="F28" s="31" t="s">
        <v>5</v>
      </c>
      <c r="G28" s="31" t="s">
        <v>10</v>
      </c>
      <c r="H28" s="31" t="s">
        <v>5</v>
      </c>
      <c r="I28" s="31" t="s">
        <v>5</v>
      </c>
      <c r="J28" s="31" t="s">
        <v>10</v>
      </c>
      <c r="K28" s="31" t="s">
        <v>10</v>
      </c>
      <c r="L28" s="31" t="s">
        <v>5</v>
      </c>
    </row>
    <row r="29" spans="1:12">
      <c r="A29" s="1" t="s">
        <v>156</v>
      </c>
      <c r="B29" s="1" t="s">
        <v>170</v>
      </c>
      <c r="C29" s="84" t="s">
        <v>158</v>
      </c>
      <c r="D29" s="84" t="s">
        <v>171</v>
      </c>
      <c r="E29" s="31" t="s">
        <v>5</v>
      </c>
      <c r="F29" s="31" t="s">
        <v>5</v>
      </c>
      <c r="G29" s="31" t="s">
        <v>10</v>
      </c>
      <c r="H29" s="31" t="s">
        <v>5</v>
      </c>
      <c r="I29" s="31" t="s">
        <v>5</v>
      </c>
      <c r="J29" s="31" t="s">
        <v>10</v>
      </c>
      <c r="K29" s="31" t="s">
        <v>10</v>
      </c>
      <c r="L29" s="31" t="s">
        <v>5</v>
      </c>
    </row>
    <row r="30" spans="1:12">
      <c r="A30" s="1" t="s">
        <v>156</v>
      </c>
      <c r="B30" s="1" t="s">
        <v>172</v>
      </c>
      <c r="C30" s="84" t="s">
        <v>158</v>
      </c>
      <c r="D30" s="84" t="s">
        <v>173</v>
      </c>
      <c r="E30" s="31" t="s">
        <v>5</v>
      </c>
      <c r="F30" s="31" t="s">
        <v>5</v>
      </c>
      <c r="G30" s="31" t="s">
        <v>10</v>
      </c>
      <c r="H30" s="31" t="s">
        <v>5</v>
      </c>
      <c r="I30" s="31" t="s">
        <v>5</v>
      </c>
      <c r="J30" s="31" t="s">
        <v>10</v>
      </c>
      <c r="K30" s="31" t="s">
        <v>10</v>
      </c>
      <c r="L30" s="31" t="s">
        <v>5</v>
      </c>
    </row>
    <row r="31" spans="1:12">
      <c r="A31" s="1" t="s">
        <v>156</v>
      </c>
      <c r="B31" s="1" t="s">
        <v>174</v>
      </c>
      <c r="C31" s="84" t="s">
        <v>158</v>
      </c>
      <c r="D31" s="84" t="s">
        <v>175</v>
      </c>
      <c r="E31" s="31" t="s">
        <v>5</v>
      </c>
      <c r="F31" s="31" t="s">
        <v>5</v>
      </c>
      <c r="G31" s="31" t="s">
        <v>10</v>
      </c>
      <c r="H31" s="31" t="s">
        <v>5</v>
      </c>
      <c r="I31" s="31" t="s">
        <v>5</v>
      </c>
      <c r="J31" s="31" t="s">
        <v>10</v>
      </c>
      <c r="K31" s="31" t="s">
        <v>10</v>
      </c>
      <c r="L31" s="31" t="s">
        <v>5</v>
      </c>
    </row>
    <row r="32" spans="1:12">
      <c r="A32" s="1" t="s">
        <v>156</v>
      </c>
      <c r="B32" s="1" t="s">
        <v>176</v>
      </c>
      <c r="C32" s="84" t="s">
        <v>158</v>
      </c>
      <c r="D32" s="84" t="s">
        <v>177</v>
      </c>
      <c r="E32" s="31" t="s">
        <v>5</v>
      </c>
      <c r="F32" s="31" t="s">
        <v>5</v>
      </c>
      <c r="G32" s="31" t="s">
        <v>10</v>
      </c>
      <c r="H32" s="31" t="s">
        <v>5</v>
      </c>
      <c r="I32" s="31" t="s">
        <v>5</v>
      </c>
      <c r="J32" s="31" t="s">
        <v>10</v>
      </c>
      <c r="K32" s="31" t="s">
        <v>10</v>
      </c>
      <c r="L32" s="31" t="s">
        <v>5</v>
      </c>
    </row>
    <row r="33" spans="1:12">
      <c r="A33" s="1" t="s">
        <v>156</v>
      </c>
      <c r="B33" s="1" t="s">
        <v>178</v>
      </c>
      <c r="C33" s="84" t="s">
        <v>158</v>
      </c>
      <c r="D33" s="84" t="s">
        <v>179</v>
      </c>
      <c r="E33" s="31" t="s">
        <v>5</v>
      </c>
      <c r="F33" s="31" t="s">
        <v>5</v>
      </c>
      <c r="G33" s="31" t="s">
        <v>10</v>
      </c>
      <c r="H33" s="31" t="s">
        <v>5</v>
      </c>
      <c r="I33" s="31" t="s">
        <v>5</v>
      </c>
      <c r="J33" s="31" t="s">
        <v>10</v>
      </c>
      <c r="K33" s="31" t="s">
        <v>10</v>
      </c>
      <c r="L33" s="31" t="s">
        <v>5</v>
      </c>
    </row>
    <row r="34" spans="1:12">
      <c r="A34" s="1" t="s">
        <v>156</v>
      </c>
      <c r="B34" s="1" t="s">
        <v>180</v>
      </c>
      <c r="C34" s="84" t="s">
        <v>158</v>
      </c>
      <c r="D34" s="84" t="s">
        <v>181</v>
      </c>
      <c r="E34" s="31" t="s">
        <v>5</v>
      </c>
      <c r="F34" s="31" t="s">
        <v>5</v>
      </c>
      <c r="G34" s="31" t="s">
        <v>10</v>
      </c>
      <c r="H34" s="31" t="s">
        <v>5</v>
      </c>
      <c r="I34" s="31" t="s">
        <v>5</v>
      </c>
      <c r="J34" s="31" t="s">
        <v>10</v>
      </c>
      <c r="K34" s="31" t="s">
        <v>10</v>
      </c>
      <c r="L34" s="31" t="s">
        <v>5</v>
      </c>
    </row>
    <row r="35" spans="1:12">
      <c r="A35" s="1" t="s">
        <v>156</v>
      </c>
      <c r="B35" s="1" t="s">
        <v>182</v>
      </c>
      <c r="C35" s="84" t="s">
        <v>158</v>
      </c>
      <c r="D35" s="84" t="s">
        <v>183</v>
      </c>
      <c r="E35" s="31" t="s">
        <v>5</v>
      </c>
      <c r="F35" s="31" t="s">
        <v>5</v>
      </c>
      <c r="G35" s="31" t="s">
        <v>10</v>
      </c>
      <c r="H35" s="31" t="s">
        <v>5</v>
      </c>
      <c r="I35" s="31" t="s">
        <v>5</v>
      </c>
      <c r="J35" s="31" t="s">
        <v>5</v>
      </c>
      <c r="K35" s="31" t="s">
        <v>10</v>
      </c>
      <c r="L35" s="31" t="s">
        <v>5</v>
      </c>
    </row>
    <row r="36" spans="1:12">
      <c r="A36" s="1" t="s">
        <v>156</v>
      </c>
      <c r="B36" s="1" t="s">
        <v>184</v>
      </c>
      <c r="C36" s="84" t="s">
        <v>158</v>
      </c>
      <c r="D36" s="84" t="s">
        <v>185</v>
      </c>
      <c r="E36" s="31" t="s">
        <v>5</v>
      </c>
      <c r="F36" s="31" t="s">
        <v>5</v>
      </c>
      <c r="G36" s="31" t="s">
        <v>10</v>
      </c>
      <c r="H36" s="31" t="s">
        <v>5</v>
      </c>
      <c r="I36" s="31" t="s">
        <v>5</v>
      </c>
      <c r="J36" s="31" t="s">
        <v>10</v>
      </c>
      <c r="K36" s="31" t="s">
        <v>10</v>
      </c>
      <c r="L36" s="31" t="s">
        <v>5</v>
      </c>
    </row>
    <row r="37" spans="1:12">
      <c r="A37" s="1" t="s">
        <v>156</v>
      </c>
      <c r="B37" s="31" t="s">
        <v>186</v>
      </c>
      <c r="C37" s="84" t="s">
        <v>158</v>
      </c>
      <c r="D37" s="84" t="s">
        <v>187</v>
      </c>
      <c r="E37" s="31" t="s">
        <v>5</v>
      </c>
      <c r="F37" s="31" t="s">
        <v>5</v>
      </c>
      <c r="G37" s="31" t="s">
        <v>10</v>
      </c>
      <c r="H37" s="31" t="s">
        <v>5</v>
      </c>
      <c r="I37" s="31" t="s">
        <v>5</v>
      </c>
      <c r="J37" s="31" t="s">
        <v>10</v>
      </c>
      <c r="K37" s="31" t="s">
        <v>10</v>
      </c>
      <c r="L37" s="31" t="s">
        <v>5</v>
      </c>
    </row>
    <row r="38" spans="1:12">
      <c r="A38" s="1" t="s">
        <v>156</v>
      </c>
      <c r="B38" s="31" t="s">
        <v>188</v>
      </c>
      <c r="C38" s="84" t="s">
        <v>158</v>
      </c>
      <c r="D38" s="84" t="s">
        <v>189</v>
      </c>
      <c r="E38" s="31" t="s">
        <v>5</v>
      </c>
      <c r="F38" s="31" t="s">
        <v>5</v>
      </c>
      <c r="G38" s="31" t="s">
        <v>10</v>
      </c>
      <c r="H38" s="31" t="s">
        <v>5</v>
      </c>
      <c r="I38" s="31" t="s">
        <v>5</v>
      </c>
      <c r="J38" s="31" t="s">
        <v>10</v>
      </c>
      <c r="K38" s="31" t="s">
        <v>10</v>
      </c>
      <c r="L38" s="31" t="s">
        <v>5</v>
      </c>
    </row>
    <row r="39" spans="1:12">
      <c r="A39" s="1" t="s">
        <v>156</v>
      </c>
      <c r="B39" s="31" t="s">
        <v>190</v>
      </c>
      <c r="C39" s="84" t="s">
        <v>158</v>
      </c>
      <c r="D39" s="84" t="s">
        <v>191</v>
      </c>
      <c r="E39" s="31" t="s">
        <v>5</v>
      </c>
      <c r="F39" s="31" t="s">
        <v>5</v>
      </c>
      <c r="G39" s="31" t="s">
        <v>10</v>
      </c>
      <c r="H39" s="31" t="s">
        <v>5</v>
      </c>
      <c r="I39" s="31" t="s">
        <v>5</v>
      </c>
      <c r="J39" s="31" t="s">
        <v>10</v>
      </c>
      <c r="K39" s="31" t="s">
        <v>10</v>
      </c>
      <c r="L39" s="31" t="s">
        <v>5</v>
      </c>
    </row>
    <row r="40" spans="1:12">
      <c r="A40" s="1" t="s">
        <v>156</v>
      </c>
      <c r="B40" s="31" t="s">
        <v>192</v>
      </c>
      <c r="C40" s="84" t="s">
        <v>158</v>
      </c>
      <c r="D40" s="84" t="s">
        <v>193</v>
      </c>
      <c r="E40" s="31" t="s">
        <v>5</v>
      </c>
      <c r="F40" s="31" t="s">
        <v>5</v>
      </c>
      <c r="G40" s="31" t="s">
        <v>10</v>
      </c>
      <c r="H40" s="31" t="s">
        <v>5</v>
      </c>
      <c r="I40" s="31" t="s">
        <v>5</v>
      </c>
      <c r="J40" s="31" t="s">
        <v>10</v>
      </c>
      <c r="K40" s="31" t="s">
        <v>10</v>
      </c>
      <c r="L40" s="31" t="s">
        <v>5</v>
      </c>
    </row>
    <row r="41" spans="1:12">
      <c r="A41" s="1" t="s">
        <v>156</v>
      </c>
      <c r="B41" s="31" t="s">
        <v>194</v>
      </c>
      <c r="C41" s="84" t="s">
        <v>158</v>
      </c>
      <c r="D41" s="84" t="s">
        <v>195</v>
      </c>
      <c r="E41" s="31" t="s">
        <v>5</v>
      </c>
      <c r="F41" s="31" t="s">
        <v>5</v>
      </c>
      <c r="G41" s="31" t="s">
        <v>10</v>
      </c>
      <c r="H41" s="31" t="s">
        <v>5</v>
      </c>
      <c r="I41" s="31" t="s">
        <v>5</v>
      </c>
      <c r="J41" s="31" t="s">
        <v>5</v>
      </c>
      <c r="K41" s="31" t="s">
        <v>10</v>
      </c>
      <c r="L41" s="31" t="s">
        <v>5</v>
      </c>
    </row>
    <row r="42" spans="1:12">
      <c r="A42" s="1" t="s">
        <v>156</v>
      </c>
      <c r="B42" s="31" t="s">
        <v>196</v>
      </c>
      <c r="C42" s="84" t="s">
        <v>158</v>
      </c>
      <c r="D42" s="84" t="s">
        <v>197</v>
      </c>
      <c r="E42" s="31" t="s">
        <v>5</v>
      </c>
      <c r="F42" s="31" t="s">
        <v>5</v>
      </c>
      <c r="G42" s="31" t="s">
        <v>10</v>
      </c>
      <c r="H42" s="31" t="s">
        <v>5</v>
      </c>
      <c r="I42" s="31" t="s">
        <v>5</v>
      </c>
      <c r="J42" s="31" t="s">
        <v>10</v>
      </c>
      <c r="K42" s="31" t="s">
        <v>10</v>
      </c>
      <c r="L42" s="31" t="s">
        <v>5</v>
      </c>
    </row>
    <row r="43" spans="1:12">
      <c r="A43" s="1" t="s">
        <v>156</v>
      </c>
      <c r="B43" s="31" t="s">
        <v>198</v>
      </c>
      <c r="C43" s="84" t="s">
        <v>158</v>
      </c>
      <c r="D43" s="84" t="s">
        <v>199</v>
      </c>
      <c r="E43" s="31" t="s">
        <v>5</v>
      </c>
      <c r="F43" s="31" t="s">
        <v>5</v>
      </c>
      <c r="G43" s="31" t="s">
        <v>10</v>
      </c>
      <c r="H43" s="31" t="s">
        <v>5</v>
      </c>
      <c r="I43" s="31" t="s">
        <v>5</v>
      </c>
      <c r="J43" s="31" t="s">
        <v>10</v>
      </c>
      <c r="K43" s="31" t="s">
        <v>10</v>
      </c>
      <c r="L43" s="31" t="s">
        <v>5</v>
      </c>
    </row>
  </sheetData>
  <sheetProtection selectLockedCells="1"/>
  <autoFilter ref="C1:L58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_ListValues!$I$2:$I$3</xm:f>
          </x14:formula1>
          <xm:sqref>E3:L22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55"/>
  <sheetViews>
    <sheetView topLeftCell="A6" zoomScale="125" zoomScaleNormal="100" workbookViewId="0">
      <selection activeCell="I26" sqref="I26"/>
    </sheetView>
  </sheetViews>
  <sheetFormatPr defaultColWidth="8.81640625" defaultRowHeight="14.5"/>
  <cols>
    <col min="1" max="1" width="9" bestFit="1" customWidth="1"/>
    <col min="2" max="2" width="13.453125" customWidth="1"/>
    <col min="3" max="3" width="13.1796875" bestFit="1" customWidth="1"/>
    <col min="4" max="4" width="21.1796875" bestFit="1" customWidth="1"/>
    <col min="5" max="5" width="11.81640625" bestFit="1" customWidth="1"/>
    <col min="6" max="6" width="20.81640625" customWidth="1"/>
    <col min="7" max="7" width="16.81640625" customWidth="1"/>
    <col min="8" max="8" width="18.453125" customWidth="1"/>
    <col min="9" max="9" width="18.1796875" bestFit="1" customWidth="1"/>
    <col min="10" max="10" width="17.453125" bestFit="1" customWidth="1"/>
    <col min="11" max="11" width="20.453125" bestFit="1" customWidth="1"/>
    <col min="12" max="12" width="17.81640625" bestFit="1" customWidth="1"/>
    <col min="13" max="13" width="23" bestFit="1" customWidth="1"/>
    <col min="14" max="14" width="18.81640625" bestFit="1" customWidth="1"/>
    <col min="15" max="15" width="19.453125" bestFit="1" customWidth="1"/>
    <col min="16" max="16" width="27.453125" bestFit="1" customWidth="1"/>
    <col min="17" max="17" width="29.1796875" bestFit="1" customWidth="1"/>
    <col min="18" max="18" width="26.453125" bestFit="1" customWidth="1"/>
    <col min="19" max="19" width="15.453125" bestFit="1" customWidth="1"/>
    <col min="20" max="28" width="35.81640625" customWidth="1"/>
  </cols>
  <sheetData>
    <row r="1" spans="1:19" ht="23.5">
      <c r="A1" s="6"/>
      <c r="B1" s="6"/>
      <c r="C1" s="6"/>
      <c r="D1" s="6"/>
      <c r="E1" s="9"/>
      <c r="F1" s="80" t="s">
        <v>55</v>
      </c>
      <c r="G1" s="81"/>
      <c r="H1" s="81"/>
      <c r="I1" s="81"/>
      <c r="J1" s="81"/>
      <c r="K1" s="81"/>
      <c r="L1" s="81"/>
      <c r="M1" s="81"/>
      <c r="N1" s="81"/>
      <c r="O1" s="9"/>
      <c r="P1" s="10"/>
      <c r="Q1" s="10"/>
      <c r="R1" s="10"/>
      <c r="S1" s="9"/>
    </row>
    <row r="2" spans="1:19">
      <c r="A2" s="6"/>
      <c r="B2" s="6"/>
      <c r="C2" s="6"/>
      <c r="D2" s="6"/>
      <c r="E2" s="6"/>
      <c r="F2" s="78" t="s">
        <v>56</v>
      </c>
      <c r="G2" s="82"/>
      <c r="H2" s="82"/>
      <c r="I2" s="82"/>
      <c r="J2" s="82"/>
      <c r="K2" s="82"/>
      <c r="L2" s="82"/>
      <c r="M2" s="82"/>
      <c r="N2" s="82"/>
      <c r="O2" s="6"/>
      <c r="P2" s="11"/>
      <c r="Q2" s="11"/>
      <c r="R2" s="11"/>
      <c r="S2" s="6"/>
    </row>
    <row r="3" spans="1:19" ht="15.5">
      <c r="A3" s="6"/>
      <c r="B3" s="6"/>
      <c r="C3" s="17" t="str">
        <f>_xlfn.CONCAT("Casos  - ", '1-General'!$B$3-1)</f>
        <v>Casos  - 2023</v>
      </c>
      <c r="D3" s="6"/>
      <c r="E3" s="6"/>
      <c r="F3" s="83" t="s">
        <v>57</v>
      </c>
      <c r="G3" s="82"/>
      <c r="H3" s="82"/>
      <c r="I3" s="82"/>
      <c r="J3" s="82"/>
      <c r="K3" s="82"/>
      <c r="L3" s="82"/>
      <c r="M3" s="82"/>
      <c r="N3" s="82"/>
      <c r="O3" s="6"/>
      <c r="P3" s="11"/>
      <c r="Q3" s="11"/>
      <c r="R3" s="11"/>
      <c r="S3" s="6"/>
    </row>
    <row r="4" spans="1:19">
      <c r="A4" s="6"/>
      <c r="B4" s="6"/>
      <c r="C4" s="6"/>
      <c r="D4" s="6"/>
      <c r="E4" s="6"/>
      <c r="F4" s="78" t="s">
        <v>58</v>
      </c>
      <c r="G4" s="82"/>
      <c r="H4" s="82"/>
      <c r="I4" s="82"/>
      <c r="J4" s="82"/>
      <c r="K4" s="82"/>
      <c r="L4" s="82"/>
      <c r="M4" s="82"/>
      <c r="N4" s="82"/>
      <c r="O4" s="6"/>
      <c r="P4" s="11"/>
      <c r="Q4" s="11"/>
      <c r="R4" s="11"/>
      <c r="S4" s="6"/>
    </row>
    <row r="5" spans="1:19">
      <c r="A5" s="6"/>
      <c r="B5" s="6"/>
      <c r="C5" s="6"/>
      <c r="D5" s="6"/>
      <c r="E5" s="6"/>
      <c r="F5" s="78" t="s">
        <v>59</v>
      </c>
      <c r="G5" s="82"/>
      <c r="H5" s="82"/>
      <c r="I5" s="82"/>
      <c r="J5" s="82"/>
      <c r="K5" s="82"/>
      <c r="L5" s="82"/>
      <c r="M5" s="82"/>
      <c r="N5" s="82"/>
      <c r="O5" s="6"/>
      <c r="P5" s="11"/>
      <c r="Q5" s="11"/>
      <c r="R5" s="11"/>
      <c r="S5" s="6"/>
    </row>
    <row r="6" spans="1:19">
      <c r="A6" s="6"/>
      <c r="B6" s="6"/>
      <c r="C6" s="6"/>
      <c r="D6" s="6"/>
      <c r="E6" s="6"/>
      <c r="F6" s="78" t="s">
        <v>60</v>
      </c>
      <c r="G6" s="79"/>
      <c r="H6" s="79"/>
      <c r="I6" s="79"/>
      <c r="J6" s="79"/>
      <c r="K6" s="79"/>
      <c r="L6" s="79"/>
      <c r="M6" s="79"/>
      <c r="N6" s="79"/>
      <c r="O6" s="6"/>
      <c r="P6" s="11"/>
      <c r="Q6" s="11"/>
      <c r="R6" s="11"/>
      <c r="S6" s="6"/>
    </row>
    <row r="7" spans="1:19">
      <c r="A7" s="6"/>
      <c r="B7" s="6"/>
      <c r="C7" s="6"/>
      <c r="D7" s="6"/>
      <c r="E7" s="6"/>
      <c r="F7" s="78"/>
      <c r="G7" s="79"/>
      <c r="H7" s="79"/>
      <c r="I7" s="79"/>
      <c r="J7" s="79"/>
      <c r="K7" s="79"/>
      <c r="L7" s="79"/>
      <c r="M7" s="79"/>
      <c r="N7" s="79"/>
      <c r="O7" s="6"/>
      <c r="P7" s="11"/>
      <c r="Q7" s="11"/>
      <c r="R7" s="11"/>
      <c r="S7" s="6"/>
    </row>
    <row r="8" spans="1:19">
      <c r="A8" s="6"/>
      <c r="B8" s="6"/>
      <c r="C8" s="6"/>
      <c r="D8" s="6"/>
      <c r="E8" s="6"/>
      <c r="F8" s="77"/>
      <c r="G8" s="77"/>
      <c r="H8" s="77"/>
      <c r="I8" s="77"/>
      <c r="J8" s="77"/>
      <c r="K8" s="77"/>
      <c r="L8" s="77"/>
      <c r="M8" s="77"/>
      <c r="N8" s="77"/>
      <c r="O8" s="6"/>
      <c r="P8" s="11"/>
      <c r="Q8" s="11"/>
      <c r="R8" s="11"/>
      <c r="S8" s="6"/>
    </row>
    <row r="9" spans="1:19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>
      <c r="A10" s="15" t="s">
        <v>61</v>
      </c>
      <c r="B10" s="15" t="s">
        <v>61</v>
      </c>
      <c r="C10" s="15" t="s">
        <v>62</v>
      </c>
      <c r="D10" s="15" t="s">
        <v>62</v>
      </c>
      <c r="E10" s="15" t="s">
        <v>63</v>
      </c>
      <c r="F10" s="16" t="s">
        <v>64</v>
      </c>
      <c r="G10" s="15" t="s">
        <v>65</v>
      </c>
      <c r="H10" s="16" t="s">
        <v>64</v>
      </c>
      <c r="I10" s="15" t="s">
        <v>62</v>
      </c>
      <c r="J10" s="16" t="s">
        <v>64</v>
      </c>
      <c r="K10" s="15" t="s">
        <v>65</v>
      </c>
      <c r="L10" s="16" t="s">
        <v>64</v>
      </c>
      <c r="M10" s="16" t="s">
        <v>64</v>
      </c>
      <c r="N10" s="15" t="s">
        <v>65</v>
      </c>
      <c r="O10" s="15" t="s">
        <v>65</v>
      </c>
      <c r="P10" s="15" t="s">
        <v>65</v>
      </c>
      <c r="Q10" s="15" t="s">
        <v>65</v>
      </c>
      <c r="R10" s="15" t="s">
        <v>65</v>
      </c>
      <c r="S10" s="16" t="s">
        <v>64</v>
      </c>
    </row>
    <row r="11" spans="1:19">
      <c r="A11" s="2" t="s">
        <v>66</v>
      </c>
      <c r="B11" s="2" t="s">
        <v>14</v>
      </c>
      <c r="C11" s="2" t="s">
        <v>67</v>
      </c>
      <c r="D11" s="2" t="s">
        <v>68</v>
      </c>
      <c r="E11" s="2" t="s">
        <v>69</v>
      </c>
      <c r="F11" s="33" t="s">
        <v>70</v>
      </c>
      <c r="G11" s="3" t="s">
        <v>71</v>
      </c>
      <c r="H11" s="3" t="s">
        <v>72</v>
      </c>
      <c r="I11" s="3" t="s">
        <v>73</v>
      </c>
      <c r="J11" s="3" t="s">
        <v>74</v>
      </c>
      <c r="K11" s="3" t="s">
        <v>75</v>
      </c>
      <c r="L11" s="3" t="s">
        <v>76</v>
      </c>
      <c r="M11" s="3" t="s">
        <v>77</v>
      </c>
      <c r="N11" s="3" t="s">
        <v>78</v>
      </c>
      <c r="O11" s="3" t="s">
        <v>79</v>
      </c>
      <c r="P11" s="3" t="s">
        <v>80</v>
      </c>
      <c r="Q11" s="3" t="s">
        <v>81</v>
      </c>
      <c r="R11" s="3" t="s">
        <v>82</v>
      </c>
      <c r="S11" s="3" t="s">
        <v>83</v>
      </c>
    </row>
    <row r="12" spans="1:19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>
      <c r="A13" s="23" t="s">
        <v>84</v>
      </c>
      <c r="B13" s="23" t="s">
        <v>85</v>
      </c>
      <c r="C13" s="23" t="s">
        <v>86</v>
      </c>
      <c r="D13" s="34" t="s">
        <v>87</v>
      </c>
      <c r="E13" s="23" t="s">
        <v>69</v>
      </c>
      <c r="F13" s="34" t="s">
        <v>88</v>
      </c>
      <c r="G13" s="23" t="s">
        <v>89</v>
      </c>
      <c r="H13" s="23" t="s">
        <v>90</v>
      </c>
      <c r="I13" s="34" t="s">
        <v>91</v>
      </c>
      <c r="J13" s="23" t="s">
        <v>92</v>
      </c>
      <c r="K13" s="35" t="s">
        <v>93</v>
      </c>
      <c r="L13" s="34" t="s">
        <v>94</v>
      </c>
      <c r="M13" s="34" t="s">
        <v>95</v>
      </c>
      <c r="N13" s="35" t="s">
        <v>96</v>
      </c>
      <c r="O13" s="35" t="s">
        <v>97</v>
      </c>
      <c r="P13" s="35" t="s">
        <v>98</v>
      </c>
      <c r="Q13" s="35" t="s">
        <v>99</v>
      </c>
      <c r="R13" s="24" t="s">
        <v>100</v>
      </c>
      <c r="S13" s="34" t="s">
        <v>101</v>
      </c>
    </row>
    <row r="14" spans="1:19">
      <c r="G14" s="28"/>
      <c r="K14" s="28"/>
      <c r="M14" s="37"/>
      <c r="N14" s="28"/>
      <c r="O14" s="28"/>
      <c r="P14" s="28"/>
      <c r="Q14" s="28"/>
      <c r="R14" s="28"/>
    </row>
    <row r="15" spans="1:19">
      <c r="A15" s="18" t="s">
        <v>102</v>
      </c>
      <c r="B15" s="18"/>
      <c r="C15" s="18"/>
      <c r="D15" s="19">
        <f>SUBTOTAL(103,table_case_based_data18[Reporting municipality])</f>
        <v>0</v>
      </c>
      <c r="E15" s="20">
        <f>SUBTOTAL(103,table_case_based_data18[Case ID])</f>
        <v>0</v>
      </c>
      <c r="F15" s="19"/>
      <c r="G15" s="19"/>
      <c r="H15" s="19"/>
      <c r="I15" s="19"/>
      <c r="J15" s="19"/>
      <c r="K15" s="21"/>
      <c r="L15" s="19"/>
      <c r="M15" s="19"/>
      <c r="N15" s="21"/>
      <c r="O15" s="21"/>
      <c r="P15" s="21"/>
      <c r="Q15" s="22"/>
      <c r="R15" s="22"/>
      <c r="S15" s="19"/>
    </row>
    <row r="16" spans="1:19">
      <c r="A16" s="25"/>
      <c r="B16" s="25"/>
      <c r="G16" s="26"/>
      <c r="J16" s="27"/>
      <c r="K16" s="28"/>
      <c r="M16" s="29"/>
      <c r="N16" s="28"/>
      <c r="O16" s="28"/>
      <c r="P16" s="28"/>
      <c r="Q16" s="28"/>
      <c r="R16" s="26"/>
    </row>
    <row r="17" spans="1:18">
      <c r="A17" s="25"/>
      <c r="B17" s="25"/>
      <c r="G17" s="26"/>
      <c r="J17" s="27"/>
      <c r="K17" s="28"/>
      <c r="M17" s="29"/>
      <c r="N17" s="28"/>
      <c r="O17" s="28"/>
      <c r="P17" s="28"/>
      <c r="Q17" s="28"/>
      <c r="R17" s="26"/>
    </row>
    <row r="18" spans="1:18">
      <c r="A18" s="25"/>
      <c r="B18" s="25"/>
      <c r="G18" s="26"/>
      <c r="J18" s="27"/>
      <c r="K18" s="28"/>
      <c r="M18" s="29"/>
      <c r="N18" s="28"/>
      <c r="O18" s="28"/>
      <c r="P18" s="28"/>
      <c r="Q18" s="28"/>
      <c r="R18" s="26"/>
    </row>
    <row r="19" spans="1:18">
      <c r="A19" s="25"/>
      <c r="B19" s="25"/>
      <c r="G19" s="26"/>
      <c r="J19" s="27"/>
      <c r="K19" s="28"/>
      <c r="M19" s="29"/>
      <c r="N19" s="28"/>
      <c r="O19" s="28"/>
      <c r="P19" s="28"/>
      <c r="Q19" s="28"/>
      <c r="R19" s="26"/>
    </row>
    <row r="20" spans="1:18">
      <c r="A20" s="25"/>
      <c r="B20" s="25"/>
      <c r="G20" s="26"/>
      <c r="J20" s="27"/>
      <c r="K20" s="28"/>
      <c r="M20" s="29"/>
      <c r="N20" s="28"/>
      <c r="O20" s="28"/>
      <c r="P20" s="28"/>
      <c r="Q20" s="28"/>
      <c r="R20" s="26"/>
    </row>
    <row r="21" spans="1:18">
      <c r="A21" s="25"/>
      <c r="B21" s="25"/>
      <c r="G21" s="26"/>
      <c r="J21" s="27"/>
      <c r="K21" s="28"/>
      <c r="M21" s="29"/>
      <c r="N21" s="28"/>
      <c r="O21" s="28"/>
      <c r="P21" s="28"/>
      <c r="Q21" s="28"/>
      <c r="R21" s="26"/>
    </row>
    <row r="22" spans="1:18">
      <c r="A22" s="25"/>
      <c r="B22" s="25"/>
      <c r="G22" s="26"/>
      <c r="J22" s="27"/>
      <c r="K22" s="28"/>
      <c r="M22" s="29"/>
      <c r="N22" s="28"/>
      <c r="O22" s="28"/>
      <c r="P22" s="28"/>
      <c r="Q22" s="28"/>
      <c r="R22" s="26"/>
    </row>
    <row r="23" spans="1:18">
      <c r="A23" s="25"/>
      <c r="B23" s="25"/>
      <c r="G23" s="26"/>
      <c r="J23" s="27"/>
      <c r="K23" s="28"/>
      <c r="M23" s="29"/>
      <c r="N23" s="28"/>
      <c r="O23" s="28"/>
      <c r="P23" s="28"/>
      <c r="Q23" s="28"/>
      <c r="R23" s="26"/>
    </row>
    <row r="24" spans="1:18">
      <c r="A24" s="25"/>
      <c r="B24" s="25"/>
      <c r="G24" s="26"/>
      <c r="J24" s="27"/>
      <c r="K24" s="28"/>
      <c r="M24" s="29"/>
      <c r="N24" s="28"/>
      <c r="O24" s="28"/>
      <c r="P24" s="28"/>
      <c r="Q24" s="28"/>
      <c r="R24" s="26"/>
    </row>
    <row r="25" spans="1:18">
      <c r="A25" s="25"/>
      <c r="B25" s="25"/>
      <c r="G25" s="26"/>
      <c r="J25" s="27"/>
      <c r="K25" s="28"/>
      <c r="M25" s="29"/>
      <c r="N25" s="28"/>
      <c r="O25" s="28"/>
      <c r="P25" s="28"/>
      <c r="Q25" s="28"/>
      <c r="R25" s="26"/>
    </row>
    <row r="26" spans="1:18">
      <c r="A26" s="25"/>
      <c r="B26" s="25"/>
      <c r="G26" s="26"/>
      <c r="J26" s="27"/>
      <c r="K26" s="28"/>
      <c r="M26" s="29"/>
      <c r="N26" s="28"/>
      <c r="O26" s="28"/>
      <c r="P26" s="28"/>
      <c r="Q26" s="28"/>
      <c r="R26" s="26"/>
    </row>
    <row r="27" spans="1:18">
      <c r="A27" s="25"/>
      <c r="B27" s="25"/>
      <c r="G27" s="26"/>
      <c r="J27" s="27"/>
      <c r="K27" s="28"/>
      <c r="M27" s="29"/>
      <c r="N27" s="28"/>
      <c r="O27" s="28"/>
      <c r="P27" s="28"/>
      <c r="Q27" s="28"/>
      <c r="R27" s="26"/>
    </row>
    <row r="28" spans="1:18">
      <c r="A28" s="25"/>
      <c r="B28" s="25"/>
      <c r="G28" s="26"/>
      <c r="J28" s="27"/>
      <c r="K28" s="28"/>
      <c r="M28" s="29"/>
      <c r="N28" s="28"/>
      <c r="O28" s="28"/>
      <c r="P28" s="28"/>
      <c r="Q28" s="28"/>
      <c r="R28" s="26"/>
    </row>
    <row r="29" spans="1:18">
      <c r="A29" s="25"/>
      <c r="B29" s="25"/>
      <c r="G29" s="26"/>
      <c r="J29" s="27"/>
      <c r="K29" s="28"/>
      <c r="M29" s="29"/>
      <c r="N29" s="28"/>
      <c r="O29" s="28"/>
      <c r="P29" s="28"/>
      <c r="Q29" s="28"/>
      <c r="R29" s="26"/>
    </row>
    <row r="30" spans="1:18">
      <c r="A30" s="25"/>
      <c r="B30" s="25"/>
      <c r="G30" s="26"/>
      <c r="J30" s="27"/>
      <c r="K30" s="28"/>
      <c r="M30" s="29"/>
      <c r="N30" s="28"/>
      <c r="O30" s="28"/>
      <c r="P30" s="28"/>
      <c r="Q30" s="28"/>
      <c r="R30" s="26"/>
    </row>
    <row r="31" spans="1:18">
      <c r="A31" s="25"/>
      <c r="B31" s="25"/>
      <c r="G31" s="26"/>
      <c r="J31" s="27"/>
      <c r="K31" s="28"/>
      <c r="M31" s="29"/>
      <c r="N31" s="28"/>
      <c r="O31" s="28"/>
      <c r="P31" s="28"/>
      <c r="Q31" s="28"/>
      <c r="R31" s="26"/>
    </row>
    <row r="32" spans="1:18">
      <c r="A32" s="25"/>
      <c r="B32" s="25"/>
      <c r="G32" s="26"/>
      <c r="J32" s="27"/>
      <c r="K32" s="28"/>
      <c r="M32" s="29"/>
      <c r="N32" s="28"/>
      <c r="O32" s="28"/>
      <c r="P32" s="28"/>
      <c r="Q32" s="28"/>
      <c r="R32" s="26"/>
    </row>
    <row r="33" spans="1:18">
      <c r="A33" s="25"/>
      <c r="B33" s="25"/>
      <c r="G33" s="26"/>
      <c r="J33" s="27"/>
      <c r="K33" s="28"/>
      <c r="M33" s="29"/>
      <c r="N33" s="28"/>
      <c r="O33" s="28"/>
      <c r="P33" s="28"/>
      <c r="Q33" s="28"/>
      <c r="R33" s="26"/>
    </row>
    <row r="34" spans="1:18">
      <c r="A34" s="25"/>
      <c r="B34" s="25"/>
      <c r="G34" s="26"/>
      <c r="J34" s="27"/>
      <c r="K34" s="28"/>
      <c r="M34" s="29"/>
      <c r="N34" s="28"/>
      <c r="O34" s="28"/>
      <c r="P34" s="28"/>
      <c r="Q34" s="28"/>
      <c r="R34" s="26"/>
    </row>
    <row r="35" spans="1:18">
      <c r="A35" s="25"/>
      <c r="B35" s="25"/>
      <c r="G35" s="26"/>
      <c r="J35" s="27"/>
      <c r="K35" s="28"/>
      <c r="M35" s="29"/>
      <c r="N35" s="28"/>
      <c r="O35" s="28"/>
      <c r="P35" s="28"/>
      <c r="Q35" s="28"/>
      <c r="R35" s="26"/>
    </row>
    <row r="36" spans="1:18">
      <c r="A36" s="25"/>
      <c r="B36" s="25"/>
      <c r="G36" s="26"/>
      <c r="J36" s="27"/>
      <c r="K36" s="28"/>
      <c r="M36" s="29"/>
      <c r="N36" s="28"/>
      <c r="O36" s="28"/>
      <c r="P36" s="28"/>
      <c r="Q36" s="28"/>
      <c r="R36" s="26"/>
    </row>
    <row r="37" spans="1:18">
      <c r="A37" s="25"/>
      <c r="B37" s="25"/>
      <c r="G37" s="26"/>
      <c r="J37" s="27"/>
      <c r="K37" s="28"/>
      <c r="M37" s="29"/>
      <c r="N37" s="28"/>
      <c r="O37" s="28"/>
      <c r="P37" s="28"/>
      <c r="Q37" s="28"/>
      <c r="R37" s="26"/>
    </row>
    <row r="38" spans="1:18">
      <c r="A38" s="25"/>
      <c r="B38" s="25"/>
      <c r="G38" s="26"/>
      <c r="J38" s="27"/>
      <c r="K38" s="28"/>
      <c r="M38" s="29"/>
      <c r="N38" s="28"/>
      <c r="O38" s="28"/>
      <c r="P38" s="28"/>
      <c r="Q38" s="28"/>
      <c r="R38" s="26"/>
    </row>
    <row r="39" spans="1:18">
      <c r="A39" s="25"/>
      <c r="B39" s="25"/>
      <c r="G39" s="26"/>
      <c r="J39" s="27"/>
      <c r="K39" s="28"/>
      <c r="M39" s="29"/>
      <c r="N39" s="28"/>
      <c r="O39" s="28"/>
      <c r="P39" s="28"/>
      <c r="Q39" s="28"/>
      <c r="R39" s="26"/>
    </row>
    <row r="40" spans="1:18">
      <c r="A40" s="25"/>
      <c r="B40" s="25"/>
      <c r="G40" s="26"/>
      <c r="J40" s="27"/>
      <c r="K40" s="28"/>
      <c r="M40" s="29"/>
      <c r="N40" s="28"/>
      <c r="O40" s="28"/>
      <c r="P40" s="28"/>
      <c r="Q40" s="28"/>
      <c r="R40" s="26"/>
    </row>
    <row r="41" spans="1:18">
      <c r="A41" s="25"/>
      <c r="B41" s="25"/>
      <c r="G41" s="26"/>
      <c r="J41" s="27"/>
      <c r="K41" s="28"/>
      <c r="M41" s="29"/>
      <c r="N41" s="28"/>
      <c r="O41" s="28"/>
      <c r="P41" s="28"/>
      <c r="Q41" s="28"/>
      <c r="R41" s="26"/>
    </row>
    <row r="42" spans="1:18">
      <c r="A42" s="25"/>
      <c r="B42" s="25"/>
      <c r="G42" s="26"/>
      <c r="J42" s="27"/>
      <c r="K42" s="28"/>
      <c r="M42" s="29"/>
      <c r="N42" s="28"/>
      <c r="O42" s="28"/>
      <c r="P42" s="28"/>
      <c r="Q42" s="28"/>
      <c r="R42" s="26"/>
    </row>
    <row r="43" spans="1:18">
      <c r="A43" s="25"/>
      <c r="B43" s="25"/>
      <c r="G43" s="26"/>
      <c r="J43" s="27"/>
      <c r="K43" s="28"/>
      <c r="M43" s="29"/>
      <c r="N43" s="28"/>
      <c r="O43" s="28"/>
      <c r="P43" s="28"/>
      <c r="Q43" s="28"/>
      <c r="R43" s="26"/>
    </row>
    <row r="44" spans="1:18">
      <c r="A44" s="25"/>
      <c r="B44" s="25"/>
      <c r="G44" s="26"/>
      <c r="J44" s="27"/>
      <c r="K44" s="28"/>
      <c r="M44" s="29"/>
      <c r="N44" s="28"/>
      <c r="O44" s="28"/>
      <c r="P44" s="28"/>
      <c r="Q44" s="28"/>
      <c r="R44" s="26"/>
    </row>
    <row r="45" spans="1:18">
      <c r="A45" s="25"/>
      <c r="B45" s="25"/>
      <c r="G45" s="26"/>
      <c r="J45" s="27"/>
      <c r="K45" s="28"/>
      <c r="M45" s="29"/>
      <c r="N45" s="28"/>
      <c r="O45" s="28"/>
      <c r="P45" s="28"/>
      <c r="Q45" s="28"/>
      <c r="R45" s="26"/>
    </row>
    <row r="46" spans="1:18">
      <c r="A46" s="25"/>
      <c r="B46" s="25"/>
      <c r="G46" s="26"/>
      <c r="J46" s="27"/>
      <c r="K46" s="28"/>
      <c r="M46" s="29"/>
      <c r="N46" s="28"/>
      <c r="O46" s="28"/>
      <c r="P46" s="28"/>
      <c r="Q46" s="28"/>
      <c r="R46" s="26"/>
    </row>
    <row r="47" spans="1:18">
      <c r="A47" s="25"/>
      <c r="B47" s="25"/>
      <c r="G47" s="26"/>
      <c r="J47" s="27"/>
      <c r="K47" s="28"/>
      <c r="M47" s="29"/>
      <c r="N47" s="28"/>
      <c r="O47" s="28"/>
      <c r="P47" s="28"/>
      <c r="Q47" s="28"/>
      <c r="R47" s="26"/>
    </row>
    <row r="48" spans="1:18">
      <c r="A48" s="25"/>
      <c r="B48" s="25"/>
      <c r="G48" s="26"/>
      <c r="J48" s="27"/>
      <c r="K48" s="28"/>
      <c r="M48" s="29"/>
      <c r="N48" s="28"/>
      <c r="O48" s="28"/>
      <c r="P48" s="28"/>
      <c r="Q48" s="28"/>
      <c r="R48" s="26"/>
    </row>
    <row r="49" spans="1:18">
      <c r="A49" s="25"/>
      <c r="B49" s="25"/>
      <c r="G49" s="26"/>
      <c r="J49" s="27"/>
      <c r="K49" s="28"/>
      <c r="M49" s="29"/>
      <c r="N49" s="28"/>
      <c r="O49" s="28"/>
      <c r="P49" s="28"/>
      <c r="Q49" s="28"/>
      <c r="R49" s="26"/>
    </row>
    <row r="50" spans="1:18">
      <c r="A50" s="25"/>
      <c r="B50" s="25"/>
      <c r="G50" s="26"/>
      <c r="J50" s="27"/>
      <c r="K50" s="28"/>
      <c r="M50" s="29"/>
      <c r="N50" s="28"/>
      <c r="O50" s="28"/>
      <c r="P50" s="28"/>
      <c r="Q50" s="28"/>
      <c r="R50" s="26"/>
    </row>
    <row r="51" spans="1:18">
      <c r="A51" s="25"/>
      <c r="B51" s="25"/>
      <c r="G51" s="26"/>
      <c r="J51" s="27"/>
      <c r="K51" s="28"/>
      <c r="M51" s="29"/>
      <c r="N51" s="28"/>
      <c r="O51" s="28"/>
      <c r="P51" s="28"/>
      <c r="Q51" s="28"/>
      <c r="R51" s="26"/>
    </row>
    <row r="52" spans="1:18">
      <c r="A52" s="25"/>
      <c r="B52" s="25"/>
      <c r="G52" s="26"/>
      <c r="J52" s="27"/>
      <c r="K52" s="28"/>
      <c r="M52" s="29"/>
      <c r="N52" s="28"/>
      <c r="O52" s="28"/>
      <c r="P52" s="28"/>
      <c r="Q52" s="28"/>
      <c r="R52" s="26"/>
    </row>
    <row r="53" spans="1:18">
      <c r="A53" s="25"/>
      <c r="B53" s="25"/>
      <c r="G53" s="26"/>
      <c r="J53" s="27"/>
      <c r="K53" s="28"/>
      <c r="M53" s="29"/>
      <c r="N53" s="28"/>
      <c r="O53" s="28"/>
      <c r="P53" s="28"/>
      <c r="Q53" s="28"/>
      <c r="R53" s="26"/>
    </row>
    <row r="54" spans="1:18">
      <c r="A54" s="25"/>
      <c r="B54" s="25"/>
      <c r="G54" s="26"/>
      <c r="J54" s="27"/>
      <c r="K54" s="28"/>
      <c r="M54" s="29"/>
      <c r="N54" s="28"/>
      <c r="O54" s="28"/>
      <c r="P54" s="28"/>
      <c r="Q54" s="28"/>
      <c r="R54" s="26"/>
    </row>
    <row r="55" spans="1:18">
      <c r="A55" s="25"/>
      <c r="B55" s="25"/>
      <c r="G55" s="26"/>
      <c r="J55" s="27"/>
      <c r="K55" s="28"/>
      <c r="M55" s="29"/>
      <c r="N55" s="28"/>
      <c r="O55" s="28"/>
      <c r="P55" s="28"/>
      <c r="Q55" s="28"/>
      <c r="R55" s="26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0" type="noConversion"/>
  <dataValidations count="10">
    <dataValidation type="date" allowBlank="1" showInputMessage="1" showErrorMessage="1" error="Please enter a valid date" sqref="N16:R55 N14:R14" xr:uid="{00000000-0002-0000-0500-000000000000}">
      <formula1>1</formula1>
      <formula2>73051</formula2>
    </dataValidation>
    <dataValidation type="list" allowBlank="1" showInputMessage="1" showErrorMessage="1" sqref="F16:F55 F14" xr:uid="{00000000-0002-0000-0500-000001000000}">
      <formula1>INDIRECT("tbl_final_classification[Final Classification]")</formula1>
    </dataValidation>
    <dataValidation type="list" allowBlank="1" showInputMessage="1" showErrorMessage="1" sqref="H16:H55 H14" xr:uid="{00000000-0002-0000-0500-000002000000}">
      <formula1>INDIRECT("tbl_sex[Sex]")</formula1>
    </dataValidation>
    <dataValidation type="whole" allowBlank="1" showInputMessage="1" showErrorMessage="1" sqref="A16:B55 A14:B14" xr:uid="{00000000-0002-0000-0500-000003000000}">
      <formula1>1980</formula1>
      <formula2>2100</formula2>
    </dataValidation>
    <dataValidation type="list" allowBlank="1" showInputMessage="1" showErrorMessage="1" sqref="L16:L55 L14" xr:uid="{00000000-0002-0000-0500-000004000000}">
      <formula1>INDIRECT("tbl_vaccination_status[Vaccination Status]")</formula1>
    </dataValidation>
    <dataValidation type="list" allowBlank="1" showInputMessage="1" showErrorMessage="1" sqref="M16:M55 M14" xr:uid="{00000000-0002-0000-0500-000005000000}">
      <formula1>INDIRECT("tbl_num_of_doses[Number Of Doses]")</formula1>
    </dataValidation>
    <dataValidation type="list" allowBlank="1" showInputMessage="1" showErrorMessage="1" sqref="J16:J55 J14" xr:uid="{00000000-0002-0000-0500-000006000000}">
      <formula1>INDIRECT("tbl_Yes_No[Yes No]")</formula1>
    </dataValidation>
    <dataValidation type="date" allowBlank="1" showInputMessage="1" showErrorMessage="1" error="Please enter a whole number" sqref="G16:G55 G14" xr:uid="{00000000-0002-0000-0500-000007000000}">
      <formula1>1</formula1>
      <formula2>73051</formula2>
    </dataValidation>
    <dataValidation type="list" allowBlank="1" showInputMessage="1" showErrorMessage="1" sqref="S16:S55 S14" xr:uid="{00000000-0002-0000-0500-000008000000}">
      <formula1>INDIRECT("tbl_Travel_History[Travel History]")</formula1>
    </dataValidation>
    <dataValidation type="date" allowBlank="1" showInputMessage="1" showErrorMessage="1" sqref="I16:I55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2"/>
  <sheetViews>
    <sheetView workbookViewId="0">
      <selection activeCell="A22" sqref="A22:F42"/>
    </sheetView>
  </sheetViews>
  <sheetFormatPr defaultColWidth="9.1796875" defaultRowHeight="14.5"/>
  <cols>
    <col min="1" max="2" width="10.453125" style="27" customWidth="1"/>
    <col min="3" max="3" width="17.453125" style="27" customWidth="1"/>
    <col min="4" max="4" width="19.81640625" style="27" customWidth="1"/>
    <col min="5" max="5" width="24" style="27" customWidth="1"/>
    <col min="6" max="6" width="33.453125" style="27" customWidth="1"/>
    <col min="7" max="16384" width="9.1796875" style="27"/>
  </cols>
  <sheetData>
    <row r="1" spans="1:6" ht="91.75" customHeight="1">
      <c r="A1" s="36" t="s">
        <v>13</v>
      </c>
      <c r="B1" s="36" t="s">
        <v>14</v>
      </c>
      <c r="C1" s="42" t="s">
        <v>15</v>
      </c>
      <c r="D1" s="42" t="s">
        <v>16</v>
      </c>
      <c r="E1" s="42" t="s">
        <v>103</v>
      </c>
      <c r="F1" s="42" t="s">
        <v>104</v>
      </c>
    </row>
    <row r="2" spans="1:6">
      <c r="A2" t="s">
        <v>124</v>
      </c>
      <c r="B2" t="s">
        <v>19</v>
      </c>
      <c r="C2" t="s">
        <v>125</v>
      </c>
      <c r="D2" t="s">
        <v>126</v>
      </c>
      <c r="E2" s="30" t="s">
        <v>5</v>
      </c>
      <c r="F2" s="70">
        <v>25</v>
      </c>
    </row>
    <row r="3" spans="1:6">
      <c r="A3" t="s">
        <v>127</v>
      </c>
      <c r="B3" t="s">
        <v>20</v>
      </c>
      <c r="C3" t="s">
        <v>128</v>
      </c>
      <c r="D3" t="s">
        <v>129</v>
      </c>
      <c r="E3" s="30" t="s">
        <v>5</v>
      </c>
      <c r="F3" s="70">
        <v>25</v>
      </c>
    </row>
    <row r="4" spans="1:6">
      <c r="A4" t="s">
        <v>21</v>
      </c>
      <c r="B4" t="s">
        <v>21</v>
      </c>
      <c r="C4" t="s">
        <v>130</v>
      </c>
      <c r="D4" t="s">
        <v>130</v>
      </c>
      <c r="E4" s="30" t="s">
        <v>5</v>
      </c>
      <c r="F4" s="70">
        <v>25</v>
      </c>
    </row>
    <row r="5" spans="1:6">
      <c r="A5" t="s">
        <v>124</v>
      </c>
      <c r="B5" t="s">
        <v>22</v>
      </c>
      <c r="C5" t="s">
        <v>125</v>
      </c>
      <c r="D5" t="s">
        <v>131</v>
      </c>
      <c r="E5" s="30" t="s">
        <v>5</v>
      </c>
      <c r="F5" s="70">
        <v>25</v>
      </c>
    </row>
    <row r="6" spans="1:6">
      <c r="A6" t="s">
        <v>127</v>
      </c>
      <c r="B6" t="s">
        <v>23</v>
      </c>
      <c r="C6" t="s">
        <v>128</v>
      </c>
      <c r="D6" t="s">
        <v>132</v>
      </c>
      <c r="E6" s="30" t="s">
        <v>5</v>
      </c>
      <c r="F6" s="70">
        <v>25</v>
      </c>
    </row>
    <row r="7" spans="1:6" ht="15.75" customHeight="1">
      <c r="A7" t="s">
        <v>133</v>
      </c>
      <c r="B7" t="s">
        <v>24</v>
      </c>
      <c r="C7" t="s">
        <v>134</v>
      </c>
      <c r="D7" t="s">
        <v>135</v>
      </c>
      <c r="E7" s="30" t="s">
        <v>5</v>
      </c>
      <c r="F7" s="70">
        <v>25</v>
      </c>
    </row>
    <row r="8" spans="1:6">
      <c r="A8" t="s">
        <v>136</v>
      </c>
      <c r="B8" t="s">
        <v>25</v>
      </c>
      <c r="C8" t="s">
        <v>137</v>
      </c>
      <c r="D8" t="s">
        <v>138</v>
      </c>
      <c r="E8" s="30" t="s">
        <v>5</v>
      </c>
      <c r="F8" s="70">
        <v>25</v>
      </c>
    </row>
    <row r="9" spans="1:6">
      <c r="A9" t="s">
        <v>136</v>
      </c>
      <c r="B9" t="s">
        <v>26</v>
      </c>
      <c r="C9" t="s">
        <v>137</v>
      </c>
      <c r="D9" t="s">
        <v>139</v>
      </c>
      <c r="E9" s="30" t="s">
        <v>5</v>
      </c>
      <c r="F9" s="70">
        <v>25</v>
      </c>
    </row>
    <row r="10" spans="1:6">
      <c r="A10" t="s">
        <v>127</v>
      </c>
      <c r="B10" t="s">
        <v>27</v>
      </c>
      <c r="C10" t="s">
        <v>128</v>
      </c>
      <c r="D10" t="s">
        <v>140</v>
      </c>
      <c r="E10" s="30" t="s">
        <v>5</v>
      </c>
      <c r="F10" s="70">
        <v>25</v>
      </c>
    </row>
    <row r="11" spans="1:6">
      <c r="A11" t="s">
        <v>133</v>
      </c>
      <c r="B11" t="s">
        <v>28</v>
      </c>
      <c r="C11" t="s">
        <v>134</v>
      </c>
      <c r="D11" t="s">
        <v>141</v>
      </c>
      <c r="E11" s="30" t="s">
        <v>5</v>
      </c>
      <c r="F11" s="70">
        <v>25</v>
      </c>
    </row>
    <row r="12" spans="1:6">
      <c r="A12" t="s">
        <v>133</v>
      </c>
      <c r="B12" t="s">
        <v>29</v>
      </c>
      <c r="C12" t="s">
        <v>134</v>
      </c>
      <c r="D12" t="s">
        <v>142</v>
      </c>
      <c r="E12" s="30" t="s">
        <v>5</v>
      </c>
      <c r="F12" s="70">
        <v>25</v>
      </c>
    </row>
    <row r="13" spans="1:6">
      <c r="A13" t="s">
        <v>136</v>
      </c>
      <c r="B13" t="s">
        <v>30</v>
      </c>
      <c r="C13" t="s">
        <v>137</v>
      </c>
      <c r="D13" t="s">
        <v>143</v>
      </c>
      <c r="E13" s="30" t="s">
        <v>5</v>
      </c>
      <c r="F13" s="70">
        <v>25</v>
      </c>
    </row>
    <row r="14" spans="1:6">
      <c r="A14" t="s">
        <v>31</v>
      </c>
      <c r="B14" t="s">
        <v>31</v>
      </c>
      <c r="C14" t="s">
        <v>144</v>
      </c>
      <c r="D14" t="s">
        <v>144</v>
      </c>
      <c r="E14" s="30" t="s">
        <v>5</v>
      </c>
      <c r="F14" s="70">
        <v>25</v>
      </c>
    </row>
    <row r="15" spans="1:6">
      <c r="A15" t="s">
        <v>133</v>
      </c>
      <c r="B15" t="s">
        <v>32</v>
      </c>
      <c r="C15" t="s">
        <v>134</v>
      </c>
      <c r="D15" t="s">
        <v>145</v>
      </c>
      <c r="E15" s="30" t="s">
        <v>5</v>
      </c>
      <c r="F15" s="70">
        <v>25</v>
      </c>
    </row>
    <row r="16" spans="1:6">
      <c r="A16" t="s">
        <v>133</v>
      </c>
      <c r="B16" t="s">
        <v>33</v>
      </c>
      <c r="C16" t="s">
        <v>134</v>
      </c>
      <c r="D16" t="s">
        <v>146</v>
      </c>
      <c r="E16" s="30" t="s">
        <v>5</v>
      </c>
      <c r="F16" s="70">
        <v>25</v>
      </c>
    </row>
    <row r="17" spans="1:6">
      <c r="A17" t="s">
        <v>127</v>
      </c>
      <c r="B17" t="s">
        <v>34</v>
      </c>
      <c r="C17" t="s">
        <v>128</v>
      </c>
      <c r="D17" t="s">
        <v>147</v>
      </c>
      <c r="E17" s="30" t="s">
        <v>5</v>
      </c>
      <c r="F17" s="70">
        <v>25</v>
      </c>
    </row>
    <row r="18" spans="1:6">
      <c r="A18" t="s">
        <v>124</v>
      </c>
      <c r="B18" t="s">
        <v>35</v>
      </c>
      <c r="C18" t="s">
        <v>125</v>
      </c>
      <c r="D18" t="s">
        <v>148</v>
      </c>
      <c r="E18" s="30" t="s">
        <v>5</v>
      </c>
      <c r="F18" s="70">
        <v>25</v>
      </c>
    </row>
    <row r="19" spans="1:6">
      <c r="A19" t="s">
        <v>133</v>
      </c>
      <c r="B19" t="s">
        <v>36</v>
      </c>
      <c r="C19" t="s">
        <v>134</v>
      </c>
      <c r="D19" t="s">
        <v>149</v>
      </c>
      <c r="E19" s="30" t="s">
        <v>5</v>
      </c>
      <c r="F19" s="70">
        <v>25</v>
      </c>
    </row>
    <row r="20" spans="1:6">
      <c r="A20" t="s">
        <v>124</v>
      </c>
      <c r="B20" t="s">
        <v>37</v>
      </c>
      <c r="C20" t="s">
        <v>125</v>
      </c>
      <c r="D20" t="s">
        <v>150</v>
      </c>
      <c r="E20" s="30" t="s">
        <v>5</v>
      </c>
      <c r="F20" s="70">
        <v>25</v>
      </c>
    </row>
    <row r="21" spans="1:6">
      <c r="A21" t="s">
        <v>127</v>
      </c>
      <c r="B21" t="s">
        <v>38</v>
      </c>
      <c r="C21" t="s">
        <v>128</v>
      </c>
      <c r="D21" t="s">
        <v>151</v>
      </c>
      <c r="E21" s="30" t="s">
        <v>5</v>
      </c>
      <c r="F21" s="70">
        <v>25</v>
      </c>
    </row>
    <row r="22" spans="1:6">
      <c r="A22" s="1" t="s">
        <v>156</v>
      </c>
      <c r="B22" s="1" t="s">
        <v>157</v>
      </c>
      <c r="C22" s="84" t="s">
        <v>158</v>
      </c>
      <c r="D22" s="84" t="s">
        <v>159</v>
      </c>
      <c r="E22" s="30" t="s">
        <v>5</v>
      </c>
      <c r="F22" s="70">
        <v>25</v>
      </c>
    </row>
    <row r="23" spans="1:6">
      <c r="A23" s="1" t="s">
        <v>156</v>
      </c>
      <c r="B23" s="1" t="s">
        <v>160</v>
      </c>
      <c r="C23" s="84" t="s">
        <v>158</v>
      </c>
      <c r="D23" s="84" t="s">
        <v>161</v>
      </c>
      <c r="E23" s="30" t="s">
        <v>5</v>
      </c>
      <c r="F23" s="70">
        <v>25</v>
      </c>
    </row>
    <row r="24" spans="1:6">
      <c r="A24" s="1" t="s">
        <v>156</v>
      </c>
      <c r="B24" s="1" t="s">
        <v>162</v>
      </c>
      <c r="C24" s="84" t="s">
        <v>158</v>
      </c>
      <c r="D24" s="84" t="s">
        <v>163</v>
      </c>
      <c r="E24" s="30" t="s">
        <v>5</v>
      </c>
      <c r="F24" s="70">
        <v>25</v>
      </c>
    </row>
    <row r="25" spans="1:6">
      <c r="A25" s="1" t="s">
        <v>156</v>
      </c>
      <c r="B25" s="1" t="s">
        <v>164</v>
      </c>
      <c r="C25" s="84" t="s">
        <v>158</v>
      </c>
      <c r="D25" s="84" t="s">
        <v>165</v>
      </c>
      <c r="E25" s="30" t="s">
        <v>5</v>
      </c>
      <c r="F25" s="70">
        <v>25</v>
      </c>
    </row>
    <row r="26" spans="1:6">
      <c r="A26" s="1" t="s">
        <v>156</v>
      </c>
      <c r="B26" s="1" t="s">
        <v>166</v>
      </c>
      <c r="C26" s="84" t="s">
        <v>158</v>
      </c>
      <c r="D26" s="84" t="s">
        <v>167</v>
      </c>
      <c r="E26" s="30" t="s">
        <v>5</v>
      </c>
      <c r="F26" s="70">
        <v>25</v>
      </c>
    </row>
    <row r="27" spans="1:6">
      <c r="A27" s="1" t="s">
        <v>156</v>
      </c>
      <c r="B27" s="1" t="s">
        <v>168</v>
      </c>
      <c r="C27" s="84" t="s">
        <v>158</v>
      </c>
      <c r="D27" s="84" t="s">
        <v>169</v>
      </c>
      <c r="E27" s="30" t="s">
        <v>5</v>
      </c>
      <c r="F27" s="70">
        <v>25</v>
      </c>
    </row>
    <row r="28" spans="1:6">
      <c r="A28" s="1" t="s">
        <v>156</v>
      </c>
      <c r="B28" s="1" t="s">
        <v>170</v>
      </c>
      <c r="C28" s="84" t="s">
        <v>158</v>
      </c>
      <c r="D28" s="84" t="s">
        <v>171</v>
      </c>
      <c r="E28" s="30" t="s">
        <v>5</v>
      </c>
      <c r="F28" s="70">
        <v>25</v>
      </c>
    </row>
    <row r="29" spans="1:6">
      <c r="A29" s="1" t="s">
        <v>156</v>
      </c>
      <c r="B29" s="1" t="s">
        <v>172</v>
      </c>
      <c r="C29" s="84" t="s">
        <v>158</v>
      </c>
      <c r="D29" s="84" t="s">
        <v>173</v>
      </c>
      <c r="E29" s="30" t="s">
        <v>5</v>
      </c>
      <c r="F29" s="70">
        <v>25</v>
      </c>
    </row>
    <row r="30" spans="1:6">
      <c r="A30" s="1" t="s">
        <v>156</v>
      </c>
      <c r="B30" s="1" t="s">
        <v>174</v>
      </c>
      <c r="C30" s="84" t="s">
        <v>158</v>
      </c>
      <c r="D30" s="84" t="s">
        <v>175</v>
      </c>
      <c r="E30" s="30" t="s">
        <v>5</v>
      </c>
      <c r="F30" s="70">
        <v>25</v>
      </c>
    </row>
    <row r="31" spans="1:6">
      <c r="A31" s="1" t="s">
        <v>156</v>
      </c>
      <c r="B31" s="1" t="s">
        <v>176</v>
      </c>
      <c r="C31" s="84" t="s">
        <v>158</v>
      </c>
      <c r="D31" s="84" t="s">
        <v>177</v>
      </c>
      <c r="E31" s="30" t="s">
        <v>5</v>
      </c>
      <c r="F31" s="70">
        <v>25</v>
      </c>
    </row>
    <row r="32" spans="1:6">
      <c r="A32" s="1" t="s">
        <v>156</v>
      </c>
      <c r="B32" s="1" t="s">
        <v>178</v>
      </c>
      <c r="C32" s="84" t="s">
        <v>158</v>
      </c>
      <c r="D32" s="84" t="s">
        <v>179</v>
      </c>
      <c r="E32" s="30" t="s">
        <v>5</v>
      </c>
      <c r="F32" s="70">
        <v>25</v>
      </c>
    </row>
    <row r="33" spans="1:6">
      <c r="A33" s="1" t="s">
        <v>156</v>
      </c>
      <c r="B33" s="1" t="s">
        <v>180</v>
      </c>
      <c r="C33" s="84" t="s">
        <v>158</v>
      </c>
      <c r="D33" s="84" t="s">
        <v>181</v>
      </c>
      <c r="E33" s="30" t="s">
        <v>5</v>
      </c>
      <c r="F33" s="70">
        <v>25</v>
      </c>
    </row>
    <row r="34" spans="1:6">
      <c r="A34" s="1" t="s">
        <v>156</v>
      </c>
      <c r="B34" s="1" t="s">
        <v>182</v>
      </c>
      <c r="C34" s="84" t="s">
        <v>158</v>
      </c>
      <c r="D34" s="84" t="s">
        <v>183</v>
      </c>
      <c r="E34" s="30" t="s">
        <v>5</v>
      </c>
      <c r="F34" s="70">
        <v>25</v>
      </c>
    </row>
    <row r="35" spans="1:6">
      <c r="A35" s="1" t="s">
        <v>156</v>
      </c>
      <c r="B35" s="1" t="s">
        <v>184</v>
      </c>
      <c r="C35" s="84" t="s">
        <v>158</v>
      </c>
      <c r="D35" s="84" t="s">
        <v>185</v>
      </c>
      <c r="E35" s="30" t="s">
        <v>5</v>
      </c>
      <c r="F35" s="70">
        <v>25</v>
      </c>
    </row>
    <row r="36" spans="1:6">
      <c r="A36" s="1" t="s">
        <v>156</v>
      </c>
      <c r="B36" s="31" t="s">
        <v>186</v>
      </c>
      <c r="C36" s="84" t="s">
        <v>158</v>
      </c>
      <c r="D36" s="84" t="s">
        <v>187</v>
      </c>
      <c r="E36" s="30" t="s">
        <v>5</v>
      </c>
      <c r="F36" s="70">
        <v>25</v>
      </c>
    </row>
    <row r="37" spans="1:6">
      <c r="A37" s="1" t="s">
        <v>156</v>
      </c>
      <c r="B37" s="31" t="s">
        <v>188</v>
      </c>
      <c r="C37" s="84" t="s">
        <v>158</v>
      </c>
      <c r="D37" s="84" t="s">
        <v>189</v>
      </c>
      <c r="E37" s="30" t="s">
        <v>5</v>
      </c>
      <c r="F37" s="70">
        <v>25</v>
      </c>
    </row>
    <row r="38" spans="1:6">
      <c r="A38" s="1" t="s">
        <v>156</v>
      </c>
      <c r="B38" s="31" t="s">
        <v>190</v>
      </c>
      <c r="C38" s="84" t="s">
        <v>158</v>
      </c>
      <c r="D38" s="84" t="s">
        <v>191</v>
      </c>
      <c r="E38" s="30" t="s">
        <v>5</v>
      </c>
      <c r="F38" s="70">
        <v>25</v>
      </c>
    </row>
    <row r="39" spans="1:6">
      <c r="A39" s="1" t="s">
        <v>156</v>
      </c>
      <c r="B39" s="31" t="s">
        <v>192</v>
      </c>
      <c r="C39" s="84" t="s">
        <v>158</v>
      </c>
      <c r="D39" s="84" t="s">
        <v>193</v>
      </c>
      <c r="E39" s="30" t="s">
        <v>5</v>
      </c>
      <c r="F39" s="70">
        <v>25</v>
      </c>
    </row>
    <row r="40" spans="1:6">
      <c r="A40" s="1" t="s">
        <v>156</v>
      </c>
      <c r="B40" s="31" t="s">
        <v>194</v>
      </c>
      <c r="C40" s="84" t="s">
        <v>158</v>
      </c>
      <c r="D40" s="84" t="s">
        <v>195</v>
      </c>
      <c r="E40" s="30" t="s">
        <v>5</v>
      </c>
      <c r="F40" s="70">
        <v>25</v>
      </c>
    </row>
    <row r="41" spans="1:6">
      <c r="A41" s="1" t="s">
        <v>156</v>
      </c>
      <c r="B41" s="31" t="s">
        <v>196</v>
      </c>
      <c r="C41" s="84" t="s">
        <v>158</v>
      </c>
      <c r="D41" s="84" t="s">
        <v>197</v>
      </c>
      <c r="E41" s="30" t="s">
        <v>5</v>
      </c>
      <c r="F41" s="70">
        <v>25</v>
      </c>
    </row>
    <row r="42" spans="1:6">
      <c r="A42" s="1" t="s">
        <v>156</v>
      </c>
      <c r="B42" s="31" t="s">
        <v>198</v>
      </c>
      <c r="C42" s="84" t="s">
        <v>158</v>
      </c>
      <c r="D42" s="84" t="s">
        <v>199</v>
      </c>
      <c r="E42" s="30" t="s">
        <v>5</v>
      </c>
      <c r="F42" s="70">
        <v>25</v>
      </c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_ListValues!$I$2:$I$3</xm:f>
          </x14:formula1>
          <xm:sqref>E2:E21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9CC2-3F53-41DA-8603-00D488002387}">
  <dimension ref="A1:L42"/>
  <sheetViews>
    <sheetView tabSelected="1" topLeftCell="A7" workbookViewId="0">
      <selection activeCell="M22" sqref="M22"/>
    </sheetView>
  </sheetViews>
  <sheetFormatPr defaultColWidth="9.1796875" defaultRowHeight="14.5"/>
  <cols>
    <col min="1" max="2" width="13.81640625" style="27" customWidth="1"/>
    <col min="3" max="3" width="25.54296875" style="27" customWidth="1"/>
    <col min="4" max="4" width="24.453125" style="27" customWidth="1"/>
    <col min="5" max="5" width="20.453125" style="27" customWidth="1"/>
    <col min="6" max="6" width="27.81640625" style="27" customWidth="1"/>
    <col min="7" max="7" width="23.81640625" style="27" customWidth="1"/>
    <col min="8" max="8" width="26.81640625" style="27" customWidth="1"/>
    <col min="9" max="9" width="22.54296875" style="27" customWidth="1"/>
    <col min="10" max="10" width="14.453125" style="27" customWidth="1"/>
    <col min="11" max="16384" width="9.1796875" style="27"/>
  </cols>
  <sheetData>
    <row r="1" spans="1:12" ht="45" customHeight="1">
      <c r="A1" s="36" t="s">
        <v>13</v>
      </c>
      <c r="B1" s="36" t="s">
        <v>14</v>
      </c>
      <c r="C1" s="39" t="s">
        <v>15</v>
      </c>
      <c r="D1" s="39" t="s">
        <v>16</v>
      </c>
      <c r="E1" s="64" t="s">
        <v>105</v>
      </c>
      <c r="F1" s="64" t="s">
        <v>106</v>
      </c>
      <c r="G1" s="64" t="s">
        <v>107</v>
      </c>
      <c r="H1" s="64" t="s">
        <v>108</v>
      </c>
      <c r="I1" s="39" t="s">
        <v>109</v>
      </c>
      <c r="J1" s="39" t="s">
        <v>152</v>
      </c>
      <c r="K1" s="39" t="s">
        <v>153</v>
      </c>
      <c r="L1" s="27" t="s">
        <v>154</v>
      </c>
    </row>
    <row r="2" spans="1:12">
      <c r="A2" t="s">
        <v>124</v>
      </c>
      <c r="B2" t="s">
        <v>19</v>
      </c>
      <c r="C2" t="s">
        <v>125</v>
      </c>
      <c r="D2" t="s">
        <v>126</v>
      </c>
      <c r="E2" s="63">
        <v>0.79</v>
      </c>
      <c r="F2" s="63">
        <v>21</v>
      </c>
      <c r="G2" s="63">
        <v>85</v>
      </c>
      <c r="H2" s="63">
        <v>80</v>
      </c>
      <c r="I2" s="68">
        <v>35</v>
      </c>
      <c r="J2" s="72">
        <v>5</v>
      </c>
      <c r="K2" s="27">
        <v>25</v>
      </c>
      <c r="L2" s="27">
        <v>25</v>
      </c>
    </row>
    <row r="3" spans="1:12">
      <c r="A3" t="s">
        <v>127</v>
      </c>
      <c r="B3" t="s">
        <v>20</v>
      </c>
      <c r="C3" t="s">
        <v>128</v>
      </c>
      <c r="D3" t="s">
        <v>129</v>
      </c>
      <c r="E3" s="63">
        <v>1.72</v>
      </c>
      <c r="F3" s="63">
        <v>90</v>
      </c>
      <c r="G3" s="63">
        <v>92</v>
      </c>
      <c r="H3" s="63">
        <v>85</v>
      </c>
      <c r="I3" s="68">
        <v>52</v>
      </c>
      <c r="J3" s="72">
        <v>5</v>
      </c>
      <c r="K3" s="27">
        <v>25</v>
      </c>
      <c r="L3" s="27">
        <v>25</v>
      </c>
    </row>
    <row r="4" spans="1:12">
      <c r="A4" t="s">
        <v>21</v>
      </c>
      <c r="B4" t="s">
        <v>21</v>
      </c>
      <c r="C4" t="s">
        <v>130</v>
      </c>
      <c r="D4" t="s">
        <v>130</v>
      </c>
      <c r="E4" s="63">
        <v>1.3</v>
      </c>
      <c r="F4" s="63">
        <v>50</v>
      </c>
      <c r="G4" s="63">
        <v>86</v>
      </c>
      <c r="H4" s="63">
        <v>85</v>
      </c>
      <c r="I4" s="69">
        <v>25</v>
      </c>
      <c r="J4" s="72">
        <v>5</v>
      </c>
      <c r="K4" s="27">
        <v>25</v>
      </c>
      <c r="L4" s="27">
        <v>25</v>
      </c>
    </row>
    <row r="5" spans="1:12">
      <c r="A5" t="s">
        <v>124</v>
      </c>
      <c r="B5" t="s">
        <v>22</v>
      </c>
      <c r="C5" t="s">
        <v>125</v>
      </c>
      <c r="D5" t="s">
        <v>131</v>
      </c>
      <c r="E5" s="63">
        <v>1.03</v>
      </c>
      <c r="F5" s="63">
        <v>63</v>
      </c>
      <c r="G5" s="63">
        <v>83</v>
      </c>
      <c r="H5" s="63">
        <v>93</v>
      </c>
      <c r="I5" s="68">
        <v>52</v>
      </c>
      <c r="J5" s="72">
        <v>5</v>
      </c>
      <c r="K5" s="27">
        <v>25</v>
      </c>
      <c r="L5" s="27">
        <v>25</v>
      </c>
    </row>
    <row r="6" spans="1:12">
      <c r="A6" t="s">
        <v>127</v>
      </c>
      <c r="B6" t="s">
        <v>23</v>
      </c>
      <c r="C6" t="s">
        <v>128</v>
      </c>
      <c r="D6" t="s">
        <v>132</v>
      </c>
      <c r="E6" s="63">
        <v>3.33</v>
      </c>
      <c r="F6" s="63">
        <v>86</v>
      </c>
      <c r="G6" s="63">
        <v>83</v>
      </c>
      <c r="H6" s="63">
        <v>87</v>
      </c>
      <c r="I6" s="68">
        <v>0</v>
      </c>
      <c r="J6" s="72">
        <v>5</v>
      </c>
      <c r="K6" s="27">
        <v>25</v>
      </c>
      <c r="L6" s="27">
        <v>25</v>
      </c>
    </row>
    <row r="7" spans="1:12">
      <c r="A7" t="s">
        <v>133</v>
      </c>
      <c r="B7" t="s">
        <v>24</v>
      </c>
      <c r="C7" t="s">
        <v>134</v>
      </c>
      <c r="D7" t="s">
        <v>135</v>
      </c>
      <c r="E7" s="63">
        <v>2.3199999999999998</v>
      </c>
      <c r="F7" s="63">
        <v>98</v>
      </c>
      <c r="G7" s="63">
        <v>98</v>
      </c>
      <c r="H7" s="63">
        <v>88</v>
      </c>
      <c r="I7" s="68">
        <v>92</v>
      </c>
      <c r="J7" s="72">
        <v>5</v>
      </c>
      <c r="K7" s="27">
        <v>25</v>
      </c>
      <c r="L7" s="27">
        <v>25</v>
      </c>
    </row>
    <row r="8" spans="1:12">
      <c r="A8" t="s">
        <v>136</v>
      </c>
      <c r="B8" t="s">
        <v>25</v>
      </c>
      <c r="C8" t="s">
        <v>137</v>
      </c>
      <c r="D8" t="s">
        <v>138</v>
      </c>
      <c r="E8" s="63">
        <v>21.2</v>
      </c>
      <c r="F8" s="63">
        <v>100</v>
      </c>
      <c r="G8" s="63">
        <v>100</v>
      </c>
      <c r="H8" s="63">
        <v>100</v>
      </c>
      <c r="I8" s="69">
        <v>25</v>
      </c>
      <c r="J8" s="72">
        <v>5</v>
      </c>
      <c r="K8" s="27">
        <v>25</v>
      </c>
      <c r="L8" s="27">
        <v>25</v>
      </c>
    </row>
    <row r="9" spans="1:12">
      <c r="A9" t="s">
        <v>136</v>
      </c>
      <c r="B9" t="s">
        <v>26</v>
      </c>
      <c r="C9" t="s">
        <v>137</v>
      </c>
      <c r="D9" t="s">
        <v>139</v>
      </c>
      <c r="E9" s="63">
        <v>2.42</v>
      </c>
      <c r="F9" s="63">
        <v>38</v>
      </c>
      <c r="G9" s="63">
        <v>99</v>
      </c>
      <c r="H9" s="63">
        <v>81</v>
      </c>
      <c r="I9" s="68">
        <v>69</v>
      </c>
      <c r="J9" s="72">
        <v>5</v>
      </c>
      <c r="K9" s="27">
        <v>25</v>
      </c>
      <c r="L9" s="27">
        <v>25</v>
      </c>
    </row>
    <row r="10" spans="1:12">
      <c r="A10" t="s">
        <v>127</v>
      </c>
      <c r="B10" t="s">
        <v>27</v>
      </c>
      <c r="C10" t="s">
        <v>128</v>
      </c>
      <c r="D10" t="s">
        <v>140</v>
      </c>
      <c r="E10" s="63">
        <v>2.85</v>
      </c>
      <c r="F10" s="63">
        <v>95</v>
      </c>
      <c r="G10" s="63">
        <v>94</v>
      </c>
      <c r="H10" s="63">
        <v>83</v>
      </c>
      <c r="I10" s="68">
        <v>85</v>
      </c>
      <c r="J10" s="72">
        <v>5</v>
      </c>
      <c r="K10" s="27">
        <v>25</v>
      </c>
      <c r="L10" s="27">
        <v>25</v>
      </c>
    </row>
    <row r="11" spans="1:12">
      <c r="A11" t="s">
        <v>133</v>
      </c>
      <c r="B11" t="s">
        <v>28</v>
      </c>
      <c r="C11" t="s">
        <v>134</v>
      </c>
      <c r="D11" t="s">
        <v>141</v>
      </c>
      <c r="E11" s="63">
        <v>1.25</v>
      </c>
      <c r="F11" s="63">
        <v>99</v>
      </c>
      <c r="G11" s="63">
        <v>92</v>
      </c>
      <c r="H11" s="63">
        <v>77</v>
      </c>
      <c r="I11" s="68">
        <v>55</v>
      </c>
      <c r="J11" s="72">
        <v>5</v>
      </c>
      <c r="K11" s="27">
        <v>25</v>
      </c>
      <c r="L11" s="27">
        <v>25</v>
      </c>
    </row>
    <row r="12" spans="1:12">
      <c r="A12" t="s">
        <v>133</v>
      </c>
      <c r="B12" t="s">
        <v>29</v>
      </c>
      <c r="C12" t="s">
        <v>134</v>
      </c>
      <c r="D12" t="s">
        <v>142</v>
      </c>
      <c r="E12" s="63">
        <v>1.53</v>
      </c>
      <c r="F12" s="63">
        <v>81</v>
      </c>
      <c r="G12" s="63">
        <v>98</v>
      </c>
      <c r="H12" s="63">
        <v>90</v>
      </c>
      <c r="I12" s="68">
        <v>37</v>
      </c>
      <c r="J12" s="72">
        <v>6</v>
      </c>
      <c r="K12" s="27">
        <v>25</v>
      </c>
      <c r="L12" s="27">
        <v>25</v>
      </c>
    </row>
    <row r="13" spans="1:12">
      <c r="A13" t="s">
        <v>136</v>
      </c>
      <c r="B13" t="s">
        <v>30</v>
      </c>
      <c r="C13" t="s">
        <v>137</v>
      </c>
      <c r="D13" t="s">
        <v>143</v>
      </c>
      <c r="E13" s="63">
        <v>2.2200000000000002</v>
      </c>
      <c r="F13" s="63">
        <v>89</v>
      </c>
      <c r="G13" s="63">
        <v>90</v>
      </c>
      <c r="H13" s="63">
        <v>19</v>
      </c>
      <c r="I13" s="68">
        <v>92</v>
      </c>
      <c r="J13" s="72">
        <v>6</v>
      </c>
      <c r="K13" s="27">
        <v>25</v>
      </c>
      <c r="L13" s="27">
        <v>25</v>
      </c>
    </row>
    <row r="14" spans="1:12">
      <c r="A14" t="s">
        <v>31</v>
      </c>
      <c r="B14" t="s">
        <v>31</v>
      </c>
      <c r="C14" t="s">
        <v>144</v>
      </c>
      <c r="D14" t="s">
        <v>144</v>
      </c>
      <c r="E14" s="63">
        <v>1.72</v>
      </c>
      <c r="F14" s="63">
        <v>93</v>
      </c>
      <c r="G14" s="63">
        <v>96</v>
      </c>
      <c r="H14" s="63">
        <v>93</v>
      </c>
      <c r="I14" s="68">
        <v>35</v>
      </c>
      <c r="J14" s="72">
        <v>6</v>
      </c>
      <c r="K14" s="27">
        <v>25</v>
      </c>
      <c r="L14" s="27">
        <v>25</v>
      </c>
    </row>
    <row r="15" spans="1:12">
      <c r="A15" t="s">
        <v>133</v>
      </c>
      <c r="B15" t="s">
        <v>32</v>
      </c>
      <c r="C15" t="s">
        <v>134</v>
      </c>
      <c r="D15" t="s">
        <v>145</v>
      </c>
      <c r="E15" s="63">
        <v>2.34</v>
      </c>
      <c r="F15" s="63">
        <v>92</v>
      </c>
      <c r="G15" s="63">
        <v>100</v>
      </c>
      <c r="H15" s="63">
        <v>98</v>
      </c>
      <c r="I15" s="68">
        <v>22</v>
      </c>
      <c r="J15" s="72">
        <v>6</v>
      </c>
      <c r="K15" s="27">
        <v>25</v>
      </c>
      <c r="L15" s="27">
        <v>25</v>
      </c>
    </row>
    <row r="16" spans="1:12">
      <c r="A16" t="s">
        <v>133</v>
      </c>
      <c r="B16" t="s">
        <v>33</v>
      </c>
      <c r="C16" t="s">
        <v>134</v>
      </c>
      <c r="D16" t="s">
        <v>146</v>
      </c>
      <c r="E16" s="63">
        <v>1.59</v>
      </c>
      <c r="F16" s="63">
        <v>87</v>
      </c>
      <c r="G16" s="63">
        <v>100</v>
      </c>
      <c r="H16" s="63">
        <v>66</v>
      </c>
      <c r="I16" s="68">
        <v>37</v>
      </c>
      <c r="J16" s="72">
        <v>6</v>
      </c>
      <c r="K16" s="27">
        <v>25</v>
      </c>
      <c r="L16" s="27">
        <v>25</v>
      </c>
    </row>
    <row r="17" spans="1:12">
      <c r="A17" t="s">
        <v>127</v>
      </c>
      <c r="B17" t="s">
        <v>34</v>
      </c>
      <c r="C17" t="s">
        <v>128</v>
      </c>
      <c r="D17" t="s">
        <v>147</v>
      </c>
      <c r="E17" s="63">
        <v>0.47</v>
      </c>
      <c r="F17" s="63">
        <v>83</v>
      </c>
      <c r="G17" s="63">
        <v>86</v>
      </c>
      <c r="H17" s="63">
        <v>78</v>
      </c>
      <c r="I17" s="68">
        <v>47</v>
      </c>
      <c r="J17" s="72">
        <v>6</v>
      </c>
      <c r="K17" s="27">
        <v>25</v>
      </c>
      <c r="L17" s="27">
        <v>25</v>
      </c>
    </row>
    <row r="18" spans="1:12">
      <c r="A18" t="s">
        <v>124</v>
      </c>
      <c r="B18" t="s">
        <v>35</v>
      </c>
      <c r="C18" t="s">
        <v>125</v>
      </c>
      <c r="D18" t="s">
        <v>148</v>
      </c>
      <c r="E18" s="63">
        <v>20.96</v>
      </c>
      <c r="F18" s="63">
        <v>69</v>
      </c>
      <c r="G18" s="63">
        <v>84</v>
      </c>
      <c r="H18" s="63">
        <v>89</v>
      </c>
      <c r="I18" s="68">
        <v>66</v>
      </c>
      <c r="J18" s="72">
        <v>6</v>
      </c>
      <c r="K18" s="27">
        <v>25</v>
      </c>
      <c r="L18" s="27">
        <v>25</v>
      </c>
    </row>
    <row r="19" spans="1:12">
      <c r="A19" t="s">
        <v>133</v>
      </c>
      <c r="B19" t="s">
        <v>36</v>
      </c>
      <c r="C19" t="s">
        <v>134</v>
      </c>
      <c r="D19" t="s">
        <v>149</v>
      </c>
      <c r="E19" s="63">
        <v>8.85</v>
      </c>
      <c r="F19" s="63">
        <v>94</v>
      </c>
      <c r="G19" s="63">
        <v>99</v>
      </c>
      <c r="H19" s="63">
        <v>99</v>
      </c>
      <c r="I19" s="68">
        <v>23</v>
      </c>
      <c r="J19" s="72">
        <v>6</v>
      </c>
      <c r="K19" s="27">
        <v>25</v>
      </c>
      <c r="L19" s="27">
        <v>25</v>
      </c>
    </row>
    <row r="20" spans="1:12">
      <c r="A20" t="s">
        <v>124</v>
      </c>
      <c r="B20" t="s">
        <v>37</v>
      </c>
      <c r="C20" t="s">
        <v>125</v>
      </c>
      <c r="D20" t="s">
        <v>150</v>
      </c>
      <c r="E20" s="63">
        <v>0.32</v>
      </c>
      <c r="F20" s="63">
        <v>27</v>
      </c>
      <c r="G20" s="63">
        <v>18</v>
      </c>
      <c r="H20" s="63">
        <v>44</v>
      </c>
      <c r="I20" s="68">
        <v>11</v>
      </c>
      <c r="J20" s="72">
        <v>6</v>
      </c>
      <c r="K20" s="27">
        <v>25</v>
      </c>
      <c r="L20" s="27">
        <v>25</v>
      </c>
    </row>
    <row r="21" spans="1:12">
      <c r="A21" t="s">
        <v>127</v>
      </c>
      <c r="B21" t="s">
        <v>38</v>
      </c>
      <c r="C21" t="s">
        <v>128</v>
      </c>
      <c r="D21" t="s">
        <v>151</v>
      </c>
      <c r="E21" s="63">
        <v>7.8</v>
      </c>
      <c r="F21" s="63">
        <v>99</v>
      </c>
      <c r="G21" s="63">
        <v>95</v>
      </c>
      <c r="H21" s="63">
        <v>13</v>
      </c>
      <c r="I21" s="68">
        <v>41</v>
      </c>
      <c r="J21" s="72">
        <v>6</v>
      </c>
      <c r="K21" s="27">
        <v>25</v>
      </c>
      <c r="L21" s="27">
        <v>25</v>
      </c>
    </row>
    <row r="22" spans="1:12">
      <c r="A22" s="1" t="s">
        <v>156</v>
      </c>
      <c r="B22" s="1" t="s">
        <v>157</v>
      </c>
      <c r="C22" s="84" t="s">
        <v>158</v>
      </c>
      <c r="D22" s="84" t="s">
        <v>159</v>
      </c>
      <c r="E22" s="95">
        <v>6</v>
      </c>
      <c r="F22" s="95">
        <v>0</v>
      </c>
      <c r="G22" s="95">
        <v>100</v>
      </c>
      <c r="H22" s="95">
        <v>0</v>
      </c>
      <c r="I22" s="96">
        <v>0</v>
      </c>
      <c r="J22" s="72">
        <v>5</v>
      </c>
      <c r="K22" s="27">
        <v>25</v>
      </c>
      <c r="L22" s="27">
        <v>25</v>
      </c>
    </row>
    <row r="23" spans="1:12">
      <c r="A23" s="1" t="s">
        <v>156</v>
      </c>
      <c r="B23" s="1" t="s">
        <v>160</v>
      </c>
      <c r="C23" s="84" t="s">
        <v>158</v>
      </c>
      <c r="D23" s="84" t="s">
        <v>161</v>
      </c>
      <c r="E23" s="97">
        <v>0</v>
      </c>
      <c r="F23" s="98">
        <v>0</v>
      </c>
      <c r="G23" s="53">
        <v>0</v>
      </c>
      <c r="H23" s="53">
        <v>0</v>
      </c>
      <c r="I23" s="96">
        <v>0</v>
      </c>
      <c r="J23" s="72">
        <v>5</v>
      </c>
      <c r="K23" s="27">
        <v>25</v>
      </c>
      <c r="L23" s="27">
        <v>25</v>
      </c>
    </row>
    <row r="24" spans="1:12">
      <c r="A24" s="1" t="s">
        <v>156</v>
      </c>
      <c r="B24" s="1" t="s">
        <v>162</v>
      </c>
      <c r="C24" s="84" t="s">
        <v>158</v>
      </c>
      <c r="D24" s="84" t="s">
        <v>163</v>
      </c>
      <c r="E24" s="97">
        <v>0</v>
      </c>
      <c r="F24" s="98">
        <v>0</v>
      </c>
      <c r="G24" s="53">
        <v>0</v>
      </c>
      <c r="H24" s="99">
        <v>0</v>
      </c>
      <c r="I24" s="96">
        <v>0</v>
      </c>
      <c r="J24" s="72">
        <v>5</v>
      </c>
      <c r="K24" s="27">
        <v>25</v>
      </c>
      <c r="L24" s="27">
        <v>25</v>
      </c>
    </row>
    <row r="25" spans="1:12">
      <c r="A25" s="1" t="s">
        <v>156</v>
      </c>
      <c r="B25" s="1" t="s">
        <v>164</v>
      </c>
      <c r="C25" s="84" t="s">
        <v>158</v>
      </c>
      <c r="D25" s="84" t="s">
        <v>165</v>
      </c>
      <c r="E25" s="97">
        <v>0.48470336759782201</v>
      </c>
      <c r="F25" s="98">
        <v>0</v>
      </c>
      <c r="G25" s="53">
        <v>50</v>
      </c>
      <c r="H25" s="53">
        <v>0</v>
      </c>
      <c r="I25" s="96">
        <v>0</v>
      </c>
      <c r="J25" s="72">
        <v>5</v>
      </c>
      <c r="K25" s="27">
        <v>25</v>
      </c>
      <c r="L25" s="27">
        <v>25</v>
      </c>
    </row>
    <row r="26" spans="1:12">
      <c r="A26" s="1" t="s">
        <v>156</v>
      </c>
      <c r="B26" s="1" t="s">
        <v>166</v>
      </c>
      <c r="C26" s="84" t="s">
        <v>158</v>
      </c>
      <c r="D26" s="84" t="s">
        <v>167</v>
      </c>
      <c r="E26" s="97">
        <v>17.730779391869728</v>
      </c>
      <c r="F26" s="98">
        <v>4</v>
      </c>
      <c r="G26" s="53">
        <v>86</v>
      </c>
      <c r="H26" s="53">
        <v>34</v>
      </c>
      <c r="I26" s="30">
        <v>70</v>
      </c>
      <c r="J26" s="72">
        <v>5</v>
      </c>
      <c r="K26" s="27">
        <v>25</v>
      </c>
      <c r="L26" s="27">
        <v>25</v>
      </c>
    </row>
    <row r="27" spans="1:12">
      <c r="A27" s="1" t="s">
        <v>156</v>
      </c>
      <c r="B27" s="1" t="s">
        <v>168</v>
      </c>
      <c r="C27" s="84" t="s">
        <v>158</v>
      </c>
      <c r="D27" s="84" t="s">
        <v>169</v>
      </c>
      <c r="E27" s="97">
        <v>0.48682529057384527</v>
      </c>
      <c r="F27" s="98">
        <v>50</v>
      </c>
      <c r="G27" s="53">
        <v>100</v>
      </c>
      <c r="H27" s="53">
        <v>0</v>
      </c>
      <c r="I27" s="30">
        <v>100</v>
      </c>
      <c r="J27" s="72">
        <v>5</v>
      </c>
      <c r="K27" s="27">
        <v>25</v>
      </c>
      <c r="L27" s="27">
        <v>25</v>
      </c>
    </row>
    <row r="28" spans="1:12">
      <c r="A28" s="1" t="s">
        <v>156</v>
      </c>
      <c r="B28" s="1" t="s">
        <v>170</v>
      </c>
      <c r="C28" s="84" t="s">
        <v>158</v>
      </c>
      <c r="D28" s="84" t="s">
        <v>171</v>
      </c>
      <c r="E28" s="97">
        <v>1.5608172439089112</v>
      </c>
      <c r="F28" s="98">
        <v>0</v>
      </c>
      <c r="G28" s="53">
        <v>0</v>
      </c>
      <c r="H28" s="53">
        <v>0</v>
      </c>
      <c r="I28" s="30">
        <v>100</v>
      </c>
      <c r="J28" s="72">
        <v>5</v>
      </c>
      <c r="K28" s="27">
        <v>25</v>
      </c>
      <c r="L28" s="27">
        <v>25</v>
      </c>
    </row>
    <row r="29" spans="1:12">
      <c r="A29" s="1" t="s">
        <v>156</v>
      </c>
      <c r="B29" s="1" t="s">
        <v>172</v>
      </c>
      <c r="C29" s="84" t="s">
        <v>158</v>
      </c>
      <c r="D29" s="84" t="s">
        <v>173</v>
      </c>
      <c r="E29" s="97">
        <v>0</v>
      </c>
      <c r="F29" s="98">
        <v>0</v>
      </c>
      <c r="G29" s="53">
        <v>0</v>
      </c>
      <c r="H29" s="53">
        <v>0</v>
      </c>
      <c r="I29" s="70">
        <v>0</v>
      </c>
      <c r="J29" s="72">
        <v>5</v>
      </c>
      <c r="K29" s="27">
        <v>25</v>
      </c>
      <c r="L29" s="27">
        <v>25</v>
      </c>
    </row>
    <row r="30" spans="1:12">
      <c r="A30" s="1" t="s">
        <v>156</v>
      </c>
      <c r="B30" s="1" t="s">
        <v>174</v>
      </c>
      <c r="C30" s="84" t="s">
        <v>158</v>
      </c>
      <c r="D30" s="84" t="s">
        <v>175</v>
      </c>
      <c r="E30" s="97">
        <v>0</v>
      </c>
      <c r="F30" s="98">
        <v>0</v>
      </c>
      <c r="G30" s="53">
        <v>0</v>
      </c>
      <c r="H30" s="53">
        <v>0</v>
      </c>
      <c r="I30" s="70">
        <v>0</v>
      </c>
      <c r="J30" s="72">
        <v>5</v>
      </c>
      <c r="K30" s="27">
        <v>25</v>
      </c>
      <c r="L30" s="27">
        <v>25</v>
      </c>
    </row>
    <row r="31" spans="1:12">
      <c r="A31" s="1" t="s">
        <v>156</v>
      </c>
      <c r="B31" s="1" t="s">
        <v>176</v>
      </c>
      <c r="C31" s="84" t="s">
        <v>158</v>
      </c>
      <c r="D31" s="84" t="s">
        <v>177</v>
      </c>
      <c r="E31" s="97">
        <v>0</v>
      </c>
      <c r="F31" s="98">
        <v>0</v>
      </c>
      <c r="G31" s="53">
        <v>0</v>
      </c>
      <c r="H31" s="53">
        <v>0</v>
      </c>
      <c r="I31" s="70">
        <v>0</v>
      </c>
      <c r="J31" s="72">
        <v>5</v>
      </c>
      <c r="K31" s="27">
        <v>25</v>
      </c>
      <c r="L31" s="27">
        <v>25</v>
      </c>
    </row>
    <row r="32" spans="1:12">
      <c r="A32" s="1" t="s">
        <v>156</v>
      </c>
      <c r="B32" s="1" t="s">
        <v>178</v>
      </c>
      <c r="C32" s="84" t="s">
        <v>158</v>
      </c>
      <c r="D32" s="84" t="s">
        <v>179</v>
      </c>
      <c r="E32" s="97">
        <v>1.3691128148959479</v>
      </c>
      <c r="F32" s="98">
        <v>0</v>
      </c>
      <c r="G32" s="53">
        <v>100</v>
      </c>
      <c r="H32" s="53">
        <v>0</v>
      </c>
      <c r="I32" s="30">
        <v>100</v>
      </c>
      <c r="J32" s="72">
        <v>6</v>
      </c>
      <c r="K32" s="27">
        <v>25</v>
      </c>
      <c r="L32" s="27">
        <v>25</v>
      </c>
    </row>
    <row r="33" spans="1:12">
      <c r="A33" s="1" t="s">
        <v>156</v>
      </c>
      <c r="B33" s="1" t="s">
        <v>180</v>
      </c>
      <c r="C33" s="84" t="s">
        <v>158</v>
      </c>
      <c r="D33" s="84" t="s">
        <v>181</v>
      </c>
      <c r="E33" s="97">
        <v>4.7549798507728802</v>
      </c>
      <c r="F33" s="98">
        <v>50</v>
      </c>
      <c r="G33" s="53">
        <v>100</v>
      </c>
      <c r="H33" s="53">
        <v>0</v>
      </c>
      <c r="I33" s="30">
        <v>100</v>
      </c>
      <c r="J33" s="72">
        <v>6</v>
      </c>
      <c r="K33" s="27">
        <v>25</v>
      </c>
      <c r="L33" s="27">
        <v>25</v>
      </c>
    </row>
    <row r="34" spans="1:12">
      <c r="A34" s="1" t="s">
        <v>156</v>
      </c>
      <c r="B34" s="1" t="s">
        <v>182</v>
      </c>
      <c r="C34" s="84" t="s">
        <v>158</v>
      </c>
      <c r="D34" s="84" t="s">
        <v>183</v>
      </c>
      <c r="E34" s="97">
        <v>0.12287518093370395</v>
      </c>
      <c r="F34" s="98">
        <v>0</v>
      </c>
      <c r="G34" s="53">
        <v>100</v>
      </c>
      <c r="H34" s="53">
        <v>0</v>
      </c>
      <c r="I34" s="70">
        <v>0</v>
      </c>
      <c r="J34" s="72">
        <v>6</v>
      </c>
      <c r="K34" s="27">
        <v>25</v>
      </c>
      <c r="L34" s="27">
        <v>25</v>
      </c>
    </row>
    <row r="35" spans="1:12">
      <c r="A35" s="1" t="s">
        <v>156</v>
      </c>
      <c r="B35" s="1" t="s">
        <v>184</v>
      </c>
      <c r="C35" s="84" t="s">
        <v>158</v>
      </c>
      <c r="D35" s="84" t="s">
        <v>185</v>
      </c>
      <c r="E35" s="97">
        <v>0.53087131732355242</v>
      </c>
      <c r="F35" s="98">
        <v>13</v>
      </c>
      <c r="G35" s="53">
        <v>93</v>
      </c>
      <c r="H35" s="53">
        <v>0</v>
      </c>
      <c r="I35" s="70">
        <v>0</v>
      </c>
      <c r="J35" s="72">
        <v>6</v>
      </c>
      <c r="K35" s="27">
        <v>25</v>
      </c>
      <c r="L35" s="27">
        <v>25</v>
      </c>
    </row>
    <row r="36" spans="1:12">
      <c r="A36" s="1" t="s">
        <v>156</v>
      </c>
      <c r="B36" s="31" t="s">
        <v>186</v>
      </c>
      <c r="C36" s="84" t="s">
        <v>158</v>
      </c>
      <c r="D36" s="84" t="s">
        <v>187</v>
      </c>
      <c r="E36" s="97">
        <v>0</v>
      </c>
      <c r="F36" s="98">
        <v>0</v>
      </c>
      <c r="G36" s="53">
        <v>0</v>
      </c>
      <c r="H36" s="53">
        <v>0</v>
      </c>
      <c r="I36" s="70">
        <v>0</v>
      </c>
      <c r="J36" s="72">
        <v>6</v>
      </c>
      <c r="K36" s="27">
        <v>25</v>
      </c>
      <c r="L36" s="27">
        <v>25</v>
      </c>
    </row>
    <row r="37" spans="1:12">
      <c r="A37" s="1" t="s">
        <v>156</v>
      </c>
      <c r="B37" s="31" t="s">
        <v>188</v>
      </c>
      <c r="C37" s="84" t="s">
        <v>158</v>
      </c>
      <c r="D37" s="84" t="s">
        <v>189</v>
      </c>
      <c r="E37" s="97">
        <v>4.1880431368443087</v>
      </c>
      <c r="F37" s="98">
        <v>0</v>
      </c>
      <c r="G37" s="53">
        <v>50</v>
      </c>
      <c r="H37" s="53">
        <v>0</v>
      </c>
      <c r="I37" s="30">
        <v>50</v>
      </c>
      <c r="J37" s="72">
        <v>6</v>
      </c>
      <c r="K37" s="27">
        <v>25</v>
      </c>
      <c r="L37" s="27">
        <v>25</v>
      </c>
    </row>
    <row r="38" spans="1:12">
      <c r="A38" s="1" t="s">
        <v>156</v>
      </c>
      <c r="B38" s="31" t="s">
        <v>190</v>
      </c>
      <c r="C38" s="84" t="s">
        <v>158</v>
      </c>
      <c r="D38" s="84" t="s">
        <v>191</v>
      </c>
      <c r="E38" s="97">
        <v>0</v>
      </c>
      <c r="F38" s="98">
        <v>0</v>
      </c>
      <c r="G38" s="53">
        <v>0</v>
      </c>
      <c r="H38" s="53">
        <v>0</v>
      </c>
      <c r="I38" s="70">
        <v>0</v>
      </c>
      <c r="J38" s="72">
        <v>6</v>
      </c>
      <c r="K38" s="27">
        <v>25</v>
      </c>
      <c r="L38" s="27">
        <v>25</v>
      </c>
    </row>
    <row r="39" spans="1:12">
      <c r="A39" s="1" t="s">
        <v>156</v>
      </c>
      <c r="B39" s="31" t="s">
        <v>192</v>
      </c>
      <c r="C39" s="84" t="s">
        <v>158</v>
      </c>
      <c r="D39" s="84" t="s">
        <v>193</v>
      </c>
      <c r="E39" s="97">
        <v>0</v>
      </c>
      <c r="F39" s="98">
        <v>0</v>
      </c>
      <c r="G39" s="53">
        <v>0</v>
      </c>
      <c r="H39" s="53">
        <v>0</v>
      </c>
      <c r="I39" s="70">
        <v>0</v>
      </c>
      <c r="J39" s="72">
        <v>6</v>
      </c>
      <c r="K39" s="27">
        <v>25</v>
      </c>
      <c r="L39" s="27">
        <v>25</v>
      </c>
    </row>
    <row r="40" spans="1:12">
      <c r="A40" s="1" t="s">
        <v>156</v>
      </c>
      <c r="B40" s="31" t="s">
        <v>194</v>
      </c>
      <c r="C40" s="84" t="s">
        <v>158</v>
      </c>
      <c r="D40" s="84" t="s">
        <v>195</v>
      </c>
      <c r="E40" s="97">
        <v>0.16045273343265351</v>
      </c>
      <c r="F40" s="98">
        <v>100</v>
      </c>
      <c r="G40" s="53">
        <v>100</v>
      </c>
      <c r="H40" s="53">
        <v>0</v>
      </c>
      <c r="I40" s="70">
        <v>0</v>
      </c>
      <c r="J40" s="72">
        <v>6</v>
      </c>
      <c r="K40" s="27">
        <v>25</v>
      </c>
      <c r="L40" s="27">
        <v>25</v>
      </c>
    </row>
    <row r="41" spans="1:12">
      <c r="A41" s="1" t="s">
        <v>156</v>
      </c>
      <c r="B41" s="31" t="s">
        <v>196</v>
      </c>
      <c r="C41" s="84" t="s">
        <v>158</v>
      </c>
      <c r="D41" s="84" t="s">
        <v>197</v>
      </c>
      <c r="E41" s="97">
        <v>0</v>
      </c>
      <c r="F41" s="98">
        <v>0</v>
      </c>
      <c r="G41" s="53">
        <v>0</v>
      </c>
      <c r="H41" s="53">
        <v>0</v>
      </c>
      <c r="I41" s="70">
        <v>0</v>
      </c>
      <c r="J41" s="72">
        <v>6</v>
      </c>
      <c r="K41" s="27">
        <v>25</v>
      </c>
      <c r="L41" s="27">
        <v>25</v>
      </c>
    </row>
    <row r="42" spans="1:12">
      <c r="A42" s="1" t="s">
        <v>156</v>
      </c>
      <c r="B42" s="31" t="s">
        <v>198</v>
      </c>
      <c r="C42" s="84" t="s">
        <v>158</v>
      </c>
      <c r="D42" s="84" t="s">
        <v>199</v>
      </c>
      <c r="E42" s="97">
        <v>2.1710104968357529</v>
      </c>
      <c r="F42" s="98">
        <v>0</v>
      </c>
      <c r="G42" s="53">
        <v>100</v>
      </c>
      <c r="H42" s="53">
        <v>0</v>
      </c>
      <c r="I42" s="70">
        <v>0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ListValues">
    <tabColor rgb="FFFFFF00"/>
  </sheetPr>
  <dimension ref="A1:K8"/>
  <sheetViews>
    <sheetView zoomScaleNormal="100" workbookViewId="0"/>
  </sheetViews>
  <sheetFormatPr defaultColWidth="8" defaultRowHeight="12"/>
  <cols>
    <col min="1" max="1" width="17.453125" style="6" bestFit="1" customWidth="1"/>
    <col min="2" max="2" width="4.1796875" style="6" customWidth="1"/>
    <col min="3" max="3" width="6" style="6" bestFit="1" customWidth="1"/>
    <col min="4" max="4" width="4.1796875" style="6" customWidth="1"/>
    <col min="5" max="5" width="16.81640625" style="6" bestFit="1" customWidth="1"/>
    <col min="6" max="6" width="4.1796875" style="6" customWidth="1"/>
    <col min="7" max="7" width="17.453125" style="6" bestFit="1" customWidth="1"/>
    <col min="8" max="8" width="4.453125" style="6" customWidth="1"/>
    <col min="9" max="9" width="8.453125" style="6" bestFit="1" customWidth="1"/>
    <col min="10" max="10" width="8" style="6"/>
    <col min="11" max="11" width="13.81640625" style="6" bestFit="1" customWidth="1"/>
    <col min="12" max="16384" width="8" style="6"/>
  </cols>
  <sheetData>
    <row r="1" spans="1:11">
      <c r="A1" s="7" t="s">
        <v>110</v>
      </c>
      <c r="C1" s="6" t="s">
        <v>90</v>
      </c>
      <c r="E1" s="6" t="s">
        <v>111</v>
      </c>
      <c r="G1" s="6" t="s">
        <v>112</v>
      </c>
      <c r="I1" s="6" t="s">
        <v>113</v>
      </c>
      <c r="K1" s="6" t="s">
        <v>114</v>
      </c>
    </row>
    <row r="2" spans="1:11">
      <c r="A2" s="8" t="s">
        <v>115</v>
      </c>
      <c r="C2" s="6" t="s">
        <v>116</v>
      </c>
      <c r="E2" s="8">
        <v>0</v>
      </c>
      <c r="G2" s="8" t="s">
        <v>5</v>
      </c>
      <c r="I2" s="8" t="s">
        <v>5</v>
      </c>
      <c r="K2" s="8" t="s">
        <v>5</v>
      </c>
    </row>
    <row r="3" spans="1:11">
      <c r="A3" s="8" t="s">
        <v>117</v>
      </c>
      <c r="C3" s="6" t="s">
        <v>118</v>
      </c>
      <c r="E3" s="8">
        <v>1</v>
      </c>
      <c r="G3" s="8" t="s">
        <v>10</v>
      </c>
      <c r="I3" s="8" t="s">
        <v>10</v>
      </c>
      <c r="K3" s="8" t="s">
        <v>10</v>
      </c>
    </row>
    <row r="4" spans="1:11">
      <c r="A4" s="8" t="s">
        <v>119</v>
      </c>
      <c r="E4" s="8">
        <v>2</v>
      </c>
      <c r="G4" s="8" t="s">
        <v>120</v>
      </c>
      <c r="K4" s="8" t="s">
        <v>120</v>
      </c>
    </row>
    <row r="5" spans="1:11">
      <c r="A5" s="8" t="s">
        <v>121</v>
      </c>
      <c r="E5" s="8">
        <v>3</v>
      </c>
      <c r="G5" s="8" t="s">
        <v>122</v>
      </c>
    </row>
    <row r="6" spans="1:11">
      <c r="E6" s="8" t="s">
        <v>123</v>
      </c>
      <c r="G6" s="8"/>
    </row>
    <row r="7" spans="1:11">
      <c r="E7" s="8" t="s">
        <v>120</v>
      </c>
    </row>
    <row r="8" spans="1:11">
      <c r="E8" s="6" t="s">
        <v>122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6" ma:contentTypeDescription="Create a new document." ma:contentTypeScope="" ma:versionID="6c7010673223342a8f76fa6822e55894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d2e6974a177b8f9f70d0161b88f45aec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55c133-e14e-4d88-8fbc-c3b347145ec5" xsi:nil="true"/>
  </documentManagement>
</p:properties>
</file>

<file path=customXml/itemProps1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02F4F6-D118-42E2-AA76-EC7E0DEC4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51E5E2-41F2-4A1F-A4B0-950DEDB4B143}">
  <ds:schemaRefs>
    <ds:schemaRef ds:uri="http://schemas.microsoft.com/office/2006/metadata/properties"/>
    <ds:schemaRef ds:uri="http://schemas.microsoft.com/office/infopath/2007/PartnerControls"/>
    <ds:schemaRef ds:uri="4655c133-e14e-4d88-8fbc-c3b347145e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1-General</vt:lpstr>
      <vt:lpstr>2-Área pop </vt:lpstr>
      <vt:lpstr>3-Inmunidad poblacional</vt:lpstr>
      <vt:lpstr>4-Desempeño del programa </vt:lpstr>
      <vt:lpstr>5-Grupos vulnerables</vt:lpstr>
      <vt:lpstr>6-Datos caso a caso</vt:lpstr>
      <vt:lpstr>7-Respuesta rápida</vt:lpstr>
      <vt:lpstr>8-Indicadores</vt:lpstr>
      <vt:lpstr>_ListValues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Smaïl OULD-HAMICHE</dc:creator>
  <cp:keywords/>
  <dc:description/>
  <cp:lastModifiedBy>Rafael Leon</cp:lastModifiedBy>
  <cp:revision/>
  <dcterms:created xsi:type="dcterms:W3CDTF">2018-10-15T14:03:32Z</dcterms:created>
  <dcterms:modified xsi:type="dcterms:W3CDTF">2024-12-10T18:00:34Z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