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/templates/ENG/"/>
    </mc:Choice>
  </mc:AlternateContent>
  <xr:revisionPtr revIDLastSave="2" documentId="13_ncr:1_{5421454B-24A0-CB47-A2BC-441F244F2439}" xr6:coauthVersionLast="47" xr6:coauthVersionMax="47" xr10:uidLastSave="{F023E9DA-B969-4EAE-B8A0-D18BD2D71545}"/>
  <bookViews>
    <workbookView xWindow="28680" yWindow="-120" windowWidth="29040" windowHeight="15720" tabRatio="773" activeTab="6" xr2:uid="{00000000-000D-0000-FFFF-FFFF00000000}"/>
  </bookViews>
  <sheets>
    <sheet name="1-General" sheetId="1" r:id="rId1"/>
    <sheet name="2-Area pop " sheetId="14" r:id="rId2"/>
    <sheet name="3-PopulationImmunity" sheetId="15" r:id="rId3"/>
    <sheet name="4-ProgramDeliveryPerformance" sheetId="16" r:id="rId4"/>
    <sheet name="5-VulnerableGroups" sheetId="4" r:id="rId5"/>
    <sheet name="6-Case-Based-Data" sheetId="26" r:id="rId6"/>
    <sheet name="7-RapidResponse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'2-Area pop '!$C$1:$F$1</definedName>
    <definedName name="_xlnm._FilterDatabase" localSheetId="4" hidden="1">'5-VulnerableGroups'!$C$1:$L$58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6" l="1"/>
  <c r="J2" i="15" l="1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15" i="26" l="1"/>
  <c r="E15" i="26"/>
  <c r="H5" i="16" l="1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 xml:space="preserve">Sarampion
</t>
        </r>
        <r>
          <rPr>
            <sz val="9"/>
            <color rgb="FFFF0000"/>
            <rFont val="Tahoma"/>
            <family val="2"/>
          </rPr>
          <t xml:space="preserve">Rubeola
</t>
        </r>
        <r>
          <rPr>
            <sz val="9"/>
            <color rgb="FFFF0000"/>
            <rFont val="Tahoma"/>
            <family val="2"/>
          </rPr>
          <t xml:space="preserve">Descartado
</t>
        </r>
        <r>
          <rPr>
            <sz val="9"/>
            <color rgb="FFFF0000"/>
            <rFont val="Tahoma"/>
            <family val="2"/>
          </rPr>
          <t>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<sst xmlns="http://schemas.openxmlformats.org/spreadsheetml/2006/main" count="140" uniqueCount="94">
  <si>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</si>
  <si>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</si>
  <si>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</si>
  <si>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</si>
  <si>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</si>
  <si>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</si>
  <si>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</si>
  <si>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</si>
  <si>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</si>
  <si>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</si>
  <si>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</si>
  <si>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</si>
  <si>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</si>
  <si>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</si>
  <si>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</si>
  <si>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</si>
  <si>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</si>
  <si>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</si>
  <si>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</si>
  <si>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</si>
  <si>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</si>
  <si>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</si>
  <si>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</si>
  <si>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</si>
  <si>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</si>
  <si>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</si>
  <si>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</si>
  <si>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</si>
  <si>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Valores predefinidos</t>
  </si>
  <si>
    <t>DD/MM/AAAA</t>
  </si>
  <si>
    <t>General data</t>
  </si>
  <si>
    <t>Name of the country or subnational level</t>
  </si>
  <si>
    <t>Risk assessment year</t>
  </si>
  <si>
    <t>Does the country have a trained national rapid response team?</t>
  </si>
  <si>
    <t>Year of last campaign (AAAA)?</t>
  </si>
  <si>
    <t>Age of MMR1 administration (in months)</t>
  </si>
  <si>
    <t>Age of MMR2 administration (in months)</t>
  </si>
  <si>
    <t>Outbreak</t>
  </si>
  <si>
    <t>Yes</t>
  </si>
  <si>
    <t>Unknown</t>
  </si>
  <si>
    <t>Not eligible</t>
  </si>
  <si>
    <t>More than 3</t>
  </si>
  <si>
    <t>Measles</t>
  </si>
  <si>
    <t>Rubella</t>
  </si>
  <si>
    <t>Pending</t>
  </si>
  <si>
    <t>Discarded</t>
  </si>
  <si>
    <t>Language</t>
  </si>
  <si>
    <t>ENG</t>
  </si>
  <si>
    <t>Admin1 Geocode</t>
  </si>
  <si>
    <t>Admin2 Geocode</t>
  </si>
  <si>
    <t>Subnational level</t>
  </si>
  <si>
    <t>Municipality</t>
  </si>
  <si>
    <t>Total population</t>
  </si>
  <si>
    <t>Area (km2) of the municipality</t>
  </si>
  <si>
    <t xml:space="preserve">MMR1 coverage by municipality </t>
  </si>
  <si>
    <t xml:space="preserve">MMR2 coverage by municipality </t>
  </si>
  <si>
    <t>Coverage of the last monitoring campaign</t>
  </si>
  <si>
    <t>Number of doses of Penta 1</t>
  </si>
  <si>
    <t>Number of doses of MMR1</t>
  </si>
  <si>
    <t>Number of doses of MMR2</t>
  </si>
  <si>
    <t>Drop-out rate Penta1-MMR1</t>
  </si>
  <si>
    <t>Drop-out rate MMR1-MMR2</t>
  </si>
  <si>
    <t>Presence of migrant population, internally displaced population, slums, or Indigenous communities</t>
  </si>
  <si>
    <t>Presence of large influx of tourists or ecotourism destinations</t>
  </si>
  <si>
    <t>Presence of security and safety concerns that hinders routine vaccination or epidemiological field investigation (e.g., drug trafficking)</t>
  </si>
  <si>
    <t>Presence of calamities or disasters</t>
  </si>
  <si>
    <t>Poor access to health services due to terrain/transportation issues</t>
  </si>
  <si>
    <t>Presence of border communities</t>
  </si>
  <si>
    <t>Presence of high-traffic transportation hubs, major roads (within and across countries), or zones bordering large urban areas</t>
  </si>
  <si>
    <t>Presence of areas with mass gatherings (e.g., trade/commerce, fairs, markets, sporting events, religious events)</t>
  </si>
  <si>
    <t>Presence of rapid response team</t>
  </si>
  <si>
    <t>Fill in the data table below according to the following requirements:</t>
  </si>
  <si>
    <t>The number and order of the source columns must match the destination columns.</t>
  </si>
  <si>
    <t>The types of sources for the data should be as indicated.</t>
  </si>
  <si>
    <t>Pay particular attention to the "accepted values" for "final classification", "sex", "vaccination status" and "number of vaccine doses".</t>
  </si>
  <si>
    <t>Do not edit or modify the additional "calculated columns" to the right of the data table. They contain formulas based on the case data columns.</t>
  </si>
  <si>
    <t>When pasting the data, I used the "paste values" option to avoid references to the external spreadsheet.</t>
  </si>
  <si>
    <t>Number</t>
  </si>
  <si>
    <t>Text</t>
  </si>
  <si>
    <t>Text or number</t>
  </si>
  <si>
    <t>Predefined values</t>
  </si>
  <si>
    <t>Final classification</t>
  </si>
  <si>
    <t>Place of residence</t>
  </si>
  <si>
    <t>Date of rash onset</t>
  </si>
  <si>
    <t>Vaccination status</t>
  </si>
  <si>
    <t>Number of vaccine doses</t>
  </si>
  <si>
    <t>Date of notification</t>
  </si>
  <si>
    <t>Date of investigation</t>
  </si>
  <si>
    <t>Date of blood sample collection</t>
  </si>
  <si>
    <t xml:space="preserve">Date received in lab </t>
  </si>
  <si>
    <t>Travel history</t>
  </si>
  <si>
    <t>Admin2 geocodes</t>
  </si>
  <si>
    <t>Value</t>
  </si>
  <si>
    <t>Subnational areas with a team that has been trained in outbreak response in the last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</si>
</sst>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;\-#,###;&quot;-&quot;"/>
    <numFmt numFmtId="165" formatCode="_(* #,##0_);_(* \(#,##0\);_(* &quot;-&quot;??_);_(@_)"/>
    <numFmt numFmtId="166" formatCode="0.0"/>
  </numFmts>
  <fonts count="30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 wrapText="1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12" borderId="9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6" fontId="0" fillId="10" borderId="1" xfId="0" applyNumberFormat="1" applyFill="1" applyBorder="1" applyAlignment="1">
      <alignment wrapText="1"/>
    </xf>
    <xf numFmtId="0" fontId="4" fillId="12" borderId="0" xfId="17" applyFont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23" fillId="3" borderId="1" xfId="12" applyFont="1" applyBorder="1" applyAlignment="1" applyProtection="1">
      <alignment horizontal="center" vertical="center" wrapText="1"/>
    </xf>
    <xf numFmtId="0" fontId="4" fillId="11" borderId="5" xfId="16" applyFont="1" applyBorder="1" applyAlignment="1" applyProtection="1">
      <alignment horizontal="center" wrapText="1"/>
    </xf>
    <xf numFmtId="0" fontId="23" fillId="3" borderId="5" xfId="12" applyFont="1" applyBorder="1" applyAlignme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/>
    </xf>
    <xf numFmtId="0" fontId="23" fillId="3" borderId="7" xfId="12" applyFont="1" applyBorder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23" fillId="3" borderId="1" xfId="5" applyFont="1" applyBorder="1" applyProtection="1">
      <alignment horizontal="center" vertical="center" wrapText="1"/>
    </xf>
    <xf numFmtId="0" fontId="23" fillId="3" borderId="7" xfId="12" applyFont="1" applyBorder="1" applyAlignment="1" applyProtection="1">
      <alignment horizontal="center" vertical="center" wrapText="1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6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6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6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39" workbookViewId="0"/>
  </sheetViews>
  <sheetFormatPr defaultColWidth="9.1796875" defaultRowHeight="14.5"/>
  <cols>
    <col min="1" max="1" width="70.453125" customWidth="1"/>
    <col min="2" max="2" width="19.81640625" style="5" customWidth="1"/>
    <col min="3" max="4" width="9.81640625" bestFit="1" customWidth="1"/>
  </cols>
  <sheetData>
    <row r="1" spans="1:2" ht="31" customHeight="1">
      <c r="A1" s="49" t="s">
        <v>30</v>
      </c>
      <c r="B1" s="49" t="s">
        <v>92</v>
      </c>
    </row>
    <row r="2" spans="1:2">
      <c r="A2" s="1" t="s">
        <v>31</v>
      </c>
      <c r="B2" s="4"/>
    </row>
    <row r="3" spans="1:2">
      <c r="A3" s="1" t="s">
        <v>32</v>
      </c>
      <c r="B3" s="4">
        <v>2023</v>
      </c>
    </row>
    <row r="4" spans="1:2">
      <c r="A4" s="1" t="s">
        <v>33</v>
      </c>
      <c r="B4" s="4"/>
    </row>
    <row r="5" spans="1:2">
      <c r="A5" s="1" t="s">
        <v>34</v>
      </c>
      <c r="B5" s="4"/>
    </row>
    <row r="6" spans="1:2">
      <c r="A6" s="1" t="s">
        <v>35</v>
      </c>
      <c r="B6" s="4"/>
    </row>
    <row r="7" spans="1:2">
      <c r="A7" s="1" t="s">
        <v>36</v>
      </c>
      <c r="B7" s="4"/>
    </row>
    <row r="8" spans="1:2">
      <c r="A8" s="1" t="s">
        <v>37</v>
      </c>
      <c r="B8" s="4" t="s">
        <v>11</v>
      </c>
    </row>
    <row r="9" spans="1:2">
      <c r="A9" s="1" t="s">
        <v>46</v>
      </c>
      <c r="B9" s="4" t="s">
        <v>47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EEBBAE9A-9250-6641-ADA7-507A1EE63771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workbookViewId="0"/>
  </sheetViews>
  <sheetFormatPr defaultColWidth="9.1796875" defaultRowHeight="14.5"/>
  <cols>
    <col min="1" max="2" width="13.81640625" style="27" customWidth="1"/>
    <col min="3" max="3" width="21.3632812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45" customHeight="1">
      <c r="A1" s="42" t="s">
        <v>48</v>
      </c>
      <c r="B1" s="44" t="s">
        <v>49</v>
      </c>
      <c r="C1" s="34" t="s">
        <v>50</v>
      </c>
      <c r="D1" s="34" t="s">
        <v>51</v>
      </c>
      <c r="E1" s="34" t="s">
        <v>52</v>
      </c>
      <c r="F1" s="34" t="s">
        <v>53</v>
      </c>
    </row>
    <row r="2" spans="1:6">
      <c r="A2" s="39"/>
      <c r="B2" s="41"/>
      <c r="C2" s="33"/>
      <c r="D2" s="30"/>
      <c r="E2" s="38"/>
      <c r="F2" s="40"/>
    </row>
    <row r="3" spans="1:6">
      <c r="A3" s="39"/>
      <c r="B3" s="41"/>
      <c r="C3" s="33"/>
      <c r="D3" s="30"/>
      <c r="E3" s="38"/>
      <c r="F3" s="40"/>
    </row>
    <row r="4" spans="1:6">
      <c r="A4" s="39"/>
      <c r="B4" s="41"/>
      <c r="C4" s="33"/>
      <c r="D4" s="30"/>
      <c r="E4" s="38"/>
      <c r="F4" s="40"/>
    </row>
    <row r="5" spans="1:6">
      <c r="A5" s="39"/>
      <c r="B5" s="41"/>
      <c r="C5" s="33"/>
      <c r="D5" s="30"/>
      <c r="E5" s="38"/>
      <c r="F5" s="40"/>
    </row>
    <row r="6" spans="1:6">
      <c r="A6" s="39"/>
      <c r="B6" s="41"/>
      <c r="C6" s="33"/>
      <c r="D6" s="30"/>
      <c r="E6" s="38"/>
      <c r="F6" s="40"/>
    </row>
    <row r="7" spans="1:6">
      <c r="A7" s="39"/>
      <c r="B7" s="41"/>
      <c r="C7" s="33"/>
      <c r="D7" s="30"/>
      <c r="E7" s="38"/>
      <c r="F7" s="40"/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topLeftCell="B1" zoomScale="150" workbookViewId="0">
      <selection sqref="A1:A2"/>
    </sheetView>
  </sheetViews>
  <sheetFormatPr defaultColWidth="9.1796875" defaultRowHeight="14.5"/>
  <cols>
    <col min="1" max="2" width="10.81640625" style="27" customWidth="1"/>
    <col min="3" max="3" width="16.36328125" style="27" bestFit="1" customWidth="1"/>
    <col min="4" max="4" width="13.453125" style="27" customWidth="1"/>
    <col min="5" max="5" width="8.632812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3" width="7.453125" style="27" customWidth="1"/>
    <col min="14" max="14" width="7.36328125" style="27" customWidth="1"/>
    <col min="15" max="15" width="16.6328125" style="27" customWidth="1"/>
    <col min="16" max="16384" width="9.1796875" style="27"/>
  </cols>
  <sheetData>
    <row r="1" spans="1:15" ht="61" customHeight="1">
      <c r="A1" s="54" t="s">
        <v>48</v>
      </c>
      <c r="B1" s="54" t="s">
        <v>49</v>
      </c>
      <c r="C1" s="55" t="s">
        <v>50</v>
      </c>
      <c r="D1" s="55" t="s">
        <v>51</v>
      </c>
      <c r="E1" s="55" t="s">
        <v>54</v>
      </c>
      <c r="F1" s="55"/>
      <c r="G1" s="55"/>
      <c r="H1" s="55"/>
      <c r="I1" s="55"/>
      <c r="J1" s="55" t="s">
        <v>55</v>
      </c>
      <c r="K1" s="55"/>
      <c r="L1" s="55"/>
      <c r="M1" s="55"/>
      <c r="N1" s="55"/>
      <c r="O1" s="55" t="s">
        <v>56</v>
      </c>
    </row>
    <row r="2" spans="1:15">
      <c r="A2" s="54"/>
      <c r="B2" s="54"/>
      <c r="C2" s="55"/>
      <c r="D2" s="55"/>
      <c r="E2" s="46">
        <f>'1-General'!$B$3-5</f>
        <v>2018</v>
      </c>
      <c r="F2" s="46">
        <f>'1-General'!$B$3-4</f>
        <v>2019</v>
      </c>
      <c r="G2" s="46">
        <f>'1-General'!$B$3-3</f>
        <v>2020</v>
      </c>
      <c r="H2" s="46">
        <f>'1-General'!$B$3-2</f>
        <v>2021</v>
      </c>
      <c r="I2" s="46">
        <f>'1-General'!$B$3-1</f>
        <v>2022</v>
      </c>
      <c r="J2" s="46">
        <f>'1-General'!$B$3-5</f>
        <v>2018</v>
      </c>
      <c r="K2" s="46">
        <f>'1-General'!$B$3-4</f>
        <v>2019</v>
      </c>
      <c r="L2" s="46">
        <f>'1-General'!$B$3-3</f>
        <v>2020</v>
      </c>
      <c r="M2" s="46">
        <f>'1-General'!$B$3-2</f>
        <v>2021</v>
      </c>
      <c r="N2" s="46">
        <f>'1-General'!$B$3-1</f>
        <v>2022</v>
      </c>
      <c r="O2" s="56"/>
    </row>
    <row r="3" spans="1:15">
      <c r="A3" s="39"/>
      <c r="B3" s="41"/>
      <c r="C3" s="1"/>
      <c r="D3" s="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39"/>
      <c r="B4" s="41"/>
      <c r="C4" s="1"/>
      <c r="D4" s="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>
      <c r="A5" s="39"/>
      <c r="B5" s="41"/>
      <c r="C5" s="1"/>
      <c r="D5" s="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>
      <c r="A6" s="39"/>
      <c r="B6" s="41"/>
      <c r="C6" s="1"/>
      <c r="D6" s="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A7" s="39"/>
      <c r="B7" s="41"/>
      <c r="C7" s="1"/>
      <c r="D7" s="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>
      <c r="A8" s="39"/>
      <c r="B8" s="41"/>
      <c r="C8" s="1"/>
      <c r="D8" s="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10" spans="1:15" ht="16.5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Normal="100" workbookViewId="0">
      <selection sqref="A1:A2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36328125" style="27" bestFit="1" customWidth="1"/>
    <col min="4" max="4" width="13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54" t="s">
        <v>48</v>
      </c>
      <c r="B1" s="54" t="s">
        <v>49</v>
      </c>
      <c r="C1" s="55" t="s">
        <v>50</v>
      </c>
      <c r="D1" s="55" t="s">
        <v>51</v>
      </c>
      <c r="E1" s="48" t="s">
        <v>57</v>
      </c>
      <c r="F1" s="48" t="s">
        <v>58</v>
      </c>
      <c r="G1" s="48" t="s">
        <v>59</v>
      </c>
      <c r="H1" s="51" t="s">
        <v>61</v>
      </c>
      <c r="I1" s="51" t="s">
        <v>60</v>
      </c>
    </row>
    <row r="2" spans="1:9">
      <c r="A2" s="54"/>
      <c r="B2" s="54"/>
      <c r="C2" s="55"/>
      <c r="D2" s="55"/>
      <c r="E2" s="50">
        <f>'1-General'!$B$3-1</f>
        <v>2022</v>
      </c>
      <c r="F2" s="50">
        <f>'1-General'!$B$3-1</f>
        <v>2022</v>
      </c>
      <c r="G2" s="53">
        <f>'1-General'!$B$3-1</f>
        <v>2022</v>
      </c>
      <c r="H2" s="47">
        <f>'1-General'!$B$3-1</f>
        <v>2022</v>
      </c>
      <c r="I2" s="47">
        <f>'1-General'!$B$3-1</f>
        <v>2022</v>
      </c>
    </row>
    <row r="3" spans="1:9" ht="20.25" customHeight="1">
      <c r="A3" s="39"/>
      <c r="B3" s="41"/>
      <c r="C3" s="1"/>
      <c r="D3" s="1"/>
      <c r="E3" s="31"/>
      <c r="F3" s="31"/>
      <c r="G3" s="31"/>
      <c r="H3" s="43">
        <f t="shared" ref="H3:H8" si="0">IF(ISBLANK(F3),0,(F3-G3)/F3 * 100)</f>
        <v>0</v>
      </c>
      <c r="I3" s="43">
        <f t="shared" ref="I3:I8" si="1">IF(ISBLANK(E3),0,(E3-F3)/E3 * 100)</f>
        <v>0</v>
      </c>
    </row>
    <row r="4" spans="1:9">
      <c r="A4" s="39"/>
      <c r="B4" s="41"/>
      <c r="C4" s="1"/>
      <c r="D4" s="1"/>
      <c r="E4" s="31"/>
      <c r="F4" s="31"/>
      <c r="G4" s="31"/>
      <c r="H4" s="43">
        <f>IF(ISBLANK(F4),0,(F4-G4)/F4 * 100)</f>
        <v>0</v>
      </c>
      <c r="I4" s="43">
        <f t="shared" si="1"/>
        <v>0</v>
      </c>
    </row>
    <row r="5" spans="1:9">
      <c r="A5" s="39"/>
      <c r="B5" s="41"/>
      <c r="C5" s="1"/>
      <c r="D5" s="1"/>
      <c r="E5" s="31"/>
      <c r="F5" s="31"/>
      <c r="G5" s="31"/>
      <c r="H5" s="43">
        <f t="shared" si="0"/>
        <v>0</v>
      </c>
      <c r="I5" s="43">
        <f t="shared" si="1"/>
        <v>0</v>
      </c>
    </row>
    <row r="6" spans="1:9">
      <c r="A6" s="39"/>
      <c r="B6" s="41"/>
      <c r="C6" s="1"/>
      <c r="D6" s="1"/>
      <c r="E6" s="31"/>
      <c r="F6" s="31"/>
      <c r="G6" s="31"/>
      <c r="H6" s="43">
        <f t="shared" si="0"/>
        <v>0</v>
      </c>
      <c r="I6" s="43">
        <f t="shared" si="1"/>
        <v>0</v>
      </c>
    </row>
    <row r="7" spans="1:9">
      <c r="A7" s="39"/>
      <c r="B7" s="41"/>
      <c r="C7" s="1"/>
      <c r="D7" s="1"/>
      <c r="E7" s="31"/>
      <c r="F7" s="31"/>
      <c r="G7" s="31"/>
      <c r="H7" s="43">
        <f t="shared" si="0"/>
        <v>0</v>
      </c>
      <c r="I7" s="43">
        <f t="shared" si="1"/>
        <v>0</v>
      </c>
    </row>
    <row r="8" spans="1:9">
      <c r="A8" s="39"/>
      <c r="B8" s="41"/>
      <c r="C8" s="1"/>
      <c r="D8" s="1"/>
      <c r="E8" s="31"/>
      <c r="F8" s="31"/>
      <c r="G8" s="31"/>
      <c r="H8" s="43">
        <f t="shared" si="0"/>
        <v>0</v>
      </c>
      <c r="I8" s="43">
        <f t="shared" si="1"/>
        <v>0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90" zoomScaleNormal="90" workbookViewId="0">
      <selection sqref="A1:A2"/>
    </sheetView>
  </sheetViews>
  <sheetFormatPr defaultColWidth="9.1796875" defaultRowHeight="14.5"/>
  <cols>
    <col min="1" max="2" width="12.6328125" style="27" customWidth="1"/>
    <col min="3" max="3" width="18.1796875" style="27" customWidth="1"/>
    <col min="4" max="4" width="12.453125" style="27" bestFit="1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54" t="s">
        <v>48</v>
      </c>
      <c r="B1" s="54" t="s">
        <v>49</v>
      </c>
      <c r="C1" s="55" t="s">
        <v>50</v>
      </c>
      <c r="D1" s="55" t="s">
        <v>51</v>
      </c>
      <c r="E1" s="48" t="s">
        <v>62</v>
      </c>
      <c r="F1" s="48" t="s">
        <v>63</v>
      </c>
      <c r="G1" s="48" t="s">
        <v>64</v>
      </c>
      <c r="H1" s="48" t="s">
        <v>65</v>
      </c>
      <c r="I1" s="48" t="s">
        <v>66</v>
      </c>
      <c r="J1" s="48" t="s">
        <v>67</v>
      </c>
      <c r="K1" s="48" t="s">
        <v>68</v>
      </c>
      <c r="L1" s="48" t="s">
        <v>69</v>
      </c>
    </row>
    <row r="2" spans="1:12" ht="29" customHeight="1">
      <c r="A2" s="54"/>
      <c r="B2" s="54"/>
      <c r="C2" s="55"/>
      <c r="D2" s="55"/>
      <c r="E2" s="50">
        <f>'1-General'!$B$3-1</f>
        <v>2022</v>
      </c>
      <c r="F2" s="50">
        <f>'1-General'!$B$3-1</f>
        <v>2022</v>
      </c>
      <c r="G2" s="50">
        <f>'1-General'!$B$3-1</f>
        <v>2022</v>
      </c>
      <c r="H2" s="50">
        <f>'1-General'!$B$3-1</f>
        <v>2022</v>
      </c>
      <c r="I2" s="50">
        <f>'1-General'!$B$3-1</f>
        <v>2022</v>
      </c>
      <c r="J2" s="50">
        <f>'1-General'!$B$3-1</f>
        <v>2022</v>
      </c>
      <c r="K2" s="50">
        <f>'1-General'!$B$3-1</f>
        <v>2022</v>
      </c>
      <c r="L2" s="50">
        <f>'1-General'!$B$3-1</f>
        <v>2022</v>
      </c>
    </row>
    <row r="3" spans="1:12">
      <c r="A3" s="39"/>
      <c r="B3" s="41"/>
      <c r="C3" s="1"/>
      <c r="D3" s="1"/>
      <c r="E3" s="31"/>
      <c r="F3" s="31"/>
      <c r="G3" s="31"/>
      <c r="H3" s="31"/>
      <c r="I3" s="31"/>
      <c r="J3" s="31"/>
      <c r="K3" s="31"/>
      <c r="L3" s="31"/>
    </row>
    <row r="4" spans="1:12">
      <c r="A4" s="39"/>
      <c r="B4" s="41"/>
      <c r="C4" s="1"/>
      <c r="D4" s="1"/>
      <c r="E4" s="31"/>
      <c r="F4" s="31"/>
      <c r="G4" s="31"/>
      <c r="H4" s="31"/>
      <c r="I4" s="31"/>
      <c r="J4" s="31"/>
      <c r="K4" s="31"/>
      <c r="L4" s="31"/>
    </row>
    <row r="5" spans="1:12">
      <c r="A5" s="39"/>
      <c r="B5" s="41"/>
      <c r="C5" s="1"/>
      <c r="D5" s="1"/>
      <c r="E5" s="31"/>
      <c r="F5" s="31"/>
      <c r="G5" s="31"/>
      <c r="H5" s="31"/>
      <c r="I5" s="31"/>
      <c r="J5" s="31"/>
      <c r="K5" s="31"/>
      <c r="L5" s="31"/>
    </row>
    <row r="6" spans="1:12">
      <c r="A6" s="39"/>
      <c r="B6" s="41"/>
      <c r="C6" s="1"/>
      <c r="D6" s="1"/>
      <c r="E6" s="31"/>
      <c r="F6" s="31"/>
      <c r="G6" s="31"/>
      <c r="H6" s="31"/>
      <c r="I6" s="31"/>
      <c r="J6" s="31"/>
      <c r="K6" s="31"/>
      <c r="L6" s="31"/>
    </row>
    <row r="7" spans="1:12">
      <c r="A7" s="39"/>
      <c r="B7" s="41"/>
      <c r="C7" s="1"/>
      <c r="D7" s="1"/>
      <c r="E7" s="31"/>
      <c r="F7" s="31"/>
      <c r="G7" s="31"/>
      <c r="H7" s="31"/>
      <c r="I7" s="31"/>
      <c r="J7" s="31"/>
      <c r="K7" s="31"/>
      <c r="L7" s="31"/>
    </row>
    <row r="8" spans="1:12">
      <c r="A8" s="39"/>
      <c r="B8" s="41"/>
      <c r="C8" s="1"/>
      <c r="D8" s="1"/>
      <c r="E8" s="31"/>
      <c r="F8" s="31"/>
      <c r="G8" s="31"/>
      <c r="H8" s="31"/>
      <c r="I8" s="31"/>
      <c r="J8" s="31"/>
      <c r="K8" s="31"/>
      <c r="L8" s="31"/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zoomScale="125" zoomScaleNormal="100" workbookViewId="0"/>
  </sheetViews>
  <sheetFormatPr defaultColWidth="8.81640625" defaultRowHeight="14.5"/>
  <cols>
    <col min="1" max="1" width="9" bestFit="1" customWidth="1"/>
    <col min="2" max="2" width="13.36328125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3.5">
      <c r="A1" s="6"/>
      <c r="B1" s="6"/>
      <c r="C1" s="6"/>
      <c r="D1" s="6"/>
      <c r="E1" s="9"/>
      <c r="F1" s="60" t="s">
        <v>71</v>
      </c>
      <c r="G1" s="61"/>
      <c r="H1" s="61"/>
      <c r="I1" s="61"/>
      <c r="J1" s="61"/>
      <c r="K1" s="61"/>
      <c r="L1" s="61"/>
      <c r="M1" s="61"/>
      <c r="N1" s="61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58" t="s">
        <v>72</v>
      </c>
      <c r="G2" s="62"/>
      <c r="H2" s="62"/>
      <c r="I2" s="62"/>
      <c r="J2" s="62"/>
      <c r="K2" s="62"/>
      <c r="L2" s="62"/>
      <c r="M2" s="62"/>
      <c r="N2" s="62"/>
      <c r="O2" s="6"/>
      <c r="P2" s="11"/>
      <c r="Q2" s="11"/>
      <c r="R2" s="11"/>
      <c r="S2" s="6"/>
    </row>
    <row r="3" spans="1:19" ht="15.5">
      <c r="A3" s="6"/>
      <c r="B3" s="6"/>
      <c r="C3" s="17" t="str">
        <f>_xlfn.CONCAT("Cases  - ", '1-General'!$B$3-1)</f>
        <v>Cases  - 2022</v>
      </c>
      <c r="D3" s="6"/>
      <c r="E3" s="6"/>
      <c r="F3" s="63" t="s">
        <v>73</v>
      </c>
      <c r="G3" s="62"/>
      <c r="H3" s="62"/>
      <c r="I3" s="62"/>
      <c r="J3" s="62"/>
      <c r="K3" s="62"/>
      <c r="L3" s="62"/>
      <c r="M3" s="62"/>
      <c r="N3" s="62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58" t="s">
        <v>74</v>
      </c>
      <c r="G4" s="62"/>
      <c r="H4" s="62"/>
      <c r="I4" s="62"/>
      <c r="J4" s="62"/>
      <c r="K4" s="62"/>
      <c r="L4" s="62"/>
      <c r="M4" s="62"/>
      <c r="N4" s="62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58" t="s">
        <v>75</v>
      </c>
      <c r="G5" s="62"/>
      <c r="H5" s="62"/>
      <c r="I5" s="62"/>
      <c r="J5" s="62"/>
      <c r="K5" s="62"/>
      <c r="L5" s="62"/>
      <c r="M5" s="62"/>
      <c r="N5" s="62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58" t="s">
        <v>76</v>
      </c>
      <c r="G6" s="59"/>
      <c r="H6" s="59"/>
      <c r="I6" s="59"/>
      <c r="J6" s="59"/>
      <c r="K6" s="59"/>
      <c r="L6" s="59"/>
      <c r="M6" s="59"/>
      <c r="N6" s="59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58"/>
      <c r="G7" s="59"/>
      <c r="H7" s="59"/>
      <c r="I7" s="59"/>
      <c r="J7" s="59"/>
      <c r="K7" s="59"/>
      <c r="L7" s="59"/>
      <c r="M7" s="59"/>
      <c r="N7" s="59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57"/>
      <c r="G8" s="57"/>
      <c r="H8" s="57"/>
      <c r="I8" s="57"/>
      <c r="J8" s="57"/>
      <c r="K8" s="57"/>
      <c r="L8" s="57"/>
      <c r="M8" s="57"/>
      <c r="N8" s="57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77</v>
      </c>
      <c r="B10" s="15" t="s">
        <v>77</v>
      </c>
      <c r="C10" s="15" t="s">
        <v>78</v>
      </c>
      <c r="D10" s="15" t="s">
        <v>78</v>
      </c>
      <c r="E10" s="15" t="s">
        <v>79</v>
      </c>
      <c r="F10" s="16" t="s">
        <v>80</v>
      </c>
      <c r="G10" s="15" t="s">
        <v>29</v>
      </c>
      <c r="H10" s="16" t="s">
        <v>80</v>
      </c>
      <c r="I10" s="15" t="s">
        <v>78</v>
      </c>
      <c r="J10" s="16" t="s">
        <v>80</v>
      </c>
      <c r="K10" s="15" t="s">
        <v>29</v>
      </c>
      <c r="L10" s="16" t="s">
        <v>80</v>
      </c>
      <c r="M10" s="16" t="s">
        <v>80</v>
      </c>
      <c r="N10" s="15" t="s">
        <v>29</v>
      </c>
      <c r="O10" s="15" t="s">
        <v>29</v>
      </c>
      <c r="P10" s="15" t="s">
        <v>29</v>
      </c>
      <c r="Q10" s="15" t="s">
        <v>29</v>
      </c>
      <c r="R10" s="15" t="s">
        <v>29</v>
      </c>
      <c r="S10" s="16" t="s">
        <v>28</v>
      </c>
    </row>
    <row r="11" spans="1:19">
      <c r="A11" s="2" t="s">
        <v>12</v>
      </c>
      <c r="B11" s="2" t="s">
        <v>91</v>
      </c>
      <c r="C11" s="2" t="s">
        <v>1</v>
      </c>
      <c r="D11" s="2" t="s">
        <v>16</v>
      </c>
      <c r="E11" s="2" t="s">
        <v>0</v>
      </c>
      <c r="F11" s="35" t="s">
        <v>81</v>
      </c>
      <c r="G11" s="3" t="s">
        <v>13</v>
      </c>
      <c r="H11" s="3" t="s">
        <v>4</v>
      </c>
      <c r="I11" s="3" t="s">
        <v>82</v>
      </c>
      <c r="J11" s="3" t="s">
        <v>14</v>
      </c>
      <c r="K11" s="3" t="s">
        <v>83</v>
      </c>
      <c r="L11" s="3" t="s">
        <v>84</v>
      </c>
      <c r="M11" s="3" t="s">
        <v>85</v>
      </c>
      <c r="N11" s="3" t="s">
        <v>86</v>
      </c>
      <c r="O11" s="3" t="s">
        <v>87</v>
      </c>
      <c r="P11" s="3" t="s">
        <v>88</v>
      </c>
      <c r="Q11" s="3" t="s">
        <v>89</v>
      </c>
      <c r="R11" s="3" t="s">
        <v>15</v>
      </c>
      <c r="S11" s="3" t="s">
        <v>90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12</v>
      </c>
      <c r="B13" s="23" t="s">
        <v>27</v>
      </c>
      <c r="C13" s="23" t="s">
        <v>1</v>
      </c>
      <c r="D13" s="36" t="s">
        <v>16</v>
      </c>
      <c r="E13" s="23" t="s">
        <v>0</v>
      </c>
      <c r="F13" s="36" t="s">
        <v>17</v>
      </c>
      <c r="G13" s="23" t="s">
        <v>13</v>
      </c>
      <c r="H13" s="23" t="s">
        <v>4</v>
      </c>
      <c r="I13" s="36" t="s">
        <v>18</v>
      </c>
      <c r="J13" s="23" t="s">
        <v>14</v>
      </c>
      <c r="K13" s="37" t="s">
        <v>19</v>
      </c>
      <c r="L13" s="36" t="s">
        <v>20</v>
      </c>
      <c r="M13" s="36" t="s">
        <v>21</v>
      </c>
      <c r="N13" s="37" t="s">
        <v>22</v>
      </c>
      <c r="O13" s="37" t="s">
        <v>23</v>
      </c>
      <c r="P13" s="37" t="s">
        <v>24</v>
      </c>
      <c r="Q13" s="37" t="s">
        <v>25</v>
      </c>
      <c r="R13" s="24" t="s">
        <v>15</v>
      </c>
      <c r="S13" s="36" t="s">
        <v>26</v>
      </c>
    </row>
    <row r="14" spans="1:19">
      <c r="G14" s="28"/>
      <c r="K14" s="28"/>
      <c r="M14" s="45"/>
      <c r="N14" s="28"/>
      <c r="O14" s="28"/>
      <c r="P14" s="28"/>
      <c r="Q14" s="28"/>
      <c r="R14" s="28"/>
    </row>
    <row r="15" spans="1:19">
      <c r="A15" s="18" t="s">
        <v>2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tabSelected="1" workbookViewId="0">
      <selection activeCell="G15" sqref="G15"/>
    </sheetView>
  </sheetViews>
  <sheetFormatPr defaultColWidth="9.1796875" defaultRowHeight="14.5"/>
  <cols>
    <col min="1" max="2" width="10.36328125" style="27" customWidth="1"/>
    <col min="3" max="3" width="17.36328125" style="27" customWidth="1"/>
    <col min="4" max="4" width="18.4531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42" t="s">
        <v>48</v>
      </c>
      <c r="B1" s="42" t="s">
        <v>49</v>
      </c>
      <c r="C1" s="46" t="s">
        <v>50</v>
      </c>
      <c r="D1" s="46" t="s">
        <v>51</v>
      </c>
      <c r="E1" s="52" t="s">
        <v>70</v>
      </c>
      <c r="F1" s="52" t="s">
        <v>93</v>
      </c>
    </row>
    <row r="2" spans="1:6">
      <c r="A2" s="39"/>
      <c r="B2" s="39"/>
      <c r="C2" s="1"/>
      <c r="D2" s="1"/>
      <c r="E2" s="30"/>
      <c r="F2" s="30"/>
    </row>
    <row r="3" spans="1:6">
      <c r="A3" s="39"/>
      <c r="B3" s="39"/>
      <c r="C3" s="1"/>
      <c r="D3" s="1"/>
      <c r="E3" s="30"/>
      <c r="F3" s="30"/>
    </row>
    <row r="4" spans="1:6">
      <c r="A4" s="39"/>
      <c r="B4" s="39"/>
      <c r="C4" s="1"/>
      <c r="D4" s="1"/>
      <c r="E4" s="30"/>
      <c r="F4" s="30"/>
    </row>
    <row r="5" spans="1:6">
      <c r="A5" s="39"/>
      <c r="B5" s="39"/>
      <c r="C5" s="1"/>
      <c r="D5" s="1"/>
      <c r="E5" s="30"/>
      <c r="F5" s="30"/>
    </row>
    <row r="6" spans="1:6">
      <c r="A6" s="39"/>
      <c r="B6" s="39"/>
      <c r="C6" s="1"/>
      <c r="D6" s="1"/>
      <c r="E6" s="30"/>
      <c r="F6" s="30"/>
    </row>
    <row r="7" spans="1:6" ht="15.75" customHeight="1">
      <c r="A7" s="39"/>
      <c r="B7" s="39"/>
      <c r="C7" s="1"/>
      <c r="D7" s="1"/>
      <c r="E7" s="30"/>
      <c r="F7" s="3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E2:F7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="135" zoomScaleNormal="100" workbookViewId="0">
      <selection activeCell="N18" sqref="N18"/>
    </sheetView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2" width="8" style="6"/>
    <col min="13" max="13" width="8" style="6" customWidth="1"/>
    <col min="14" max="16384" width="8" style="6"/>
  </cols>
  <sheetData>
    <row r="1" spans="1:11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>
      <c r="A2" s="8" t="s">
        <v>42</v>
      </c>
      <c r="C2" s="6" t="s">
        <v>9</v>
      </c>
      <c r="E2" s="8">
        <v>0</v>
      </c>
      <c r="G2" s="8" t="s">
        <v>38</v>
      </c>
      <c r="I2" s="8" t="s">
        <v>38</v>
      </c>
      <c r="K2" s="8" t="s">
        <v>38</v>
      </c>
    </row>
    <row r="3" spans="1:11">
      <c r="A3" s="8" t="s">
        <v>43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45</v>
      </c>
      <c r="E4" s="8">
        <v>2</v>
      </c>
      <c r="G4" s="8" t="s">
        <v>39</v>
      </c>
      <c r="K4" s="8" t="s">
        <v>39</v>
      </c>
    </row>
    <row r="5" spans="1:11">
      <c r="A5" s="8" t="s">
        <v>44</v>
      </c>
      <c r="E5" s="8">
        <v>3</v>
      </c>
      <c r="G5" s="8" t="s">
        <v>40</v>
      </c>
    </row>
    <row r="6" spans="1:11">
      <c r="E6" s="8" t="s">
        <v>41</v>
      </c>
      <c r="G6" s="8"/>
    </row>
    <row r="7" spans="1:11">
      <c r="E7" s="8" t="s">
        <v>39</v>
      </c>
    </row>
    <row r="8" spans="1:11">
      <c r="E8" s="6" t="s">
        <v>40</v>
      </c>
    </row>
  </sheetData>
  <phoneticPr fontId="2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2-Area pop </vt:lpstr>
      <vt:lpstr>3-PopulationImmunity</vt:lpstr>
      <vt:lpstr>4-ProgramDeliveryPerformance</vt:lpstr>
      <vt:lpstr>5-VulnerableGroups</vt:lpstr>
      <vt:lpstr>6-Case-Based-Data</vt:lpstr>
      <vt:lpstr>7-RapidResponse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Rafael Leon</cp:lastModifiedBy>
  <cp:lastPrinted>2019-10-10T14:22:00Z</cp:lastPrinted>
  <dcterms:created xsi:type="dcterms:W3CDTF">2018-10-15T14:03:32Z</dcterms:created>
  <dcterms:modified xsi:type="dcterms:W3CDTF">2025-02-18T17:26:54Z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