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updateLinks="never"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/templates/PORT/"/>
    </mc:Choice>
  </mc:AlternateContent>
  <xr:revisionPtr revIDLastSave="4" documentId="13_ncr:1_{DFD35632-1C6F-4C62-8816-BDB3882AF2C2}" xr6:coauthVersionLast="47" xr6:coauthVersionMax="47" xr10:uidLastSave="{92C6B902-6036-4D7B-80E0-C8E6394421D8}"/>
  <bookViews>
    <workbookView xWindow="28680" yWindow="-120" windowWidth="29040" windowHeight="15720" tabRatio="773" activeTab="6" xr2:uid="{00000000-000D-0000-FFFF-FFFF00000000}"/>
  </bookViews>
  <sheets>
    <sheet name="1-Geral" sheetId="1" r:id="rId1"/>
    <sheet name="2-Área pop " sheetId="14" r:id="rId2"/>
    <sheet name="3-Imunidade populacional" sheetId="15" r:id="rId3"/>
    <sheet name="4-Desempenho do programa " sheetId="16" r:id="rId4"/>
    <sheet name="5-Grupos vulneráveis" sheetId="4" r:id="rId5"/>
    <sheet name="6-Dados caso a caso" sheetId="26" r:id="rId6"/>
    <sheet name="7-Respo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'!$C$1:$F$12</definedName>
    <definedName name="_xlnm._FilterDatabase" localSheetId="2" hidden="1">'3-Imunidade populacional'!$A$1:$O$12</definedName>
    <definedName name="_xlnm._FilterDatabase" localSheetId="4" hidden="1">'5-Grupos vulneráveis'!$C$1:$L$10</definedName>
    <definedName name="Admin1_Median_Density">#REF!</definedName>
    <definedName name="Assessment_year">'1-Geral'!#REF!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6" l="1"/>
  <c r="I5" i="16"/>
  <c r="I6" i="16"/>
  <c r="I7" i="16"/>
  <c r="I8" i="16"/>
  <c r="I9" i="16"/>
  <c r="I10" i="16"/>
  <c r="I11" i="16"/>
  <c r="I12" i="16"/>
  <c r="I13" i="16"/>
  <c r="I3" i="16"/>
  <c r="H4" i="16"/>
  <c r="H5" i="16"/>
  <c r="H6" i="16"/>
  <c r="H7" i="16"/>
  <c r="H8" i="16"/>
  <c r="H9" i="16"/>
  <c r="H10" i="16"/>
  <c r="H11" i="16"/>
  <c r="H12" i="16"/>
  <c r="H13" i="16"/>
  <c r="H3" i="16"/>
  <c r="E15" i="26"/>
  <c r="D15" i="26"/>
  <c r="C3" i="26"/>
  <c r="J2" i="15" l="1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00000000-0006-0000-0500-000003000000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4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5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6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<sst xmlns="http://schemas.openxmlformats.org/spreadsheetml/2006/main" count="140" uniqueCount="100">
  <si>
    <t>Case ID</t>
  </si>
  <si>
    <t>Admin1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</si>
  <si>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</si>
  <si>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</si>
  <si>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</si>
  <si>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</si>
  <si>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</si>
  <si>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</si>
  <si>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</si>
  <si>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</si>
  <si>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</si>
  <si>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</si>
  <si>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</si>
  <si>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</si>
  <si>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</si>
  <si>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</si>
  <si>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</si>
  <si>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</si>
  <si>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</si>
  <si>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</si>
  <si>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</si>
  <si>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</si>
  <si>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</si>
  <si>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</si>
  <si>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</si>
  <si>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</si>
  <si>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</si>
  <si>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Valor</t>
  </si>
  <si>
    <t>Nivel subnacional</t>
  </si>
  <si>
    <t>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</si>
  <si>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</si>
  <si>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</si>
  <si>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</si>
  <si>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</si>
  <si>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</si>
  <si>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</si>
  <si>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</si>
  <si>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</si>
  <si>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Texto</t>
  </si>
  <si>
    <t>Valores predefinidos</t>
  </si>
  <si>
    <t>DD/MM/AAAA</t>
  </si>
  <si>
    <t>Número</t>
  </si>
  <si>
    <t>Sexo</t>
  </si>
  <si>
    <t>Geocódigo Admin1</t>
  </si>
  <si>
    <t>Geocódigo Admin2</t>
  </si>
  <si>
    <t xml:space="preserve">Cobertura de SRP1 por municipio </t>
  </si>
  <si>
    <t xml:space="preserve">Cobertura de SRP2 por municipio </t>
  </si>
  <si>
    <t>Idioma</t>
  </si>
  <si>
    <t>POR</t>
  </si>
  <si>
    <t>Dados gerais</t>
  </si>
  <si>
    <t>Nome do país ou nível subnacional</t>
  </si>
  <si>
    <t>Ano de avaliação de risco</t>
  </si>
  <si>
    <t>Surto</t>
  </si>
  <si>
    <t>Nível subnacional</t>
  </si>
  <si>
    <t>População total</t>
  </si>
  <si>
    <t>Área (km2) do município</t>
  </si>
  <si>
    <t>Número de doses de Penta 1</t>
  </si>
  <si>
    <t>Número de doses de SRP 1</t>
  </si>
  <si>
    <t>Número de doses de SRP 2</t>
  </si>
  <si>
    <t>Fórmula da taxa de abandono
  Nº de doses (SRP1 – SRP2)
________________________
   No. de doses SRP1</t>
  </si>
  <si>
    <t>Fórmula da taxa de abandono
  Nº de doses (Penta1 – SRP1)
________________________
   No. de dosis Penta1</t>
  </si>
  <si>
    <t>Presença de população migrante, pessoas deslocadas internamente, bairros marginais ou comunidades indígenas (Sim/Não)</t>
  </si>
  <si>
    <t>Presença de grande fluxo de turistas ou destinos de ecoturismo (Sim/Não)</t>
  </si>
  <si>
    <t>Presença de calamidades ou desastres (Sim/Não)</t>
  </si>
  <si>
    <t>Acesso limitado aos serviços de saúde devido a problemas topográficos ou de transporte (Sim/Não)</t>
  </si>
  <si>
    <t>Presença de comunidades fronteiriças (Sim/Não)</t>
  </si>
  <si>
    <t>Presença de áreas com alto tráfego urbano, estradas importantes (nos países e entre eles) ou áreas limítrofes com grandes cidades (Sim/Não)</t>
  </si>
  <si>
    <t>Presença de áreas com eventos de grande porte (ex. comércio, feiras, mercados, eventos esportivos, eventos religiosos) (Sim/Não)</t>
  </si>
  <si>
    <t>Presença de uma equipe subnacional de resposta rápida treinada (Sim/Não)</t>
  </si>
  <si>
    <t>O país possui uma equipe nacional de resposta rápida treinada?</t>
  </si>
  <si>
    <t>Ano da última campanha (AAAA)?</t>
  </si>
  <si>
    <t>Idade da administração de SRP1 (em meses)</t>
  </si>
  <si>
    <t>Idade da administração de SRP2 (em meses)</t>
  </si>
  <si>
    <t>Presencia de problemas de segurança e proteção que dificulten a vacinação de rotina ou  a investigação epidemiológica de campo (p. ex., tráfico de drogas) (Sim/Não)</t>
  </si>
  <si>
    <t>Ano (AAAA)</t>
  </si>
  <si>
    <t>Texto ou número</t>
  </si>
  <si>
    <t>O número e a ordem das colunas de origem devem coincidir com as colunas de destino.</t>
  </si>
  <si>
    <t>Os tipos de fontes para os dados devem ser os indicados.</t>
  </si>
  <si>
    <r>
      <t>Prestar especial atenção aos</t>
    </r>
    <r>
      <rPr>
        <i/>
        <sz val="10"/>
        <rFont val="Calibri"/>
        <family val="2"/>
        <scheme val="minor"/>
      </rPr>
      <t xml:space="preserve"> "valores aceitos" para a "classificação final", "sexo", "estado de vacinação" e "número de doses de vacina".</t>
    </r>
  </si>
  <si>
    <r>
      <t xml:space="preserve">Não  editar ou modificar as </t>
    </r>
    <r>
      <rPr>
        <i/>
        <sz val="10"/>
        <rFont val="Calibri"/>
        <family val="2"/>
        <scheme val="minor"/>
      </rPr>
      <t>"colunas calculadas"</t>
    </r>
    <r>
      <rPr>
        <i/>
        <sz val="10"/>
        <color rgb="FFFF0000"/>
        <rFont val="Calibri"/>
        <family val="2"/>
        <scheme val="minor"/>
      </rPr>
      <t xml:space="preserve"> adicionais situadas à direita da tabela de dados. </t>
    </r>
    <r>
      <rPr>
        <i/>
        <sz val="10"/>
        <rFont val="Calibri"/>
        <family val="2"/>
        <scheme val="minor"/>
      </rPr>
      <t>Contêm fórmulas baseadas nas colunas de dados de casos.</t>
    </r>
  </si>
  <si>
    <t>Ao colar os dados, usar a opção "colar valores"  para evitar as referências para evitar las referencias à planilha externa</t>
  </si>
  <si>
    <t xml:space="preserve">Preencher a tabela de dados abaixo de acordo com os seguintes requisitos </t>
  </si>
  <si>
    <t>ID do caso</t>
  </si>
  <si>
    <t>Clasificação final</t>
  </si>
  <si>
    <t>Data de nascimento</t>
  </si>
  <si>
    <t>Presença de febre</t>
  </si>
  <si>
    <t>Data de inicio do exantema</t>
  </si>
  <si>
    <t>Situação vacinal</t>
  </si>
  <si>
    <t>Número de doses</t>
  </si>
  <si>
    <t>Data de notificação</t>
  </si>
  <si>
    <t>Data de investigação</t>
  </si>
  <si>
    <t>Data de obtenção de amostra</t>
  </si>
  <si>
    <t>Data de recebimento no laboratorio</t>
  </si>
  <si>
    <t>Data da última vacinação</t>
  </si>
  <si>
    <t>História de viagem</t>
  </si>
  <si>
    <t>Cobertura da última campanha de seguimento</t>
  </si>
  <si>
    <t>Local de residência</t>
  </si>
  <si>
    <t>Municípios</t>
  </si>
  <si>
    <t>Total</t>
  </si>
  <si>
    <t>Áreas subnacionais com uma equipe que foi treinada para resposta a surtos nos últimos 2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</si>
</sst>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;\-#,###;&quot;-&quot;"/>
    <numFmt numFmtId="165" formatCode="0.0"/>
    <numFmt numFmtId="167" formatCode="#,##0.000"/>
  </numFmts>
  <fonts count="29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2" fillId="3" borderId="0" xfId="12" applyFont="1" applyAlignment="1" applyProtection="1">
      <alignment horizontal="center" vertical="center"/>
    </xf>
    <xf numFmtId="0" fontId="26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wrapText="1"/>
    </xf>
    <xf numFmtId="0" fontId="4" fillId="10" borderId="1" xfId="0" applyFont="1" applyFill="1" applyBorder="1" applyAlignment="1">
      <alignment horizontal="center" vertical="top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2" fillId="3" borderId="1" xfId="5" applyFont="1" applyBorder="1" applyProtection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Alignment="1">
      <alignment horizontal="left"/>
    </xf>
    <xf numFmtId="4" fontId="0" fillId="0" borderId="1" xfId="0" applyNumberFormat="1" applyBorder="1" applyAlignment="1" applyProtection="1">
      <alignment horizontal="center"/>
      <protection locked="0"/>
    </xf>
    <xf numFmtId="0" fontId="4" fillId="12" borderId="6" xfId="17" applyFont="1" applyBorder="1" applyAlignment="1" applyProtection="1">
      <alignment horizontal="center" vertical="center" wrapText="1"/>
    </xf>
    <xf numFmtId="0" fontId="22" fillId="3" borderId="6" xfId="12" applyFont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2" fontId="0" fillId="0" borderId="1" xfId="0" applyNumberFormat="1" applyBorder="1"/>
    <xf numFmtId="3" fontId="0" fillId="0" borderId="1" xfId="0" applyNumberFormat="1" applyBorder="1" applyAlignment="1" applyProtection="1">
      <alignment horizontal="center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3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4" fillId="9" borderId="5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2000000}"/>
    <cellStyle name="Heading 1 2" xfId="9" xr:uid="{00000000-0005-0000-0000-000003000000}"/>
    <cellStyle name="Help" xfId="10" xr:uid="{00000000-0005-0000-0000-000004000000}"/>
    <cellStyle name="Hyperlink 2" xfId="8" xr:uid="{00000000-0005-0000-0000-000005000000}"/>
    <cellStyle name="MainHeader" xfId="12" xr:uid="{00000000-0005-0000-0000-000006000000}"/>
    <cellStyle name="Menu" xfId="13" xr:uid="{00000000-0005-0000-0000-000007000000}"/>
    <cellStyle name="Normal" xfId="0" builtinId="0"/>
    <cellStyle name="Normal 2" xfId="6" xr:uid="{00000000-0005-0000-0000-000009000000}"/>
    <cellStyle name="RiskCatAdmin1" xfId="2" xr:uid="{00000000-0005-0000-0000-00000A000000}"/>
    <cellStyle name="RiskCatAverage" xfId="14" xr:uid="{00000000-0005-0000-0000-00000B000000}"/>
    <cellStyle name="RiskCatDataInput" xfId="3" xr:uid="{00000000-0005-0000-0000-00000C000000}"/>
    <cellStyle name="RiskCatFormula" xfId="4" xr:uid="{00000000-0005-0000-0000-00000D000000}"/>
    <cellStyle name="RiskCatIndHeader" xfId="5" xr:uid="{00000000-0005-0000-0000-00000E000000}"/>
    <cellStyle name="RiskCatTableHeader" xfId="15" xr:uid="{00000000-0005-0000-0000-00000F000000}"/>
    <cellStyle name="StatusBar" xfId="11" xr:uid="{00000000-0005-0000-0000-000010000000}"/>
    <cellStyle name="TableHeader" xfId="7" xr:uid="{00000000-0005-0000-0000-000011000000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alignment horizontal="general" vertical="center" textRotation="0" wrapText="0" indent="0" justifyLastLine="0" shrinkToFit="0" readingOrder="0"/>
      <protection locked="0" hidden="0"/>
    </dxf>
    <dxf>
      <numFmt numFmtId="168" formatCode="dd/mm/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alignment horizontal="general" vertical="center" textRotation="0" wrapText="0" indent="0" justifyLastLine="0" shrinkToFit="0" readingOrder="0"/>
      <protection locked="0" hidden="0"/>
    </dxf>
    <dxf>
      <numFmt numFmtId="19" formatCode="m/d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protection locked="0" hidden="0"/>
    </dxf>
    <dxf>
      <numFmt numFmtId="168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protection locked="0" hidden="0"/>
    </dxf>
    <dxf>
      <numFmt numFmtId="168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protection locked="0" hidden="0"/>
    </dxf>
    <dxf>
      <numFmt numFmtId="168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protection locked="0" hidden="0"/>
    </dxf>
    <dxf>
      <numFmt numFmtId="168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numFmt numFmtId="168" formatCode="dd/mm/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4" totalsRowShown="0" headerRowDxfId="50" totalsRowDxfId="49">
  <autoFilter ref="A13:S14" xr:uid="{00000000-0009-0000-0100-000011000000}"/>
  <tableColumns count="19">
    <tableColumn id="1" xr3:uid="{00000000-0010-0000-0000-000001000000}" name="Year" dataDxfId="48" totalsRowDxfId="47"/>
    <tableColumn id="5" xr3:uid="{00000000-0010-0000-0000-000005000000}" name="Admin2 geo codes" dataDxfId="46" totalsRowDxfId="45"/>
    <tableColumn id="32" xr3:uid="{00000000-0010-0000-0000-000020000000}" name="Admin1" dataDxfId="44" totalsRowDxfId="43"/>
    <tableColumn id="2" xr3:uid="{00000000-0010-0000-0000-000002000000}" name="Reporting municipality" dataDxfId="42" totalsRowDxfId="41"/>
    <tableColumn id="3" xr3:uid="{00000000-0010-0000-0000-000003000000}" name="Case ID" data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1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bl_sex" displayName="tbl_sex" ref="C1:C3" totalsRowShown="0">
  <autoFilter ref="C1:C3" xr:uid="{00000000-0009-0000-0100-000005000000}"/>
  <tableColumns count="1">
    <tableColumn id="1" xr3:uid="{00000000-0010-0000-02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3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4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5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6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50" workbookViewId="0">
      <selection activeCell="A14" sqref="A14"/>
    </sheetView>
  </sheetViews>
  <sheetFormatPr defaultColWidth="9.08984375" defaultRowHeight="14.5"/>
  <cols>
    <col min="1" max="1" width="70.453125" customWidth="1"/>
    <col min="2" max="2" width="19.90625" style="5" customWidth="1"/>
    <col min="3" max="4" width="9.90625" bestFit="1" customWidth="1"/>
  </cols>
  <sheetData>
    <row r="1" spans="1:2" ht="30.9" customHeight="1">
      <c r="A1" s="27" t="s">
        <v>49</v>
      </c>
      <c r="B1" s="27" t="s">
        <v>27</v>
      </c>
    </row>
    <row r="2" spans="1:2">
      <c r="A2" s="1" t="s">
        <v>50</v>
      </c>
      <c r="B2" s="4"/>
    </row>
    <row r="3" spans="1:2">
      <c r="A3" s="1" t="s">
        <v>51</v>
      </c>
      <c r="B3" s="4">
        <v>2024</v>
      </c>
    </row>
    <row r="4" spans="1:2">
      <c r="A4" s="1" t="s">
        <v>69</v>
      </c>
      <c r="B4" s="4"/>
    </row>
    <row r="5" spans="1:2">
      <c r="A5" s="1" t="s">
        <v>70</v>
      </c>
      <c r="B5" s="4"/>
    </row>
    <row r="6" spans="1:2">
      <c r="A6" s="1" t="s">
        <v>71</v>
      </c>
      <c r="B6" s="4"/>
    </row>
    <row r="7" spans="1:2">
      <c r="A7" s="1" t="s">
        <v>72</v>
      </c>
      <c r="B7" s="4"/>
    </row>
    <row r="8" spans="1:2">
      <c r="A8" s="1" t="s">
        <v>52</v>
      </c>
      <c r="B8" s="4" t="s">
        <v>10</v>
      </c>
    </row>
    <row r="9" spans="1:2">
      <c r="A9" s="1" t="s">
        <v>47</v>
      </c>
      <c r="B9" s="4" t="s">
        <v>48</v>
      </c>
    </row>
  </sheetData>
  <dataValidations count="2">
    <dataValidation type="list" allowBlank="1" showInputMessage="1" showErrorMessage="1" sqref="B4 B8" xr:uid="{00000000-0002-0000-0000-000000000000}">
      <formula1>INDIRECT("tbl_Yes_No[Yes No]")</formula1>
    </dataValidation>
    <dataValidation type="list" allowBlank="1" showInputMessage="1" showErrorMessage="1" sqref="B9" xr:uid="{00000000-0002-0000-0000-000001000000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workbookViewId="0">
      <selection activeCell="D23" sqref="D23"/>
    </sheetView>
  </sheetViews>
  <sheetFormatPr defaultColWidth="9.08984375" defaultRowHeight="14.5"/>
  <cols>
    <col min="1" max="2" width="13.90625" style="22" customWidth="1"/>
    <col min="3" max="3" width="21.453125" style="22" customWidth="1"/>
    <col min="4" max="4" width="30.08984375" style="22" bestFit="1" customWidth="1"/>
    <col min="5" max="5" width="20.453125" style="41" customWidth="1"/>
    <col min="6" max="6" width="27.90625" style="41" customWidth="1"/>
    <col min="7" max="16384" width="9.08984375" style="22"/>
  </cols>
  <sheetData>
    <row r="1" spans="1:6" ht="45" customHeight="1">
      <c r="A1" s="44" t="s">
        <v>43</v>
      </c>
      <c r="B1" s="44" t="s">
        <v>44</v>
      </c>
      <c r="C1" s="45" t="s">
        <v>53</v>
      </c>
      <c r="D1" s="45" t="s">
        <v>97</v>
      </c>
      <c r="E1" s="45" t="s">
        <v>54</v>
      </c>
      <c r="F1" s="45" t="s">
        <v>55</v>
      </c>
    </row>
    <row r="2" spans="1:6">
      <c r="A2" s="47"/>
      <c r="B2" s="47"/>
      <c r="C2" s="1"/>
      <c r="D2" s="1"/>
      <c r="E2" s="48"/>
      <c r="F2" s="49"/>
    </row>
    <row r="3" spans="1:6">
      <c r="A3" s="47"/>
      <c r="B3" s="47"/>
      <c r="C3" s="1"/>
      <c r="D3" s="1"/>
      <c r="E3" s="48"/>
      <c r="F3" s="49"/>
    </row>
    <row r="4" spans="1:6">
      <c r="A4" s="47"/>
      <c r="B4" s="47"/>
      <c r="C4" s="1"/>
      <c r="D4" s="1"/>
      <c r="E4" s="48"/>
      <c r="F4" s="49"/>
    </row>
    <row r="5" spans="1:6">
      <c r="A5" s="47"/>
      <c r="B5" s="47"/>
      <c r="C5" s="1"/>
      <c r="D5" s="1"/>
      <c r="E5" s="48"/>
      <c r="F5" s="49"/>
    </row>
    <row r="6" spans="1:6">
      <c r="A6" s="47"/>
      <c r="B6" s="47"/>
      <c r="C6" s="1"/>
      <c r="D6" s="1"/>
      <c r="E6" s="48"/>
      <c r="F6" s="49"/>
    </row>
    <row r="7" spans="1:6">
      <c r="A7" s="47"/>
      <c r="B7" s="47"/>
      <c r="C7" s="1"/>
      <c r="D7" s="1"/>
      <c r="E7" s="48"/>
      <c r="F7" s="49"/>
    </row>
    <row r="8" spans="1:6">
      <c r="A8" s="47"/>
      <c r="B8" s="47"/>
      <c r="C8" s="1"/>
      <c r="D8" s="1"/>
      <c r="E8" s="48"/>
      <c r="F8" s="49"/>
    </row>
    <row r="9" spans="1:6">
      <c r="A9" s="47"/>
      <c r="B9" s="47"/>
      <c r="C9" s="1"/>
      <c r="D9" s="1"/>
      <c r="E9" s="48"/>
      <c r="F9" s="49"/>
    </row>
    <row r="10" spans="1:6">
      <c r="A10" s="47"/>
      <c r="B10" s="47"/>
      <c r="C10" s="1"/>
      <c r="D10" s="1"/>
      <c r="E10" s="48"/>
      <c r="F10" s="49"/>
    </row>
    <row r="11" spans="1:6">
      <c r="A11" s="47"/>
      <c r="B11" s="47"/>
      <c r="C11" s="1"/>
      <c r="D11" s="1"/>
      <c r="E11" s="48"/>
      <c r="F11" s="49"/>
    </row>
    <row r="12" spans="1:6">
      <c r="A12" s="47"/>
      <c r="B12" s="47"/>
      <c r="C12" s="1"/>
      <c r="D12" s="1"/>
      <c r="E12" s="48"/>
      <c r="F12" s="49"/>
    </row>
  </sheetData>
  <sheetProtection selectLockedCells="1"/>
  <autoFilter ref="C1:F12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2"/>
  <sheetViews>
    <sheetView zoomScale="90" zoomScaleNormal="90" workbookViewId="0">
      <selection activeCell="E26" sqref="E26"/>
    </sheetView>
  </sheetViews>
  <sheetFormatPr defaultColWidth="9.08984375" defaultRowHeight="14.5"/>
  <cols>
    <col min="1" max="2" width="10.90625" style="22" customWidth="1"/>
    <col min="3" max="3" width="16.453125" style="22" bestFit="1" customWidth="1"/>
    <col min="4" max="4" width="30.54296875" style="22" bestFit="1" customWidth="1"/>
    <col min="5" max="5" width="8.54296875" style="22" customWidth="1"/>
    <col min="6" max="6" width="7.90625" style="22" customWidth="1"/>
    <col min="7" max="7" width="8.08984375" style="22" customWidth="1"/>
    <col min="8" max="8" width="7.90625" style="22" customWidth="1"/>
    <col min="9" max="9" width="7.08984375" style="22" customWidth="1"/>
    <col min="10" max="11" width="8.08984375" style="22" customWidth="1"/>
    <col min="12" max="12" width="7.90625" style="22" customWidth="1"/>
    <col min="13" max="14" width="7.453125" style="22" customWidth="1"/>
    <col min="15" max="15" width="16.54296875" style="22" customWidth="1"/>
    <col min="16" max="16384" width="9.08984375" style="22"/>
  </cols>
  <sheetData>
    <row r="1" spans="1:15" ht="60.9" customHeight="1">
      <c r="A1" s="55" t="s">
        <v>43</v>
      </c>
      <c r="B1" s="55" t="s">
        <v>44</v>
      </c>
      <c r="C1" s="56" t="s">
        <v>53</v>
      </c>
      <c r="D1" s="56" t="s">
        <v>97</v>
      </c>
      <c r="E1" s="56" t="s">
        <v>45</v>
      </c>
      <c r="F1" s="56"/>
      <c r="G1" s="56"/>
      <c r="H1" s="56"/>
      <c r="I1" s="56"/>
      <c r="J1" s="56" t="s">
        <v>46</v>
      </c>
      <c r="K1" s="56"/>
      <c r="L1" s="56"/>
      <c r="M1" s="56"/>
      <c r="N1" s="56"/>
      <c r="O1" s="56" t="s">
        <v>95</v>
      </c>
    </row>
    <row r="2" spans="1:15">
      <c r="A2" s="55"/>
      <c r="B2" s="55"/>
      <c r="C2" s="56"/>
      <c r="D2" s="56"/>
      <c r="E2" s="34">
        <f>'1-Geral'!$B$3-5</f>
        <v>2019</v>
      </c>
      <c r="F2" s="34">
        <f>'1-Geral'!$B$3-4</f>
        <v>2020</v>
      </c>
      <c r="G2" s="34">
        <f>'1-Geral'!$B$3-3</f>
        <v>2021</v>
      </c>
      <c r="H2" s="34">
        <f>'1-Geral'!$B$3-2</f>
        <v>2022</v>
      </c>
      <c r="I2" s="34">
        <f>'1-Geral'!$B$3-1</f>
        <v>2023</v>
      </c>
      <c r="J2" s="34">
        <f>'1-Geral'!$B$3-5</f>
        <v>2019</v>
      </c>
      <c r="K2" s="34">
        <f>'1-Geral'!$B$3-4</f>
        <v>2020</v>
      </c>
      <c r="L2" s="34">
        <f>'1-Geral'!$B$3-3</f>
        <v>2021</v>
      </c>
      <c r="M2" s="34">
        <f>'1-Geral'!$B$3-2</f>
        <v>2022</v>
      </c>
      <c r="N2" s="34">
        <f>'1-Geral'!$B$3-1</f>
        <v>2023</v>
      </c>
      <c r="O2" s="57"/>
    </row>
    <row r="3" spans="1:15">
      <c r="A3" s="47"/>
      <c r="B3" s="47"/>
      <c r="C3" s="1"/>
      <c r="D3" s="1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>
      <c r="A4" s="47"/>
      <c r="B4" s="47"/>
      <c r="C4" s="1"/>
      <c r="D4" s="1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15">
      <c r="A5" s="47"/>
      <c r="B5" s="47"/>
      <c r="C5" s="1"/>
      <c r="D5" s="1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>
      <c r="A6" s="47"/>
      <c r="B6" s="47"/>
      <c r="C6" s="1"/>
      <c r="D6" s="1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>
      <c r="A7" s="47"/>
      <c r="B7" s="47"/>
      <c r="C7" s="1"/>
      <c r="D7" s="1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>
      <c r="A8" s="47"/>
      <c r="B8" s="47"/>
      <c r="C8" s="1"/>
      <c r="D8" s="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>
      <c r="A9" s="47"/>
      <c r="B9" s="47"/>
      <c r="C9" s="1"/>
      <c r="D9" s="1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1:15">
      <c r="A10" s="47"/>
      <c r="B10" s="47"/>
      <c r="C10" s="1"/>
      <c r="D10" s="1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15">
      <c r="A11" s="47"/>
      <c r="B11" s="47"/>
      <c r="C11" s="1"/>
      <c r="D11" s="1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15">
      <c r="A12" s="47"/>
      <c r="B12" s="47"/>
      <c r="C12" s="1"/>
      <c r="D12" s="1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3"/>
  <sheetViews>
    <sheetView zoomScaleNormal="100" workbookViewId="0">
      <selection activeCell="I9" sqref="I9"/>
    </sheetView>
  </sheetViews>
  <sheetFormatPr defaultColWidth="9.08984375" defaultRowHeight="14.5"/>
  <cols>
    <col min="1" max="1" width="9.453125" style="22" customWidth="1"/>
    <col min="2" max="2" width="9.453125" style="22" bestFit="1" customWidth="1"/>
    <col min="3" max="3" width="16.453125" style="22" bestFit="1" customWidth="1"/>
    <col min="4" max="4" width="30.08984375" style="22" bestFit="1" customWidth="1"/>
    <col min="5" max="5" width="18.08984375" style="22" customWidth="1"/>
    <col min="6" max="6" width="15.90625" style="22" customWidth="1"/>
    <col min="7" max="7" width="17" style="22" customWidth="1"/>
    <col min="8" max="8" width="32.08984375" style="22" customWidth="1"/>
    <col min="9" max="9" width="30" style="22" customWidth="1"/>
    <col min="10" max="16384" width="9.08984375" style="22"/>
  </cols>
  <sheetData>
    <row r="1" spans="1:9" ht="57.9" customHeight="1">
      <c r="A1" s="55" t="s">
        <v>43</v>
      </c>
      <c r="B1" s="55" t="s">
        <v>44</v>
      </c>
      <c r="C1" s="56" t="s">
        <v>53</v>
      </c>
      <c r="D1" s="56" t="s">
        <v>97</v>
      </c>
      <c r="E1" s="34" t="s">
        <v>56</v>
      </c>
      <c r="F1" s="34" t="s">
        <v>57</v>
      </c>
      <c r="G1" s="34" t="s">
        <v>58</v>
      </c>
      <c r="H1" s="33" t="s">
        <v>59</v>
      </c>
      <c r="I1" s="33" t="s">
        <v>60</v>
      </c>
    </row>
    <row r="2" spans="1:9">
      <c r="A2" s="55"/>
      <c r="B2" s="55"/>
      <c r="C2" s="56"/>
      <c r="D2" s="56"/>
      <c r="E2" s="34">
        <f>'1-Geral'!$B$3-1</f>
        <v>2023</v>
      </c>
      <c r="F2" s="34">
        <f>'1-Geral'!$B$3-1</f>
        <v>2023</v>
      </c>
      <c r="G2" s="35">
        <f>'1-Geral'!$B$3-1</f>
        <v>2023</v>
      </c>
      <c r="H2" s="36">
        <f>'1-Geral'!$B$3-1</f>
        <v>2023</v>
      </c>
      <c r="I2" s="36">
        <f>'1-Geral'!$B$3-1</f>
        <v>2023</v>
      </c>
    </row>
    <row r="3" spans="1:9">
      <c r="A3" s="47"/>
      <c r="B3" s="47"/>
      <c r="C3" s="1"/>
      <c r="D3" s="1"/>
      <c r="E3" s="43"/>
      <c r="F3" s="43"/>
      <c r="G3" s="43"/>
      <c r="H3" s="32">
        <f>IF(ISBLANK(F3),0,(F3-G3)/F3 * 100)</f>
        <v>0</v>
      </c>
      <c r="I3" s="32">
        <f>IF(ISBLANK(E3),0,(E3-F3)/E3 * 100)</f>
        <v>0</v>
      </c>
    </row>
    <row r="4" spans="1:9">
      <c r="A4" s="47"/>
      <c r="B4" s="47"/>
      <c r="C4" s="1"/>
      <c r="D4" s="1"/>
      <c r="E4" s="43"/>
      <c r="F4" s="43"/>
      <c r="G4" s="43"/>
      <c r="H4" s="32">
        <f t="shared" ref="H4:H13" si="0">IF(ISBLANK(F4),0,(F4-G4)/F4 * 100)</f>
        <v>0</v>
      </c>
      <c r="I4" s="32">
        <f t="shared" ref="I4:I13" si="1">IF(ISBLANK(E4),0,(E4-F4)/E4 * 100)</f>
        <v>0</v>
      </c>
    </row>
    <row r="5" spans="1:9">
      <c r="A5" s="47"/>
      <c r="B5" s="47"/>
      <c r="C5" s="1"/>
      <c r="D5" s="1"/>
      <c r="E5" s="43"/>
      <c r="F5" s="43"/>
      <c r="G5" s="43"/>
      <c r="H5" s="32">
        <f t="shared" si="0"/>
        <v>0</v>
      </c>
      <c r="I5" s="32">
        <f t="shared" si="1"/>
        <v>0</v>
      </c>
    </row>
    <row r="6" spans="1:9">
      <c r="A6" s="47"/>
      <c r="B6" s="47"/>
      <c r="C6" s="1"/>
      <c r="D6" s="1"/>
      <c r="E6" s="43"/>
      <c r="F6" s="43"/>
      <c r="G6" s="43"/>
      <c r="H6" s="32">
        <f t="shared" si="0"/>
        <v>0</v>
      </c>
      <c r="I6" s="32">
        <f t="shared" si="1"/>
        <v>0</v>
      </c>
    </row>
    <row r="7" spans="1:9">
      <c r="A7" s="47"/>
      <c r="B7" s="47"/>
      <c r="C7" s="1"/>
      <c r="D7" s="1"/>
      <c r="E7" s="43"/>
      <c r="F7" s="43"/>
      <c r="G7" s="43"/>
      <c r="H7" s="32">
        <f t="shared" si="0"/>
        <v>0</v>
      </c>
      <c r="I7" s="32">
        <f t="shared" si="1"/>
        <v>0</v>
      </c>
    </row>
    <row r="8" spans="1:9">
      <c r="A8" s="47"/>
      <c r="B8" s="47"/>
      <c r="C8" s="1"/>
      <c r="D8" s="1"/>
      <c r="E8" s="43"/>
      <c r="F8" s="43"/>
      <c r="G8" s="43"/>
      <c r="H8" s="32">
        <f t="shared" si="0"/>
        <v>0</v>
      </c>
      <c r="I8" s="32">
        <f t="shared" si="1"/>
        <v>0</v>
      </c>
    </row>
    <row r="9" spans="1:9">
      <c r="A9" s="47"/>
      <c r="B9" s="47"/>
      <c r="C9" s="1"/>
      <c r="D9" s="1"/>
      <c r="E9" s="43"/>
      <c r="F9" s="43"/>
      <c r="G9" s="43"/>
      <c r="H9" s="32">
        <f t="shared" si="0"/>
        <v>0</v>
      </c>
      <c r="I9" s="32">
        <f t="shared" si="1"/>
        <v>0</v>
      </c>
    </row>
    <row r="10" spans="1:9">
      <c r="A10" s="47"/>
      <c r="B10" s="47"/>
      <c r="C10" s="1"/>
      <c r="D10" s="1"/>
      <c r="E10" s="43"/>
      <c r="F10" s="43"/>
      <c r="G10" s="43"/>
      <c r="H10" s="32">
        <f t="shared" si="0"/>
        <v>0</v>
      </c>
      <c r="I10" s="32">
        <f t="shared" si="1"/>
        <v>0</v>
      </c>
    </row>
    <row r="11" spans="1:9">
      <c r="A11" s="47"/>
      <c r="B11" s="47"/>
      <c r="C11" s="1"/>
      <c r="D11" s="1"/>
      <c r="E11" s="43"/>
      <c r="F11" s="43"/>
      <c r="G11" s="43"/>
      <c r="H11" s="32">
        <f t="shared" si="0"/>
        <v>0</v>
      </c>
      <c r="I11" s="32">
        <f t="shared" si="1"/>
        <v>0</v>
      </c>
    </row>
    <row r="12" spans="1:9">
      <c r="A12" s="47"/>
      <c r="B12" s="47"/>
      <c r="C12" s="1"/>
      <c r="D12" s="1"/>
      <c r="E12" s="43"/>
      <c r="F12" s="43"/>
      <c r="G12" s="43"/>
      <c r="H12" s="32">
        <f t="shared" si="0"/>
        <v>0</v>
      </c>
      <c r="I12" s="32">
        <f t="shared" si="1"/>
        <v>0</v>
      </c>
    </row>
    <row r="13" spans="1:9">
      <c r="A13" s="47"/>
      <c r="B13" s="47"/>
      <c r="C13" s="1"/>
      <c r="D13" s="1"/>
      <c r="E13" s="43"/>
      <c r="F13" s="43"/>
      <c r="G13" s="43"/>
      <c r="H13" s="32">
        <f t="shared" si="0"/>
        <v>0</v>
      </c>
      <c r="I13" s="32">
        <f t="shared" si="1"/>
        <v>0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0"/>
  <sheetViews>
    <sheetView zoomScale="90" zoomScaleNormal="90" workbookViewId="0">
      <selection activeCell="C7" sqref="C7"/>
    </sheetView>
  </sheetViews>
  <sheetFormatPr defaultColWidth="9.08984375" defaultRowHeight="14.5"/>
  <cols>
    <col min="1" max="2" width="12.54296875" style="22" customWidth="1"/>
    <col min="3" max="3" width="18.08984375" style="22" customWidth="1"/>
    <col min="4" max="4" width="30.54296875" style="22" bestFit="1" customWidth="1"/>
    <col min="5" max="5" width="19.453125" style="22" customWidth="1"/>
    <col min="6" max="6" width="18.08984375" style="22" customWidth="1"/>
    <col min="7" max="7" width="24.90625" style="22" customWidth="1"/>
    <col min="8" max="8" width="16.08984375" style="22" customWidth="1"/>
    <col min="9" max="9" width="20.08984375" style="22" customWidth="1"/>
    <col min="10" max="10" width="20" style="22" customWidth="1"/>
    <col min="11" max="11" width="19.08984375" style="22" customWidth="1"/>
    <col min="12" max="12" width="21.453125" style="22" customWidth="1"/>
    <col min="13" max="16384" width="9.08984375" style="22"/>
  </cols>
  <sheetData>
    <row r="1" spans="1:12" ht="112.5" customHeight="1">
      <c r="A1" s="55" t="s">
        <v>43</v>
      </c>
      <c r="B1" s="55" t="s">
        <v>44</v>
      </c>
      <c r="C1" s="56" t="s">
        <v>28</v>
      </c>
      <c r="D1" s="56" t="s">
        <v>97</v>
      </c>
      <c r="E1" s="34" t="s">
        <v>61</v>
      </c>
      <c r="F1" s="34" t="s">
        <v>62</v>
      </c>
      <c r="G1" s="34" t="s">
        <v>73</v>
      </c>
      <c r="H1" s="34" t="s">
        <v>63</v>
      </c>
      <c r="I1" s="34" t="s">
        <v>64</v>
      </c>
      <c r="J1" s="34" t="s">
        <v>65</v>
      </c>
      <c r="K1" s="34" t="s">
        <v>66</v>
      </c>
      <c r="L1" s="34" t="s">
        <v>67</v>
      </c>
    </row>
    <row r="2" spans="1:12" ht="29.15" customHeight="1">
      <c r="A2" s="55"/>
      <c r="B2" s="55"/>
      <c r="C2" s="56"/>
      <c r="D2" s="56"/>
      <c r="E2" s="34">
        <f>'1-Geral'!$B$3-1</f>
        <v>2023</v>
      </c>
      <c r="F2" s="34">
        <f>'1-Geral'!$B$3-1</f>
        <v>2023</v>
      </c>
      <c r="G2" s="34">
        <f>'1-Geral'!$B$3-1</f>
        <v>2023</v>
      </c>
      <c r="H2" s="34">
        <f>'1-Geral'!$B$3-1</f>
        <v>2023</v>
      </c>
      <c r="I2" s="34">
        <f>'1-Geral'!$B$3-1</f>
        <v>2023</v>
      </c>
      <c r="J2" s="34">
        <f>'1-Geral'!$B$3-1</f>
        <v>2023</v>
      </c>
      <c r="K2" s="34">
        <f>'1-Geral'!$B$3-1</f>
        <v>2023</v>
      </c>
      <c r="L2" s="34">
        <f>'1-Geral'!$B$3-1</f>
        <v>2023</v>
      </c>
    </row>
    <row r="3" spans="1:12">
      <c r="A3" s="47"/>
      <c r="B3" s="47"/>
      <c r="C3" s="1"/>
      <c r="D3" s="1"/>
      <c r="E3" s="26"/>
      <c r="F3" s="26"/>
      <c r="G3" s="26"/>
      <c r="H3" s="26"/>
      <c r="I3" s="26"/>
      <c r="J3" s="26"/>
      <c r="K3" s="26"/>
      <c r="L3" s="26"/>
    </row>
    <row r="4" spans="1:12">
      <c r="A4" s="47"/>
      <c r="B4" s="47"/>
      <c r="C4" s="1"/>
      <c r="D4" s="1"/>
      <c r="E4" s="26"/>
      <c r="F4" s="26"/>
      <c r="G4" s="26"/>
      <c r="H4" s="26"/>
      <c r="I4" s="26"/>
      <c r="J4" s="26"/>
      <c r="K4" s="26"/>
      <c r="L4" s="26"/>
    </row>
    <row r="5" spans="1:12">
      <c r="A5" s="47"/>
      <c r="B5" s="47"/>
      <c r="C5" s="1"/>
      <c r="D5" s="1"/>
      <c r="E5" s="26"/>
      <c r="F5" s="26"/>
      <c r="G5" s="26"/>
      <c r="H5" s="26"/>
      <c r="I5" s="26"/>
      <c r="J5" s="26"/>
      <c r="K5" s="26"/>
      <c r="L5" s="26"/>
    </row>
    <row r="6" spans="1:12">
      <c r="A6" s="47"/>
      <c r="B6" s="47"/>
      <c r="C6" s="1"/>
      <c r="D6" s="1"/>
      <c r="E6" s="26"/>
      <c r="F6" s="26"/>
      <c r="G6" s="26"/>
      <c r="H6" s="26"/>
      <c r="I6" s="26"/>
      <c r="J6" s="26"/>
      <c r="K6" s="26"/>
      <c r="L6" s="26"/>
    </row>
    <row r="7" spans="1:12">
      <c r="A7" s="47"/>
      <c r="B7" s="47"/>
      <c r="C7" s="1"/>
      <c r="D7" s="1"/>
      <c r="E7" s="26"/>
      <c r="F7" s="26"/>
      <c r="G7" s="26"/>
      <c r="H7" s="26"/>
      <c r="I7" s="26"/>
      <c r="J7" s="26"/>
      <c r="K7" s="26"/>
      <c r="L7" s="26"/>
    </row>
    <row r="8" spans="1:12">
      <c r="A8" s="47"/>
      <c r="B8" s="47"/>
      <c r="C8" s="1"/>
      <c r="D8" s="1"/>
      <c r="E8" s="26"/>
      <c r="F8" s="26"/>
      <c r="G8" s="26"/>
      <c r="H8" s="26"/>
      <c r="I8" s="26"/>
      <c r="J8" s="26"/>
      <c r="K8" s="26"/>
      <c r="L8" s="26"/>
    </row>
    <row r="9" spans="1:12">
      <c r="A9" s="47"/>
      <c r="B9" s="47"/>
      <c r="C9" s="1"/>
      <c r="D9" s="1"/>
      <c r="E9" s="26"/>
      <c r="F9" s="26"/>
      <c r="G9" s="26"/>
      <c r="H9" s="26"/>
      <c r="I9" s="26"/>
      <c r="J9" s="26"/>
      <c r="K9" s="26"/>
      <c r="L9" s="26"/>
    </row>
    <row r="10" spans="1:12">
      <c r="A10" s="47"/>
      <c r="B10" s="47"/>
      <c r="C10" s="1"/>
      <c r="D10" s="1"/>
      <c r="E10" s="26"/>
      <c r="F10" s="26"/>
      <c r="G10" s="26"/>
      <c r="H10" s="26"/>
      <c r="I10" s="26"/>
      <c r="J10" s="26"/>
      <c r="K10" s="26"/>
      <c r="L10" s="26"/>
    </row>
  </sheetData>
  <sheetProtection selectLockedCells="1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">
    <tabColor theme="4" tint="0.39997558519241921"/>
  </sheetPr>
  <dimension ref="A1:S54"/>
  <sheetViews>
    <sheetView zoomScale="55" zoomScaleNormal="55" workbookViewId="0">
      <selection activeCell="D15" sqref="D15"/>
    </sheetView>
  </sheetViews>
  <sheetFormatPr defaultColWidth="8.90625" defaultRowHeight="14.5"/>
  <cols>
    <col min="1" max="1" width="9" bestFit="1" customWidth="1"/>
    <col min="2" max="2" width="13.453125" customWidth="1"/>
    <col min="3" max="3" width="13.08984375" bestFit="1" customWidth="1"/>
    <col min="4" max="4" width="21.08984375" bestFit="1" customWidth="1"/>
    <col min="5" max="5" width="11.90625" bestFit="1" customWidth="1"/>
    <col min="6" max="6" width="20.90625" customWidth="1"/>
    <col min="7" max="7" width="16.90625" customWidth="1"/>
    <col min="8" max="8" width="18.453125" customWidth="1"/>
    <col min="9" max="9" width="18.08984375" bestFit="1" customWidth="1"/>
    <col min="10" max="10" width="17.453125" bestFit="1" customWidth="1"/>
    <col min="11" max="11" width="20.453125" bestFit="1" customWidth="1"/>
    <col min="12" max="12" width="17.90625" bestFit="1" customWidth="1"/>
    <col min="13" max="13" width="23" bestFit="1" customWidth="1"/>
    <col min="14" max="14" width="18.90625" bestFit="1" customWidth="1"/>
    <col min="15" max="15" width="19.453125" bestFit="1" customWidth="1"/>
    <col min="16" max="16" width="27.453125" bestFit="1" customWidth="1"/>
    <col min="17" max="17" width="29.08984375" bestFit="1" customWidth="1"/>
    <col min="18" max="18" width="26.453125" bestFit="1" customWidth="1"/>
    <col min="19" max="19" width="15.453125" bestFit="1" customWidth="1"/>
    <col min="20" max="28" width="35.90625" customWidth="1"/>
  </cols>
  <sheetData>
    <row r="1" spans="1:19" ht="23.5">
      <c r="A1" s="6"/>
      <c r="B1" s="6"/>
      <c r="C1" s="6"/>
      <c r="D1" s="6"/>
      <c r="E1" s="9"/>
      <c r="F1" s="61" t="s">
        <v>81</v>
      </c>
      <c r="G1" s="62"/>
      <c r="H1" s="62"/>
      <c r="I1" s="62"/>
      <c r="J1" s="62"/>
      <c r="K1" s="62"/>
      <c r="L1" s="62"/>
      <c r="M1" s="62"/>
      <c r="N1" s="62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59" t="s">
        <v>76</v>
      </c>
      <c r="G2" s="63"/>
      <c r="H2" s="63"/>
      <c r="I2" s="63"/>
      <c r="J2" s="63"/>
      <c r="K2" s="63"/>
      <c r="L2" s="63"/>
      <c r="M2" s="63"/>
      <c r="N2" s="63"/>
      <c r="O2" s="6"/>
      <c r="P2" s="11"/>
      <c r="Q2" s="11"/>
      <c r="R2" s="11"/>
      <c r="S2" s="6"/>
    </row>
    <row r="3" spans="1:19" ht="15.5">
      <c r="A3" s="6"/>
      <c r="B3" s="6"/>
      <c r="C3" s="17" t="str">
        <f>CONCATENATE("Casos  - ", '1-Geral'!$B$3-1)</f>
        <v>Casos  - 2023</v>
      </c>
      <c r="D3" s="6"/>
      <c r="E3" s="6"/>
      <c r="F3" s="64" t="s">
        <v>77</v>
      </c>
      <c r="G3" s="63"/>
      <c r="H3" s="63"/>
      <c r="I3" s="63"/>
      <c r="J3" s="63"/>
      <c r="K3" s="63"/>
      <c r="L3" s="63"/>
      <c r="M3" s="63"/>
      <c r="N3" s="63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59" t="s">
        <v>78</v>
      </c>
      <c r="G4" s="63"/>
      <c r="H4" s="63"/>
      <c r="I4" s="63"/>
      <c r="J4" s="63"/>
      <c r="K4" s="63"/>
      <c r="L4" s="63"/>
      <c r="M4" s="63"/>
      <c r="N4" s="63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59" t="s">
        <v>79</v>
      </c>
      <c r="G5" s="63"/>
      <c r="H5" s="63"/>
      <c r="I5" s="63"/>
      <c r="J5" s="63"/>
      <c r="K5" s="63"/>
      <c r="L5" s="63"/>
      <c r="M5" s="63"/>
      <c r="N5" s="63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59" t="s">
        <v>80</v>
      </c>
      <c r="G6" s="60"/>
      <c r="H6" s="60"/>
      <c r="I6" s="60"/>
      <c r="J6" s="60"/>
      <c r="K6" s="60"/>
      <c r="L6" s="60"/>
      <c r="M6" s="60"/>
      <c r="N6" s="60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59"/>
      <c r="G7" s="60"/>
      <c r="H7" s="60"/>
      <c r="I7" s="60"/>
      <c r="J7" s="60"/>
      <c r="K7" s="60"/>
      <c r="L7" s="60"/>
      <c r="M7" s="60"/>
      <c r="N7" s="60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58"/>
      <c r="G8" s="58"/>
      <c r="H8" s="58"/>
      <c r="I8" s="58"/>
      <c r="J8" s="58"/>
      <c r="K8" s="58"/>
      <c r="L8" s="58"/>
      <c r="M8" s="58"/>
      <c r="N8" s="58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 ht="24">
      <c r="A10" s="15" t="s">
        <v>41</v>
      </c>
      <c r="B10" s="15" t="s">
        <v>41</v>
      </c>
      <c r="C10" s="15" t="s">
        <v>38</v>
      </c>
      <c r="D10" s="15" t="s">
        <v>38</v>
      </c>
      <c r="E10" s="15" t="s">
        <v>75</v>
      </c>
      <c r="F10" s="16" t="s">
        <v>39</v>
      </c>
      <c r="G10" s="15" t="s">
        <v>40</v>
      </c>
      <c r="H10" s="16" t="s">
        <v>39</v>
      </c>
      <c r="I10" s="15" t="s">
        <v>38</v>
      </c>
      <c r="J10" s="16" t="s">
        <v>39</v>
      </c>
      <c r="K10" s="15" t="s">
        <v>40</v>
      </c>
      <c r="L10" s="16" t="s">
        <v>39</v>
      </c>
      <c r="M10" s="16" t="s">
        <v>39</v>
      </c>
      <c r="N10" s="15" t="s">
        <v>40</v>
      </c>
      <c r="O10" s="15" t="s">
        <v>40</v>
      </c>
      <c r="P10" s="15" t="s">
        <v>40</v>
      </c>
      <c r="Q10" s="15" t="s">
        <v>40</v>
      </c>
      <c r="R10" s="15" t="s">
        <v>40</v>
      </c>
      <c r="S10" s="16" t="s">
        <v>39</v>
      </c>
    </row>
    <row r="11" spans="1:19">
      <c r="A11" s="2" t="s">
        <v>74</v>
      </c>
      <c r="B11" s="2" t="s">
        <v>44</v>
      </c>
      <c r="C11" s="2" t="s">
        <v>28</v>
      </c>
      <c r="D11" s="2" t="s">
        <v>29</v>
      </c>
      <c r="E11" s="2" t="s">
        <v>82</v>
      </c>
      <c r="F11" s="28" t="s">
        <v>83</v>
      </c>
      <c r="G11" s="3" t="s">
        <v>84</v>
      </c>
      <c r="H11" s="3" t="s">
        <v>42</v>
      </c>
      <c r="I11" s="3" t="s">
        <v>96</v>
      </c>
      <c r="J11" s="3" t="s">
        <v>85</v>
      </c>
      <c r="K11" s="3" t="s">
        <v>86</v>
      </c>
      <c r="L11" s="3" t="s">
        <v>87</v>
      </c>
      <c r="M11" s="3" t="s">
        <v>88</v>
      </c>
      <c r="N11" s="3" t="s">
        <v>89</v>
      </c>
      <c r="O11" s="3" t="s">
        <v>90</v>
      </c>
      <c r="P11" s="3" t="s">
        <v>91</v>
      </c>
      <c r="Q11" s="3" t="s">
        <v>92</v>
      </c>
      <c r="R11" s="3" t="s">
        <v>93</v>
      </c>
      <c r="S11" s="3" t="s">
        <v>94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18" t="s">
        <v>11</v>
      </c>
      <c r="B13" s="18" t="s">
        <v>26</v>
      </c>
      <c r="C13" s="18" t="s">
        <v>1</v>
      </c>
      <c r="D13" s="29" t="s">
        <v>15</v>
      </c>
      <c r="E13" s="18" t="s">
        <v>0</v>
      </c>
      <c r="F13" s="29" t="s">
        <v>16</v>
      </c>
      <c r="G13" s="18" t="s">
        <v>12</v>
      </c>
      <c r="H13" s="18" t="s">
        <v>3</v>
      </c>
      <c r="I13" s="29" t="s">
        <v>17</v>
      </c>
      <c r="J13" s="18" t="s">
        <v>13</v>
      </c>
      <c r="K13" s="30" t="s">
        <v>18</v>
      </c>
      <c r="L13" s="29" t="s">
        <v>19</v>
      </c>
      <c r="M13" s="29" t="s">
        <v>20</v>
      </c>
      <c r="N13" s="30" t="s">
        <v>21</v>
      </c>
      <c r="O13" s="30" t="s">
        <v>22</v>
      </c>
      <c r="P13" s="30" t="s">
        <v>23</v>
      </c>
      <c r="Q13" s="30" t="s">
        <v>24</v>
      </c>
      <c r="R13" s="19" t="s">
        <v>14</v>
      </c>
      <c r="S13" s="29" t="s">
        <v>25</v>
      </c>
    </row>
    <row r="14" spans="1:19">
      <c r="A14" s="38"/>
      <c r="B14" s="24"/>
      <c r="C14" s="46"/>
      <c r="E14" s="39"/>
      <c r="F14" s="39"/>
      <c r="G14" s="40"/>
      <c r="H14" s="38"/>
      <c r="I14" s="42"/>
      <c r="J14" s="39"/>
      <c r="K14" s="40"/>
      <c r="L14" s="38"/>
      <c r="M14" s="39"/>
      <c r="N14" s="40"/>
      <c r="O14" s="40"/>
      <c r="P14" s="40"/>
      <c r="Q14" s="40"/>
      <c r="R14" s="40"/>
      <c r="S14" s="39"/>
    </row>
    <row r="15" spans="1:19">
      <c r="A15" s="50" t="s">
        <v>98</v>
      </c>
      <c r="B15" s="50"/>
      <c r="C15" s="50"/>
      <c r="D15" s="51">
        <f>SUBTOTAL(103,table_case_based_data18[Reporting municipality])</f>
        <v>0</v>
      </c>
      <c r="E15" s="52">
        <f>SUBTOTAL(103,table_case_based_data18[Case ID])</f>
        <v>0</v>
      </c>
      <c r="F15" s="51"/>
      <c r="G15" s="51"/>
      <c r="H15" s="51"/>
      <c r="I15" s="51"/>
      <c r="J15" s="51"/>
      <c r="K15" s="53"/>
      <c r="L15" s="51"/>
      <c r="M15" s="51"/>
      <c r="N15" s="53"/>
      <c r="O15" s="53"/>
      <c r="P15" s="53"/>
      <c r="Q15" s="54"/>
      <c r="R15" s="54"/>
      <c r="S15" s="51"/>
    </row>
    <row r="16" spans="1:19">
      <c r="A16" s="20"/>
      <c r="B16" s="20"/>
      <c r="G16" s="21"/>
      <c r="J16" s="22"/>
      <c r="K16" s="23"/>
      <c r="M16" s="24"/>
      <c r="N16" s="23"/>
      <c r="O16" s="23"/>
      <c r="P16" s="23"/>
      <c r="Q16" s="23"/>
      <c r="R16" s="21"/>
    </row>
    <row r="17" spans="1:18">
      <c r="A17" s="20"/>
      <c r="B17" s="20"/>
      <c r="G17" s="21"/>
      <c r="J17" s="22"/>
      <c r="K17" s="23"/>
      <c r="M17" s="24"/>
      <c r="N17" s="23"/>
      <c r="O17" s="23"/>
      <c r="P17" s="23"/>
      <c r="Q17" s="23"/>
      <c r="R17" s="21"/>
    </row>
    <row r="18" spans="1:18">
      <c r="A18" s="20"/>
      <c r="B18" s="20"/>
      <c r="G18" s="21"/>
      <c r="J18" s="22"/>
      <c r="K18" s="23"/>
      <c r="M18" s="24"/>
      <c r="N18" s="23"/>
      <c r="O18" s="23"/>
      <c r="P18" s="23"/>
      <c r="Q18" s="23"/>
      <c r="R18" s="21"/>
    </row>
    <row r="19" spans="1:18">
      <c r="A19" s="20"/>
      <c r="B19" s="20"/>
      <c r="G19" s="21"/>
      <c r="J19" s="22"/>
      <c r="K19" s="23"/>
      <c r="M19" s="24"/>
      <c r="N19" s="23"/>
      <c r="O19" s="23"/>
      <c r="P19" s="23"/>
      <c r="Q19" s="23"/>
      <c r="R19" s="21"/>
    </row>
    <row r="20" spans="1:18">
      <c r="A20" s="20"/>
      <c r="B20" s="20"/>
      <c r="G20" s="21"/>
      <c r="J20" s="22"/>
      <c r="K20" s="23"/>
      <c r="M20" s="24"/>
      <c r="N20" s="23"/>
      <c r="O20" s="23"/>
      <c r="P20" s="23"/>
      <c r="Q20" s="23"/>
      <c r="R20" s="21"/>
    </row>
    <row r="21" spans="1:18">
      <c r="A21" s="20"/>
      <c r="B21" s="20"/>
      <c r="G21" s="21"/>
      <c r="J21" s="22"/>
      <c r="K21" s="23"/>
      <c r="M21" s="24"/>
      <c r="N21" s="23"/>
      <c r="O21" s="23"/>
      <c r="P21" s="23"/>
      <c r="Q21" s="23"/>
      <c r="R21" s="21"/>
    </row>
    <row r="22" spans="1:18">
      <c r="A22" s="20"/>
      <c r="B22" s="20"/>
      <c r="G22" s="21"/>
      <c r="J22" s="22"/>
      <c r="K22" s="23"/>
      <c r="M22" s="24"/>
      <c r="N22" s="23"/>
      <c r="O22" s="23"/>
      <c r="P22" s="23"/>
      <c r="Q22" s="23"/>
      <c r="R22" s="21"/>
    </row>
    <row r="23" spans="1:18">
      <c r="A23" s="20"/>
      <c r="B23" s="20"/>
      <c r="G23" s="21"/>
      <c r="J23" s="22"/>
      <c r="K23" s="23"/>
      <c r="M23" s="24"/>
      <c r="N23" s="23"/>
      <c r="O23" s="23"/>
      <c r="P23" s="23"/>
      <c r="Q23" s="23"/>
      <c r="R23" s="21"/>
    </row>
    <row r="24" spans="1:18">
      <c r="A24" s="20"/>
      <c r="B24" s="20"/>
      <c r="G24" s="21"/>
      <c r="J24" s="22"/>
      <c r="K24" s="23"/>
      <c r="M24" s="24"/>
      <c r="N24" s="23"/>
      <c r="O24" s="23"/>
      <c r="P24" s="23"/>
      <c r="Q24" s="23"/>
      <c r="R24" s="21"/>
    </row>
    <row r="25" spans="1:18">
      <c r="A25" s="20"/>
      <c r="B25" s="20"/>
      <c r="G25" s="21"/>
      <c r="J25" s="22"/>
      <c r="K25" s="23"/>
      <c r="M25" s="24"/>
      <c r="N25" s="23"/>
      <c r="O25" s="23"/>
      <c r="P25" s="23"/>
      <c r="Q25" s="23"/>
      <c r="R25" s="21"/>
    </row>
    <row r="26" spans="1:18">
      <c r="A26" s="20"/>
      <c r="B26" s="20"/>
      <c r="G26" s="21"/>
      <c r="J26" s="22"/>
      <c r="K26" s="23"/>
      <c r="M26" s="24"/>
      <c r="N26" s="23"/>
      <c r="O26" s="23"/>
      <c r="P26" s="23"/>
      <c r="Q26" s="23"/>
      <c r="R26" s="21"/>
    </row>
    <row r="27" spans="1:18">
      <c r="A27" s="20"/>
      <c r="B27" s="20"/>
      <c r="G27" s="21"/>
      <c r="J27" s="22"/>
      <c r="K27" s="23"/>
      <c r="M27" s="24"/>
      <c r="N27" s="23"/>
      <c r="O27" s="23"/>
      <c r="P27" s="23"/>
      <c r="Q27" s="23"/>
      <c r="R27" s="21"/>
    </row>
    <row r="28" spans="1:18">
      <c r="A28" s="20"/>
      <c r="B28" s="20"/>
      <c r="G28" s="21"/>
      <c r="J28" s="22"/>
      <c r="K28" s="23"/>
      <c r="M28" s="24"/>
      <c r="N28" s="23"/>
      <c r="O28" s="23"/>
      <c r="P28" s="23"/>
      <c r="Q28" s="23"/>
      <c r="R28" s="21"/>
    </row>
    <row r="29" spans="1:18">
      <c r="A29" s="20"/>
      <c r="B29" s="20"/>
      <c r="G29" s="21"/>
      <c r="J29" s="22"/>
      <c r="K29" s="23"/>
      <c r="M29" s="24"/>
      <c r="N29" s="23"/>
      <c r="O29" s="23"/>
      <c r="P29" s="23"/>
      <c r="Q29" s="23"/>
      <c r="R29" s="21"/>
    </row>
    <row r="30" spans="1:18">
      <c r="A30" s="20"/>
      <c r="B30" s="20"/>
      <c r="G30" s="21"/>
      <c r="J30" s="22"/>
      <c r="K30" s="23"/>
      <c r="M30" s="24"/>
      <c r="N30" s="23"/>
      <c r="O30" s="23"/>
      <c r="P30" s="23"/>
      <c r="Q30" s="23"/>
      <c r="R30" s="21"/>
    </row>
    <row r="31" spans="1:18">
      <c r="A31" s="20"/>
      <c r="B31" s="20"/>
      <c r="G31" s="21"/>
      <c r="J31" s="22"/>
      <c r="K31" s="23"/>
      <c r="M31" s="24"/>
      <c r="N31" s="23"/>
      <c r="O31" s="23"/>
      <c r="P31" s="23"/>
      <c r="Q31" s="23"/>
      <c r="R31" s="21"/>
    </row>
    <row r="32" spans="1:18">
      <c r="A32" s="20"/>
      <c r="B32" s="20"/>
      <c r="G32" s="21"/>
      <c r="J32" s="22"/>
      <c r="K32" s="23"/>
      <c r="M32" s="24"/>
      <c r="N32" s="23"/>
      <c r="O32" s="23"/>
      <c r="P32" s="23"/>
      <c r="Q32" s="23"/>
      <c r="R32" s="21"/>
    </row>
    <row r="33" spans="1:18">
      <c r="A33" s="20"/>
      <c r="B33" s="20"/>
      <c r="G33" s="21"/>
      <c r="J33" s="22"/>
      <c r="K33" s="23"/>
      <c r="M33" s="24"/>
      <c r="N33" s="23"/>
      <c r="O33" s="23"/>
      <c r="P33" s="23"/>
      <c r="Q33" s="23"/>
      <c r="R33" s="21"/>
    </row>
    <row r="34" spans="1:18">
      <c r="A34" s="20"/>
      <c r="B34" s="20"/>
      <c r="G34" s="21"/>
      <c r="J34" s="22"/>
      <c r="K34" s="23"/>
      <c r="M34" s="24"/>
      <c r="N34" s="23"/>
      <c r="O34" s="23"/>
      <c r="P34" s="23"/>
      <c r="Q34" s="23"/>
      <c r="R34" s="21"/>
    </row>
    <row r="35" spans="1:18">
      <c r="A35" s="20"/>
      <c r="B35" s="20"/>
      <c r="G35" s="21"/>
      <c r="J35" s="22"/>
      <c r="K35" s="23"/>
      <c r="M35" s="24"/>
      <c r="N35" s="23"/>
      <c r="O35" s="23"/>
      <c r="P35" s="23"/>
      <c r="Q35" s="23"/>
      <c r="R35" s="21"/>
    </row>
    <row r="36" spans="1:18">
      <c r="A36" s="20"/>
      <c r="B36" s="20"/>
      <c r="G36" s="21"/>
      <c r="J36" s="22"/>
      <c r="K36" s="23"/>
      <c r="M36" s="24"/>
      <c r="N36" s="23"/>
      <c r="O36" s="23"/>
      <c r="P36" s="23"/>
      <c r="Q36" s="23"/>
      <c r="R36" s="21"/>
    </row>
    <row r="37" spans="1:18">
      <c r="A37" s="20"/>
      <c r="B37" s="20"/>
      <c r="G37" s="21"/>
      <c r="J37" s="22"/>
      <c r="K37" s="23"/>
      <c r="M37" s="24"/>
      <c r="N37" s="23"/>
      <c r="O37" s="23"/>
      <c r="P37" s="23"/>
      <c r="Q37" s="23"/>
      <c r="R37" s="21"/>
    </row>
    <row r="38" spans="1:18">
      <c r="A38" s="20"/>
      <c r="B38" s="20"/>
      <c r="G38" s="21"/>
      <c r="J38" s="22"/>
      <c r="K38" s="23"/>
      <c r="M38" s="24"/>
      <c r="N38" s="23"/>
      <c r="O38" s="23"/>
      <c r="P38" s="23"/>
      <c r="Q38" s="23"/>
      <c r="R38" s="21"/>
    </row>
    <row r="39" spans="1:18">
      <c r="A39" s="20"/>
      <c r="B39" s="20"/>
      <c r="G39" s="21"/>
      <c r="J39" s="22"/>
      <c r="K39" s="23"/>
      <c r="M39" s="24"/>
      <c r="N39" s="23"/>
      <c r="O39" s="23"/>
      <c r="P39" s="23"/>
      <c r="Q39" s="23"/>
      <c r="R39" s="21"/>
    </row>
    <row r="40" spans="1:18">
      <c r="A40" s="20"/>
      <c r="B40" s="20"/>
      <c r="G40" s="21"/>
      <c r="J40" s="22"/>
      <c r="K40" s="23"/>
      <c r="M40" s="24"/>
      <c r="N40" s="23"/>
      <c r="O40" s="23"/>
      <c r="P40" s="23"/>
      <c r="Q40" s="23"/>
      <c r="R40" s="21"/>
    </row>
    <row r="41" spans="1:18">
      <c r="A41" s="20"/>
      <c r="B41" s="20"/>
      <c r="G41" s="21"/>
      <c r="J41" s="22"/>
      <c r="K41" s="23"/>
      <c r="M41" s="24"/>
      <c r="N41" s="23"/>
      <c r="O41" s="23"/>
      <c r="P41" s="23"/>
      <c r="Q41" s="23"/>
      <c r="R41" s="21"/>
    </row>
    <row r="42" spans="1:18">
      <c r="A42" s="20"/>
      <c r="B42" s="20"/>
      <c r="G42" s="21"/>
      <c r="J42" s="22"/>
      <c r="K42" s="23"/>
      <c r="M42" s="24"/>
      <c r="N42" s="23"/>
      <c r="O42" s="23"/>
      <c r="P42" s="23"/>
      <c r="Q42" s="23"/>
      <c r="R42" s="21"/>
    </row>
    <row r="43" spans="1:18">
      <c r="A43" s="20"/>
      <c r="B43" s="20"/>
      <c r="G43" s="21"/>
      <c r="J43" s="22"/>
      <c r="K43" s="23"/>
      <c r="M43" s="24"/>
      <c r="N43" s="23"/>
      <c r="O43" s="23"/>
      <c r="P43" s="23"/>
      <c r="Q43" s="23"/>
      <c r="R43" s="21"/>
    </row>
    <row r="44" spans="1:18">
      <c r="A44" s="20"/>
      <c r="B44" s="20"/>
      <c r="G44" s="21"/>
      <c r="J44" s="22"/>
      <c r="K44" s="23"/>
      <c r="M44" s="24"/>
      <c r="N44" s="23"/>
      <c r="O44" s="23"/>
      <c r="P44" s="23"/>
      <c r="Q44" s="23"/>
      <c r="R44" s="21"/>
    </row>
    <row r="45" spans="1:18">
      <c r="A45" s="20"/>
      <c r="B45" s="20"/>
      <c r="G45" s="21"/>
      <c r="J45" s="22"/>
      <c r="K45" s="23"/>
      <c r="M45" s="24"/>
      <c r="N45" s="23"/>
      <c r="O45" s="23"/>
      <c r="P45" s="23"/>
      <c r="Q45" s="23"/>
      <c r="R45" s="21"/>
    </row>
    <row r="46" spans="1:18">
      <c r="A46" s="20"/>
      <c r="B46" s="20"/>
      <c r="G46" s="21"/>
      <c r="J46" s="22"/>
      <c r="K46" s="23"/>
      <c r="M46" s="24"/>
      <c r="N46" s="23"/>
      <c r="O46" s="23"/>
      <c r="P46" s="23"/>
      <c r="Q46" s="23"/>
      <c r="R46" s="21"/>
    </row>
    <row r="47" spans="1:18">
      <c r="A47" s="20"/>
      <c r="B47" s="20"/>
      <c r="G47" s="21"/>
      <c r="J47" s="22"/>
      <c r="K47" s="23"/>
      <c r="M47" s="24"/>
      <c r="N47" s="23"/>
      <c r="O47" s="23"/>
      <c r="P47" s="23"/>
      <c r="Q47" s="23"/>
      <c r="R47" s="21"/>
    </row>
    <row r="48" spans="1:18">
      <c r="A48" s="20"/>
      <c r="B48" s="20"/>
      <c r="G48" s="21"/>
      <c r="J48" s="22"/>
      <c r="K48" s="23"/>
      <c r="M48" s="24"/>
      <c r="N48" s="23"/>
      <c r="O48" s="23"/>
      <c r="P48" s="23"/>
      <c r="Q48" s="23"/>
      <c r="R48" s="21"/>
    </row>
    <row r="49" spans="1:18">
      <c r="A49" s="20"/>
      <c r="B49" s="20"/>
      <c r="G49" s="21"/>
      <c r="J49" s="22"/>
      <c r="K49" s="23"/>
      <c r="M49" s="24"/>
      <c r="N49" s="23"/>
      <c r="O49" s="23"/>
      <c r="P49" s="23"/>
      <c r="Q49" s="23"/>
      <c r="R49" s="21"/>
    </row>
    <row r="50" spans="1:18">
      <c r="A50" s="20"/>
      <c r="B50" s="20"/>
      <c r="G50" s="21"/>
      <c r="J50" s="22"/>
      <c r="K50" s="23"/>
      <c r="M50" s="24"/>
      <c r="N50" s="23"/>
      <c r="O50" s="23"/>
      <c r="P50" s="23"/>
      <c r="Q50" s="23"/>
      <c r="R50" s="21"/>
    </row>
    <row r="51" spans="1:18">
      <c r="A51" s="20"/>
      <c r="B51" s="20"/>
      <c r="G51" s="21"/>
      <c r="J51" s="22"/>
      <c r="K51" s="23"/>
      <c r="M51" s="24"/>
      <c r="N51" s="23"/>
      <c r="O51" s="23"/>
      <c r="P51" s="23"/>
      <c r="Q51" s="23"/>
      <c r="R51" s="21"/>
    </row>
    <row r="52" spans="1:18">
      <c r="A52" s="20"/>
      <c r="B52" s="20"/>
      <c r="G52" s="21"/>
      <c r="J52" s="22"/>
      <c r="K52" s="23"/>
      <c r="M52" s="24"/>
      <c r="N52" s="23"/>
      <c r="O52" s="23"/>
      <c r="P52" s="23"/>
      <c r="Q52" s="23"/>
      <c r="R52" s="21"/>
    </row>
    <row r="53" spans="1:18">
      <c r="A53" s="20"/>
      <c r="B53" s="20"/>
      <c r="G53" s="21"/>
      <c r="J53" s="22"/>
      <c r="K53" s="23"/>
      <c r="M53" s="24"/>
      <c r="N53" s="23"/>
      <c r="O53" s="23"/>
      <c r="P53" s="23"/>
      <c r="Q53" s="23"/>
      <c r="R53" s="21"/>
    </row>
    <row r="54" spans="1:18">
      <c r="A54" s="20"/>
      <c r="B54" s="20"/>
      <c r="G54" s="21"/>
      <c r="J54" s="22"/>
      <c r="K54" s="23"/>
      <c r="M54" s="24"/>
      <c r="N54" s="23"/>
      <c r="O54" s="23"/>
      <c r="P54" s="23"/>
      <c r="Q54" s="23"/>
      <c r="R54" s="21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0" type="noConversion"/>
  <dataValidations count="10">
    <dataValidation type="whole" allowBlank="1" showInputMessage="1" showErrorMessage="1" sqref="A14 A16:B54" xr:uid="{00000000-0002-0000-0500-000003000000}">
      <formula1>1980</formula1>
      <formula2>2100</formula2>
    </dataValidation>
    <dataValidation type="date" allowBlank="1" showInputMessage="1" showErrorMessage="1" sqref="I16:I54" xr:uid="{00000000-0002-0000-0500-000009000000}">
      <formula1>1</formula1>
      <formula2>73051</formula2>
    </dataValidation>
    <dataValidation type="date" allowBlank="1" showInputMessage="1" showErrorMessage="1" error="Please enter a valid date" sqref="N14:R14 N16:R54" xr:uid="{00000000-0002-0000-0500-000000000000}">
      <formula1>1</formula1>
      <formula2>73051</formula2>
    </dataValidation>
    <dataValidation type="list" allowBlank="1" showInputMessage="1" showErrorMessage="1" sqref="F14 F16:F54" xr:uid="{00000000-0002-0000-0500-000001000000}">
      <formula1>INDIRECT("tbl_final_classification[Final Classification]")</formula1>
    </dataValidation>
    <dataValidation type="list" allowBlank="1" showInputMessage="1" showErrorMessage="1" sqref="H14 H16:H54" xr:uid="{00000000-0002-0000-0500-000002000000}">
      <formula1>INDIRECT("tbl_sex[Sex]")</formula1>
    </dataValidation>
    <dataValidation type="list" allowBlank="1" showInputMessage="1" showErrorMessage="1" sqref="L14 L16:L54" xr:uid="{00000000-0002-0000-0500-000004000000}">
      <formula1>INDIRECT("tbl_vaccination_status[Vaccination Status]")</formula1>
    </dataValidation>
    <dataValidation type="list" allowBlank="1" showInputMessage="1" showErrorMessage="1" sqref="M14 M16:M54" xr:uid="{00000000-0002-0000-0500-000005000000}">
      <formula1>INDIRECT("tbl_num_of_doses[Number Of Doses]")</formula1>
    </dataValidation>
    <dataValidation type="list" allowBlank="1" showInputMessage="1" showErrorMessage="1" sqref="J14 J16:J54" xr:uid="{00000000-0002-0000-0500-000006000000}">
      <formula1>INDIRECT("tbl_Yes_No[Yes No]")</formula1>
    </dataValidation>
    <dataValidation type="date" allowBlank="1" showInputMessage="1" showErrorMessage="1" error="Please enter a whole number" sqref="G14 G16:G54" xr:uid="{00000000-0002-0000-0500-000007000000}">
      <formula1>1</formula1>
      <formula2>73051</formula2>
    </dataValidation>
    <dataValidation type="list" allowBlank="1" showInputMessage="1" showErrorMessage="1" sqref="S14 S16:S54" xr:uid="{00000000-0002-0000-0500-000008000000}">
      <formula1>INDIRECT("tbl_Travel_History[Travel History]")</formula1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2"/>
  <dimension ref="A1:F10"/>
  <sheetViews>
    <sheetView tabSelected="1" zoomScale="115" zoomScaleNormal="115" workbookViewId="0">
      <selection activeCell="H3" sqref="H3"/>
    </sheetView>
  </sheetViews>
  <sheetFormatPr defaultColWidth="9.08984375" defaultRowHeight="14.5"/>
  <cols>
    <col min="1" max="2" width="10.453125" style="22" customWidth="1"/>
    <col min="3" max="3" width="17.453125" style="22" customWidth="1"/>
    <col min="4" max="4" width="30.08984375" style="22" bestFit="1" customWidth="1"/>
    <col min="5" max="5" width="24" style="22" customWidth="1"/>
    <col min="6" max="6" width="33.453125" style="22" customWidth="1"/>
    <col min="7" max="16384" width="9.08984375" style="22"/>
  </cols>
  <sheetData>
    <row r="1" spans="1:6" ht="91.65" customHeight="1">
      <c r="A1" s="31" t="s">
        <v>43</v>
      </c>
      <c r="B1" s="31" t="s">
        <v>44</v>
      </c>
      <c r="C1" s="37" t="s">
        <v>28</v>
      </c>
      <c r="D1" s="45" t="s">
        <v>97</v>
      </c>
      <c r="E1" s="37" t="s">
        <v>68</v>
      </c>
      <c r="F1" s="37" t="s">
        <v>99</v>
      </c>
    </row>
    <row r="2" spans="1:6">
      <c r="A2" s="47"/>
      <c r="B2" s="47"/>
      <c r="C2" s="1"/>
      <c r="D2" s="1"/>
      <c r="E2" s="25"/>
      <c r="F2" s="25"/>
    </row>
    <row r="3" spans="1:6">
      <c r="A3" s="47"/>
      <c r="B3" s="47"/>
      <c r="C3" s="1"/>
      <c r="D3" s="1"/>
      <c r="E3" s="25"/>
      <c r="F3" s="25"/>
    </row>
    <row r="4" spans="1:6">
      <c r="A4" s="47"/>
      <c r="B4" s="47"/>
      <c r="C4" s="1"/>
      <c r="D4" s="1"/>
      <c r="E4" s="25"/>
      <c r="F4" s="25"/>
    </row>
    <row r="5" spans="1:6">
      <c r="A5" s="47"/>
      <c r="B5" s="47"/>
      <c r="C5" s="1"/>
      <c r="D5" s="1"/>
      <c r="E5" s="25"/>
      <c r="F5" s="25"/>
    </row>
    <row r="6" spans="1:6">
      <c r="A6" s="47"/>
      <c r="B6" s="47"/>
      <c r="C6" s="1"/>
      <c r="D6" s="1"/>
      <c r="E6" s="25"/>
      <c r="F6" s="25"/>
    </row>
    <row r="7" spans="1:6" ht="15.75" customHeight="1">
      <c r="A7" s="47"/>
      <c r="B7" s="47"/>
      <c r="C7" s="1"/>
      <c r="D7" s="1"/>
      <c r="E7" s="25"/>
      <c r="F7" s="25"/>
    </row>
    <row r="8" spans="1:6">
      <c r="A8" s="47"/>
      <c r="B8" s="47"/>
      <c r="C8" s="1"/>
      <c r="D8" s="1"/>
      <c r="E8" s="25"/>
      <c r="F8" s="25"/>
    </row>
    <row r="9" spans="1:6">
      <c r="A9" s="47"/>
      <c r="B9" s="47"/>
      <c r="C9" s="1"/>
      <c r="D9" s="1"/>
      <c r="E9" s="25"/>
      <c r="F9" s="25"/>
    </row>
    <row r="10" spans="1:6">
      <c r="A10" s="47"/>
      <c r="B10" s="47"/>
      <c r="C10" s="1"/>
      <c r="D10" s="1"/>
      <c r="E10" s="25"/>
      <c r="F10" s="25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E2:F10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08984375" style="6" customWidth="1"/>
    <col min="3" max="3" width="6" style="6" bestFit="1" customWidth="1"/>
    <col min="4" max="4" width="4.08984375" style="6" customWidth="1"/>
    <col min="5" max="5" width="16.90625" style="6" bestFit="1" customWidth="1"/>
    <col min="6" max="6" width="4.089843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90625" style="6" bestFit="1" customWidth="1"/>
    <col min="12" max="16384" width="8" style="6"/>
  </cols>
  <sheetData>
    <row r="1" spans="1:11">
      <c r="A1" s="7" t="s">
        <v>2</v>
      </c>
      <c r="C1" s="6" t="s">
        <v>3</v>
      </c>
      <c r="E1" s="6" t="s">
        <v>4</v>
      </c>
      <c r="G1" s="6" t="s">
        <v>5</v>
      </c>
      <c r="I1" s="6" t="s">
        <v>6</v>
      </c>
      <c r="K1" s="6" t="s">
        <v>7</v>
      </c>
    </row>
    <row r="2" spans="1:11">
      <c r="A2" s="8" t="s">
        <v>30</v>
      </c>
      <c r="C2" s="6" t="s">
        <v>8</v>
      </c>
      <c r="E2" s="8">
        <v>0</v>
      </c>
      <c r="G2" s="8" t="s">
        <v>37</v>
      </c>
      <c r="I2" s="8" t="s">
        <v>37</v>
      </c>
      <c r="K2" s="8" t="s">
        <v>37</v>
      </c>
    </row>
    <row r="3" spans="1:11">
      <c r="A3" s="8" t="s">
        <v>31</v>
      </c>
      <c r="C3" s="6" t="s">
        <v>9</v>
      </c>
      <c r="E3" s="8">
        <v>1</v>
      </c>
      <c r="G3" s="8" t="s">
        <v>10</v>
      </c>
      <c r="I3" s="8" t="s">
        <v>10</v>
      </c>
      <c r="K3" s="8" t="s">
        <v>10</v>
      </c>
    </row>
    <row r="4" spans="1:11">
      <c r="A4" s="8" t="s">
        <v>32</v>
      </c>
      <c r="E4" s="8">
        <v>2</v>
      </c>
      <c r="G4" s="8" t="s">
        <v>35</v>
      </c>
      <c r="K4" s="8" t="s">
        <v>35</v>
      </c>
    </row>
    <row r="5" spans="1:11">
      <c r="A5" s="8" t="s">
        <v>33</v>
      </c>
      <c r="E5" s="8">
        <v>3</v>
      </c>
      <c r="G5" s="8" t="s">
        <v>36</v>
      </c>
    </row>
    <row r="6" spans="1:11">
      <c r="E6" s="8" t="s">
        <v>34</v>
      </c>
      <c r="G6" s="8"/>
    </row>
    <row r="7" spans="1:11">
      <c r="E7" s="8" t="s">
        <v>35</v>
      </c>
    </row>
    <row r="8" spans="1:11">
      <c r="E8" s="6" t="s">
        <v>36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documentManagement/types"/>
    <ds:schemaRef ds:uri="64ced670-a384-4657-ba0f-fc07d30f5a44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4655c133-e14e-4d88-8fbc-c3b347145ec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1-Geral</vt:lpstr>
      <vt:lpstr>2-Área pop </vt:lpstr>
      <vt:lpstr>3-Imunidade populacional</vt:lpstr>
      <vt:lpstr>4-Desempenho do programa </vt:lpstr>
      <vt:lpstr>5-Grupos vulneráveis</vt:lpstr>
      <vt:lpstr>6-Dados caso a caso</vt:lpstr>
      <vt:lpstr>7-Resposta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Rafael Leon</cp:lastModifiedBy>
  <cp:lastPrinted>2019-10-10T14:22:00Z</cp:lastPrinted>
  <dcterms:created xsi:type="dcterms:W3CDTF">2018-10-15T14:03:32Z</dcterms:created>
  <dcterms:modified xsi:type="dcterms:W3CDTF">2025-02-18T17:27:43Z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