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admin\Desktop\Desktop Files\Subjects 2nd Sem\Networks\"/>
    </mc:Choice>
  </mc:AlternateContent>
  <xr:revisionPtr revIDLastSave="0" documentId="13_ncr:1_{AFDD2933-7BA9-4E59-B95E-9A925535C2BC}" xr6:coauthVersionLast="36" xr6:coauthVersionMax="46" xr10:uidLastSave="{00000000-0000-0000-0000-000000000000}"/>
  <bookViews>
    <workbookView xWindow="-120" yWindow="-120" windowWidth="20736" windowHeight="11160" activeTab="4" xr2:uid="{00000000-000D-0000-FFFF-FFFF00000000}"/>
  </bookViews>
  <sheets>
    <sheet name="Sheet1" sheetId="1" r:id="rId1"/>
    <sheet name="Sheet6" sheetId="7" r:id="rId2"/>
    <sheet name="Sheet2" sheetId="2" r:id="rId3"/>
    <sheet name="Sheet3" sheetId="3" r:id="rId4"/>
    <sheet name="Week 13" sheetId="5" r:id="rId5"/>
    <sheet name="Sheet4" sheetId="4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7" l="1"/>
  <c r="D97" i="7"/>
  <c r="D96" i="7"/>
  <c r="D95" i="7"/>
  <c r="D94" i="7"/>
  <c r="D93" i="7"/>
  <c r="D92" i="7"/>
  <c r="D91" i="7"/>
  <c r="D90" i="7"/>
  <c r="D89" i="7"/>
  <c r="D88" i="7"/>
  <c r="D84" i="7"/>
  <c r="D83" i="7"/>
  <c r="D82" i="7"/>
  <c r="D81" i="7"/>
  <c r="D80" i="7"/>
  <c r="D79" i="7"/>
  <c r="D78" i="7"/>
  <c r="D77" i="7"/>
  <c r="D59" i="7"/>
  <c r="D52" i="7"/>
  <c r="P49" i="7"/>
  <c r="P45" i="7"/>
  <c r="D45" i="7"/>
  <c r="G32" i="7"/>
  <c r="E28" i="7"/>
  <c r="G26" i="7"/>
  <c r="E22" i="7"/>
  <c r="N16" i="7"/>
  <c r="P16" i="7" s="1"/>
  <c r="E16" i="7"/>
  <c r="G14" i="7"/>
  <c r="L39" i="7" l="1"/>
  <c r="L47" i="7" s="1"/>
  <c r="A75" i="7"/>
  <c r="D74" i="7"/>
  <c r="D73" i="7"/>
  <c r="D72" i="7"/>
  <c r="D71" i="7"/>
  <c r="D70" i="7"/>
  <c r="D39" i="7"/>
  <c r="F6" i="5" l="1"/>
  <c r="F5" i="5"/>
  <c r="F12" i="5"/>
  <c r="F11" i="5"/>
  <c r="F10" i="5"/>
  <c r="F9" i="5"/>
  <c r="F17" i="5"/>
  <c r="F8" i="5"/>
  <c r="F7" i="5"/>
  <c r="O18" i="5"/>
  <c r="F25" i="5"/>
  <c r="F24" i="5"/>
  <c r="F23" i="5"/>
  <c r="F22" i="5"/>
  <c r="F21" i="5"/>
  <c r="F20" i="5"/>
  <c r="F19" i="5"/>
  <c r="F18" i="5"/>
  <c r="F16" i="5"/>
  <c r="F15" i="5"/>
  <c r="F14" i="5"/>
  <c r="F13" i="5"/>
  <c r="M110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97" i="3"/>
  <c r="F17" i="3"/>
  <c r="A124" i="4"/>
  <c r="A74" i="4"/>
  <c r="A68" i="4"/>
  <c r="A65" i="4"/>
  <c r="D50" i="4"/>
  <c r="N50" i="3"/>
  <c r="N44" i="3"/>
  <c r="D80" i="1" l="1"/>
  <c r="D79" i="1"/>
  <c r="D78" i="1"/>
  <c r="D77" i="1"/>
  <c r="D76" i="1"/>
  <c r="D75" i="1"/>
  <c r="D74" i="1"/>
  <c r="D73" i="1"/>
  <c r="Q41" i="1"/>
  <c r="O35" i="1"/>
  <c r="P35" i="1" s="1"/>
  <c r="AB15" i="1" l="1"/>
  <c r="G19" i="1" l="1"/>
  <c r="K95" i="2" l="1"/>
  <c r="K93" i="2"/>
  <c r="K90" i="2"/>
  <c r="K89" i="2"/>
  <c r="K80" i="2"/>
  <c r="D96" i="2"/>
  <c r="D95" i="2"/>
  <c r="D94" i="2"/>
  <c r="D93" i="2"/>
  <c r="D92" i="2"/>
  <c r="D91" i="2"/>
  <c r="D90" i="2"/>
  <c r="D89" i="2"/>
  <c r="K86" i="2"/>
  <c r="K85" i="2"/>
  <c r="K84" i="2"/>
  <c r="K81" i="2"/>
  <c r="D81" i="2"/>
  <c r="D82" i="2"/>
  <c r="D83" i="2"/>
  <c r="D84" i="2"/>
  <c r="D85" i="2"/>
  <c r="D86" i="2"/>
  <c r="D87" i="2"/>
  <c r="D80" i="2"/>
  <c r="D78" i="2"/>
  <c r="D77" i="2"/>
  <c r="D76" i="2"/>
  <c r="D75" i="2"/>
  <c r="D74" i="2"/>
  <c r="R63" i="2" l="1"/>
  <c r="N64" i="2"/>
  <c r="O64" i="2" s="1"/>
  <c r="F127" i="2"/>
  <c r="E121" i="2"/>
  <c r="B109" i="2"/>
  <c r="K45" i="2"/>
  <c r="D37" i="2"/>
  <c r="D55" i="2"/>
  <c r="A71" i="1" l="1"/>
  <c r="O29" i="1"/>
  <c r="D70" i="1"/>
  <c r="D69" i="1"/>
  <c r="D68" i="1"/>
  <c r="D67" i="1"/>
  <c r="D66" i="1"/>
  <c r="D55" i="1"/>
  <c r="D48" i="1"/>
  <c r="D41" i="1"/>
  <c r="D35" i="1"/>
</calcChain>
</file>

<file path=xl/sharedStrings.xml><?xml version="1.0" encoding="utf-8"?>
<sst xmlns="http://schemas.openxmlformats.org/spreadsheetml/2006/main" count="1890" uniqueCount="623">
  <si>
    <t>Number of Networks Needed</t>
  </si>
  <si>
    <t>Subnet Mask</t>
  </si>
  <si>
    <t>B</t>
  </si>
  <si>
    <t>10.0.0.0</t>
  </si>
  <si>
    <t>No of Bits Needed</t>
  </si>
  <si>
    <t>2^1</t>
  </si>
  <si>
    <t>2^2</t>
  </si>
  <si>
    <t>2^3</t>
  </si>
  <si>
    <t>2^4</t>
  </si>
  <si>
    <t>2^5</t>
  </si>
  <si>
    <t>2^6</t>
  </si>
  <si>
    <t>2^7</t>
  </si>
  <si>
    <t>172.0.0.0</t>
  </si>
  <si>
    <t>192.168.0.0</t>
  </si>
  <si>
    <t>Network</t>
  </si>
  <si>
    <t>Usable IP</t>
  </si>
  <si>
    <t>Broadcast</t>
  </si>
  <si>
    <t>128i</t>
  </si>
  <si>
    <t>64i</t>
  </si>
  <si>
    <t>32i</t>
  </si>
  <si>
    <t>16i</t>
  </si>
  <si>
    <t>8i</t>
  </si>
  <si>
    <t>4i</t>
  </si>
  <si>
    <t>2i</t>
  </si>
  <si>
    <t>1i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</si>
  <si>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</si>
  <si>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</si>
  <si>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</si>
  <si>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</si>
  <si>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</si>
  <si>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</si>
  <si>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</si>
  <si>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</si>
  <si>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</si>
  <si>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</si>
  <si>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</si>
  <si>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</si>
  <si>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</si>
  <si>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</si>
  <si>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</si>
  <si>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</si>
  <si>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</si>
  <si>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</si>
  <si>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</si>
  <si>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</si>
  <si>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</si>
  <si>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</si>
  <si>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</si>
  <si>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</si>
  <si>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</si>
  <si>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</si>
  <si>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</si>
  <si>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</si>
  <si>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/30</t>
  </si>
  <si>
    <t>/31</t>
  </si>
  <si>
    <t>/32</t>
  </si>
  <si>
    <t>/Subnets Mask</t>
  </si>
  <si>
    <t>2^8</t>
  </si>
  <si>
    <t>2^9</t>
  </si>
  <si>
    <t>Number of Host  Needed</t>
  </si>
  <si>
    <t>Octet, Increment</t>
  </si>
  <si>
    <t>Subnets</t>
  </si>
  <si>
    <t>255.254.0.0</t>
  </si>
  <si>
    <t>Increment</t>
  </si>
  <si>
    <t>1st</t>
  </si>
  <si>
    <t>2nd</t>
  </si>
  <si>
    <t>3rd</t>
  </si>
  <si>
    <t>4th</t>
  </si>
  <si>
    <t>10.2.0.0</t>
  </si>
  <si>
    <t>10.4.0.0</t>
  </si>
  <si>
    <t>10.6.0.0</t>
  </si>
  <si>
    <t>10.254.0.0</t>
  </si>
  <si>
    <t>10.1.255.255</t>
  </si>
  <si>
    <t>10.0.0.1-10.1.255.254</t>
  </si>
  <si>
    <t>10.3.255.255</t>
  </si>
  <si>
    <t>10.5.255.255</t>
  </si>
  <si>
    <t>10.7.255.255</t>
  </si>
  <si>
    <t>10.255.255.255</t>
  </si>
  <si>
    <t>10.2.0.1-10.3.255.254</t>
  </si>
  <si>
    <t>10.4.0.1-10.5.255.254</t>
  </si>
  <si>
    <t>10.6.0.1-10.7.255.254</t>
  </si>
  <si>
    <t>10.254.0.1-10.255.255.254</t>
  </si>
  <si>
    <t>255.255.252.0</t>
  </si>
  <si>
    <t>172.0.4.0</t>
  </si>
  <si>
    <t>172.0.8.0</t>
  </si>
  <si>
    <t>172.0.252.0</t>
  </si>
  <si>
    <t>172.0.3.255</t>
  </si>
  <si>
    <t>172.0.7.255</t>
  </si>
  <si>
    <t>172.0.15.255</t>
  </si>
  <si>
    <t>172.0.255.255</t>
  </si>
  <si>
    <t>172.0.12.0</t>
  </si>
  <si>
    <t>172.0.11.255</t>
  </si>
  <si>
    <t>172.0.0.1-172.0.3.254</t>
  </si>
  <si>
    <t>172.0.4.1-172.0.7.254</t>
  </si>
  <si>
    <t>172.0.8.1-172.0.11.254</t>
  </si>
  <si>
    <t>172.0.12.1-172.0.15.254</t>
  </si>
  <si>
    <t>172.0.252.1-172.0.255.254</t>
  </si>
  <si>
    <t>/29</t>
  </si>
  <si>
    <t>255.255.255.248</t>
  </si>
  <si>
    <t>192.168.0.8</t>
  </si>
  <si>
    <t>192.168.0.16</t>
  </si>
  <si>
    <t>192.168.0.24</t>
  </si>
  <si>
    <t>192.168.0.248</t>
  </si>
  <si>
    <t>192.168.0.7</t>
  </si>
  <si>
    <t>192.168.0.15</t>
  </si>
  <si>
    <t>192.168.0.23</t>
  </si>
  <si>
    <t>192.168.0.31</t>
  </si>
  <si>
    <t>192.168.0.255</t>
  </si>
  <si>
    <t>192.168.0.1-192.168.0.6</t>
  </si>
  <si>
    <t>192.168.0.9-192.168.0.14</t>
  </si>
  <si>
    <t>192.168.0.17-192.168.0.22</t>
  </si>
  <si>
    <t>192.168.0.25-192.168.0.30</t>
  </si>
  <si>
    <t>192.168.0.249-192.168.0.254</t>
  </si>
  <si>
    <t>/24+5= /29</t>
  </si>
  <si>
    <t>/32-bits</t>
  </si>
  <si>
    <t>3rd, 4i</t>
  </si>
  <si>
    <t>4th, 4i</t>
  </si>
  <si>
    <t>4th, 8i</t>
  </si>
  <si>
    <t>3rd, 8i</t>
  </si>
  <si>
    <t>10.0.8.0</t>
  </si>
  <si>
    <t>10.0.16.0</t>
  </si>
  <si>
    <t>10.0.24.0</t>
  </si>
  <si>
    <t>10.0.248.0</t>
  </si>
  <si>
    <t>10.0.7.255</t>
  </si>
  <si>
    <t>10.0.15.255</t>
  </si>
  <si>
    <t>10.0.23.255</t>
  </si>
  <si>
    <t>10.0.31.255</t>
  </si>
  <si>
    <t>10.0.255.255</t>
  </si>
  <si>
    <t>10.0.0.1-10.0.7.254</t>
  </si>
  <si>
    <t>10.0.8.1-10.0.15.254</t>
  </si>
  <si>
    <t>10.0.16.1-10.0.23.254</t>
  </si>
  <si>
    <t>10.0.24.1-10.0.31.254</t>
  </si>
  <si>
    <t>10.0.248.1-10.0.255.254</t>
  </si>
  <si>
    <t>192.168.0.4</t>
  </si>
  <si>
    <t>192.168.0.12</t>
  </si>
  <si>
    <t>192.168.0.252</t>
  </si>
  <si>
    <t>192.168.0.3</t>
  </si>
  <si>
    <t>192.168.0.11</t>
  </si>
  <si>
    <t>192.168.0.1 - 192.168.0.2</t>
  </si>
  <si>
    <t>192.168.0.5 - 192.168.0.6</t>
  </si>
  <si>
    <t>192.168.0.9 - 192.168.0.10</t>
  </si>
  <si>
    <t>192.168.0.13 - 192.168.0.14</t>
  </si>
  <si>
    <t>192.168.0.253 - 192.168.0.254</t>
  </si>
  <si>
    <t>3 or 4</t>
  </si>
  <si>
    <t>//Mali</t>
  </si>
  <si>
    <t>//Tama</t>
  </si>
  <si>
    <t>192.168.0.249 - 192.168.0.254</t>
  </si>
  <si>
    <t>192.168.0.1 - 192.168.0.6</t>
  </si>
  <si>
    <t>192.168.0.9 - 192.168.0.14</t>
  </si>
  <si>
    <t>192.168.0.17 - 192.168.0.22</t>
  </si>
  <si>
    <t>192.168.0.25 - 192.168.0.30</t>
  </si>
  <si>
    <t>VLSM - Variable Length Subnet Mask</t>
  </si>
  <si>
    <t>192.168.0.128</t>
  </si>
  <si>
    <t>192.168.0.127</t>
  </si>
  <si>
    <t>192.168.0.192</t>
  </si>
  <si>
    <t>192.168.0.224</t>
  </si>
  <si>
    <t>192.168.0.232</t>
  </si>
  <si>
    <t>192.168.0.191</t>
  </si>
  <si>
    <t>192.168.0.223</t>
  </si>
  <si>
    <t>192.168.0.231</t>
  </si>
  <si>
    <t>192.168.0.235</t>
  </si>
  <si>
    <t>192.168.0.129-192.168.0.190</t>
  </si>
  <si>
    <t>192.168.0.1-192.168.0.126</t>
  </si>
  <si>
    <t>192.168.0.193-192.168.0.222</t>
  </si>
  <si>
    <t>192.168.0.225-192.168.0.230</t>
  </si>
  <si>
    <t>192.168.0.233-192.168.0.234</t>
  </si>
  <si>
    <t>network</t>
  </si>
  <si>
    <t>192.168.0</t>
  </si>
  <si>
    <t>00000 000</t>
  </si>
  <si>
    <t>00000 111</t>
  </si>
  <si>
    <t>00001 000</t>
  </si>
  <si>
    <t>00010 000</t>
  </si>
  <si>
    <t>00011 000</t>
  </si>
  <si>
    <t>00001 111</t>
  </si>
  <si>
    <t>00010 111</t>
  </si>
  <si>
    <t>00011 111</t>
  </si>
  <si>
    <t>255.255.0.0</t>
  </si>
  <si>
    <t>32-20</t>
  </si>
  <si>
    <t>202.45.67.0</t>
  </si>
  <si>
    <t>192.168.2.0 /26</t>
  </si>
  <si>
    <t>192.168.2.0</t>
  </si>
  <si>
    <t>192.168.2.64</t>
  </si>
  <si>
    <t>192.168.2.128</t>
  </si>
  <si>
    <t>198.45.6.87 /27</t>
  </si>
  <si>
    <t>increment 32</t>
  </si>
  <si>
    <t>65-94</t>
  </si>
  <si>
    <t>A</t>
  </si>
  <si>
    <t>2^24-2 = host</t>
  </si>
  <si>
    <t>2^16-2 = host</t>
  </si>
  <si>
    <t>C</t>
  </si>
  <si>
    <t>2^8-2 = host</t>
  </si>
  <si>
    <t>/8+7=/15</t>
  </si>
  <si>
    <t>2nd, 2i</t>
  </si>
  <si>
    <t>10.8.0.0</t>
  </si>
  <si>
    <t>10.9.255.255</t>
  </si>
  <si>
    <t>10.0.0.1 - 10.1.255.254</t>
  </si>
  <si>
    <t>10.2.0.1 - 10.3.255.254</t>
  </si>
  <si>
    <t>10.4.0.1 - 10.5.255.254</t>
  </si>
  <si>
    <t>10.6.0.1 - 10.7.255.254</t>
  </si>
  <si>
    <t>10.8.0.1 - 10.9.255.254</t>
  </si>
  <si>
    <t>10.254.0.1 - 10.255.255.254</t>
  </si>
  <si>
    <t>/16+6 = /22</t>
  </si>
  <si>
    <t>3rd,4i</t>
  </si>
  <si>
    <t>172.0.0.1 - 172.0.3.254</t>
  </si>
  <si>
    <t>172.0.4.1 - 172.0.7.254</t>
  </si>
  <si>
    <t>172.0.8.1 - 172.0.11.254</t>
  </si>
  <si>
    <t>172.0.12.1 - 172.0.15.254</t>
  </si>
  <si>
    <t>172.0.252.1 - 172.0.255.254</t>
  </si>
  <si>
    <t>/24+5 = /29</t>
  </si>
  <si>
    <t>/32-11 = 21</t>
  </si>
  <si>
    <t>/32-2 = 30</t>
  </si>
  <si>
    <t>/32-10 = 22</t>
  </si>
  <si>
    <t>10.0.0.1 - 10.0.7.254</t>
  </si>
  <si>
    <t>10.0.8.1 - 10.0.15.254</t>
  </si>
  <si>
    <t>10.0.16.1 - 10.0.23.254</t>
  </si>
  <si>
    <t>10.0.24.1 - 10.0.31.254</t>
  </si>
  <si>
    <t>10.0.248.1 - 10.0.255.254</t>
  </si>
  <si>
    <t>192.168.0.1 -192.168.0.2</t>
  </si>
  <si>
    <t>192.168.0.5 -192.168.0.6</t>
  </si>
  <si>
    <t>192.168.0.9 -192.168.0.10</t>
  </si>
  <si>
    <t>192.168.0.13 -192.168.0.14</t>
  </si>
  <si>
    <t>192.168.0.253 -192.168.0.254</t>
  </si>
  <si>
    <t>4th, 128i</t>
  </si>
  <si>
    <t>4th, 64i</t>
  </si>
  <si>
    <t>4th, 32i</t>
  </si>
  <si>
    <t>255.255.255.128</t>
  </si>
  <si>
    <t>255.255.255.192</t>
  </si>
  <si>
    <t>255.255.255.224</t>
  </si>
  <si>
    <t>255.255.255.252</t>
  </si>
  <si>
    <t>192.168.0.1 - 192.168.0.126</t>
  </si>
  <si>
    <t>192.168.0.129 - 192.168.0.190</t>
  </si>
  <si>
    <t>192.168.0.193 - 192.168.0.222</t>
  </si>
  <si>
    <t>192.168.0.225 - 192.168.0.230</t>
  </si>
  <si>
    <t>192.168.0.233- 192.168.0.234</t>
  </si>
  <si>
    <t xml:space="preserve"> </t>
  </si>
  <si>
    <t>255.255.1111 1000.0</t>
  </si>
  <si>
    <t>10.0.0001 0111.255</t>
  </si>
  <si>
    <t>host</t>
  </si>
  <si>
    <t>2^12-2</t>
  </si>
  <si>
    <t>202.45.67.128</t>
  </si>
  <si>
    <t>202.45.67.127</t>
  </si>
  <si>
    <t>202.45.67.-.126</t>
  </si>
  <si>
    <t>202.45.67.255</t>
  </si>
  <si>
    <t>202.45.129.-.254</t>
  </si>
  <si>
    <t>22 users</t>
  </si>
  <si>
    <t>255.255.255.240</t>
  </si>
  <si>
    <t>32-28</t>
  </si>
  <si>
    <t>2^4=16-2=14</t>
  </si>
  <si>
    <t>60 users</t>
  </si>
  <si>
    <t>32-26</t>
  </si>
  <si>
    <t>32-25</t>
  </si>
  <si>
    <t>192.168.2.192</t>
  </si>
  <si>
    <t>192.168.2.127</t>
  </si>
  <si>
    <t>192.168.2.65-.126</t>
  </si>
  <si>
    <t>3rd, 2i</t>
  </si>
  <si>
    <t>3rd, 1i</t>
  </si>
  <si>
    <t>255.255.248.0</t>
  </si>
  <si>
    <t>255.255.255.0</t>
  </si>
  <si>
    <t>255.255.254.0</t>
  </si>
  <si>
    <t>10.0.10.0</t>
  </si>
  <si>
    <t>10.0.9.255</t>
  </si>
  <si>
    <t>10.0.11.0</t>
  </si>
  <si>
    <t>10.0.10.255</t>
  </si>
  <si>
    <t>10.0.10.1 - 10.0.10.254</t>
  </si>
  <si>
    <t>10.0.11.128</t>
  </si>
  <si>
    <t>10.0.11.127</t>
  </si>
  <si>
    <t>10.0.11.1 - 10.0.11.126</t>
  </si>
  <si>
    <t>10.0.12.0</t>
  </si>
  <si>
    <t>10.0.11.255</t>
  </si>
  <si>
    <t>10.0.11.129 - 10.0.11.254</t>
  </si>
  <si>
    <t>10.0.12.32</t>
  </si>
  <si>
    <t>10.0.12.40</t>
  </si>
  <si>
    <t>10.0.12.31</t>
  </si>
  <si>
    <t>10.0.12.39</t>
  </si>
  <si>
    <t>10.0.12.43</t>
  </si>
  <si>
    <t>10.0.12.1 - 10.0.12.30</t>
  </si>
  <si>
    <t>10.0.12.33 - 10.0.12.38</t>
  </si>
  <si>
    <t>10.0.12.41 - 10.0.12.42</t>
  </si>
  <si>
    <t>10.0.8.1 - 10.0.9.254</t>
  </si>
  <si>
    <t>10.0.13.0</t>
  </si>
  <si>
    <t>10.0.13.128</t>
  </si>
  <si>
    <t>10.0.14.0</t>
  </si>
  <si>
    <t>10.0.14.32</t>
  </si>
  <si>
    <t>10.0.14.40</t>
  </si>
  <si>
    <t>10.0.12.255</t>
  </si>
  <si>
    <t>10.0.13.127</t>
  </si>
  <si>
    <t>10.0.13.255</t>
  </si>
  <si>
    <t>10.0.14.31</t>
  </si>
  <si>
    <t>10.0.14.39</t>
  </si>
  <si>
    <t>10.0.14.43</t>
  </si>
  <si>
    <t>10.0.8.1 - 10.0.11.254</t>
  </si>
  <si>
    <t>10.0.12.1 - 10.0.12.254</t>
  </si>
  <si>
    <t>10.0.13.1 - 10.0.13.126</t>
  </si>
  <si>
    <t>10.0.13.129 - 10.0.13.254</t>
  </si>
  <si>
    <t>10.0.14.1 - 10.0.14.30</t>
  </si>
  <si>
    <t>10.0.14.33 - 10.0.14.38</t>
  </si>
  <si>
    <t>10.0.14.41 - 10.0.14.42</t>
  </si>
  <si>
    <t>Octet</t>
  </si>
  <si>
    <t>Class</t>
  </si>
  <si>
    <t>Class A</t>
  </si>
  <si>
    <t>255.0.0.0</t>
  </si>
  <si>
    <t>Class B</t>
  </si>
  <si>
    <t>00</t>
  </si>
  <si>
    <t>01</t>
  </si>
  <si>
    <t>10</t>
  </si>
  <si>
    <t>11</t>
  </si>
  <si>
    <t>0000000</t>
  </si>
  <si>
    <t>0000001</t>
  </si>
  <si>
    <t>0000010</t>
  </si>
  <si>
    <t>000</t>
  </si>
  <si>
    <t>101</t>
  </si>
  <si>
    <t>111</t>
  </si>
  <si>
    <t>001</t>
  </si>
  <si>
    <t>010</t>
  </si>
  <si>
    <t>011</t>
  </si>
  <si>
    <t>100</t>
  </si>
  <si>
    <t>110</t>
  </si>
  <si>
    <t>Class C</t>
  </si>
  <si>
    <t>2^11-2</t>
  </si>
  <si>
    <t>100.255.248.0</t>
  </si>
  <si>
    <t>3rd, 32i</t>
  </si>
  <si>
    <t>255.255.224.0</t>
  </si>
  <si>
    <t>10.0.32.0</t>
  </si>
  <si>
    <t>10.0.31.255.</t>
  </si>
  <si>
    <t>10.0.0.1- 10.0.31.254</t>
  </si>
  <si>
    <t>10.255.224.0</t>
  </si>
  <si>
    <t>11111111</t>
  </si>
  <si>
    <t>192.168.0.236</t>
  </si>
  <si>
    <t>4th,128i</t>
  </si>
  <si>
    <t>202.25.67.0</t>
  </si>
  <si>
    <t>202.25.67.128</t>
  </si>
  <si>
    <t>202.25.67.127</t>
  </si>
  <si>
    <t>202.25.67.255</t>
  </si>
  <si>
    <t>202.45.67.192</t>
  </si>
  <si>
    <t>202.45.67.191</t>
  </si>
  <si>
    <t>195.34.56.0</t>
  </si>
  <si>
    <t>195.34.56.32</t>
  </si>
  <si>
    <t>195.34.56.64</t>
  </si>
  <si>
    <t>195.34.56.96</t>
  </si>
  <si>
    <t>195.34.56.31</t>
  </si>
  <si>
    <t>195.34.56.63</t>
  </si>
  <si>
    <t>195.34.56.95</t>
  </si>
  <si>
    <t>195.34.56.128</t>
  </si>
  <si>
    <t>195.34.56.160</t>
  </si>
  <si>
    <t>195.34.56.159</t>
  </si>
  <si>
    <t>195.34.56.127</t>
  </si>
  <si>
    <t>10.0.0.255</t>
  </si>
  <si>
    <t>172.0.0.255</t>
  </si>
  <si>
    <t>CLASS c</t>
  </si>
  <si>
    <t>4th,32i</t>
  </si>
  <si>
    <t>4th,8i</t>
  </si>
  <si>
    <t>10.0.8.1-10.0.9.254</t>
  </si>
  <si>
    <t>10.0.12.44</t>
  </si>
  <si>
    <t>10.0.11.1- 10.0.11.126</t>
  </si>
  <si>
    <t>10.0.11.129- 10.0.11.254</t>
  </si>
  <si>
    <t>10.0.12.1-10.0.12.30</t>
  </si>
  <si>
    <t>10.0.12.33-10.0.12.38</t>
  </si>
  <si>
    <t>10.0.12.41-10.0.12.42</t>
  </si>
  <si>
    <t>2.1-2.62</t>
  </si>
  <si>
    <t>198.45.6.87</t>
  </si>
  <si>
    <t>198.45.8.0</t>
  </si>
  <si>
    <t>198.45.8.32</t>
  </si>
  <si>
    <t>198.45.8.64</t>
  </si>
  <si>
    <t>198.45.8.96</t>
  </si>
  <si>
    <t>198.45.8.95</t>
  </si>
  <si>
    <t>8.65-8.94</t>
  </si>
  <si>
    <t>56.1-56.30</t>
  </si>
  <si>
    <t>56.33-56.62</t>
  </si>
  <si>
    <t>56.65-56.94</t>
  </si>
  <si>
    <t>56.97-56.126</t>
  </si>
  <si>
    <t xml:space="preserve">10.0.0.0 </t>
  </si>
  <si>
    <t>2^0</t>
  </si>
  <si>
    <t>2^10</t>
  </si>
  <si>
    <t>2^11</t>
  </si>
  <si>
    <t>2^12</t>
  </si>
  <si>
    <t>2^13</t>
  </si>
  <si>
    <t>2^14</t>
  </si>
  <si>
    <t>2^15</t>
  </si>
  <si>
    <t>128.63.0.0</t>
  </si>
  <si>
    <t>6 networks</t>
  </si>
  <si>
    <t>3 bits</t>
  </si>
  <si>
    <t>128.0.1.2 /20</t>
  </si>
  <si>
    <t>4 bits</t>
  </si>
  <si>
    <t>class B</t>
  </si>
  <si>
    <t>/16+4=20</t>
  </si>
  <si>
    <t xml:space="preserve">128.1.0.0 </t>
  </si>
  <si>
    <t>15 networks</t>
  </si>
  <si>
    <t>128.0.0.0</t>
  </si>
  <si>
    <t>32-21 = 11</t>
  </si>
  <si>
    <t>32-25 = 7</t>
  </si>
  <si>
    <t>subnet A 115 users</t>
  </si>
  <si>
    <t>200.1.2.0 /25</t>
  </si>
  <si>
    <t>subnet B 60 users</t>
  </si>
  <si>
    <t>200.1.2.128 /26</t>
  </si>
  <si>
    <t>PC A 200.1.2.129</t>
  </si>
  <si>
    <t>200.1.2.192 /28</t>
  </si>
  <si>
    <t>PC C 200.1.2.205</t>
  </si>
  <si>
    <t>subnet C 22 users</t>
  </si>
  <si>
    <t>200.1.2.0</t>
  </si>
  <si>
    <t>200.1.2.128</t>
  </si>
  <si>
    <t>200.1.2.127</t>
  </si>
  <si>
    <t xml:space="preserve">PC A 200.1.2.150 </t>
  </si>
  <si>
    <t>200.1.2.192</t>
  </si>
  <si>
    <t>200.1.2.191</t>
  </si>
  <si>
    <t>192.168.2.0 ./26</t>
  </si>
  <si>
    <t>32-7</t>
  </si>
  <si>
    <t>32-13</t>
  </si>
  <si>
    <t>2^6-2</t>
  </si>
  <si>
    <t>201.1.2.0</t>
  </si>
  <si>
    <t>201.1.2.32</t>
  </si>
  <si>
    <t>201.1.2.64</t>
  </si>
  <si>
    <t>201.1.2.96</t>
  </si>
  <si>
    <t>201.1.2.31</t>
  </si>
  <si>
    <t>201.1.2.63</t>
  </si>
  <si>
    <t>201.1.2.95</t>
  </si>
  <si>
    <t>200.100.50.0 /28</t>
  </si>
  <si>
    <t>200.100.50.16</t>
  </si>
  <si>
    <t>200.100.50.32</t>
  </si>
  <si>
    <t>200.100.50.48</t>
  </si>
  <si>
    <t>10.32.0.0</t>
  </si>
  <si>
    <t>10.64.0.0</t>
  </si>
  <si>
    <t>10.25.50.100 /11</t>
  </si>
  <si>
    <t>200.100.50.0</t>
  </si>
  <si>
    <t>10.53.100.10 /12</t>
  </si>
  <si>
    <t>10.16.0.0</t>
  </si>
  <si>
    <t>10.32.0.0.</t>
  </si>
  <si>
    <t>10.48.0.0</t>
  </si>
  <si>
    <t>3 BITS</t>
  </si>
  <si>
    <t>class</t>
  </si>
  <si>
    <t>200.1.2.32</t>
  </si>
  <si>
    <t>200.1.2.64</t>
  </si>
  <si>
    <t>200.1.2.96</t>
  </si>
  <si>
    <t>200.1.2.31</t>
  </si>
  <si>
    <t>200.1.2.63</t>
  </si>
  <si>
    <t>200.1.2.95</t>
  </si>
  <si>
    <t>32-6</t>
  </si>
  <si>
    <t>200.25.160.159 /22</t>
  </si>
  <si>
    <t>200.25.0.0</t>
  </si>
  <si>
    <t>200.25.4.0</t>
  </si>
  <si>
    <t>200.25.160.0</t>
  </si>
  <si>
    <t>200.25.160.159</t>
  </si>
  <si>
    <t>200.25.164.0</t>
  </si>
  <si>
    <t>200.25.163.255</t>
  </si>
  <si>
    <t>SM</t>
  </si>
  <si>
    <t>sdfsdfsdfsdf</t>
  </si>
  <si>
    <t>/16+6=/22</t>
  </si>
  <si>
    <t xml:space="preserve">200.0.0.0 </t>
  </si>
  <si>
    <t>191.0.0.0</t>
  </si>
  <si>
    <t>4th, 16i</t>
  </si>
  <si>
    <t>255.255.255.255</t>
  </si>
  <si>
    <t>191.0.2.0</t>
  </si>
  <si>
    <t>191.0.3.0</t>
  </si>
  <si>
    <t>191.0.4.0</t>
  </si>
  <si>
    <t>191.0.4.128</t>
  </si>
  <si>
    <t>191.0.5.0</t>
  </si>
  <si>
    <t>191.0.5.64</t>
  </si>
  <si>
    <t>191.0.5.80</t>
  </si>
  <si>
    <t>191.0.5.88</t>
  </si>
  <si>
    <t>191.0.5.96</t>
  </si>
  <si>
    <t>191.0.5.104</t>
  </si>
  <si>
    <t>191.0.5.108</t>
  </si>
  <si>
    <t>191.0.5.112</t>
  </si>
  <si>
    <t>191.0.5.116</t>
  </si>
  <si>
    <t>191.0.1.255</t>
  </si>
  <si>
    <t>191.0.2.255</t>
  </si>
  <si>
    <t>191.0.3.255</t>
  </si>
  <si>
    <t>191.0.4.127</t>
  </si>
  <si>
    <t>191.0.4.255</t>
  </si>
  <si>
    <t>191.0.5.63</t>
  </si>
  <si>
    <t>191.0.5.79</t>
  </si>
  <si>
    <t>191.0.5.87</t>
  </si>
  <si>
    <t>191.0.5.95</t>
  </si>
  <si>
    <t>191.0.5.103</t>
  </si>
  <si>
    <t>191.0.5.107</t>
  </si>
  <si>
    <t>191.0.5.111</t>
  </si>
  <si>
    <t>191.0.5.115</t>
  </si>
  <si>
    <t>191.0.5.119</t>
  </si>
  <si>
    <t>191.0.0.1 - 191.0.1.254</t>
  </si>
  <si>
    <t>191.0.2.1 - 191.0.2.254</t>
  </si>
  <si>
    <t>191.0.3.1 - 191.0.3.254</t>
  </si>
  <si>
    <t>191.0.4.1 - 191.0.4.126</t>
  </si>
  <si>
    <t>191.0.4.129 - 191.0.4.254</t>
  </si>
  <si>
    <t>191.0.5.1-192.0.5.62</t>
  </si>
  <si>
    <t>191.0.5.81-192.0.5.86</t>
  </si>
  <si>
    <t>191.0.5.65-192.0.5.78</t>
  </si>
  <si>
    <t>191.0.5.89-192.0.5.94</t>
  </si>
  <si>
    <t>191.0.5.97-192.0.5.103</t>
  </si>
  <si>
    <t>191.0.5.105-192.0.5.106</t>
  </si>
  <si>
    <t>191.0.5.109-192.0.5.110</t>
  </si>
  <si>
    <t>191.0.5.113-192.0.5.114</t>
  </si>
  <si>
    <t>191.0.5.117-192.0.5.118</t>
  </si>
  <si>
    <t>200 (Res)</t>
  </si>
  <si>
    <t>2 (Res)</t>
  </si>
  <si>
    <t>Wildcard</t>
  </si>
  <si>
    <t>0.0.1.255</t>
  </si>
  <si>
    <t>0.0.0.255</t>
  </si>
  <si>
    <t>0.0.0.127</t>
  </si>
  <si>
    <t>0.0.0.63</t>
  </si>
  <si>
    <t>0.0.0.15</t>
  </si>
  <si>
    <t>0.0.0.7</t>
  </si>
  <si>
    <t>0.0.0.3</t>
  </si>
  <si>
    <t>4 (Res)</t>
  </si>
  <si>
    <t>2^16</t>
  </si>
  <si>
    <t>Sales</t>
  </si>
  <si>
    <t>HR</t>
  </si>
  <si>
    <t>Accounting</t>
  </si>
  <si>
    <t>191.0.2.64</t>
  </si>
  <si>
    <t>191.0.2.128</t>
  </si>
  <si>
    <t>CEO</t>
  </si>
  <si>
    <t>0.0.0.31</t>
  </si>
  <si>
    <t>191.0.5.32</t>
  </si>
  <si>
    <t>191.0.5.31</t>
  </si>
  <si>
    <t>191.0.5.1-192.0.5.30</t>
  </si>
  <si>
    <t>191.0.5.33-192.0.5.62</t>
  </si>
  <si>
    <t>VLAN 10</t>
  </si>
  <si>
    <t>VLAN 20</t>
  </si>
  <si>
    <t>VLAN 30</t>
  </si>
  <si>
    <t>VLAN 40</t>
  </si>
  <si>
    <t>VLAN 50</t>
  </si>
  <si>
    <t>IT A1</t>
  </si>
  <si>
    <t>VLAN 60</t>
  </si>
  <si>
    <t>VLAN 70</t>
  </si>
  <si>
    <t>191.0.0.1 - 191.0.0.254</t>
  </si>
  <si>
    <t>191.0.0.255</t>
  </si>
  <si>
    <t>191.0.1.0</t>
  </si>
  <si>
    <t>191.0.1.1 - 191.0.1.254</t>
  </si>
  <si>
    <t>191.0.2.63</t>
  </si>
  <si>
    <t>191.0.2.127</t>
  </si>
  <si>
    <t>191.0.2.192</t>
  </si>
  <si>
    <t>191.0.2.224</t>
  </si>
  <si>
    <t>191.0.2.240</t>
  </si>
  <si>
    <t>191.0.2.191</t>
  </si>
  <si>
    <t>191.0.2.223</t>
  </si>
  <si>
    <t>191.0.2.239</t>
  </si>
  <si>
    <t>191.0.2.1-191.0.2.62</t>
  </si>
  <si>
    <t>191.0.2.65-191.0.2.126</t>
  </si>
  <si>
    <t>191.0.2.129-191.0.2.190</t>
  </si>
  <si>
    <t>191.0.2.193-191.0.2.222</t>
  </si>
  <si>
    <t>191.0.2.225-191.0.2.238</t>
  </si>
  <si>
    <t>191.0.2.241-191.0.2.254</t>
  </si>
  <si>
    <t>Site A&amp;B  (Res)</t>
  </si>
  <si>
    <t>IT B</t>
  </si>
  <si>
    <t>IT C</t>
  </si>
  <si>
    <t>CTO</t>
  </si>
  <si>
    <t>COO</t>
  </si>
  <si>
    <t>VLAN 80</t>
  </si>
  <si>
    <t>IT A2 (Res)</t>
  </si>
  <si>
    <t>172.16.0.0</t>
  </si>
  <si>
    <t>/8+7= /15</t>
  </si>
  <si>
    <t>10.0.64.0</t>
  </si>
  <si>
    <t>10.0.96.0</t>
  </si>
  <si>
    <t>10.0.95.255</t>
  </si>
  <si>
    <t>10.0.127.255</t>
  </si>
  <si>
    <t>10.0.63.255</t>
  </si>
  <si>
    <t>10.0.0.1-10.0.31.254</t>
  </si>
  <si>
    <t>10.255.224.1-10.255.255.254</t>
  </si>
  <si>
    <t>10.0.0.1</t>
  </si>
  <si>
    <t>10.0.1.255</t>
  </si>
  <si>
    <t>10.0.1.0</t>
  </si>
  <si>
    <t>10.0.2.0</t>
  </si>
  <si>
    <t>10.0.3.0</t>
  </si>
  <si>
    <t>10.0.4.0</t>
  </si>
  <si>
    <t>10.0.5.0</t>
  </si>
  <si>
    <t>10.0.7.0</t>
  </si>
  <si>
    <t>10.0.6.0</t>
  </si>
  <si>
    <t>.255</t>
  </si>
  <si>
    <t>.254</t>
  </si>
  <si>
    <t>3or4</t>
  </si>
  <si>
    <t>192.168.0.1-192.168.0.2</t>
  </si>
  <si>
    <t>192.168.0.5-192.168.0.6</t>
  </si>
  <si>
    <t>192.168.0.9-192.168.0.10</t>
  </si>
  <si>
    <t>192.168.0.13-192.168.0.14</t>
  </si>
  <si>
    <t>192.168.0.253-192.168.0.254</t>
  </si>
  <si>
    <t>mali</t>
  </si>
  <si>
    <t>10.0.10.1-10.0.10.254</t>
  </si>
  <si>
    <t>10.0.11.1-10.0.11.126</t>
  </si>
  <si>
    <t>172.16.4.0</t>
  </si>
  <si>
    <t>172.16.5.0</t>
  </si>
  <si>
    <t>172.16.5.64</t>
  </si>
  <si>
    <t>172.16.5.80</t>
  </si>
  <si>
    <t>172.16.5.88</t>
  </si>
  <si>
    <t>172.16.5.92</t>
  </si>
  <si>
    <t>172.16.5.96</t>
  </si>
  <si>
    <t>172.16.5.100</t>
  </si>
  <si>
    <t>172.16.5.104</t>
  </si>
  <si>
    <t>172.16.5.108</t>
  </si>
  <si>
    <t>172.16.3.255</t>
  </si>
  <si>
    <t>172.16.4.255</t>
  </si>
  <si>
    <t>172.16.5.63</t>
  </si>
  <si>
    <t>172.16.5.87</t>
  </si>
  <si>
    <t>172.16.5.91</t>
  </si>
  <si>
    <t>172.16.5.95</t>
  </si>
  <si>
    <t>172.16.5.99</t>
  </si>
  <si>
    <t>172.16.5.103</t>
  </si>
  <si>
    <t>172.16.5.107</t>
  </si>
  <si>
    <t>172.16.0.1-172.16.3.254</t>
  </si>
  <si>
    <t>172.16.4.1-172.16.4.254</t>
  </si>
  <si>
    <t>172.16.5.1-172.16.5.62</t>
  </si>
  <si>
    <t>172.16.5.81-172.16.5.86</t>
  </si>
  <si>
    <t>172.16.5.89-172.16.5.90</t>
  </si>
  <si>
    <t>172.16.5.93-172.16.5.94</t>
  </si>
  <si>
    <t>172.16.5.97-172.16.5.98</t>
  </si>
  <si>
    <t>172.16.5.101-172.16.5.102</t>
  </si>
  <si>
    <t>172.16.5.105-172.16.5.106</t>
  </si>
  <si>
    <t>172.16.5.79</t>
  </si>
  <si>
    <t>172.16.5.65-172.16.5.78</t>
  </si>
  <si>
    <t>10.0.32.1-10.0.63.254</t>
  </si>
  <si>
    <t>10.0.64.1-10.0.95.254</t>
  </si>
  <si>
    <t>10.0.96.1-10.0.127.254</t>
  </si>
  <si>
    <t>10.1.0.0</t>
  </si>
  <si>
    <t>172.0.0.1</t>
  </si>
  <si>
    <t>172.0.1.0</t>
  </si>
  <si>
    <t>172.0.2.0</t>
  </si>
  <si>
    <t>172.0.3.0</t>
  </si>
  <si>
    <t>4th,  4i</t>
  </si>
  <si>
    <t>10.0.11.129-10.0.11.254</t>
  </si>
  <si>
    <t>what is the 4th valid ip in 3rd subnet</t>
  </si>
  <si>
    <t>10.0.16.4</t>
  </si>
  <si>
    <t>Call Center A</t>
  </si>
  <si>
    <t>Call Center A (Res)</t>
  </si>
  <si>
    <t>Call Center B</t>
  </si>
  <si>
    <t>Call Center C</t>
  </si>
  <si>
    <t>Point to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</si>
</sst>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FFFF"/>
      <name val="Rockwell"/>
    </font>
    <font>
      <sz val="18"/>
      <color rgb="FF000000"/>
      <name val="Rockwell"/>
    </font>
    <font>
      <sz val="18"/>
      <color rgb="FFFF0000"/>
      <name val="Rockwell"/>
      <family val="1"/>
    </font>
    <font>
      <sz val="18"/>
      <color rgb="FF000000"/>
      <name val="Rockwell"/>
      <family val="1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EC544"/>
        <bgColor indexed="64"/>
      </patternFill>
    </fill>
    <fill>
      <patternFill patternType="solid">
        <fgColor rgb="FFDFEACF"/>
        <bgColor indexed="64"/>
      </patternFill>
    </fill>
    <fill>
      <patternFill patternType="solid">
        <fgColor rgb="FFF0F5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 style="medium">
        <color rgb="FF70AD47"/>
      </left>
      <right/>
      <top/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/>
      <right style="medium">
        <color rgb="FF70AD47"/>
      </right>
      <top/>
      <bottom/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 wrapText="1" readingOrder="1"/>
    </xf>
    <xf numFmtId="0" fontId="5" fillId="6" borderId="8" xfId="0" applyFont="1" applyFill="1" applyBorder="1" applyAlignment="1">
      <alignment horizontal="left" vertical="center" wrapText="1" readingOrder="1"/>
    </xf>
    <xf numFmtId="0" fontId="5" fillId="7" borderId="9" xfId="0" applyFont="1" applyFill="1" applyBorder="1" applyAlignment="1">
      <alignment horizontal="left" vertical="center" wrapText="1" readingOrder="1"/>
    </xf>
    <xf numFmtId="0" fontId="5" fillId="6" borderId="9" xfId="0" applyFont="1" applyFill="1" applyBorder="1" applyAlignment="1">
      <alignment horizontal="left" vertical="center" wrapText="1" readingOrder="1"/>
    </xf>
    <xf numFmtId="0" fontId="5" fillId="7" borderId="0" xfId="0" applyFont="1" applyFill="1" applyBorder="1" applyAlignment="1">
      <alignment horizontal="left" vertical="center" wrapText="1" readingOrder="1"/>
    </xf>
    <xf numFmtId="0" fontId="5" fillId="7" borderId="0" xfId="0" quotePrefix="1" applyFont="1" applyFill="1" applyBorder="1" applyAlignment="1">
      <alignment horizontal="left" vertical="center" wrapText="1" readingOrder="1"/>
    </xf>
    <xf numFmtId="0" fontId="6" fillId="7" borderId="0" xfId="0" applyFont="1" applyFill="1" applyBorder="1" applyAlignment="1">
      <alignment horizontal="left" vertical="center" wrapText="1" readingOrder="1"/>
    </xf>
    <xf numFmtId="0" fontId="7" fillId="7" borderId="0" xfId="0" applyFont="1" applyFill="1" applyBorder="1" applyAlignment="1">
      <alignment horizontal="left" vertical="center" wrapText="1" readingOrder="1"/>
    </xf>
    <xf numFmtId="0" fontId="7" fillId="7" borderId="0" xfId="0" quotePrefix="1" applyFont="1" applyFill="1" applyBorder="1" applyAlignment="1">
      <alignment horizontal="left" vertical="center" wrapText="1" readingOrder="1"/>
    </xf>
    <xf numFmtId="0" fontId="2" fillId="0" borderId="0" xfId="0" applyFont="1"/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/>
    <xf numFmtId="0" fontId="1" fillId="2" borderId="5" xfId="0" quotePrefix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0"/>
  <sheetViews>
    <sheetView topLeftCell="A86" zoomScale="120" zoomScaleNormal="120" workbookViewId="0">
      <pane xSplit="1" topLeftCell="B1" activePane="topRight" state="frozen"/>
      <selection pane="topRight" activeCell="G112" sqref="G112"/>
    </sheetView>
  </sheetViews>
  <sheetFormatPr defaultRowHeight="14.4" x14ac:dyDescent="0.3"/>
  <cols>
    <col min="1" max="1" width="10.6640625" bestFit="1" customWidth="1"/>
    <col min="2" max="2" width="19.88671875" bestFit="1" customWidth="1"/>
    <col min="3" max="3" width="9" customWidth="1"/>
    <col min="4" max="4" width="14.88671875" bestFit="1" customWidth="1"/>
    <col min="5" max="5" width="16.109375" bestFit="1" customWidth="1"/>
    <col min="6" max="6" width="15.44140625" customWidth="1"/>
    <col min="7" max="7" width="12.6640625" bestFit="1" customWidth="1"/>
    <col min="8" max="8" width="26.5546875" bestFit="1" customWidth="1"/>
    <col min="9" max="9" width="25.6640625" bestFit="1" customWidth="1"/>
    <col min="10" max="10" width="13.88671875" bestFit="1" customWidth="1"/>
    <col min="11" max="12" width="9.44140625" bestFit="1" customWidth="1"/>
    <col min="13" max="13" width="5.109375" customWidth="1"/>
  </cols>
  <sheetData>
    <row r="1" spans="1:32" x14ac:dyDescent="0.3">
      <c r="A1" t="s">
        <v>1</v>
      </c>
      <c r="B1" s="3">
        <v>128</v>
      </c>
      <c r="C1" s="3">
        <v>192</v>
      </c>
      <c r="D1" s="3">
        <v>224</v>
      </c>
      <c r="E1" s="3">
        <v>240</v>
      </c>
      <c r="F1" s="3"/>
      <c r="G1" s="3">
        <v>248</v>
      </c>
      <c r="H1" s="3">
        <v>252</v>
      </c>
      <c r="I1" s="3">
        <v>254</v>
      </c>
      <c r="J1" s="3">
        <v>255</v>
      </c>
      <c r="L1" t="s">
        <v>5</v>
      </c>
      <c r="M1">
        <v>2</v>
      </c>
    </row>
    <row r="2" spans="1:32" x14ac:dyDescent="0.3">
      <c r="A2" t="s">
        <v>63</v>
      </c>
      <c r="B2" s="3" t="s">
        <v>17</v>
      </c>
      <c r="C2" s="3" t="s">
        <v>18</v>
      </c>
      <c r="D2" s="3" t="s">
        <v>19</v>
      </c>
      <c r="E2" s="3" t="s">
        <v>20</v>
      </c>
      <c r="F2" s="3"/>
      <c r="G2" s="3" t="s">
        <v>21</v>
      </c>
      <c r="H2" s="3" t="s">
        <v>22</v>
      </c>
      <c r="I2" s="3" t="s">
        <v>23</v>
      </c>
      <c r="J2" s="3" t="s">
        <v>24</v>
      </c>
      <c r="L2" t="s">
        <v>6</v>
      </c>
      <c r="M2">
        <v>4</v>
      </c>
    </row>
    <row r="3" spans="1:32" x14ac:dyDescent="0.3">
      <c r="B3" s="3"/>
      <c r="C3" s="3"/>
      <c r="D3" s="3"/>
      <c r="E3" s="3"/>
      <c r="F3" s="3"/>
      <c r="G3" s="3"/>
      <c r="H3" s="3"/>
      <c r="I3" s="3"/>
      <c r="J3" s="3"/>
      <c r="L3" t="s">
        <v>7</v>
      </c>
      <c r="M3">
        <v>8</v>
      </c>
    </row>
    <row r="4" spans="1:32" x14ac:dyDescent="0.3">
      <c r="A4" t="s">
        <v>64</v>
      </c>
      <c r="B4" s="3" t="s">
        <v>25</v>
      </c>
      <c r="C4" s="3" t="s">
        <v>26</v>
      </c>
      <c r="D4" s="3" t="s">
        <v>27</v>
      </c>
      <c r="E4" s="3" t="s">
        <v>28</v>
      </c>
      <c r="F4" s="3"/>
      <c r="G4" s="3" t="s">
        <v>29</v>
      </c>
      <c r="H4" s="3" t="s">
        <v>30</v>
      </c>
      <c r="I4" s="3" t="s">
        <v>31</v>
      </c>
      <c r="J4" s="3" t="s">
        <v>32</v>
      </c>
      <c r="L4" t="s">
        <v>8</v>
      </c>
      <c r="M4">
        <v>16</v>
      </c>
    </row>
    <row r="5" spans="1:32" x14ac:dyDescent="0.3">
      <c r="A5" t="s">
        <v>65</v>
      </c>
      <c r="B5" s="3" t="s">
        <v>33</v>
      </c>
      <c r="C5" s="3" t="s">
        <v>34</v>
      </c>
      <c r="D5" s="3" t="s">
        <v>35</v>
      </c>
      <c r="E5" s="3" t="s">
        <v>36</v>
      </c>
      <c r="F5" s="3"/>
      <c r="G5" s="3" t="s">
        <v>37</v>
      </c>
      <c r="H5" s="3" t="s">
        <v>38</v>
      </c>
      <c r="I5" s="3" t="s">
        <v>39</v>
      </c>
      <c r="J5" s="3" t="s">
        <v>40</v>
      </c>
      <c r="L5" t="s">
        <v>9</v>
      </c>
      <c r="M5">
        <v>32</v>
      </c>
      <c r="S5">
        <v>0</v>
      </c>
      <c r="T5">
        <v>1</v>
      </c>
      <c r="U5">
        <v>2</v>
      </c>
      <c r="V5">
        <v>3</v>
      </c>
      <c r="W5">
        <v>4</v>
      </c>
      <c r="X5">
        <v>5</v>
      </c>
      <c r="Y5">
        <v>6</v>
      </c>
      <c r="Z5">
        <v>7</v>
      </c>
      <c r="AA5">
        <v>8</v>
      </c>
      <c r="AB5">
        <v>9</v>
      </c>
      <c r="AC5">
        <v>10</v>
      </c>
      <c r="AD5">
        <v>11</v>
      </c>
      <c r="AE5">
        <v>12</v>
      </c>
    </row>
    <row r="6" spans="1:32" x14ac:dyDescent="0.3">
      <c r="A6" t="s">
        <v>66</v>
      </c>
      <c r="B6" s="3" t="s">
        <v>41</v>
      </c>
      <c r="C6" s="3" t="s">
        <v>42</v>
      </c>
      <c r="D6" s="3" t="s">
        <v>43</v>
      </c>
      <c r="E6" s="3" t="s">
        <v>44</v>
      </c>
      <c r="F6" s="3"/>
      <c r="G6" s="3" t="s">
        <v>45</v>
      </c>
      <c r="H6" s="3" t="s">
        <v>46</v>
      </c>
      <c r="I6" s="3" t="s">
        <v>47</v>
      </c>
      <c r="J6" s="3" t="s">
        <v>48</v>
      </c>
      <c r="L6" t="s">
        <v>10</v>
      </c>
      <c r="M6">
        <v>64</v>
      </c>
      <c r="S6">
        <v>2</v>
      </c>
      <c r="T6">
        <v>2</v>
      </c>
    </row>
    <row r="7" spans="1:32" x14ac:dyDescent="0.3">
      <c r="A7" t="s">
        <v>67</v>
      </c>
      <c r="B7" s="3" t="s">
        <v>49</v>
      </c>
      <c r="C7" s="3" t="s">
        <v>50</v>
      </c>
      <c r="D7" s="3" t="s">
        <v>51</v>
      </c>
      <c r="E7" s="3" t="s">
        <v>52</v>
      </c>
      <c r="F7" s="3"/>
      <c r="G7" s="3" t="s">
        <v>97</v>
      </c>
      <c r="H7" s="3" t="s">
        <v>53</v>
      </c>
      <c r="I7" s="3" t="s">
        <v>54</v>
      </c>
      <c r="J7" s="3" t="s">
        <v>55</v>
      </c>
      <c r="L7" t="s">
        <v>11</v>
      </c>
      <c r="M7">
        <v>128</v>
      </c>
      <c r="S7">
        <v>1</v>
      </c>
      <c r="T7">
        <v>2</v>
      </c>
      <c r="U7">
        <v>4</v>
      </c>
      <c r="V7">
        <v>8</v>
      </c>
      <c r="W7">
        <v>16</v>
      </c>
      <c r="X7">
        <v>32</v>
      </c>
      <c r="Y7">
        <v>64</v>
      </c>
      <c r="Z7">
        <v>128</v>
      </c>
      <c r="AA7">
        <v>256</v>
      </c>
      <c r="AB7">
        <v>512</v>
      </c>
      <c r="AC7">
        <v>1024</v>
      </c>
      <c r="AD7">
        <v>2048</v>
      </c>
      <c r="AE7">
        <v>4096</v>
      </c>
      <c r="AF7">
        <v>8192</v>
      </c>
    </row>
    <row r="8" spans="1:32" x14ac:dyDescent="0.3">
      <c r="L8" t="s">
        <v>57</v>
      </c>
      <c r="M8">
        <v>256</v>
      </c>
    </row>
    <row r="9" spans="1:32" ht="43.2" x14ac:dyDescent="0.3">
      <c r="A9" s="3" t="s">
        <v>14</v>
      </c>
      <c r="B9" s="13" t="s">
        <v>0</v>
      </c>
      <c r="C9" s="2" t="s">
        <v>4</v>
      </c>
      <c r="D9" s="3" t="s">
        <v>1</v>
      </c>
      <c r="E9" s="3" t="s">
        <v>56</v>
      </c>
      <c r="F9" s="3"/>
      <c r="G9" s="2" t="s">
        <v>60</v>
      </c>
      <c r="H9" s="3" t="s">
        <v>61</v>
      </c>
      <c r="I9" s="3" t="s">
        <v>15</v>
      </c>
      <c r="J9" s="3" t="s">
        <v>16</v>
      </c>
      <c r="L9" t="s">
        <v>58</v>
      </c>
      <c r="M9">
        <v>512</v>
      </c>
    </row>
    <row r="10" spans="1:32" x14ac:dyDescent="0.3">
      <c r="A10" s="1" t="s">
        <v>3</v>
      </c>
      <c r="B10" s="3">
        <v>100</v>
      </c>
      <c r="C10" s="2">
        <v>7</v>
      </c>
      <c r="D10" s="3" t="s">
        <v>62</v>
      </c>
      <c r="E10" s="3" t="s">
        <v>39</v>
      </c>
      <c r="F10" s="3"/>
      <c r="G10" s="3" t="s">
        <v>192</v>
      </c>
      <c r="H10" s="3" t="s">
        <v>3</v>
      </c>
      <c r="I10" s="3" t="s">
        <v>73</v>
      </c>
      <c r="J10" s="3" t="s">
        <v>72</v>
      </c>
      <c r="O10" s="5" t="s">
        <v>306</v>
      </c>
      <c r="P10">
        <v>0</v>
      </c>
      <c r="Q10">
        <v>0</v>
      </c>
    </row>
    <row r="11" spans="1:32" x14ac:dyDescent="0.3">
      <c r="A11" s="1" t="s">
        <v>299</v>
      </c>
      <c r="B11" s="3"/>
      <c r="C11" s="2"/>
      <c r="D11" s="3"/>
      <c r="E11" s="3"/>
      <c r="F11" s="3"/>
      <c r="G11" s="3"/>
      <c r="H11" s="3" t="s">
        <v>68</v>
      </c>
      <c r="I11" s="3" t="s">
        <v>78</v>
      </c>
      <c r="J11" s="3" t="s">
        <v>74</v>
      </c>
      <c r="O11" s="5" t="s">
        <v>307</v>
      </c>
      <c r="P11">
        <v>0</v>
      </c>
      <c r="Q11">
        <v>2</v>
      </c>
    </row>
    <row r="12" spans="1:32" x14ac:dyDescent="0.3">
      <c r="A12" s="1" t="s">
        <v>32</v>
      </c>
      <c r="B12" s="3"/>
      <c r="C12" s="2"/>
      <c r="D12" s="3"/>
      <c r="E12" s="3"/>
      <c r="F12" s="3"/>
      <c r="G12" s="3"/>
      <c r="H12" s="3" t="s">
        <v>69</v>
      </c>
      <c r="I12" s="3" t="s">
        <v>79</v>
      </c>
      <c r="J12" s="3" t="s">
        <v>75</v>
      </c>
      <c r="O12" s="5" t="s">
        <v>308</v>
      </c>
      <c r="P12">
        <v>0</v>
      </c>
      <c r="Q12">
        <v>4</v>
      </c>
    </row>
    <row r="13" spans="1:32" x14ac:dyDescent="0.3">
      <c r="A13" s="1" t="s">
        <v>300</v>
      </c>
      <c r="B13" s="3"/>
      <c r="C13" s="2"/>
      <c r="D13" s="3"/>
      <c r="E13" s="3"/>
      <c r="F13" s="3"/>
      <c r="G13" s="3"/>
      <c r="H13" s="3" t="s">
        <v>70</v>
      </c>
      <c r="I13" s="3" t="s">
        <v>80</v>
      </c>
      <c r="J13" s="3" t="s">
        <v>76</v>
      </c>
    </row>
    <row r="14" spans="1:32" x14ac:dyDescent="0.3">
      <c r="A14" s="1"/>
      <c r="B14" s="3"/>
      <c r="C14" s="2"/>
      <c r="D14" s="3"/>
      <c r="E14" s="3"/>
      <c r="F14" s="3"/>
      <c r="G14" s="3"/>
      <c r="H14" s="3" t="s">
        <v>71</v>
      </c>
      <c r="I14" s="3" t="s">
        <v>81</v>
      </c>
      <c r="J14" s="3" t="s">
        <v>77</v>
      </c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  <c r="V14">
        <v>8</v>
      </c>
      <c r="W14">
        <v>9</v>
      </c>
      <c r="X14">
        <v>10</v>
      </c>
      <c r="Y14">
        <v>11</v>
      </c>
    </row>
    <row r="15" spans="1:32" x14ac:dyDescent="0.3">
      <c r="A15" s="1"/>
      <c r="B15" s="3"/>
      <c r="C15" s="2"/>
      <c r="D15" s="3"/>
      <c r="E15" s="3"/>
      <c r="F15" s="3"/>
      <c r="G15" s="3"/>
      <c r="H15" s="3"/>
      <c r="I15" s="3"/>
      <c r="J15" s="3"/>
      <c r="AB15">
        <f>32-13</f>
        <v>19</v>
      </c>
    </row>
    <row r="16" spans="1:32" x14ac:dyDescent="0.3">
      <c r="A16" s="1" t="s">
        <v>3</v>
      </c>
      <c r="B16" s="3">
        <v>2000</v>
      </c>
      <c r="C16" s="2">
        <v>11</v>
      </c>
      <c r="D16" s="3" t="s">
        <v>321</v>
      </c>
      <c r="E16" s="3">
        <v>19</v>
      </c>
      <c r="F16" s="3"/>
      <c r="G16" s="3" t="s">
        <v>320</v>
      </c>
      <c r="H16" s="3" t="s">
        <v>3</v>
      </c>
      <c r="I16" s="3" t="s">
        <v>324</v>
      </c>
      <c r="J16" s="3" t="s">
        <v>323</v>
      </c>
    </row>
    <row r="17" spans="1:31" x14ac:dyDescent="0.3">
      <c r="A17" s="1" t="s">
        <v>32</v>
      </c>
      <c r="B17" s="3"/>
      <c r="C17" s="2"/>
      <c r="D17" s="3"/>
      <c r="E17" s="3"/>
      <c r="F17" s="3"/>
      <c r="G17" s="3"/>
      <c r="H17" s="3" t="s">
        <v>322</v>
      </c>
      <c r="I17" s="3"/>
      <c r="J17" s="3"/>
    </row>
    <row r="18" spans="1:31" x14ac:dyDescent="0.3">
      <c r="A18" s="1"/>
      <c r="B18" s="3"/>
      <c r="C18" s="2"/>
      <c r="D18" s="3"/>
      <c r="E18" s="3"/>
      <c r="F18" s="3"/>
      <c r="G18" s="3"/>
      <c r="H18" s="3"/>
      <c r="I18" s="3"/>
      <c r="J18" s="3"/>
      <c r="AD18">
        <v>255</v>
      </c>
      <c r="AE18">
        <v>224</v>
      </c>
    </row>
    <row r="19" spans="1:31" x14ac:dyDescent="0.3">
      <c r="A19" s="1"/>
      <c r="B19" s="3"/>
      <c r="C19" s="2"/>
      <c r="D19" s="3"/>
      <c r="E19" s="3"/>
      <c r="F19" s="3"/>
      <c r="G19" s="3">
        <f>256-32</f>
        <v>224</v>
      </c>
      <c r="H19" s="3" t="s">
        <v>325</v>
      </c>
      <c r="I19" s="3"/>
      <c r="J19" s="3"/>
      <c r="AD19" s="5" t="s">
        <v>326</v>
      </c>
      <c r="AE19" s="5" t="s">
        <v>311</v>
      </c>
    </row>
    <row r="20" spans="1:31" x14ac:dyDescent="0.3">
      <c r="A20" s="1"/>
      <c r="B20" s="3"/>
      <c r="C20" s="2"/>
      <c r="D20" s="3"/>
      <c r="E20" s="3"/>
      <c r="F20" s="3"/>
      <c r="G20" s="3"/>
      <c r="H20" s="3"/>
      <c r="I20" s="3"/>
      <c r="N20">
        <v>1</v>
      </c>
      <c r="O20">
        <v>2</v>
      </c>
      <c r="P20">
        <v>4</v>
      </c>
      <c r="Q20">
        <v>8</v>
      </c>
      <c r="R20">
        <v>16</v>
      </c>
      <c r="S20">
        <v>32</v>
      </c>
      <c r="T20">
        <v>64</v>
      </c>
      <c r="U20">
        <v>128</v>
      </c>
      <c r="V20">
        <v>256</v>
      </c>
      <c r="W20">
        <v>512</v>
      </c>
      <c r="X20">
        <v>1024</v>
      </c>
      <c r="Y20">
        <v>2048</v>
      </c>
    </row>
    <row r="21" spans="1:31" x14ac:dyDescent="0.3">
      <c r="A21" t="s">
        <v>12</v>
      </c>
      <c r="B21" s="3">
        <v>50</v>
      </c>
      <c r="C21" s="3">
        <v>6</v>
      </c>
      <c r="D21" s="3" t="s">
        <v>82</v>
      </c>
      <c r="E21" s="3" t="s">
        <v>46</v>
      </c>
      <c r="F21" s="3"/>
      <c r="G21" s="3" t="s">
        <v>115</v>
      </c>
      <c r="H21" s="3" t="s">
        <v>12</v>
      </c>
      <c r="I21" s="3" t="s">
        <v>92</v>
      </c>
      <c r="J21" s="3" t="s">
        <v>86</v>
      </c>
      <c r="L21" s="3"/>
    </row>
    <row r="22" spans="1:31" x14ac:dyDescent="0.3">
      <c r="A22" s="1" t="s">
        <v>301</v>
      </c>
      <c r="B22" s="3"/>
      <c r="C22" s="3"/>
      <c r="D22" s="3"/>
      <c r="E22" s="3"/>
      <c r="F22" s="3"/>
      <c r="G22" s="3"/>
      <c r="H22" s="3" t="s">
        <v>83</v>
      </c>
      <c r="I22" s="3" t="s">
        <v>93</v>
      </c>
      <c r="J22" s="3" t="s">
        <v>87</v>
      </c>
      <c r="N22" s="5" t="s">
        <v>302</v>
      </c>
      <c r="O22" s="5" t="s">
        <v>309</v>
      </c>
      <c r="P22" s="5" t="s">
        <v>310</v>
      </c>
    </row>
    <row r="23" spans="1:31" x14ac:dyDescent="0.3">
      <c r="A23" s="1" t="s">
        <v>40</v>
      </c>
      <c r="B23" s="3"/>
      <c r="C23" s="3"/>
      <c r="D23" s="3"/>
      <c r="E23" s="3"/>
      <c r="F23" s="3"/>
      <c r="G23" s="3"/>
      <c r="H23" s="3" t="s">
        <v>84</v>
      </c>
      <c r="I23" s="3" t="s">
        <v>94</v>
      </c>
      <c r="J23" s="3" t="s">
        <v>91</v>
      </c>
      <c r="N23" s="5" t="s">
        <v>303</v>
      </c>
      <c r="O23" s="5" t="s">
        <v>312</v>
      </c>
      <c r="P23" s="5" t="s">
        <v>316</v>
      </c>
    </row>
    <row r="24" spans="1:31" x14ac:dyDescent="0.3">
      <c r="A24" s="1" t="s">
        <v>176</v>
      </c>
      <c r="B24" s="3"/>
      <c r="C24" s="3"/>
      <c r="D24" s="3"/>
      <c r="E24" s="3"/>
      <c r="F24" s="3"/>
      <c r="G24" s="3"/>
      <c r="H24" s="3" t="s">
        <v>90</v>
      </c>
      <c r="I24" s="3" t="s">
        <v>95</v>
      </c>
      <c r="J24" s="3" t="s">
        <v>88</v>
      </c>
      <c r="N24" s="5" t="s">
        <v>304</v>
      </c>
      <c r="O24" s="5" t="s">
        <v>313</v>
      </c>
      <c r="P24" s="5" t="s">
        <v>311</v>
      </c>
    </row>
    <row r="25" spans="1:31" x14ac:dyDescent="0.3">
      <c r="B25" s="3"/>
      <c r="C25" s="3"/>
      <c r="D25" s="3"/>
      <c r="E25" s="3"/>
      <c r="F25" s="3"/>
      <c r="G25" s="3"/>
      <c r="H25" s="3" t="s">
        <v>85</v>
      </c>
      <c r="I25" s="3" t="s">
        <v>96</v>
      </c>
      <c r="J25" s="3" t="s">
        <v>89</v>
      </c>
      <c r="N25" s="5" t="s">
        <v>305</v>
      </c>
      <c r="O25" s="5" t="s">
        <v>314</v>
      </c>
    </row>
    <row r="26" spans="1:31" x14ac:dyDescent="0.3">
      <c r="B26" s="3"/>
      <c r="C26" s="3"/>
      <c r="D26" s="3"/>
      <c r="E26" s="3"/>
      <c r="F26" s="3"/>
      <c r="G26" s="3"/>
      <c r="H26" s="3"/>
      <c r="I26" s="3"/>
      <c r="J26" s="3"/>
      <c r="K26">
        <v>24</v>
      </c>
      <c r="L26">
        <v>5</v>
      </c>
      <c r="O26" s="5" t="s">
        <v>315</v>
      </c>
    </row>
    <row r="27" spans="1:31" x14ac:dyDescent="0.3">
      <c r="A27" t="s">
        <v>13</v>
      </c>
      <c r="B27" s="3">
        <v>20</v>
      </c>
      <c r="C27" s="3">
        <v>5</v>
      </c>
      <c r="D27" s="3" t="s">
        <v>98</v>
      </c>
      <c r="E27" s="3" t="s">
        <v>113</v>
      </c>
      <c r="F27" s="3"/>
      <c r="G27" s="3" t="s">
        <v>117</v>
      </c>
      <c r="H27" s="3" t="s">
        <v>13</v>
      </c>
      <c r="I27" s="3" t="s">
        <v>108</v>
      </c>
      <c r="J27" s="3" t="s">
        <v>103</v>
      </c>
      <c r="K27" s="3" t="s">
        <v>167</v>
      </c>
      <c r="L27" s="6" t="s">
        <v>168</v>
      </c>
      <c r="N27" s="6" t="s">
        <v>169</v>
      </c>
      <c r="O27">
        <v>7</v>
      </c>
    </row>
    <row r="28" spans="1:31" x14ac:dyDescent="0.3">
      <c r="A28" t="s">
        <v>317</v>
      </c>
      <c r="B28" s="3"/>
      <c r="C28" s="3"/>
      <c r="D28" s="3"/>
      <c r="E28" s="3"/>
      <c r="F28" s="3"/>
      <c r="G28" s="3"/>
      <c r="H28" s="3" t="s">
        <v>99</v>
      </c>
      <c r="I28" s="3" t="s">
        <v>109</v>
      </c>
      <c r="J28" s="3" t="s">
        <v>104</v>
      </c>
      <c r="L28" s="6" t="s">
        <v>170</v>
      </c>
      <c r="N28" s="6" t="s">
        <v>173</v>
      </c>
      <c r="O28">
        <v>15</v>
      </c>
    </row>
    <row r="29" spans="1:31" x14ac:dyDescent="0.3">
      <c r="A29" t="s">
        <v>257</v>
      </c>
      <c r="B29" s="3"/>
      <c r="C29" s="3"/>
      <c r="D29" s="3"/>
      <c r="E29" s="3"/>
      <c r="F29" s="3"/>
      <c r="G29" s="3"/>
      <c r="H29" s="3" t="s">
        <v>100</v>
      </c>
      <c r="I29" s="3" t="s">
        <v>110</v>
      </c>
      <c r="J29" s="3" t="s">
        <v>105</v>
      </c>
      <c r="L29" s="6" t="s">
        <v>171</v>
      </c>
      <c r="N29" s="6" t="s">
        <v>174</v>
      </c>
      <c r="O29">
        <f>16+7</f>
        <v>23</v>
      </c>
    </row>
    <row r="30" spans="1:31" x14ac:dyDescent="0.3">
      <c r="A30" t="s">
        <v>48</v>
      </c>
      <c r="B30" s="3"/>
      <c r="C30" s="3"/>
      <c r="D30" s="3"/>
      <c r="E30" s="3"/>
      <c r="F30" s="3"/>
      <c r="G30" s="3"/>
      <c r="H30" s="3" t="s">
        <v>101</v>
      </c>
      <c r="I30" s="3" t="s">
        <v>111</v>
      </c>
      <c r="J30" s="3" t="s">
        <v>106</v>
      </c>
      <c r="L30" s="6" t="s">
        <v>172</v>
      </c>
      <c r="N30" s="6" t="s">
        <v>175</v>
      </c>
    </row>
    <row r="31" spans="1:31" x14ac:dyDescent="0.3">
      <c r="B31" s="3"/>
      <c r="C31" s="3"/>
      <c r="D31" s="3"/>
      <c r="E31" s="3"/>
      <c r="F31" s="3"/>
      <c r="G31" s="3"/>
      <c r="H31" s="3" t="s">
        <v>102</v>
      </c>
      <c r="I31" s="3" t="s">
        <v>112</v>
      </c>
      <c r="J31" s="3" t="s">
        <v>107</v>
      </c>
    </row>
    <row r="32" spans="1:31" x14ac:dyDescent="0.3">
      <c r="B32" s="3">
        <v>12</v>
      </c>
      <c r="C32" s="3">
        <v>11</v>
      </c>
      <c r="D32" s="3">
        <v>10</v>
      </c>
      <c r="E32" s="3">
        <v>9</v>
      </c>
      <c r="F32" s="3"/>
      <c r="G32" s="3">
        <v>8</v>
      </c>
      <c r="H32" s="3">
        <v>7</v>
      </c>
      <c r="I32" s="3">
        <v>6</v>
      </c>
      <c r="J32" s="3">
        <v>5</v>
      </c>
      <c r="K32" s="3">
        <v>4</v>
      </c>
      <c r="L32" s="3">
        <v>3</v>
      </c>
      <c r="M32" s="3">
        <v>2</v>
      </c>
      <c r="N32">
        <v>1</v>
      </c>
    </row>
    <row r="33" spans="1:17" x14ac:dyDescent="0.3">
      <c r="B33" s="3">
        <v>2048</v>
      </c>
      <c r="C33" s="3">
        <v>1024</v>
      </c>
      <c r="D33" s="3">
        <v>512</v>
      </c>
      <c r="E33" s="3">
        <v>256</v>
      </c>
      <c r="F33" s="3"/>
      <c r="G33" s="3">
        <v>128</v>
      </c>
      <c r="H33" s="3">
        <v>64</v>
      </c>
      <c r="I33" s="3">
        <v>32</v>
      </c>
      <c r="J33" s="3">
        <v>16</v>
      </c>
      <c r="K33" s="3">
        <v>8</v>
      </c>
      <c r="L33" s="3">
        <v>4</v>
      </c>
      <c r="M33" s="3">
        <v>2</v>
      </c>
      <c r="N33" s="3">
        <v>1</v>
      </c>
    </row>
    <row r="34" spans="1:17" ht="43.2" x14ac:dyDescent="0.3">
      <c r="B34" s="12" t="s">
        <v>59</v>
      </c>
      <c r="C34" s="2" t="s">
        <v>4</v>
      </c>
      <c r="D34" s="3" t="s">
        <v>114</v>
      </c>
      <c r="E34" s="3" t="s">
        <v>60</v>
      </c>
      <c r="F34" s="3"/>
      <c r="G34" s="3" t="s">
        <v>61</v>
      </c>
      <c r="H34" s="3" t="s">
        <v>15</v>
      </c>
      <c r="I34" s="3" t="s">
        <v>16</v>
      </c>
    </row>
    <row r="35" spans="1:17" x14ac:dyDescent="0.3">
      <c r="A35" s="1" t="s">
        <v>3</v>
      </c>
      <c r="B35" s="3">
        <v>2000</v>
      </c>
      <c r="C35" s="3">
        <v>11</v>
      </c>
      <c r="D35" s="3">
        <f>32-C35</f>
        <v>21</v>
      </c>
      <c r="E35" s="3" t="s">
        <v>118</v>
      </c>
      <c r="F35" s="3" t="s">
        <v>256</v>
      </c>
      <c r="G35" t="s">
        <v>3</v>
      </c>
      <c r="H35" s="3" t="s">
        <v>128</v>
      </c>
      <c r="I35" s="3" t="s">
        <v>123</v>
      </c>
      <c r="J35" s="3" t="s">
        <v>318</v>
      </c>
      <c r="L35" s="3" t="s">
        <v>3</v>
      </c>
      <c r="N35" s="3" t="s">
        <v>346</v>
      </c>
      <c r="O35">
        <f>256</f>
        <v>256</v>
      </c>
      <c r="P35">
        <f>O35*8</f>
        <v>2048</v>
      </c>
    </row>
    <row r="36" spans="1:17" x14ac:dyDescent="0.3">
      <c r="A36" t="s">
        <v>298</v>
      </c>
      <c r="G36" t="s">
        <v>119</v>
      </c>
      <c r="H36" s="3" t="s">
        <v>129</v>
      </c>
      <c r="I36" s="3" t="s">
        <v>124</v>
      </c>
    </row>
    <row r="37" spans="1:17" x14ac:dyDescent="0.3">
      <c r="A37" t="s">
        <v>32</v>
      </c>
      <c r="G37" t="s">
        <v>120</v>
      </c>
      <c r="H37" s="3" t="s">
        <v>130</v>
      </c>
      <c r="I37" s="3" t="s">
        <v>125</v>
      </c>
    </row>
    <row r="38" spans="1:17" x14ac:dyDescent="0.3">
      <c r="A38" t="s">
        <v>300</v>
      </c>
      <c r="G38" t="s">
        <v>121</v>
      </c>
      <c r="H38" s="3" t="s">
        <v>131</v>
      </c>
      <c r="I38" s="3" t="s">
        <v>126</v>
      </c>
    </row>
    <row r="39" spans="1:17" x14ac:dyDescent="0.3">
      <c r="G39" t="s">
        <v>122</v>
      </c>
      <c r="H39" s="3" t="s">
        <v>132</v>
      </c>
      <c r="I39" s="3" t="s">
        <v>127</v>
      </c>
    </row>
    <row r="40" spans="1:17" x14ac:dyDescent="0.3">
      <c r="G40" t="s">
        <v>319</v>
      </c>
    </row>
    <row r="41" spans="1:17" x14ac:dyDescent="0.3">
      <c r="A41" t="s">
        <v>12</v>
      </c>
      <c r="B41" s="3">
        <v>700</v>
      </c>
      <c r="C41" s="3">
        <v>10</v>
      </c>
      <c r="D41" s="3">
        <f>32-C41</f>
        <v>22</v>
      </c>
      <c r="E41" s="3" t="s">
        <v>115</v>
      </c>
      <c r="F41" s="3" t="s">
        <v>82</v>
      </c>
      <c r="G41" t="s">
        <v>12</v>
      </c>
      <c r="H41" s="3" t="s">
        <v>92</v>
      </c>
      <c r="I41" s="3" t="s">
        <v>86</v>
      </c>
      <c r="L41" t="s">
        <v>12</v>
      </c>
      <c r="N41" t="s">
        <v>347</v>
      </c>
      <c r="P41">
        <v>256</v>
      </c>
      <c r="Q41">
        <f>P41*4</f>
        <v>1024</v>
      </c>
    </row>
    <row r="42" spans="1:17" x14ac:dyDescent="0.3">
      <c r="A42" t="s">
        <v>301</v>
      </c>
      <c r="G42" t="s">
        <v>83</v>
      </c>
      <c r="H42" s="3" t="s">
        <v>93</v>
      </c>
      <c r="I42" s="3" t="s">
        <v>87</v>
      </c>
    </row>
    <row r="43" spans="1:17" x14ac:dyDescent="0.3">
      <c r="A43" t="s">
        <v>40</v>
      </c>
      <c r="G43" t="s">
        <v>84</v>
      </c>
      <c r="H43" s="3" t="s">
        <v>94</v>
      </c>
      <c r="I43" s="3" t="s">
        <v>91</v>
      </c>
    </row>
    <row r="44" spans="1:17" x14ac:dyDescent="0.3">
      <c r="A44" t="s">
        <v>176</v>
      </c>
      <c r="G44" t="s">
        <v>90</v>
      </c>
      <c r="H44" s="3" t="s">
        <v>95</v>
      </c>
      <c r="I44" s="3" t="s">
        <v>88</v>
      </c>
    </row>
    <row r="45" spans="1:17" x14ac:dyDescent="0.3">
      <c r="G45" t="s">
        <v>85</v>
      </c>
      <c r="H45" s="3" t="s">
        <v>96</v>
      </c>
      <c r="I45" s="3" t="s">
        <v>89</v>
      </c>
    </row>
    <row r="47" spans="1:17" x14ac:dyDescent="0.3">
      <c r="B47" t="s">
        <v>144</v>
      </c>
    </row>
    <row r="48" spans="1:17" x14ac:dyDescent="0.3">
      <c r="A48" t="s">
        <v>13</v>
      </c>
      <c r="B48" s="3">
        <v>3</v>
      </c>
      <c r="C48" s="3">
        <v>2</v>
      </c>
      <c r="D48" s="3">
        <f>32-C48</f>
        <v>30</v>
      </c>
      <c r="E48" s="3" t="s">
        <v>116</v>
      </c>
      <c r="F48" s="3" t="s">
        <v>228</v>
      </c>
      <c r="G48" t="s">
        <v>13</v>
      </c>
      <c r="H48" s="3" t="s">
        <v>138</v>
      </c>
      <c r="I48" s="3" t="s">
        <v>136</v>
      </c>
    </row>
    <row r="49" spans="1:14" x14ac:dyDescent="0.3">
      <c r="A49" t="s">
        <v>348</v>
      </c>
      <c r="G49" t="s">
        <v>133</v>
      </c>
      <c r="H49" s="3" t="s">
        <v>139</v>
      </c>
      <c r="I49" s="3" t="s">
        <v>103</v>
      </c>
    </row>
    <row r="50" spans="1:14" x14ac:dyDescent="0.3">
      <c r="A50" t="s">
        <v>257</v>
      </c>
      <c r="G50" t="s">
        <v>99</v>
      </c>
      <c r="H50" s="3" t="s">
        <v>140</v>
      </c>
      <c r="I50" s="3" t="s">
        <v>137</v>
      </c>
    </row>
    <row r="51" spans="1:14" x14ac:dyDescent="0.3">
      <c r="G51" t="s">
        <v>134</v>
      </c>
      <c r="H51" s="3" t="s">
        <v>141</v>
      </c>
      <c r="I51" s="3" t="s">
        <v>104</v>
      </c>
    </row>
    <row r="52" spans="1:14" x14ac:dyDescent="0.3">
      <c r="G52" t="s">
        <v>135</v>
      </c>
      <c r="H52" s="3" t="s">
        <v>142</v>
      </c>
      <c r="I52" s="3" t="s">
        <v>107</v>
      </c>
    </row>
    <row r="54" spans="1:14" x14ac:dyDescent="0.3">
      <c r="B54" t="s">
        <v>145</v>
      </c>
    </row>
    <row r="55" spans="1:14" x14ac:dyDescent="0.3">
      <c r="A55" t="s">
        <v>13</v>
      </c>
      <c r="B55" s="3" t="s">
        <v>143</v>
      </c>
      <c r="C55" s="3">
        <v>3</v>
      </c>
      <c r="D55" s="3">
        <f>32-C55</f>
        <v>29</v>
      </c>
      <c r="E55" s="3" t="s">
        <v>117</v>
      </c>
      <c r="F55" s="3"/>
      <c r="G55" t="s">
        <v>13</v>
      </c>
      <c r="H55" s="3" t="s">
        <v>147</v>
      </c>
      <c r="I55" s="3" t="s">
        <v>103</v>
      </c>
    </row>
    <row r="56" spans="1:14" x14ac:dyDescent="0.3">
      <c r="G56" t="s">
        <v>99</v>
      </c>
      <c r="H56" s="3" t="s">
        <v>148</v>
      </c>
      <c r="I56" s="3" t="s">
        <v>104</v>
      </c>
    </row>
    <row r="57" spans="1:14" x14ac:dyDescent="0.3">
      <c r="G57" t="s">
        <v>100</v>
      </c>
      <c r="H57" s="3" t="s">
        <v>149</v>
      </c>
      <c r="I57" s="3" t="s">
        <v>105</v>
      </c>
    </row>
    <row r="58" spans="1:14" x14ac:dyDescent="0.3">
      <c r="G58" t="s">
        <v>101</v>
      </c>
      <c r="H58" s="3" t="s">
        <v>150</v>
      </c>
      <c r="I58" s="3" t="s">
        <v>106</v>
      </c>
    </row>
    <row r="59" spans="1:14" x14ac:dyDescent="0.3">
      <c r="G59" t="s">
        <v>102</v>
      </c>
      <c r="H59" s="3" t="s">
        <v>146</v>
      </c>
      <c r="I59" s="3" t="s">
        <v>107</v>
      </c>
    </row>
    <row r="62" spans="1:14" x14ac:dyDescent="0.3">
      <c r="B62" t="s">
        <v>151</v>
      </c>
    </row>
    <row r="63" spans="1:14" x14ac:dyDescent="0.3">
      <c r="A63">
        <v>13</v>
      </c>
      <c r="B63" s="3">
        <v>12</v>
      </c>
      <c r="C63" s="3">
        <v>11</v>
      </c>
      <c r="D63" s="3">
        <v>10</v>
      </c>
      <c r="E63" s="3">
        <v>9</v>
      </c>
      <c r="F63" s="3"/>
      <c r="G63" s="3">
        <v>8</v>
      </c>
      <c r="H63" s="3">
        <v>7</v>
      </c>
      <c r="I63" s="3">
        <v>6</v>
      </c>
      <c r="J63" s="3">
        <v>5</v>
      </c>
      <c r="K63" s="3">
        <v>4</v>
      </c>
      <c r="L63" s="3">
        <v>3</v>
      </c>
      <c r="M63" s="3">
        <v>2</v>
      </c>
      <c r="N63">
        <v>1</v>
      </c>
    </row>
    <row r="64" spans="1:14" x14ac:dyDescent="0.3">
      <c r="A64">
        <v>4096</v>
      </c>
      <c r="B64" s="3">
        <v>2048</v>
      </c>
      <c r="C64" s="3">
        <v>1024</v>
      </c>
      <c r="D64" s="3">
        <v>512</v>
      </c>
      <c r="E64" s="3">
        <v>256</v>
      </c>
      <c r="F64" s="3"/>
      <c r="G64" s="3">
        <v>128</v>
      </c>
      <c r="H64" s="3">
        <v>64</v>
      </c>
      <c r="I64" s="3">
        <v>32</v>
      </c>
      <c r="J64" s="3">
        <v>16</v>
      </c>
      <c r="K64" s="3">
        <v>8</v>
      </c>
      <c r="L64" s="3">
        <v>4</v>
      </c>
      <c r="M64" s="3">
        <v>2</v>
      </c>
      <c r="N64" s="3">
        <v>1</v>
      </c>
    </row>
    <row r="65" spans="1:11" ht="43.2" x14ac:dyDescent="0.3">
      <c r="A65">
        <v>8192</v>
      </c>
      <c r="B65" s="2" t="s">
        <v>59</v>
      </c>
      <c r="C65" s="2" t="s">
        <v>4</v>
      </c>
      <c r="D65" s="3" t="s">
        <v>114</v>
      </c>
      <c r="E65" s="3" t="s">
        <v>60</v>
      </c>
      <c r="F65" s="3" t="s">
        <v>1</v>
      </c>
      <c r="G65" s="3" t="s">
        <v>61</v>
      </c>
      <c r="H65" s="3" t="s">
        <v>15</v>
      </c>
      <c r="I65" s="3" t="s">
        <v>16</v>
      </c>
    </row>
    <row r="66" spans="1:11" x14ac:dyDescent="0.3">
      <c r="A66" t="s">
        <v>13</v>
      </c>
      <c r="B66" s="3">
        <v>120</v>
      </c>
      <c r="C66" s="3">
        <v>7</v>
      </c>
      <c r="D66" s="3">
        <f>32-C66</f>
        <v>25</v>
      </c>
      <c r="E66" s="4" t="s">
        <v>17</v>
      </c>
      <c r="F66" t="s">
        <v>225</v>
      </c>
      <c r="G66" t="s">
        <v>13</v>
      </c>
      <c r="H66" s="3" t="s">
        <v>162</v>
      </c>
      <c r="I66" s="3" t="s">
        <v>153</v>
      </c>
      <c r="J66">
        <v>126</v>
      </c>
    </row>
    <row r="67" spans="1:11" x14ac:dyDescent="0.3">
      <c r="B67" s="3">
        <v>60</v>
      </c>
      <c r="C67" s="3">
        <v>6</v>
      </c>
      <c r="D67" s="3">
        <f t="shared" ref="D67:D70" si="0">32-C67</f>
        <v>26</v>
      </c>
      <c r="E67" s="4" t="s">
        <v>18</v>
      </c>
      <c r="F67" t="s">
        <v>226</v>
      </c>
      <c r="G67" t="s">
        <v>152</v>
      </c>
      <c r="H67" s="3" t="s">
        <v>161</v>
      </c>
      <c r="I67" s="3" t="s">
        <v>157</v>
      </c>
      <c r="J67">
        <v>62</v>
      </c>
      <c r="K67" s="5"/>
    </row>
    <row r="68" spans="1:11" x14ac:dyDescent="0.3">
      <c r="B68" s="3">
        <v>20</v>
      </c>
      <c r="C68" s="3">
        <v>5</v>
      </c>
      <c r="D68" s="3">
        <f t="shared" si="0"/>
        <v>27</v>
      </c>
      <c r="E68" s="4" t="s">
        <v>19</v>
      </c>
      <c r="F68" t="s">
        <v>227</v>
      </c>
      <c r="G68" s="3" t="s">
        <v>154</v>
      </c>
      <c r="H68" s="3" t="s">
        <v>163</v>
      </c>
      <c r="I68" s="3" t="s">
        <v>158</v>
      </c>
      <c r="J68">
        <v>30</v>
      </c>
      <c r="K68" s="6"/>
    </row>
    <row r="69" spans="1:11" x14ac:dyDescent="0.3">
      <c r="B69" s="3">
        <v>5</v>
      </c>
      <c r="C69" s="3">
        <v>3</v>
      </c>
      <c r="D69" s="3">
        <f t="shared" si="0"/>
        <v>29</v>
      </c>
      <c r="E69" s="4" t="s">
        <v>21</v>
      </c>
      <c r="F69" t="s">
        <v>98</v>
      </c>
      <c r="G69" s="3" t="s">
        <v>155</v>
      </c>
      <c r="H69" s="3" t="s">
        <v>164</v>
      </c>
      <c r="I69" s="3" t="s">
        <v>159</v>
      </c>
      <c r="J69">
        <v>6</v>
      </c>
    </row>
    <row r="70" spans="1:11" x14ac:dyDescent="0.3">
      <c r="B70" s="3">
        <v>2</v>
      </c>
      <c r="C70" s="3">
        <v>2</v>
      </c>
      <c r="D70" s="3">
        <f t="shared" si="0"/>
        <v>30</v>
      </c>
      <c r="E70" s="4" t="s">
        <v>22</v>
      </c>
      <c r="F70" t="s">
        <v>228</v>
      </c>
      <c r="G70" s="3" t="s">
        <v>156</v>
      </c>
      <c r="H70" s="3" t="s">
        <v>165</v>
      </c>
      <c r="I70" s="3" t="s">
        <v>160</v>
      </c>
      <c r="J70">
        <v>2</v>
      </c>
    </row>
    <row r="71" spans="1:11" x14ac:dyDescent="0.3">
      <c r="A71">
        <f>32-13</f>
        <v>19</v>
      </c>
      <c r="G71" s="3" t="s">
        <v>327</v>
      </c>
    </row>
    <row r="72" spans="1:11" ht="15" thickBot="1" x14ac:dyDescent="0.35"/>
    <row r="73" spans="1:11" x14ac:dyDescent="0.3">
      <c r="A73" s="30" t="s">
        <v>3</v>
      </c>
      <c r="B73" s="9">
        <v>1030</v>
      </c>
      <c r="C73" s="3">
        <v>11</v>
      </c>
      <c r="D73" s="3">
        <f>32-C73</f>
        <v>21</v>
      </c>
      <c r="E73" s="3" t="s">
        <v>118</v>
      </c>
      <c r="F73" s="3" t="s">
        <v>256</v>
      </c>
      <c r="G73" s="3" t="s">
        <v>3</v>
      </c>
      <c r="H73" s="3" t="s">
        <v>128</v>
      </c>
      <c r="I73" s="3" t="s">
        <v>123</v>
      </c>
      <c r="J73" s="3"/>
    </row>
    <row r="74" spans="1:11" x14ac:dyDescent="0.3">
      <c r="A74" s="31"/>
      <c r="B74" s="10">
        <v>500</v>
      </c>
      <c r="C74" s="3">
        <v>9</v>
      </c>
      <c r="D74" s="3">
        <f t="shared" ref="D74:D80" si="1">32-C74</f>
        <v>23</v>
      </c>
      <c r="E74" s="3" t="s">
        <v>254</v>
      </c>
      <c r="F74" s="3" t="s">
        <v>258</v>
      </c>
      <c r="G74" s="3" t="s">
        <v>119</v>
      </c>
      <c r="H74" s="3" t="s">
        <v>351</v>
      </c>
      <c r="I74" s="3" t="s">
        <v>260</v>
      </c>
      <c r="J74" s="3"/>
    </row>
    <row r="75" spans="1:11" x14ac:dyDescent="0.3">
      <c r="A75" s="31"/>
      <c r="B75" s="10">
        <v>210</v>
      </c>
      <c r="C75" s="3">
        <v>8</v>
      </c>
      <c r="D75" s="3">
        <f t="shared" si="1"/>
        <v>24</v>
      </c>
      <c r="E75" s="3" t="s">
        <v>255</v>
      </c>
      <c r="F75" s="3" t="s">
        <v>257</v>
      </c>
      <c r="G75" s="3" t="s">
        <v>259</v>
      </c>
      <c r="H75" s="3" t="s">
        <v>263</v>
      </c>
      <c r="I75" s="3" t="s">
        <v>262</v>
      </c>
      <c r="J75" s="3"/>
    </row>
    <row r="76" spans="1:11" x14ac:dyDescent="0.3">
      <c r="A76" s="31"/>
      <c r="B76" s="10">
        <v>125</v>
      </c>
      <c r="C76" s="3">
        <v>7</v>
      </c>
      <c r="D76" s="3">
        <f t="shared" si="1"/>
        <v>25</v>
      </c>
      <c r="E76" s="3" t="s">
        <v>328</v>
      </c>
      <c r="F76" s="3" t="s">
        <v>225</v>
      </c>
      <c r="G76" s="3" t="s">
        <v>261</v>
      </c>
      <c r="H76" s="3" t="s">
        <v>353</v>
      </c>
      <c r="I76" s="3" t="s">
        <v>265</v>
      </c>
      <c r="J76" s="3"/>
    </row>
    <row r="77" spans="1:11" x14ac:dyDescent="0.3">
      <c r="A77" s="31"/>
      <c r="B77" s="10">
        <v>64</v>
      </c>
      <c r="C77" s="3">
        <v>7</v>
      </c>
      <c r="D77" s="3">
        <f t="shared" si="1"/>
        <v>25</v>
      </c>
      <c r="E77" s="3" t="s">
        <v>328</v>
      </c>
      <c r="F77" s="3" t="s">
        <v>225</v>
      </c>
      <c r="G77" s="3" t="s">
        <v>264</v>
      </c>
      <c r="H77" s="3" t="s">
        <v>354</v>
      </c>
      <c r="I77" s="3" t="s">
        <v>268</v>
      </c>
      <c r="J77" s="3"/>
    </row>
    <row r="78" spans="1:11" x14ac:dyDescent="0.3">
      <c r="A78" s="31"/>
      <c r="B78" s="10">
        <v>15</v>
      </c>
      <c r="C78" s="3">
        <v>5</v>
      </c>
      <c r="D78" s="3">
        <f t="shared" si="1"/>
        <v>27</v>
      </c>
      <c r="E78" s="3" t="s">
        <v>349</v>
      </c>
      <c r="F78" s="3" t="s">
        <v>227</v>
      </c>
      <c r="G78" s="3" t="s">
        <v>267</v>
      </c>
      <c r="H78" s="3" t="s">
        <v>355</v>
      </c>
      <c r="I78" s="3" t="s">
        <v>272</v>
      </c>
      <c r="J78" s="3"/>
    </row>
    <row r="79" spans="1:11" x14ac:dyDescent="0.3">
      <c r="A79" s="31"/>
      <c r="B79" s="10">
        <v>5</v>
      </c>
      <c r="C79" s="3">
        <v>3</v>
      </c>
      <c r="D79" s="3">
        <f t="shared" si="1"/>
        <v>29</v>
      </c>
      <c r="E79" s="3" t="s">
        <v>350</v>
      </c>
      <c r="F79" s="3" t="s">
        <v>98</v>
      </c>
      <c r="G79" s="3" t="s">
        <v>270</v>
      </c>
      <c r="H79" s="3" t="s">
        <v>356</v>
      </c>
      <c r="I79" s="3" t="s">
        <v>273</v>
      </c>
      <c r="J79" s="3"/>
    </row>
    <row r="80" spans="1:11" ht="15" thickBot="1" x14ac:dyDescent="0.35">
      <c r="A80" s="32"/>
      <c r="B80" s="11">
        <v>2</v>
      </c>
      <c r="C80" s="3">
        <v>2</v>
      </c>
      <c r="D80" s="3">
        <f t="shared" si="1"/>
        <v>30</v>
      </c>
      <c r="E80" s="3" t="s">
        <v>116</v>
      </c>
      <c r="F80" s="3" t="s">
        <v>228</v>
      </c>
      <c r="G80" s="3" t="s">
        <v>271</v>
      </c>
      <c r="H80" s="3" t="s">
        <v>357</v>
      </c>
      <c r="I80" s="3" t="s">
        <v>274</v>
      </c>
    </row>
    <row r="81" spans="1:18" x14ac:dyDescent="0.3">
      <c r="G81" s="3" t="s">
        <v>352</v>
      </c>
    </row>
    <row r="84" spans="1:18" x14ac:dyDescent="0.3">
      <c r="B84" t="s">
        <v>180</v>
      </c>
      <c r="C84" t="s">
        <v>358</v>
      </c>
      <c r="D84">
        <v>0.63</v>
      </c>
      <c r="L84" t="s">
        <v>335</v>
      </c>
      <c r="O84" t="s">
        <v>339</v>
      </c>
      <c r="Q84">
        <v>14</v>
      </c>
    </row>
    <row r="85" spans="1:18" x14ac:dyDescent="0.3">
      <c r="A85" s="5" t="s">
        <v>50</v>
      </c>
      <c r="B85" t="s">
        <v>181</v>
      </c>
      <c r="D85">
        <v>0.127</v>
      </c>
      <c r="L85" t="s">
        <v>336</v>
      </c>
      <c r="O85" t="s">
        <v>340</v>
      </c>
      <c r="Q85">
        <v>35</v>
      </c>
      <c r="R85">
        <v>58</v>
      </c>
    </row>
    <row r="86" spans="1:18" x14ac:dyDescent="0.3">
      <c r="A86" t="s">
        <v>18</v>
      </c>
      <c r="B86" t="s">
        <v>182</v>
      </c>
      <c r="L86" t="s">
        <v>337</v>
      </c>
      <c r="O86" t="s">
        <v>341</v>
      </c>
      <c r="Q86">
        <v>76</v>
      </c>
    </row>
    <row r="87" spans="1:18" x14ac:dyDescent="0.3">
      <c r="A87" t="s">
        <v>67</v>
      </c>
      <c r="L87" t="s">
        <v>338</v>
      </c>
      <c r="O87" t="s">
        <v>345</v>
      </c>
    </row>
    <row r="88" spans="1:18" x14ac:dyDescent="0.3">
      <c r="B88" t="s">
        <v>359</v>
      </c>
      <c r="D88" t="s">
        <v>360</v>
      </c>
      <c r="L88" t="s">
        <v>342</v>
      </c>
      <c r="O88" t="s">
        <v>344</v>
      </c>
    </row>
    <row r="89" spans="1:18" x14ac:dyDescent="0.3">
      <c r="B89" s="5" t="s">
        <v>51</v>
      </c>
      <c r="D89" t="s">
        <v>361</v>
      </c>
      <c r="L89" t="s">
        <v>343</v>
      </c>
    </row>
    <row r="90" spans="1:18" x14ac:dyDescent="0.3">
      <c r="B90" t="s">
        <v>19</v>
      </c>
      <c r="D90" t="s">
        <v>362</v>
      </c>
      <c r="E90" t="s">
        <v>365</v>
      </c>
      <c r="F90" t="s">
        <v>364</v>
      </c>
    </row>
    <row r="91" spans="1:18" x14ac:dyDescent="0.3">
      <c r="D91" t="s">
        <v>363</v>
      </c>
    </row>
    <row r="94" spans="1:18" x14ac:dyDescent="0.3">
      <c r="B94" t="s">
        <v>335</v>
      </c>
      <c r="D94" t="s">
        <v>335</v>
      </c>
      <c r="E94" t="s">
        <v>366</v>
      </c>
      <c r="F94">
        <v>56.31</v>
      </c>
    </row>
    <row r="95" spans="1:18" x14ac:dyDescent="0.3">
      <c r="B95" t="s">
        <v>51</v>
      </c>
      <c r="D95" t="s">
        <v>336</v>
      </c>
      <c r="E95" t="s">
        <v>367</v>
      </c>
      <c r="F95">
        <v>56.63</v>
      </c>
    </row>
    <row r="96" spans="1:18" x14ac:dyDescent="0.3">
      <c r="B96" t="s">
        <v>19</v>
      </c>
      <c r="D96" t="s">
        <v>337</v>
      </c>
      <c r="E96" t="s">
        <v>368</v>
      </c>
      <c r="F96">
        <v>56.95</v>
      </c>
    </row>
    <row r="97" spans="2:6" x14ac:dyDescent="0.3">
      <c r="D97" t="s">
        <v>338</v>
      </c>
      <c r="E97" t="s">
        <v>369</v>
      </c>
      <c r="F97">
        <v>56.127000000000002</v>
      </c>
    </row>
    <row r="98" spans="2:6" x14ac:dyDescent="0.3">
      <c r="D98" t="s">
        <v>342</v>
      </c>
    </row>
    <row r="109" spans="2:6" x14ac:dyDescent="0.3">
      <c r="B109" s="5"/>
    </row>
    <row r="136" spans="2:2" x14ac:dyDescent="0.3">
      <c r="B136" s="5"/>
    </row>
    <row r="178" spans="2:3" x14ac:dyDescent="0.3">
      <c r="B178" t="s">
        <v>183</v>
      </c>
    </row>
    <row r="179" spans="2:3" x14ac:dyDescent="0.3">
      <c r="B179" t="s">
        <v>184</v>
      </c>
    </row>
    <row r="181" spans="2:3" x14ac:dyDescent="0.3">
      <c r="B181">
        <v>0</v>
      </c>
    </row>
    <row r="182" spans="2:3" x14ac:dyDescent="0.3">
      <c r="B182">
        <v>32</v>
      </c>
    </row>
    <row r="183" spans="2:3" x14ac:dyDescent="0.3">
      <c r="B183">
        <v>64</v>
      </c>
      <c r="C183" t="s">
        <v>185</v>
      </c>
    </row>
    <row r="184" spans="2:3" x14ac:dyDescent="0.3">
      <c r="B184">
        <v>96</v>
      </c>
    </row>
    <row r="208" spans="1:6" x14ac:dyDescent="0.3">
      <c r="A208" t="s">
        <v>178</v>
      </c>
      <c r="B208" t="s">
        <v>328</v>
      </c>
      <c r="D208" t="s">
        <v>329</v>
      </c>
      <c r="F208" t="s">
        <v>331</v>
      </c>
    </row>
    <row r="209" spans="1:6" x14ac:dyDescent="0.3">
      <c r="A209" s="5" t="s">
        <v>49</v>
      </c>
      <c r="D209" t="s">
        <v>330</v>
      </c>
      <c r="F209" t="s">
        <v>332</v>
      </c>
    </row>
    <row r="211" spans="1:6" x14ac:dyDescent="0.3">
      <c r="D211" t="s">
        <v>239</v>
      </c>
      <c r="F211" t="s">
        <v>334</v>
      </c>
    </row>
    <row r="212" spans="1:6" x14ac:dyDescent="0.3">
      <c r="D212" t="s">
        <v>333</v>
      </c>
      <c r="F212">
        <v>0.20699999999999999</v>
      </c>
    </row>
    <row r="230" spans="1:1" x14ac:dyDescent="0.3">
      <c r="A230" t="s">
        <v>335</v>
      </c>
    </row>
  </sheetData>
  <mergeCells count="1">
    <mergeCell ref="A73:A8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BAC0-1D5B-42B4-B6AF-19CFC2835DF6}">
  <dimension ref="A1:AE234"/>
  <sheetViews>
    <sheetView topLeftCell="A33" zoomScale="140" zoomScaleNormal="140" workbookViewId="0">
      <selection activeCell="D46" sqref="D46"/>
    </sheetView>
  </sheetViews>
  <sheetFormatPr defaultRowHeight="14.4" x14ac:dyDescent="0.3"/>
  <cols>
    <col min="1" max="1" width="10.6640625" bestFit="1" customWidth="1"/>
    <col min="2" max="2" width="19.88671875" bestFit="1" customWidth="1"/>
    <col min="3" max="3" width="9" customWidth="1"/>
    <col min="4" max="4" width="14.88671875" bestFit="1" customWidth="1"/>
    <col min="5" max="5" width="16.109375" bestFit="1" customWidth="1"/>
    <col min="6" max="6" width="15.44140625" customWidth="1"/>
    <col min="7" max="7" width="12.6640625" bestFit="1" customWidth="1"/>
    <col min="8" max="8" width="26.5546875" bestFit="1" customWidth="1"/>
    <col min="9" max="9" width="25.6640625" bestFit="1" customWidth="1"/>
    <col min="10" max="10" width="13.88671875" bestFit="1" customWidth="1"/>
    <col min="11" max="12" width="9.44140625" bestFit="1" customWidth="1"/>
    <col min="13" max="13" width="5.109375" customWidth="1"/>
  </cols>
  <sheetData>
    <row r="1" spans="1:16" x14ac:dyDescent="0.3">
      <c r="A1" t="s">
        <v>1</v>
      </c>
      <c r="B1" s="3">
        <v>128</v>
      </c>
      <c r="C1" s="3">
        <v>192</v>
      </c>
      <c r="D1" s="3">
        <v>224</v>
      </c>
      <c r="E1" s="3">
        <v>240</v>
      </c>
      <c r="F1" s="3"/>
      <c r="G1" s="3">
        <v>248</v>
      </c>
      <c r="H1" s="3">
        <v>252</v>
      </c>
      <c r="I1" s="3">
        <v>254</v>
      </c>
      <c r="J1" s="3">
        <v>255</v>
      </c>
      <c r="L1" s="27" t="s">
        <v>5</v>
      </c>
      <c r="M1" s="27">
        <v>2</v>
      </c>
    </row>
    <row r="2" spans="1:16" x14ac:dyDescent="0.3">
      <c r="A2" t="s">
        <v>63</v>
      </c>
      <c r="B2" s="3" t="s">
        <v>17</v>
      </c>
      <c r="C2" s="3" t="s">
        <v>18</v>
      </c>
      <c r="D2" s="3" t="s">
        <v>19</v>
      </c>
      <c r="E2" s="3" t="s">
        <v>20</v>
      </c>
      <c r="F2" s="3"/>
      <c r="G2" s="3" t="s">
        <v>21</v>
      </c>
      <c r="H2" s="3" t="s">
        <v>22</v>
      </c>
      <c r="I2" s="3" t="s">
        <v>23</v>
      </c>
      <c r="J2" s="3" t="s">
        <v>24</v>
      </c>
      <c r="L2" s="27" t="s">
        <v>6</v>
      </c>
      <c r="M2" s="27">
        <v>4</v>
      </c>
    </row>
    <row r="3" spans="1:16" x14ac:dyDescent="0.3">
      <c r="B3" s="3"/>
      <c r="C3" s="3"/>
      <c r="D3" s="3"/>
      <c r="E3" s="3"/>
      <c r="F3" s="3"/>
      <c r="G3" s="3"/>
      <c r="H3" s="3"/>
      <c r="I3" s="3"/>
      <c r="J3" s="3"/>
      <c r="L3" s="27" t="s">
        <v>7</v>
      </c>
      <c r="M3" s="27">
        <v>8</v>
      </c>
    </row>
    <row r="4" spans="1:16" x14ac:dyDescent="0.3">
      <c r="A4" t="s">
        <v>64</v>
      </c>
      <c r="B4" s="3" t="s">
        <v>25</v>
      </c>
      <c r="C4" s="3" t="s">
        <v>26</v>
      </c>
      <c r="D4" s="3" t="s">
        <v>27</v>
      </c>
      <c r="E4" s="3" t="s">
        <v>28</v>
      </c>
      <c r="F4" s="3"/>
      <c r="G4" s="3" t="s">
        <v>29</v>
      </c>
      <c r="H4" s="3" t="s">
        <v>30</v>
      </c>
      <c r="I4" s="3" t="s">
        <v>31</v>
      </c>
      <c r="J4" s="3" t="s">
        <v>32</v>
      </c>
      <c r="L4" s="27" t="s">
        <v>8</v>
      </c>
      <c r="M4" s="27">
        <v>16</v>
      </c>
    </row>
    <row r="5" spans="1:16" x14ac:dyDescent="0.3">
      <c r="A5" t="s">
        <v>65</v>
      </c>
      <c r="B5" s="3" t="s">
        <v>33</v>
      </c>
      <c r="C5" s="3" t="s">
        <v>34</v>
      </c>
      <c r="D5" s="3" t="s">
        <v>35</v>
      </c>
      <c r="E5" s="3" t="s">
        <v>36</v>
      </c>
      <c r="F5" s="3"/>
      <c r="G5" s="3" t="s">
        <v>37</v>
      </c>
      <c r="H5" s="3" t="s">
        <v>38</v>
      </c>
      <c r="I5" s="3" t="s">
        <v>39</v>
      </c>
      <c r="J5" s="3" t="s">
        <v>40</v>
      </c>
      <c r="L5" s="27" t="s">
        <v>9</v>
      </c>
      <c r="M5" s="27">
        <v>32</v>
      </c>
    </row>
    <row r="6" spans="1:16" x14ac:dyDescent="0.3">
      <c r="A6" t="s">
        <v>66</v>
      </c>
      <c r="B6" s="3" t="s">
        <v>41</v>
      </c>
      <c r="C6" s="3" t="s">
        <v>42</v>
      </c>
      <c r="D6" s="3" t="s">
        <v>43</v>
      </c>
      <c r="E6" s="3" t="s">
        <v>44</v>
      </c>
      <c r="F6" s="3"/>
      <c r="G6" s="3" t="s">
        <v>45</v>
      </c>
      <c r="H6" s="3" t="s">
        <v>46</v>
      </c>
      <c r="I6" s="3" t="s">
        <v>47</v>
      </c>
      <c r="J6" s="3" t="s">
        <v>48</v>
      </c>
      <c r="L6" s="27" t="s">
        <v>10</v>
      </c>
      <c r="M6" s="27">
        <v>64</v>
      </c>
    </row>
    <row r="7" spans="1:16" x14ac:dyDescent="0.3">
      <c r="A7" t="s">
        <v>67</v>
      </c>
      <c r="B7" s="3" t="s">
        <v>49</v>
      </c>
      <c r="C7" s="3" t="s">
        <v>50</v>
      </c>
      <c r="D7" s="3" t="s">
        <v>51</v>
      </c>
      <c r="E7" s="3" t="s">
        <v>52</v>
      </c>
      <c r="F7" s="3"/>
      <c r="G7" s="3" t="s">
        <v>97</v>
      </c>
      <c r="H7" s="3" t="s">
        <v>53</v>
      </c>
      <c r="I7" s="3" t="s">
        <v>54</v>
      </c>
      <c r="J7" s="3" t="s">
        <v>55</v>
      </c>
      <c r="L7" s="27" t="s">
        <v>11</v>
      </c>
      <c r="M7" s="27">
        <v>128</v>
      </c>
    </row>
    <row r="8" spans="1:16" x14ac:dyDescent="0.3">
      <c r="L8" s="27" t="s">
        <v>57</v>
      </c>
      <c r="M8" s="27">
        <v>256</v>
      </c>
    </row>
    <row r="9" spans="1:16" ht="43.2" x14ac:dyDescent="0.3">
      <c r="A9" s="3" t="s">
        <v>14</v>
      </c>
      <c r="B9" s="13" t="s">
        <v>0</v>
      </c>
      <c r="C9" s="2" t="s">
        <v>4</v>
      </c>
      <c r="D9" s="3" t="s">
        <v>1</v>
      </c>
      <c r="E9" s="3" t="s">
        <v>56</v>
      </c>
      <c r="F9" s="3"/>
      <c r="G9" s="2" t="s">
        <v>60</v>
      </c>
      <c r="H9" s="3" t="s">
        <v>61</v>
      </c>
      <c r="I9" s="3" t="s">
        <v>15</v>
      </c>
      <c r="J9" s="3" t="s">
        <v>16</v>
      </c>
      <c r="L9" s="27" t="s">
        <v>58</v>
      </c>
      <c r="M9" s="27">
        <v>512</v>
      </c>
    </row>
    <row r="10" spans="1:16" x14ac:dyDescent="0.3">
      <c r="A10" s="1" t="s">
        <v>3</v>
      </c>
      <c r="B10" s="3">
        <v>100</v>
      </c>
      <c r="C10" s="2">
        <v>7</v>
      </c>
      <c r="D10" s="3" t="s">
        <v>62</v>
      </c>
      <c r="E10" s="3" t="s">
        <v>548</v>
      </c>
      <c r="F10" s="3"/>
      <c r="G10" s="3" t="s">
        <v>192</v>
      </c>
      <c r="H10" s="3" t="s">
        <v>3</v>
      </c>
      <c r="I10" s="3" t="s">
        <v>73</v>
      </c>
      <c r="J10" s="3" t="s">
        <v>72</v>
      </c>
      <c r="L10" s="27" t="s">
        <v>372</v>
      </c>
      <c r="M10" s="27">
        <v>1024</v>
      </c>
      <c r="O10" s="5"/>
    </row>
    <row r="11" spans="1:16" x14ac:dyDescent="0.3">
      <c r="A11" s="1" t="s">
        <v>299</v>
      </c>
      <c r="B11" s="3"/>
      <c r="C11" s="2"/>
      <c r="D11" s="3"/>
      <c r="E11" s="3"/>
      <c r="F11" s="3"/>
      <c r="G11" s="3"/>
      <c r="H11" s="3" t="s">
        <v>68</v>
      </c>
      <c r="I11" s="3" t="s">
        <v>78</v>
      </c>
      <c r="J11" s="3" t="s">
        <v>74</v>
      </c>
      <c r="L11" s="27" t="s">
        <v>373</v>
      </c>
      <c r="M11" s="27">
        <v>2048</v>
      </c>
      <c r="O11" s="5"/>
    </row>
    <row r="12" spans="1:16" x14ac:dyDescent="0.3">
      <c r="A12" s="1" t="s">
        <v>32</v>
      </c>
      <c r="B12" s="3"/>
      <c r="C12" s="2"/>
      <c r="D12" s="3"/>
      <c r="E12" s="3"/>
      <c r="F12" s="3"/>
      <c r="G12" s="3"/>
      <c r="H12" s="3" t="s">
        <v>69</v>
      </c>
      <c r="I12" s="3" t="s">
        <v>79</v>
      </c>
      <c r="J12" s="3" t="s">
        <v>75</v>
      </c>
      <c r="O12" s="5"/>
    </row>
    <row r="13" spans="1:16" x14ac:dyDescent="0.3">
      <c r="A13" s="1" t="s">
        <v>300</v>
      </c>
      <c r="B13" s="3"/>
      <c r="C13" s="2"/>
      <c r="D13" s="3"/>
      <c r="E13" s="3"/>
      <c r="F13" s="3"/>
      <c r="G13" s="3"/>
      <c r="H13" s="3" t="s">
        <v>70</v>
      </c>
      <c r="I13" s="3" t="s">
        <v>80</v>
      </c>
      <c r="J13" s="3" t="s">
        <v>76</v>
      </c>
    </row>
    <row r="14" spans="1:16" x14ac:dyDescent="0.3">
      <c r="A14" s="1"/>
      <c r="B14" s="3"/>
      <c r="C14" s="2"/>
      <c r="D14" s="3"/>
      <c r="E14" s="3"/>
      <c r="F14" s="3"/>
      <c r="G14" s="3">
        <f>256-2</f>
        <v>254</v>
      </c>
      <c r="H14" s="3" t="s">
        <v>71</v>
      </c>
      <c r="I14" s="3" t="s">
        <v>81</v>
      </c>
      <c r="J14" s="3" t="s">
        <v>77</v>
      </c>
    </row>
    <row r="15" spans="1:16" x14ac:dyDescent="0.3">
      <c r="A15" s="1"/>
      <c r="B15" s="3"/>
      <c r="C15" s="2"/>
      <c r="D15" s="3"/>
      <c r="E15" s="3"/>
      <c r="F15" s="3"/>
      <c r="G15" s="3"/>
      <c r="H15" s="3"/>
      <c r="I15" s="3"/>
      <c r="J15" s="3"/>
    </row>
    <row r="16" spans="1:16" x14ac:dyDescent="0.3">
      <c r="A16" s="1" t="s">
        <v>3</v>
      </c>
      <c r="B16" s="3">
        <v>2000</v>
      </c>
      <c r="C16" s="2">
        <v>11</v>
      </c>
      <c r="D16" s="3" t="s">
        <v>321</v>
      </c>
      <c r="E16" s="6">
        <f>8+11</f>
        <v>19</v>
      </c>
      <c r="F16" s="3"/>
      <c r="G16" s="3" t="s">
        <v>320</v>
      </c>
      <c r="H16" s="2" t="s">
        <v>3</v>
      </c>
      <c r="I16" s="2" t="s">
        <v>554</v>
      </c>
      <c r="J16" s="2" t="s">
        <v>126</v>
      </c>
      <c r="L16" s="2" t="s">
        <v>3</v>
      </c>
      <c r="N16">
        <f>8</f>
        <v>8</v>
      </c>
      <c r="O16">
        <v>256</v>
      </c>
      <c r="P16">
        <f>N16*O16</f>
        <v>2048</v>
      </c>
    </row>
    <row r="17" spans="1:31" x14ac:dyDescent="0.3">
      <c r="A17" s="1" t="s">
        <v>32</v>
      </c>
      <c r="B17" s="3"/>
      <c r="C17" s="2"/>
      <c r="D17" s="3"/>
      <c r="E17" s="3"/>
      <c r="F17" s="3"/>
      <c r="G17" s="3"/>
      <c r="H17" s="2" t="s">
        <v>322</v>
      </c>
      <c r="I17" s="2" t="s">
        <v>606</v>
      </c>
      <c r="J17" s="2" t="s">
        <v>553</v>
      </c>
      <c r="L17" s="2" t="s">
        <v>322</v>
      </c>
    </row>
    <row r="18" spans="1:31" x14ac:dyDescent="0.3">
      <c r="A18" s="1"/>
      <c r="B18" s="3"/>
      <c r="C18" s="2"/>
      <c r="D18" s="3"/>
      <c r="E18" s="3"/>
      <c r="F18" s="3"/>
      <c r="G18" s="3"/>
      <c r="H18" s="2" t="s">
        <v>549</v>
      </c>
      <c r="I18" s="2" t="s">
        <v>607</v>
      </c>
      <c r="J18" s="2" t="s">
        <v>551</v>
      </c>
      <c r="L18" s="2" t="s">
        <v>549</v>
      </c>
    </row>
    <row r="19" spans="1:31" x14ac:dyDescent="0.3">
      <c r="A19" s="1"/>
      <c r="B19" s="3"/>
      <c r="C19" s="2"/>
      <c r="D19" s="3"/>
      <c r="E19" s="3"/>
      <c r="F19" s="3"/>
      <c r="G19" s="3"/>
      <c r="H19" s="2" t="s">
        <v>550</v>
      </c>
      <c r="I19" s="2" t="s">
        <v>608</v>
      </c>
      <c r="J19" s="2" t="s">
        <v>552</v>
      </c>
      <c r="L19" s="2" t="s">
        <v>550</v>
      </c>
      <c r="AD19" s="5"/>
      <c r="AE19" s="5"/>
    </row>
    <row r="20" spans="1:31" x14ac:dyDescent="0.3">
      <c r="A20" s="1"/>
      <c r="B20" s="3"/>
      <c r="C20" s="2"/>
      <c r="D20" s="3"/>
      <c r="E20" s="3"/>
      <c r="F20" s="3"/>
      <c r="G20" s="3"/>
      <c r="H20" s="3" t="s">
        <v>325</v>
      </c>
      <c r="I20" s="3" t="s">
        <v>555</v>
      </c>
      <c r="J20" s="3" t="s">
        <v>77</v>
      </c>
      <c r="L20">
        <v>128</v>
      </c>
    </row>
    <row r="21" spans="1:31" x14ac:dyDescent="0.3">
      <c r="A21" s="1"/>
      <c r="B21" s="3"/>
      <c r="C21" s="2"/>
      <c r="D21" s="3"/>
      <c r="E21" s="3"/>
      <c r="F21" s="3"/>
      <c r="G21" s="3"/>
      <c r="H21" s="3"/>
      <c r="I21" s="3"/>
      <c r="J21" s="3"/>
      <c r="L21">
        <v>160</v>
      </c>
    </row>
    <row r="22" spans="1:31" x14ac:dyDescent="0.3">
      <c r="A22" t="s">
        <v>12</v>
      </c>
      <c r="B22" s="3">
        <v>50</v>
      </c>
      <c r="C22" s="3">
        <v>6</v>
      </c>
      <c r="D22" s="3" t="s">
        <v>82</v>
      </c>
      <c r="E22" s="6">
        <f>16+6</f>
        <v>22</v>
      </c>
      <c r="F22" s="3"/>
      <c r="G22" s="3" t="s">
        <v>115</v>
      </c>
      <c r="H22" s="3" t="s">
        <v>12</v>
      </c>
      <c r="I22" s="3" t="s">
        <v>92</v>
      </c>
      <c r="J22" s="3" t="s">
        <v>86</v>
      </c>
      <c r="L22" s="3">
        <v>192</v>
      </c>
    </row>
    <row r="23" spans="1:31" x14ac:dyDescent="0.3">
      <c r="A23" s="1" t="s">
        <v>301</v>
      </c>
      <c r="B23" s="3"/>
      <c r="C23" s="3"/>
      <c r="D23" s="3"/>
      <c r="E23" s="3"/>
      <c r="F23" s="3"/>
      <c r="G23" s="3"/>
      <c r="H23" s="3" t="s">
        <v>83</v>
      </c>
      <c r="I23" s="3" t="s">
        <v>93</v>
      </c>
      <c r="J23" s="3" t="s">
        <v>87</v>
      </c>
      <c r="L23">
        <v>224</v>
      </c>
      <c r="N23" s="5"/>
      <c r="O23" s="5"/>
      <c r="P23" s="5"/>
    </row>
    <row r="24" spans="1:31" x14ac:dyDescent="0.3">
      <c r="A24" s="1" t="s">
        <v>40</v>
      </c>
      <c r="B24" s="3"/>
      <c r="C24" s="3"/>
      <c r="D24" s="3"/>
      <c r="E24" s="3"/>
      <c r="F24" s="3"/>
      <c r="G24" s="3"/>
      <c r="H24" s="3" t="s">
        <v>84</v>
      </c>
      <c r="I24" s="3" t="s">
        <v>94</v>
      </c>
      <c r="J24" s="3" t="s">
        <v>91</v>
      </c>
      <c r="L24" t="s">
        <v>609</v>
      </c>
      <c r="N24" s="5"/>
      <c r="O24" s="5"/>
      <c r="P24" s="5"/>
    </row>
    <row r="25" spans="1:31" x14ac:dyDescent="0.3">
      <c r="A25" s="1" t="s">
        <v>176</v>
      </c>
      <c r="B25" s="3"/>
      <c r="C25" s="3"/>
      <c r="D25" s="3"/>
      <c r="E25" s="3"/>
      <c r="F25" s="3"/>
      <c r="G25" s="3"/>
      <c r="H25" s="3" t="s">
        <v>90</v>
      </c>
      <c r="I25" s="3" t="s">
        <v>95</v>
      </c>
      <c r="J25" s="3" t="s">
        <v>88</v>
      </c>
      <c r="N25" s="5"/>
      <c r="O25" s="5"/>
      <c r="P25" s="5"/>
    </row>
    <row r="26" spans="1:31" x14ac:dyDescent="0.3">
      <c r="B26" s="3"/>
      <c r="C26" s="3"/>
      <c r="D26" s="3"/>
      <c r="E26" s="3"/>
      <c r="F26" s="3"/>
      <c r="G26" s="3">
        <f>256/4</f>
        <v>64</v>
      </c>
      <c r="H26" s="3" t="s">
        <v>85</v>
      </c>
      <c r="I26" s="3" t="s">
        <v>96</v>
      </c>
      <c r="J26" s="3" t="s">
        <v>89</v>
      </c>
      <c r="N26" s="5"/>
      <c r="O26" s="5"/>
    </row>
    <row r="27" spans="1:31" x14ac:dyDescent="0.3">
      <c r="B27" s="3"/>
      <c r="C27" s="3"/>
      <c r="D27" s="3"/>
      <c r="E27" s="3"/>
      <c r="F27" s="3"/>
      <c r="G27" s="3"/>
      <c r="H27" s="3"/>
      <c r="I27" s="3"/>
      <c r="J27" s="3"/>
      <c r="O27" s="5"/>
    </row>
    <row r="28" spans="1:31" x14ac:dyDescent="0.3">
      <c r="A28" t="s">
        <v>13</v>
      </c>
      <c r="B28" s="3">
        <v>20</v>
      </c>
      <c r="C28" s="3">
        <v>5</v>
      </c>
      <c r="D28" s="3" t="s">
        <v>98</v>
      </c>
      <c r="E28" s="3">
        <f>24+5</f>
        <v>29</v>
      </c>
      <c r="F28" s="3"/>
      <c r="G28" s="3" t="s">
        <v>117</v>
      </c>
      <c r="H28" t="s">
        <v>13</v>
      </c>
      <c r="I28" t="s">
        <v>108</v>
      </c>
      <c r="J28" t="s">
        <v>103</v>
      </c>
      <c r="K28" s="3"/>
      <c r="L28" s="6"/>
      <c r="N28" s="6"/>
    </row>
    <row r="29" spans="1:31" x14ac:dyDescent="0.3">
      <c r="A29" t="s">
        <v>317</v>
      </c>
      <c r="B29" s="3"/>
      <c r="C29" s="3"/>
      <c r="D29" s="3"/>
      <c r="E29" s="3"/>
      <c r="F29" s="3"/>
      <c r="G29" s="3"/>
      <c r="H29" t="s">
        <v>99</v>
      </c>
      <c r="I29" t="s">
        <v>109</v>
      </c>
      <c r="J29" t="s">
        <v>104</v>
      </c>
      <c r="L29" s="6"/>
      <c r="N29" s="6"/>
    </row>
    <row r="30" spans="1:31" x14ac:dyDescent="0.3">
      <c r="A30" t="s">
        <v>257</v>
      </c>
      <c r="B30" s="3"/>
      <c r="C30" s="3"/>
      <c r="D30" s="3"/>
      <c r="E30" s="3"/>
      <c r="F30" s="3"/>
      <c r="G30" s="3"/>
      <c r="H30" t="s">
        <v>100</v>
      </c>
      <c r="I30" t="s">
        <v>110</v>
      </c>
      <c r="J30" t="s">
        <v>105</v>
      </c>
      <c r="L30" s="6"/>
      <c r="N30" s="6"/>
    </row>
    <row r="31" spans="1:31" x14ac:dyDescent="0.3">
      <c r="A31" t="s">
        <v>48</v>
      </c>
      <c r="B31" s="3"/>
      <c r="C31" s="3"/>
      <c r="D31" s="3"/>
      <c r="E31" s="3"/>
      <c r="F31" s="3"/>
      <c r="G31" s="3"/>
      <c r="H31" t="s">
        <v>101</v>
      </c>
      <c r="I31" t="s">
        <v>111</v>
      </c>
      <c r="J31" t="s">
        <v>106</v>
      </c>
      <c r="L31" s="6"/>
      <c r="N31" s="6"/>
    </row>
    <row r="32" spans="1:31" x14ac:dyDescent="0.3">
      <c r="B32" s="3"/>
      <c r="C32" s="3"/>
      <c r="D32" s="3"/>
      <c r="E32" s="3"/>
      <c r="F32" s="3"/>
      <c r="G32" s="3">
        <f>256-8</f>
        <v>248</v>
      </c>
      <c r="H32" t="s">
        <v>102</v>
      </c>
      <c r="I32" t="s">
        <v>112</v>
      </c>
      <c r="J32" t="s">
        <v>107</v>
      </c>
      <c r="L32" s="6"/>
      <c r="N32" s="6"/>
    </row>
    <row r="33" spans="1:16" x14ac:dyDescent="0.3">
      <c r="B33" s="3"/>
      <c r="C33" s="3"/>
      <c r="D33" s="3"/>
      <c r="E33" s="3"/>
      <c r="F33" s="3"/>
      <c r="G33" s="3"/>
      <c r="H33" s="3"/>
      <c r="I33" s="3"/>
      <c r="J33" s="3"/>
      <c r="L33" s="6"/>
      <c r="N33" s="6"/>
    </row>
    <row r="34" spans="1:16" x14ac:dyDescent="0.3">
      <c r="B34" s="3"/>
      <c r="C34" s="3"/>
      <c r="D34" s="3"/>
      <c r="E34" s="3"/>
      <c r="F34" s="3"/>
      <c r="G34" s="3"/>
      <c r="H34" s="3"/>
      <c r="I34" s="3"/>
      <c r="J34" s="3"/>
      <c r="L34" s="6"/>
      <c r="N34" s="6"/>
    </row>
    <row r="35" spans="1:16" x14ac:dyDescent="0.3">
      <c r="B35" s="3"/>
      <c r="C35" s="3"/>
      <c r="D35" s="3"/>
      <c r="E35" s="3"/>
      <c r="F35" s="3"/>
      <c r="G35" s="3"/>
      <c r="H35" s="3"/>
      <c r="I35" s="3"/>
      <c r="J35" s="3"/>
    </row>
    <row r="36" spans="1:16" x14ac:dyDescent="0.3">
      <c r="B36" s="3">
        <v>12</v>
      </c>
      <c r="C36" s="3">
        <v>11</v>
      </c>
      <c r="D36" s="3">
        <v>10</v>
      </c>
      <c r="E36" s="3">
        <v>9</v>
      </c>
      <c r="F36" s="3"/>
      <c r="G36" s="3">
        <v>8</v>
      </c>
      <c r="H36" s="3">
        <v>7</v>
      </c>
      <c r="I36" s="3">
        <v>6</v>
      </c>
      <c r="J36" s="3">
        <v>5</v>
      </c>
      <c r="K36" s="3">
        <v>4</v>
      </c>
      <c r="L36" s="3">
        <v>3</v>
      </c>
      <c r="M36" s="3">
        <v>2</v>
      </c>
      <c r="N36">
        <v>1</v>
      </c>
    </row>
    <row r="37" spans="1:16" x14ac:dyDescent="0.3">
      <c r="B37" s="3">
        <v>2048</v>
      </c>
      <c r="C37" s="3">
        <v>1024</v>
      </c>
      <c r="D37" s="3">
        <v>512</v>
      </c>
      <c r="E37" s="3">
        <v>256</v>
      </c>
      <c r="F37" s="3"/>
      <c r="G37" s="3">
        <v>128</v>
      </c>
      <c r="H37" s="3">
        <v>64</v>
      </c>
      <c r="I37" s="3">
        <v>32</v>
      </c>
      <c r="J37" s="3">
        <v>16</v>
      </c>
      <c r="K37" s="3">
        <v>8</v>
      </c>
      <c r="L37" s="3">
        <v>4</v>
      </c>
      <c r="M37" s="3">
        <v>2</v>
      </c>
      <c r="N37" s="3">
        <v>1</v>
      </c>
    </row>
    <row r="38" spans="1:16" ht="43.2" x14ac:dyDescent="0.3">
      <c r="B38" s="12" t="s">
        <v>59</v>
      </c>
      <c r="C38" s="2" t="s">
        <v>4</v>
      </c>
      <c r="D38" s="3" t="s">
        <v>114</v>
      </c>
      <c r="E38" s="3" t="s">
        <v>60</v>
      </c>
      <c r="F38" s="3" t="s">
        <v>443</v>
      </c>
      <c r="G38" s="3" t="s">
        <v>61</v>
      </c>
      <c r="H38" s="3" t="s">
        <v>15</v>
      </c>
      <c r="I38" s="3" t="s">
        <v>16</v>
      </c>
    </row>
    <row r="39" spans="1:16" x14ac:dyDescent="0.3">
      <c r="A39" s="1" t="s">
        <v>3</v>
      </c>
      <c r="B39" s="3">
        <v>2000</v>
      </c>
      <c r="C39" s="3">
        <v>11</v>
      </c>
      <c r="D39" s="3">
        <f>32-C39</f>
        <v>21</v>
      </c>
      <c r="E39" s="3" t="s">
        <v>118</v>
      </c>
      <c r="F39" s="3" t="s">
        <v>256</v>
      </c>
      <c r="G39" t="s">
        <v>3</v>
      </c>
      <c r="H39" s="3" t="s">
        <v>128</v>
      </c>
      <c r="I39" s="3" t="s">
        <v>123</v>
      </c>
      <c r="J39" s="3" t="s">
        <v>556</v>
      </c>
      <c r="K39" s="3" t="s">
        <v>346</v>
      </c>
      <c r="L39" s="3">
        <f>255</f>
        <v>255</v>
      </c>
      <c r="N39" s="3"/>
    </row>
    <row r="40" spans="1:16" x14ac:dyDescent="0.3">
      <c r="A40" t="s">
        <v>298</v>
      </c>
      <c r="G40" t="s">
        <v>119</v>
      </c>
      <c r="H40" s="3" t="s">
        <v>129</v>
      </c>
      <c r="I40" s="3" t="s">
        <v>124</v>
      </c>
      <c r="J40" t="s">
        <v>558</v>
      </c>
      <c r="K40" t="s">
        <v>557</v>
      </c>
      <c r="L40">
        <v>256</v>
      </c>
    </row>
    <row r="41" spans="1:16" x14ac:dyDescent="0.3">
      <c r="A41" t="s">
        <v>32</v>
      </c>
      <c r="G41" s="27" t="s">
        <v>120</v>
      </c>
      <c r="H41" s="29" t="s">
        <v>130</v>
      </c>
      <c r="I41" s="29" t="s">
        <v>125</v>
      </c>
      <c r="J41" t="s">
        <v>559</v>
      </c>
      <c r="K41" s="5" t="s">
        <v>565</v>
      </c>
      <c r="L41">
        <v>256</v>
      </c>
    </row>
    <row r="42" spans="1:16" x14ac:dyDescent="0.3">
      <c r="A42" t="s">
        <v>300</v>
      </c>
      <c r="G42" t="s">
        <v>121</v>
      </c>
      <c r="H42" s="3" t="s">
        <v>131</v>
      </c>
      <c r="I42" s="3" t="s">
        <v>126</v>
      </c>
      <c r="J42" t="s">
        <v>560</v>
      </c>
      <c r="K42" s="5" t="s">
        <v>565</v>
      </c>
      <c r="L42">
        <v>256</v>
      </c>
    </row>
    <row r="43" spans="1:16" x14ac:dyDescent="0.3">
      <c r="G43" t="s">
        <v>122</v>
      </c>
      <c r="H43" s="3" t="s">
        <v>132</v>
      </c>
      <c r="I43" s="3" t="s">
        <v>127</v>
      </c>
      <c r="J43" t="s">
        <v>561</v>
      </c>
      <c r="K43" s="5" t="s">
        <v>565</v>
      </c>
      <c r="L43">
        <v>256</v>
      </c>
    </row>
    <row r="44" spans="1:16" x14ac:dyDescent="0.3">
      <c r="E44" t="s">
        <v>616</v>
      </c>
      <c r="G44" t="s">
        <v>617</v>
      </c>
      <c r="J44" t="s">
        <v>562</v>
      </c>
      <c r="K44" s="5" t="s">
        <v>565</v>
      </c>
      <c r="L44">
        <v>256</v>
      </c>
    </row>
    <row r="45" spans="1:16" x14ac:dyDescent="0.3">
      <c r="A45" t="s">
        <v>12</v>
      </c>
      <c r="B45" s="3">
        <v>700</v>
      </c>
      <c r="C45" s="3">
        <v>10</v>
      </c>
      <c r="D45" s="3">
        <f>32-10</f>
        <v>22</v>
      </c>
      <c r="E45" s="3" t="s">
        <v>115</v>
      </c>
      <c r="F45" s="3" t="s">
        <v>82</v>
      </c>
      <c r="G45" s="3" t="s">
        <v>12</v>
      </c>
      <c r="H45" s="3" t="s">
        <v>92</v>
      </c>
      <c r="I45" s="3" t="s">
        <v>86</v>
      </c>
      <c r="J45" t="s">
        <v>564</v>
      </c>
      <c r="K45" s="5" t="s">
        <v>565</v>
      </c>
      <c r="L45">
        <v>256</v>
      </c>
      <c r="N45" t="s">
        <v>610</v>
      </c>
      <c r="O45">
        <v>255</v>
      </c>
      <c r="P45">
        <f>255</f>
        <v>255</v>
      </c>
    </row>
    <row r="46" spans="1:16" x14ac:dyDescent="0.3">
      <c r="A46" t="s">
        <v>301</v>
      </c>
      <c r="G46" s="3" t="s">
        <v>83</v>
      </c>
      <c r="H46" s="3" t="s">
        <v>93</v>
      </c>
      <c r="I46" s="3" t="s">
        <v>87</v>
      </c>
      <c r="J46" t="s">
        <v>563</v>
      </c>
      <c r="K46" s="5" t="s">
        <v>566</v>
      </c>
      <c r="L46">
        <v>255</v>
      </c>
      <c r="N46" t="s">
        <v>611</v>
      </c>
      <c r="O46">
        <v>255</v>
      </c>
      <c r="P46">
        <v>256</v>
      </c>
    </row>
    <row r="47" spans="1:16" x14ac:dyDescent="0.3">
      <c r="A47" t="s">
        <v>40</v>
      </c>
      <c r="G47" s="3" t="s">
        <v>84</v>
      </c>
      <c r="H47" s="3" t="s">
        <v>94</v>
      </c>
      <c r="I47" s="3" t="s">
        <v>91</v>
      </c>
      <c r="L47">
        <f>SUM(L39:L46)</f>
        <v>2046</v>
      </c>
      <c r="N47" t="s">
        <v>612</v>
      </c>
      <c r="O47">
        <v>255</v>
      </c>
      <c r="P47">
        <v>256</v>
      </c>
    </row>
    <row r="48" spans="1:16" x14ac:dyDescent="0.3">
      <c r="A48" t="s">
        <v>176</v>
      </c>
      <c r="G48" s="3" t="s">
        <v>90</v>
      </c>
      <c r="H48" s="3" t="s">
        <v>95</v>
      </c>
      <c r="I48" s="3" t="s">
        <v>88</v>
      </c>
      <c r="N48" t="s">
        <v>613</v>
      </c>
      <c r="O48">
        <v>254</v>
      </c>
      <c r="P48">
        <v>255</v>
      </c>
    </row>
    <row r="49" spans="1:16" x14ac:dyDescent="0.3">
      <c r="G49" s="3" t="s">
        <v>85</v>
      </c>
      <c r="H49" s="3" t="s">
        <v>96</v>
      </c>
      <c r="I49" s="3" t="s">
        <v>89</v>
      </c>
      <c r="P49">
        <f>SUM(P45:P48)</f>
        <v>1022</v>
      </c>
    </row>
    <row r="51" spans="1:16" x14ac:dyDescent="0.3">
      <c r="B51" t="s">
        <v>573</v>
      </c>
    </row>
    <row r="52" spans="1:16" x14ac:dyDescent="0.3">
      <c r="A52" t="s">
        <v>13</v>
      </c>
      <c r="B52" s="3" t="s">
        <v>567</v>
      </c>
      <c r="C52" s="3">
        <v>2</v>
      </c>
      <c r="D52" s="3">
        <f>32-2</f>
        <v>30</v>
      </c>
      <c r="E52" s="3" t="s">
        <v>614</v>
      </c>
      <c r="F52" s="3" t="s">
        <v>228</v>
      </c>
      <c r="G52" t="s">
        <v>13</v>
      </c>
      <c r="H52" t="s">
        <v>568</v>
      </c>
      <c r="I52" t="s">
        <v>136</v>
      </c>
    </row>
    <row r="53" spans="1:16" x14ac:dyDescent="0.3">
      <c r="A53" t="s">
        <v>348</v>
      </c>
      <c r="G53" t="s">
        <v>133</v>
      </c>
      <c r="H53" t="s">
        <v>569</v>
      </c>
      <c r="I53" t="s">
        <v>103</v>
      </c>
    </row>
    <row r="54" spans="1:16" x14ac:dyDescent="0.3">
      <c r="A54" t="s">
        <v>257</v>
      </c>
      <c r="G54" t="s">
        <v>99</v>
      </c>
      <c r="H54" t="s">
        <v>570</v>
      </c>
      <c r="I54" t="s">
        <v>137</v>
      </c>
    </row>
    <row r="55" spans="1:16" x14ac:dyDescent="0.3">
      <c r="G55" t="s">
        <v>134</v>
      </c>
      <c r="H55" t="s">
        <v>571</v>
      </c>
      <c r="I55" t="s">
        <v>104</v>
      </c>
    </row>
    <row r="56" spans="1:16" x14ac:dyDescent="0.3">
      <c r="G56" t="s">
        <v>135</v>
      </c>
      <c r="H56" t="s">
        <v>572</v>
      </c>
      <c r="I56" t="s">
        <v>107</v>
      </c>
    </row>
    <row r="59" spans="1:16" x14ac:dyDescent="0.3">
      <c r="A59" t="s">
        <v>13</v>
      </c>
      <c r="B59" s="3" t="s">
        <v>567</v>
      </c>
      <c r="C59" s="3">
        <v>3</v>
      </c>
      <c r="D59" s="3">
        <f>32-3</f>
        <v>29</v>
      </c>
      <c r="E59" s="3" t="s">
        <v>117</v>
      </c>
      <c r="F59" s="3" t="s">
        <v>98</v>
      </c>
      <c r="G59" t="s">
        <v>13</v>
      </c>
      <c r="H59" t="s">
        <v>108</v>
      </c>
      <c r="I59" t="s">
        <v>103</v>
      </c>
    </row>
    <row r="60" spans="1:16" x14ac:dyDescent="0.3">
      <c r="G60" t="s">
        <v>99</v>
      </c>
      <c r="H60" t="s">
        <v>109</v>
      </c>
      <c r="I60" t="s">
        <v>104</v>
      </c>
    </row>
    <row r="61" spans="1:16" x14ac:dyDescent="0.3">
      <c r="G61" t="s">
        <v>100</v>
      </c>
      <c r="H61" t="s">
        <v>110</v>
      </c>
      <c r="I61" t="s">
        <v>105</v>
      </c>
    </row>
    <row r="62" spans="1:16" x14ac:dyDescent="0.3">
      <c r="G62" t="s">
        <v>101</v>
      </c>
      <c r="H62" t="s">
        <v>111</v>
      </c>
      <c r="I62" t="s">
        <v>106</v>
      </c>
    </row>
    <row r="63" spans="1:16" x14ac:dyDescent="0.3">
      <c r="G63" t="s">
        <v>102</v>
      </c>
      <c r="H63" t="s">
        <v>112</v>
      </c>
      <c r="I63" t="s">
        <v>107</v>
      </c>
    </row>
    <row r="66" spans="1:14" x14ac:dyDescent="0.3">
      <c r="B66" t="s">
        <v>151</v>
      </c>
    </row>
    <row r="67" spans="1:14" x14ac:dyDescent="0.3">
      <c r="A67">
        <v>13</v>
      </c>
      <c r="B67" s="3">
        <v>12</v>
      </c>
      <c r="C67" s="3">
        <v>11</v>
      </c>
      <c r="D67" s="3">
        <v>10</v>
      </c>
      <c r="E67" s="3">
        <v>9</v>
      </c>
      <c r="F67" s="3"/>
      <c r="G67" s="3">
        <v>8</v>
      </c>
      <c r="H67" s="3">
        <v>7</v>
      </c>
      <c r="I67" s="3">
        <v>6</v>
      </c>
      <c r="J67" s="3">
        <v>5</v>
      </c>
      <c r="K67" s="3">
        <v>4</v>
      </c>
      <c r="L67" s="3">
        <v>3</v>
      </c>
      <c r="M67" s="3">
        <v>2</v>
      </c>
      <c r="N67">
        <v>1</v>
      </c>
    </row>
    <row r="68" spans="1:14" x14ac:dyDescent="0.3">
      <c r="A68">
        <v>4096</v>
      </c>
      <c r="B68" s="3">
        <v>2048</v>
      </c>
      <c r="C68" s="3">
        <v>1024</v>
      </c>
      <c r="D68" s="3">
        <v>512</v>
      </c>
      <c r="E68" s="3">
        <v>256</v>
      </c>
      <c r="F68" s="3"/>
      <c r="G68" s="3">
        <v>128</v>
      </c>
      <c r="H68" s="3">
        <v>64</v>
      </c>
      <c r="I68" s="3">
        <v>32</v>
      </c>
      <c r="J68" s="3">
        <v>16</v>
      </c>
      <c r="K68" s="3">
        <v>8</v>
      </c>
      <c r="L68" s="3">
        <v>4</v>
      </c>
      <c r="M68" s="3">
        <v>2</v>
      </c>
      <c r="N68" s="3">
        <v>1</v>
      </c>
    </row>
    <row r="69" spans="1:14" ht="43.2" x14ac:dyDescent="0.3">
      <c r="A69">
        <v>8192</v>
      </c>
      <c r="B69" s="2" t="s">
        <v>59</v>
      </c>
      <c r="C69" s="2" t="s">
        <v>4</v>
      </c>
      <c r="D69" s="3" t="s">
        <v>114</v>
      </c>
      <c r="E69" s="3" t="s">
        <v>60</v>
      </c>
      <c r="F69" s="3" t="s">
        <v>1</v>
      </c>
      <c r="G69" s="3" t="s">
        <v>61</v>
      </c>
      <c r="H69" s="3" t="s">
        <v>15</v>
      </c>
      <c r="I69" s="3" t="s">
        <v>16</v>
      </c>
    </row>
    <row r="70" spans="1:14" x14ac:dyDescent="0.3">
      <c r="A70" t="s">
        <v>13</v>
      </c>
      <c r="B70" s="3">
        <v>120</v>
      </c>
      <c r="C70" s="3">
        <v>7</v>
      </c>
      <c r="D70" s="3">
        <f>32-C70</f>
        <v>25</v>
      </c>
      <c r="E70" s="26" t="s">
        <v>222</v>
      </c>
      <c r="F70" t="s">
        <v>225</v>
      </c>
      <c r="G70" t="s">
        <v>13</v>
      </c>
      <c r="H70" s="3" t="s">
        <v>162</v>
      </c>
      <c r="I70" s="3" t="s">
        <v>153</v>
      </c>
      <c r="J70">
        <v>126</v>
      </c>
    </row>
    <row r="71" spans="1:14" x14ac:dyDescent="0.3">
      <c r="B71" s="3">
        <v>60</v>
      </c>
      <c r="C71" s="3">
        <v>6</v>
      </c>
      <c r="D71" s="3">
        <f t="shared" ref="D71:D74" si="0">32-C71</f>
        <v>26</v>
      </c>
      <c r="E71" s="26" t="s">
        <v>223</v>
      </c>
      <c r="F71" t="s">
        <v>226</v>
      </c>
      <c r="G71" t="s">
        <v>152</v>
      </c>
      <c r="H71" s="3" t="s">
        <v>161</v>
      </c>
      <c r="I71" s="3" t="s">
        <v>157</v>
      </c>
      <c r="J71">
        <v>62</v>
      </c>
      <c r="K71" s="5"/>
    </row>
    <row r="72" spans="1:14" x14ac:dyDescent="0.3">
      <c r="B72" s="3">
        <v>20</v>
      </c>
      <c r="C72" s="3">
        <v>5</v>
      </c>
      <c r="D72" s="3">
        <f t="shared" si="0"/>
        <v>27</v>
      </c>
      <c r="E72" s="26" t="s">
        <v>224</v>
      </c>
      <c r="F72" t="s">
        <v>227</v>
      </c>
      <c r="G72" s="3" t="s">
        <v>154</v>
      </c>
      <c r="H72" s="3" t="s">
        <v>163</v>
      </c>
      <c r="I72" s="3" t="s">
        <v>158</v>
      </c>
      <c r="J72">
        <v>30</v>
      </c>
      <c r="K72" s="6"/>
    </row>
    <row r="73" spans="1:14" x14ac:dyDescent="0.3">
      <c r="B73" s="3">
        <v>5</v>
      </c>
      <c r="C73" s="3">
        <v>3</v>
      </c>
      <c r="D73" s="3">
        <f t="shared" si="0"/>
        <v>29</v>
      </c>
      <c r="E73" s="26" t="s">
        <v>117</v>
      </c>
      <c r="F73" t="s">
        <v>98</v>
      </c>
      <c r="G73" s="3" t="s">
        <v>155</v>
      </c>
      <c r="H73" s="3" t="s">
        <v>164</v>
      </c>
      <c r="I73" s="3" t="s">
        <v>159</v>
      </c>
      <c r="J73">
        <v>6</v>
      </c>
    </row>
    <row r="74" spans="1:14" x14ac:dyDescent="0.3">
      <c r="B74" s="3">
        <v>2</v>
      </c>
      <c r="C74" s="3">
        <v>2</v>
      </c>
      <c r="D74" s="3">
        <f t="shared" si="0"/>
        <v>30</v>
      </c>
      <c r="E74" s="26" t="s">
        <v>116</v>
      </c>
      <c r="F74" t="s">
        <v>228</v>
      </c>
      <c r="G74" s="3" t="s">
        <v>156</v>
      </c>
      <c r="H74" s="3" t="s">
        <v>165</v>
      </c>
      <c r="I74" s="3" t="s">
        <v>160</v>
      </c>
      <c r="J74">
        <v>2</v>
      </c>
    </row>
    <row r="75" spans="1:14" x14ac:dyDescent="0.3">
      <c r="A75">
        <f>32-13</f>
        <v>19</v>
      </c>
      <c r="G75" s="3" t="s">
        <v>327</v>
      </c>
    </row>
    <row r="76" spans="1:14" ht="15" thickBot="1" x14ac:dyDescent="0.35"/>
    <row r="77" spans="1:14" x14ac:dyDescent="0.3">
      <c r="A77" s="30" t="s">
        <v>3</v>
      </c>
      <c r="B77" s="9">
        <v>1030</v>
      </c>
      <c r="C77" s="3">
        <v>11</v>
      </c>
      <c r="D77" s="3">
        <f>32-C77</f>
        <v>21</v>
      </c>
      <c r="E77" s="3" t="s">
        <v>118</v>
      </c>
      <c r="F77" s="3" t="s">
        <v>256</v>
      </c>
      <c r="G77" s="3" t="s">
        <v>3</v>
      </c>
      <c r="H77" s="3" t="s">
        <v>128</v>
      </c>
      <c r="I77" s="3" t="s">
        <v>123</v>
      </c>
      <c r="J77" s="3">
        <f>8*255</f>
        <v>2040</v>
      </c>
    </row>
    <row r="78" spans="1:14" x14ac:dyDescent="0.3">
      <c r="A78" s="31"/>
      <c r="B78" s="10">
        <v>500</v>
      </c>
      <c r="C78" s="3">
        <v>9</v>
      </c>
      <c r="D78" s="3">
        <f t="shared" ref="D78:D84" si="1">32-C78</f>
        <v>23</v>
      </c>
      <c r="E78" s="3" t="s">
        <v>254</v>
      </c>
      <c r="F78" s="3" t="s">
        <v>258</v>
      </c>
      <c r="G78" s="3" t="s">
        <v>119</v>
      </c>
      <c r="H78" s="3" t="s">
        <v>351</v>
      </c>
      <c r="I78" s="3" t="s">
        <v>260</v>
      </c>
      <c r="J78" s="3"/>
    </row>
    <row r="79" spans="1:14" x14ac:dyDescent="0.3">
      <c r="A79" s="31"/>
      <c r="B79" s="10">
        <v>210</v>
      </c>
      <c r="C79" s="3">
        <v>8</v>
      </c>
      <c r="D79" s="3">
        <f t="shared" si="1"/>
        <v>24</v>
      </c>
      <c r="E79" s="3" t="s">
        <v>255</v>
      </c>
      <c r="F79" t="s">
        <v>257</v>
      </c>
      <c r="G79" s="3" t="s">
        <v>259</v>
      </c>
      <c r="H79" s="3" t="s">
        <v>574</v>
      </c>
      <c r="I79" s="3" t="s">
        <v>262</v>
      </c>
      <c r="J79" s="3"/>
    </row>
    <row r="80" spans="1:14" x14ac:dyDescent="0.3">
      <c r="A80" s="31"/>
      <c r="B80" s="10">
        <v>125</v>
      </c>
      <c r="C80" s="3">
        <v>7</v>
      </c>
      <c r="D80" s="3">
        <f t="shared" si="1"/>
        <v>25</v>
      </c>
      <c r="E80" s="3" t="s">
        <v>222</v>
      </c>
      <c r="F80" t="s">
        <v>225</v>
      </c>
      <c r="G80" s="3" t="s">
        <v>261</v>
      </c>
      <c r="H80" s="3" t="s">
        <v>575</v>
      </c>
      <c r="I80" s="3" t="s">
        <v>265</v>
      </c>
      <c r="J80" s="3"/>
    </row>
    <row r="81" spans="1:18" x14ac:dyDescent="0.3">
      <c r="A81" s="31"/>
      <c r="B81" s="10">
        <v>64</v>
      </c>
      <c r="C81" s="3">
        <v>7</v>
      </c>
      <c r="D81" s="3">
        <f t="shared" si="1"/>
        <v>25</v>
      </c>
      <c r="E81" s="3" t="s">
        <v>222</v>
      </c>
      <c r="F81" t="s">
        <v>225</v>
      </c>
      <c r="G81" s="3" t="s">
        <v>264</v>
      </c>
      <c r="H81" s="3" t="s">
        <v>615</v>
      </c>
      <c r="I81" s="3" t="s">
        <v>268</v>
      </c>
      <c r="J81" s="3"/>
    </row>
    <row r="82" spans="1:18" x14ac:dyDescent="0.3">
      <c r="A82" s="31"/>
      <c r="B82" s="10">
        <v>15</v>
      </c>
      <c r="C82" s="3">
        <v>5</v>
      </c>
      <c r="D82" s="3">
        <f t="shared" si="1"/>
        <v>27</v>
      </c>
      <c r="E82" s="3" t="s">
        <v>224</v>
      </c>
      <c r="F82" t="s">
        <v>227</v>
      </c>
      <c r="G82" s="3" t="s">
        <v>267</v>
      </c>
      <c r="H82" s="3" t="s">
        <v>355</v>
      </c>
      <c r="I82" s="3" t="s">
        <v>272</v>
      </c>
      <c r="J82" s="3"/>
    </row>
    <row r="83" spans="1:18" x14ac:dyDescent="0.3">
      <c r="A83" s="31"/>
      <c r="B83" s="10">
        <v>5</v>
      </c>
      <c r="C83" s="3">
        <v>3</v>
      </c>
      <c r="D83" s="3">
        <f t="shared" si="1"/>
        <v>29</v>
      </c>
      <c r="E83" s="3" t="s">
        <v>117</v>
      </c>
      <c r="F83" t="s">
        <v>98</v>
      </c>
      <c r="G83" s="3" t="s">
        <v>270</v>
      </c>
      <c r="H83" s="3" t="s">
        <v>356</v>
      </c>
      <c r="I83" s="3" t="s">
        <v>273</v>
      </c>
      <c r="J83" s="3"/>
    </row>
    <row r="84" spans="1:18" ht="15" thickBot="1" x14ac:dyDescent="0.35">
      <c r="A84" s="32"/>
      <c r="B84" s="11">
        <v>2</v>
      </c>
      <c r="C84" s="3">
        <v>2</v>
      </c>
      <c r="D84" s="3">
        <f t="shared" si="1"/>
        <v>30</v>
      </c>
      <c r="E84" s="3" t="s">
        <v>116</v>
      </c>
      <c r="F84" t="s">
        <v>228</v>
      </c>
      <c r="G84" s="3" t="s">
        <v>271</v>
      </c>
      <c r="H84" s="3" t="s">
        <v>357</v>
      </c>
      <c r="I84" s="3" t="s">
        <v>274</v>
      </c>
      <c r="J84" s="3"/>
    </row>
    <row r="85" spans="1:18" x14ac:dyDescent="0.3">
      <c r="G85" s="3" t="s">
        <v>352</v>
      </c>
    </row>
    <row r="87" spans="1:18" ht="15" thickBot="1" x14ac:dyDescent="0.35"/>
    <row r="88" spans="1:18" x14ac:dyDescent="0.3">
      <c r="A88" s="30" t="s">
        <v>547</v>
      </c>
      <c r="B88" s="9">
        <v>1000</v>
      </c>
      <c r="C88">
        <v>10</v>
      </c>
      <c r="D88" s="3">
        <f t="shared" ref="D88:D97" si="2">32-C88</f>
        <v>22</v>
      </c>
      <c r="E88" s="3" t="s">
        <v>115</v>
      </c>
      <c r="F88" t="s">
        <v>82</v>
      </c>
      <c r="G88" s="3" t="s">
        <v>547</v>
      </c>
      <c r="H88" s="3" t="s">
        <v>595</v>
      </c>
      <c r="I88" s="3" t="s">
        <v>586</v>
      </c>
      <c r="Q88">
        <v>14</v>
      </c>
    </row>
    <row r="89" spans="1:18" x14ac:dyDescent="0.3">
      <c r="A89" s="31"/>
      <c r="B89" s="10">
        <v>200</v>
      </c>
      <c r="C89">
        <v>8</v>
      </c>
      <c r="D89" s="3">
        <f t="shared" si="2"/>
        <v>24</v>
      </c>
      <c r="E89" s="3" t="s">
        <v>255</v>
      </c>
      <c r="F89" t="s">
        <v>257</v>
      </c>
      <c r="G89" s="3" t="s">
        <v>576</v>
      </c>
      <c r="H89" s="3" t="s">
        <v>596</v>
      </c>
      <c r="I89" s="3" t="s">
        <v>587</v>
      </c>
      <c r="Q89">
        <v>35</v>
      </c>
      <c r="R89">
        <v>58</v>
      </c>
    </row>
    <row r="90" spans="1:18" x14ac:dyDescent="0.3">
      <c r="A90" s="31"/>
      <c r="B90" s="10">
        <v>60</v>
      </c>
      <c r="C90">
        <v>6</v>
      </c>
      <c r="D90" s="3">
        <f t="shared" si="2"/>
        <v>26</v>
      </c>
      <c r="E90" s="3" t="s">
        <v>223</v>
      </c>
      <c r="F90" s="3" t="s">
        <v>226</v>
      </c>
      <c r="G90" s="3" t="s">
        <v>577</v>
      </c>
      <c r="H90" s="3" t="s">
        <v>597</v>
      </c>
      <c r="I90" s="3" t="s">
        <v>588</v>
      </c>
      <c r="Q90">
        <v>76</v>
      </c>
    </row>
    <row r="91" spans="1:18" x14ac:dyDescent="0.3">
      <c r="A91" s="31"/>
      <c r="B91" s="10">
        <v>10</v>
      </c>
      <c r="C91">
        <v>4</v>
      </c>
      <c r="D91" s="3">
        <f t="shared" si="2"/>
        <v>28</v>
      </c>
      <c r="E91" s="3" t="s">
        <v>448</v>
      </c>
      <c r="F91" s="3" t="s">
        <v>245</v>
      </c>
      <c r="G91" s="3" t="s">
        <v>578</v>
      </c>
      <c r="H91" s="3" t="s">
        <v>605</v>
      </c>
      <c r="I91" s="3" t="s">
        <v>604</v>
      </c>
    </row>
    <row r="92" spans="1:18" ht="15" thickBot="1" x14ac:dyDescent="0.35">
      <c r="A92" s="32"/>
      <c r="B92" s="11">
        <v>5</v>
      </c>
      <c r="C92">
        <v>3</v>
      </c>
      <c r="D92" s="3">
        <f t="shared" si="2"/>
        <v>29</v>
      </c>
      <c r="E92" s="3" t="s">
        <v>117</v>
      </c>
      <c r="F92" s="3" t="s">
        <v>98</v>
      </c>
      <c r="G92" s="3" t="s">
        <v>579</v>
      </c>
      <c r="H92" s="3" t="s">
        <v>598</v>
      </c>
      <c r="I92" s="3" t="s">
        <v>589</v>
      </c>
    </row>
    <row r="93" spans="1:18" x14ac:dyDescent="0.3">
      <c r="B93" s="28">
        <v>2</v>
      </c>
      <c r="C93">
        <v>2</v>
      </c>
      <c r="D93" s="3">
        <f t="shared" si="2"/>
        <v>30</v>
      </c>
      <c r="E93" s="3" t="s">
        <v>116</v>
      </c>
      <c r="F93" s="3" t="s">
        <v>228</v>
      </c>
      <c r="G93" s="3" t="s">
        <v>580</v>
      </c>
      <c r="H93" s="3" t="s">
        <v>599</v>
      </c>
      <c r="I93" s="3" t="s">
        <v>590</v>
      </c>
    </row>
    <row r="94" spans="1:18" x14ac:dyDescent="0.3">
      <c r="B94" s="10">
        <v>2</v>
      </c>
      <c r="C94">
        <v>2</v>
      </c>
      <c r="D94" s="3">
        <f t="shared" si="2"/>
        <v>30</v>
      </c>
      <c r="E94" s="3" t="s">
        <v>116</v>
      </c>
      <c r="F94" s="3" t="s">
        <v>228</v>
      </c>
      <c r="G94" s="3" t="s">
        <v>581</v>
      </c>
      <c r="H94" s="3" t="s">
        <v>600</v>
      </c>
      <c r="I94" s="3" t="s">
        <v>591</v>
      </c>
    </row>
    <row r="95" spans="1:18" x14ac:dyDescent="0.3">
      <c r="B95" s="10">
        <v>2</v>
      </c>
      <c r="C95">
        <v>2</v>
      </c>
      <c r="D95" s="3">
        <f t="shared" si="2"/>
        <v>30</v>
      </c>
      <c r="E95" s="3" t="s">
        <v>116</v>
      </c>
      <c r="F95" s="3" t="s">
        <v>228</v>
      </c>
      <c r="G95" s="3" t="s">
        <v>582</v>
      </c>
      <c r="H95" s="3" t="s">
        <v>601</v>
      </c>
      <c r="I95" s="3" t="s">
        <v>592</v>
      </c>
    </row>
    <row r="96" spans="1:18" x14ac:dyDescent="0.3">
      <c r="B96" s="10">
        <v>2</v>
      </c>
      <c r="C96">
        <v>2</v>
      </c>
      <c r="D96" s="3">
        <f t="shared" si="2"/>
        <v>30</v>
      </c>
      <c r="E96" s="3" t="s">
        <v>116</v>
      </c>
      <c r="F96" s="3" t="s">
        <v>228</v>
      </c>
      <c r="G96" s="3" t="s">
        <v>583</v>
      </c>
      <c r="H96" s="3" t="s">
        <v>602</v>
      </c>
      <c r="I96" s="3" t="s">
        <v>593</v>
      </c>
    </row>
    <row r="97" spans="2:9" x14ac:dyDescent="0.3">
      <c r="B97" s="10">
        <v>2</v>
      </c>
      <c r="C97">
        <v>2</v>
      </c>
      <c r="D97" s="3">
        <f t="shared" si="2"/>
        <v>30</v>
      </c>
      <c r="E97" s="3" t="s">
        <v>116</v>
      </c>
      <c r="F97" s="3" t="s">
        <v>228</v>
      </c>
      <c r="G97" s="3" t="s">
        <v>584</v>
      </c>
      <c r="H97" s="3" t="s">
        <v>603</v>
      </c>
      <c r="I97" s="3" t="s">
        <v>594</v>
      </c>
    </row>
    <row r="98" spans="2:9" x14ac:dyDescent="0.3">
      <c r="G98" s="3" t="s">
        <v>585</v>
      </c>
    </row>
    <row r="101" spans="2:9" x14ac:dyDescent="0.3">
      <c r="C101" s="27" t="s">
        <v>5</v>
      </c>
      <c r="D101" s="27">
        <v>2</v>
      </c>
    </row>
    <row r="102" spans="2:9" x14ac:dyDescent="0.3">
      <c r="C102" s="27" t="s">
        <v>6</v>
      </c>
      <c r="D102" s="27">
        <v>4</v>
      </c>
    </row>
    <row r="103" spans="2:9" x14ac:dyDescent="0.3">
      <c r="C103" s="27" t="s">
        <v>7</v>
      </c>
      <c r="D103" s="27">
        <v>8</v>
      </c>
    </row>
    <row r="104" spans="2:9" x14ac:dyDescent="0.3">
      <c r="C104" s="27" t="s">
        <v>8</v>
      </c>
      <c r="D104" s="27">
        <v>16</v>
      </c>
    </row>
    <row r="105" spans="2:9" x14ac:dyDescent="0.3">
      <c r="C105" s="27" t="s">
        <v>9</v>
      </c>
      <c r="D105" s="27">
        <v>32</v>
      </c>
    </row>
    <row r="106" spans="2:9" x14ac:dyDescent="0.3">
      <c r="C106" s="27" t="s">
        <v>10</v>
      </c>
      <c r="D106" s="27">
        <v>64</v>
      </c>
    </row>
    <row r="107" spans="2:9" x14ac:dyDescent="0.3">
      <c r="C107" s="27" t="s">
        <v>11</v>
      </c>
      <c r="D107" s="27">
        <v>128</v>
      </c>
    </row>
    <row r="108" spans="2:9" x14ac:dyDescent="0.3">
      <c r="C108" s="27" t="s">
        <v>57</v>
      </c>
      <c r="D108" s="27">
        <v>256</v>
      </c>
    </row>
    <row r="109" spans="2:9" x14ac:dyDescent="0.3">
      <c r="C109" s="27" t="s">
        <v>58</v>
      </c>
      <c r="D109" s="27">
        <v>512</v>
      </c>
    </row>
    <row r="110" spans="2:9" x14ac:dyDescent="0.3">
      <c r="C110" s="27" t="s">
        <v>372</v>
      </c>
      <c r="D110" s="27">
        <v>1024</v>
      </c>
    </row>
    <row r="111" spans="2:9" x14ac:dyDescent="0.3">
      <c r="C111" s="27" t="s">
        <v>373</v>
      </c>
      <c r="D111" s="27">
        <v>2048</v>
      </c>
    </row>
    <row r="113" spans="2:2" x14ac:dyDescent="0.3">
      <c r="B113" s="5"/>
    </row>
    <row r="140" spans="2:2" x14ac:dyDescent="0.3">
      <c r="B140" s="5"/>
    </row>
    <row r="182" spans="2:3" x14ac:dyDescent="0.3">
      <c r="B182" t="s">
        <v>183</v>
      </c>
    </row>
    <row r="183" spans="2:3" x14ac:dyDescent="0.3">
      <c r="B183" t="s">
        <v>184</v>
      </c>
    </row>
    <row r="185" spans="2:3" x14ac:dyDescent="0.3">
      <c r="B185">
        <v>0</v>
      </c>
    </row>
    <row r="186" spans="2:3" x14ac:dyDescent="0.3">
      <c r="B186">
        <v>32</v>
      </c>
    </row>
    <row r="187" spans="2:3" x14ac:dyDescent="0.3">
      <c r="B187">
        <v>64</v>
      </c>
      <c r="C187" t="s">
        <v>185</v>
      </c>
    </row>
    <row r="188" spans="2:3" x14ac:dyDescent="0.3">
      <c r="B188">
        <v>96</v>
      </c>
    </row>
    <row r="212" spans="1:6" x14ac:dyDescent="0.3">
      <c r="A212" t="s">
        <v>178</v>
      </c>
      <c r="B212" t="s">
        <v>328</v>
      </c>
      <c r="D212" t="s">
        <v>329</v>
      </c>
      <c r="F212" t="s">
        <v>331</v>
      </c>
    </row>
    <row r="213" spans="1:6" x14ac:dyDescent="0.3">
      <c r="A213" s="5" t="s">
        <v>49</v>
      </c>
      <c r="D213" t="s">
        <v>330</v>
      </c>
      <c r="F213" t="s">
        <v>332</v>
      </c>
    </row>
    <row r="215" spans="1:6" x14ac:dyDescent="0.3">
      <c r="D215" t="s">
        <v>239</v>
      </c>
      <c r="F215" t="s">
        <v>334</v>
      </c>
    </row>
    <row r="216" spans="1:6" x14ac:dyDescent="0.3">
      <c r="D216" t="s">
        <v>333</v>
      </c>
      <c r="F216">
        <v>0.20699999999999999</v>
      </c>
    </row>
    <row r="234" spans="1:1" x14ac:dyDescent="0.3">
      <c r="A234" t="s">
        <v>335</v>
      </c>
    </row>
  </sheetData>
  <mergeCells count="2">
    <mergeCell ref="A77:A84"/>
    <mergeCell ref="A88:A9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48576"/>
  <sheetViews>
    <sheetView topLeftCell="A74" zoomScale="101" workbookViewId="0">
      <pane xSplit="1" topLeftCell="B1" activePane="topRight" state="frozen"/>
      <selection pane="topRight" activeCell="A106" sqref="A106"/>
    </sheetView>
  </sheetViews>
  <sheetFormatPr defaultRowHeight="14.4" x14ac:dyDescent="0.3"/>
  <cols>
    <col min="1" max="1" width="12.33203125" bestFit="1" customWidth="1"/>
    <col min="2" max="2" width="10.44140625" customWidth="1"/>
    <col min="3" max="3" width="8.109375" bestFit="1" customWidth="1"/>
    <col min="4" max="4" width="14.88671875" bestFit="1" customWidth="1"/>
    <col min="5" max="5" width="16.109375" bestFit="1" customWidth="1"/>
    <col min="6" max="6" width="14.88671875" bestFit="1" customWidth="1"/>
    <col min="7" max="7" width="12.5546875" customWidth="1"/>
    <col min="8" max="8" width="26.5546875" bestFit="1" customWidth="1"/>
    <col min="9" max="9" width="13.88671875" bestFit="1" customWidth="1"/>
    <col min="11" max="11" width="10.6640625" customWidth="1"/>
    <col min="12" max="12" width="15.33203125" bestFit="1" customWidth="1"/>
  </cols>
  <sheetData>
    <row r="1" spans="1:12" x14ac:dyDescent="0.3">
      <c r="A1" t="s">
        <v>1</v>
      </c>
      <c r="B1" s="3">
        <v>128</v>
      </c>
      <c r="C1" s="3">
        <v>192</v>
      </c>
      <c r="D1" s="3">
        <v>224</v>
      </c>
      <c r="E1" s="3">
        <v>240</v>
      </c>
      <c r="F1" s="3">
        <v>248</v>
      </c>
      <c r="G1" s="3">
        <v>252</v>
      </c>
      <c r="H1" s="3">
        <v>254</v>
      </c>
      <c r="I1" s="3">
        <v>255</v>
      </c>
    </row>
    <row r="2" spans="1:12" x14ac:dyDescent="0.3">
      <c r="A2" t="s">
        <v>63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</row>
    <row r="3" spans="1:12" x14ac:dyDescent="0.3">
      <c r="A3" t="s">
        <v>297</v>
      </c>
    </row>
    <row r="4" spans="1:12" x14ac:dyDescent="0.3">
      <c r="A4" t="s">
        <v>64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3" t="s">
        <v>31</v>
      </c>
      <c r="I4" s="3" t="s">
        <v>32</v>
      </c>
    </row>
    <row r="5" spans="1:12" x14ac:dyDescent="0.3">
      <c r="A5" t="s">
        <v>65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  <c r="I5" s="3" t="s">
        <v>40</v>
      </c>
    </row>
    <row r="6" spans="1:12" x14ac:dyDescent="0.3">
      <c r="A6" t="s">
        <v>66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47</v>
      </c>
      <c r="I6" s="3" t="s">
        <v>48</v>
      </c>
    </row>
    <row r="7" spans="1:12" x14ac:dyDescent="0.3">
      <c r="A7" t="s">
        <v>67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97</v>
      </c>
      <c r="G7" s="3" t="s">
        <v>53</v>
      </c>
      <c r="H7" s="3" t="s">
        <v>54</v>
      </c>
      <c r="I7" s="3" t="s">
        <v>55</v>
      </c>
    </row>
    <row r="9" spans="1:12" x14ac:dyDescent="0.3">
      <c r="B9">
        <v>1</v>
      </c>
      <c r="C9">
        <v>2</v>
      </c>
      <c r="D9">
        <v>4</v>
      </c>
      <c r="E9">
        <v>8</v>
      </c>
      <c r="F9">
        <v>16</v>
      </c>
      <c r="G9">
        <v>32</v>
      </c>
      <c r="H9">
        <v>64</v>
      </c>
      <c r="I9">
        <v>128</v>
      </c>
    </row>
    <row r="10" spans="1:12" x14ac:dyDescent="0.3"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</row>
    <row r="11" spans="1:12" ht="43.2" x14ac:dyDescent="0.3">
      <c r="A11" s="3" t="s">
        <v>14</v>
      </c>
      <c r="B11" s="2" t="s">
        <v>0</v>
      </c>
      <c r="C11" s="2" t="s">
        <v>4</v>
      </c>
      <c r="D11" s="3" t="s">
        <v>1</v>
      </c>
      <c r="E11" s="3" t="s">
        <v>56</v>
      </c>
      <c r="F11" s="2" t="s">
        <v>60</v>
      </c>
      <c r="G11" s="3" t="s">
        <v>61</v>
      </c>
      <c r="H11" s="3" t="s">
        <v>15</v>
      </c>
      <c r="I11" s="3" t="s">
        <v>16</v>
      </c>
    </row>
    <row r="12" spans="1:12" x14ac:dyDescent="0.3">
      <c r="A12" s="1" t="s">
        <v>3</v>
      </c>
      <c r="B12" s="3">
        <v>100</v>
      </c>
      <c r="C12">
        <v>7</v>
      </c>
      <c r="D12" t="s">
        <v>62</v>
      </c>
      <c r="E12" t="s">
        <v>191</v>
      </c>
      <c r="F12" t="s">
        <v>192</v>
      </c>
      <c r="G12" s="4" t="s">
        <v>3</v>
      </c>
      <c r="H12" s="4" t="s">
        <v>195</v>
      </c>
      <c r="I12" s="4" t="s">
        <v>72</v>
      </c>
    </row>
    <row r="13" spans="1:12" x14ac:dyDescent="0.3">
      <c r="A13" s="1" t="s">
        <v>186</v>
      </c>
      <c r="B13" s="3"/>
      <c r="G13" s="4" t="s">
        <v>68</v>
      </c>
      <c r="H13" s="4" t="s">
        <v>196</v>
      </c>
      <c r="I13" s="4" t="s">
        <v>74</v>
      </c>
    </row>
    <row r="14" spans="1:12" x14ac:dyDescent="0.3">
      <c r="A14" s="1" t="s">
        <v>187</v>
      </c>
      <c r="B14" s="3"/>
      <c r="G14" s="3" t="s">
        <v>69</v>
      </c>
      <c r="H14" s="3" t="s">
        <v>197</v>
      </c>
      <c r="I14" s="3" t="s">
        <v>75</v>
      </c>
      <c r="K14" s="3"/>
      <c r="L14" s="3"/>
    </row>
    <row r="15" spans="1:12" x14ac:dyDescent="0.3">
      <c r="A15" s="1"/>
      <c r="B15" s="3"/>
      <c r="G15" s="4" t="s">
        <v>70</v>
      </c>
      <c r="H15" s="4" t="s">
        <v>198</v>
      </c>
      <c r="I15" s="4" t="s">
        <v>76</v>
      </c>
      <c r="K15" s="4"/>
      <c r="L15" s="3"/>
    </row>
    <row r="16" spans="1:12" x14ac:dyDescent="0.3">
      <c r="A16" s="1"/>
      <c r="B16" s="3"/>
      <c r="G16" s="4" t="s">
        <v>193</v>
      </c>
      <c r="H16" s="4" t="s">
        <v>199</v>
      </c>
      <c r="I16" s="4" t="s">
        <v>194</v>
      </c>
      <c r="L16" s="4"/>
    </row>
    <row r="17" spans="1:13" x14ac:dyDescent="0.3">
      <c r="A17" s="1"/>
      <c r="B17" s="3"/>
      <c r="G17" s="4" t="s">
        <v>71</v>
      </c>
      <c r="H17" s="4" t="s">
        <v>200</v>
      </c>
      <c r="I17" s="4" t="s">
        <v>77</v>
      </c>
    </row>
    <row r="18" spans="1:13" x14ac:dyDescent="0.3">
      <c r="A18" t="s">
        <v>12</v>
      </c>
      <c r="B18" s="3">
        <v>50</v>
      </c>
      <c r="C18">
        <v>6</v>
      </c>
      <c r="D18" t="s">
        <v>82</v>
      </c>
      <c r="E18" t="s">
        <v>201</v>
      </c>
      <c r="F18" t="s">
        <v>202</v>
      </c>
      <c r="G18" t="s">
        <v>12</v>
      </c>
      <c r="H18" t="s">
        <v>203</v>
      </c>
      <c r="I18" t="s">
        <v>86</v>
      </c>
    </row>
    <row r="19" spans="1:13" x14ac:dyDescent="0.3">
      <c r="A19" t="s">
        <v>2</v>
      </c>
      <c r="B19" s="3"/>
      <c r="G19" t="s">
        <v>83</v>
      </c>
      <c r="H19" t="s">
        <v>204</v>
      </c>
      <c r="I19" t="s">
        <v>87</v>
      </c>
    </row>
    <row r="20" spans="1:13" x14ac:dyDescent="0.3">
      <c r="A20" s="1" t="s">
        <v>188</v>
      </c>
      <c r="B20" s="3"/>
      <c r="G20" t="s">
        <v>84</v>
      </c>
      <c r="H20" t="s">
        <v>205</v>
      </c>
      <c r="I20" t="s">
        <v>91</v>
      </c>
    </row>
    <row r="21" spans="1:13" x14ac:dyDescent="0.3">
      <c r="B21" s="3"/>
      <c r="G21" t="s">
        <v>90</v>
      </c>
      <c r="H21" t="s">
        <v>206</v>
      </c>
      <c r="I21" t="s">
        <v>88</v>
      </c>
    </row>
    <row r="22" spans="1:13" x14ac:dyDescent="0.3">
      <c r="B22" s="3"/>
      <c r="G22" t="s">
        <v>85</v>
      </c>
      <c r="H22" t="s">
        <v>207</v>
      </c>
      <c r="I22" t="s">
        <v>89</v>
      </c>
    </row>
    <row r="23" spans="1:13" x14ac:dyDescent="0.3">
      <c r="B23" s="3"/>
    </row>
    <row r="24" spans="1:13" x14ac:dyDescent="0.3">
      <c r="A24" t="s">
        <v>13</v>
      </c>
      <c r="B24" s="3">
        <v>20</v>
      </c>
      <c r="C24">
        <v>5</v>
      </c>
      <c r="D24" t="s">
        <v>98</v>
      </c>
      <c r="E24" t="s">
        <v>208</v>
      </c>
      <c r="F24" t="s">
        <v>117</v>
      </c>
      <c r="G24" t="s">
        <v>13</v>
      </c>
      <c r="H24" t="s">
        <v>147</v>
      </c>
      <c r="I24" t="s">
        <v>103</v>
      </c>
    </row>
    <row r="25" spans="1:13" x14ac:dyDescent="0.3">
      <c r="A25" t="s">
        <v>189</v>
      </c>
      <c r="G25" t="s">
        <v>99</v>
      </c>
      <c r="H25" t="s">
        <v>148</v>
      </c>
      <c r="I25" t="s">
        <v>104</v>
      </c>
    </row>
    <row r="26" spans="1:13" x14ac:dyDescent="0.3">
      <c r="A26" s="1" t="s">
        <v>190</v>
      </c>
      <c r="G26" t="s">
        <v>100</v>
      </c>
      <c r="H26" t="s">
        <v>149</v>
      </c>
      <c r="I26" t="s">
        <v>105</v>
      </c>
    </row>
    <row r="27" spans="1:13" x14ac:dyDescent="0.3">
      <c r="G27" t="s">
        <v>101</v>
      </c>
      <c r="H27" t="s">
        <v>150</v>
      </c>
      <c r="I27" t="s">
        <v>106</v>
      </c>
    </row>
    <row r="28" spans="1:13" x14ac:dyDescent="0.3">
      <c r="G28" t="s">
        <v>102</v>
      </c>
      <c r="H28" t="s">
        <v>146</v>
      </c>
      <c r="I28" t="s">
        <v>107</v>
      </c>
    </row>
    <row r="32" spans="1:13" x14ac:dyDescent="0.3">
      <c r="B32">
        <v>0</v>
      </c>
      <c r="C32">
        <v>1</v>
      </c>
      <c r="D32">
        <v>2</v>
      </c>
      <c r="E32">
        <v>3</v>
      </c>
      <c r="F32">
        <v>4</v>
      </c>
      <c r="G32">
        <v>5</v>
      </c>
      <c r="H32">
        <v>6</v>
      </c>
      <c r="I32">
        <v>7</v>
      </c>
      <c r="J32">
        <v>8</v>
      </c>
      <c r="K32">
        <v>9</v>
      </c>
      <c r="L32">
        <v>10</v>
      </c>
      <c r="M32">
        <v>11</v>
      </c>
    </row>
    <row r="33" spans="1:13" x14ac:dyDescent="0.3">
      <c r="B33">
        <v>1</v>
      </c>
      <c r="C33">
        <v>2</v>
      </c>
      <c r="D33">
        <v>4</v>
      </c>
      <c r="E33">
        <v>8</v>
      </c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  <c r="M33">
        <v>2048</v>
      </c>
    </row>
    <row r="34" spans="1:13" ht="43.2" x14ac:dyDescent="0.3">
      <c r="B34" s="2" t="s">
        <v>59</v>
      </c>
      <c r="C34" s="2" t="s">
        <v>4</v>
      </c>
      <c r="D34" s="3" t="s">
        <v>114</v>
      </c>
      <c r="E34" s="3" t="s">
        <v>60</v>
      </c>
      <c r="F34" s="3"/>
      <c r="G34" s="3" t="s">
        <v>61</v>
      </c>
      <c r="H34" s="3" t="s">
        <v>15</v>
      </c>
      <c r="I34" s="3" t="s">
        <v>16</v>
      </c>
    </row>
    <row r="35" spans="1:13" x14ac:dyDescent="0.3">
      <c r="A35" s="1" t="s">
        <v>3</v>
      </c>
      <c r="B35" s="3">
        <v>2000</v>
      </c>
      <c r="C35">
        <v>11</v>
      </c>
      <c r="D35" t="s">
        <v>209</v>
      </c>
      <c r="E35" t="s">
        <v>118</v>
      </c>
      <c r="G35" s="1" t="s">
        <v>3</v>
      </c>
      <c r="H35" s="1" t="s">
        <v>212</v>
      </c>
      <c r="I35" s="1" t="s">
        <v>123</v>
      </c>
      <c r="K35" s="1"/>
    </row>
    <row r="36" spans="1:13" x14ac:dyDescent="0.3">
      <c r="G36" s="1" t="s">
        <v>119</v>
      </c>
      <c r="H36" s="1" t="s">
        <v>213</v>
      </c>
      <c r="I36" s="1" t="s">
        <v>124</v>
      </c>
    </row>
    <row r="37" spans="1:13" x14ac:dyDescent="0.3">
      <c r="D37">
        <f>8+11</f>
        <v>19</v>
      </c>
      <c r="G37" s="1" t="s">
        <v>120</v>
      </c>
      <c r="H37" s="1" t="s">
        <v>214</v>
      </c>
      <c r="I37" s="1" t="s">
        <v>125</v>
      </c>
      <c r="K37" s="1" t="s">
        <v>120</v>
      </c>
    </row>
    <row r="38" spans="1:13" x14ac:dyDescent="0.3">
      <c r="G38" s="1" t="s">
        <v>121</v>
      </c>
      <c r="H38" s="1" t="s">
        <v>215</v>
      </c>
      <c r="I38" s="1" t="s">
        <v>126</v>
      </c>
      <c r="K38" s="8" t="s">
        <v>236</v>
      </c>
    </row>
    <row r="39" spans="1:13" x14ac:dyDescent="0.3">
      <c r="G39" s="1" t="s">
        <v>122</v>
      </c>
      <c r="H39" s="1" t="s">
        <v>216</v>
      </c>
      <c r="I39" s="1" t="s">
        <v>127</v>
      </c>
      <c r="J39" s="1" t="s">
        <v>234</v>
      </c>
      <c r="K39" s="8" t="s">
        <v>235</v>
      </c>
    </row>
    <row r="41" spans="1:13" x14ac:dyDescent="0.3">
      <c r="A41" t="s">
        <v>12</v>
      </c>
      <c r="B41" s="3">
        <v>700</v>
      </c>
      <c r="C41">
        <v>10</v>
      </c>
      <c r="D41" t="s">
        <v>211</v>
      </c>
      <c r="E41" t="s">
        <v>115</v>
      </c>
      <c r="G41" t="s">
        <v>12</v>
      </c>
      <c r="H41" t="s">
        <v>203</v>
      </c>
      <c r="I41" t="s">
        <v>86</v>
      </c>
      <c r="K41">
        <v>16</v>
      </c>
    </row>
    <row r="42" spans="1:13" x14ac:dyDescent="0.3">
      <c r="G42" t="s">
        <v>83</v>
      </c>
      <c r="H42" t="s">
        <v>204</v>
      </c>
      <c r="I42" t="s">
        <v>87</v>
      </c>
      <c r="K42">
        <v>1</v>
      </c>
    </row>
    <row r="43" spans="1:13" x14ac:dyDescent="0.3">
      <c r="G43" t="s">
        <v>84</v>
      </c>
      <c r="H43" t="s">
        <v>205</v>
      </c>
      <c r="I43" t="s">
        <v>91</v>
      </c>
      <c r="K43">
        <v>2</v>
      </c>
    </row>
    <row r="44" spans="1:13" x14ac:dyDescent="0.3">
      <c r="G44" t="s">
        <v>90</v>
      </c>
      <c r="H44" t="s">
        <v>206</v>
      </c>
      <c r="I44" t="s">
        <v>88</v>
      </c>
      <c r="K44">
        <v>4</v>
      </c>
    </row>
    <row r="45" spans="1:13" x14ac:dyDescent="0.3">
      <c r="G45" t="s">
        <v>85</v>
      </c>
      <c r="H45" t="s">
        <v>207</v>
      </c>
      <c r="I45" t="s">
        <v>89</v>
      </c>
      <c r="K45">
        <f>SUM(K41:K44)</f>
        <v>23</v>
      </c>
    </row>
    <row r="47" spans="1:13" x14ac:dyDescent="0.3">
      <c r="B47" t="s">
        <v>144</v>
      </c>
    </row>
    <row r="48" spans="1:13" x14ac:dyDescent="0.3">
      <c r="A48" t="s">
        <v>13</v>
      </c>
      <c r="B48" s="3" t="s">
        <v>143</v>
      </c>
      <c r="C48">
        <v>2</v>
      </c>
      <c r="D48" t="s">
        <v>210</v>
      </c>
      <c r="E48" t="s">
        <v>116</v>
      </c>
      <c r="G48" t="s">
        <v>13</v>
      </c>
      <c r="H48" t="s">
        <v>217</v>
      </c>
      <c r="I48" t="s">
        <v>136</v>
      </c>
    </row>
    <row r="49" spans="1:18" x14ac:dyDescent="0.3">
      <c r="G49" t="s">
        <v>133</v>
      </c>
      <c r="H49" t="s">
        <v>218</v>
      </c>
      <c r="I49" t="s">
        <v>103</v>
      </c>
    </row>
    <row r="50" spans="1:18" x14ac:dyDescent="0.3">
      <c r="G50" t="s">
        <v>99</v>
      </c>
      <c r="H50" t="s">
        <v>219</v>
      </c>
      <c r="I50" t="s">
        <v>137</v>
      </c>
    </row>
    <row r="51" spans="1:18" x14ac:dyDescent="0.3">
      <c r="G51" t="s">
        <v>134</v>
      </c>
      <c r="H51" t="s">
        <v>220</v>
      </c>
      <c r="I51" t="s">
        <v>104</v>
      </c>
    </row>
    <row r="52" spans="1:18" x14ac:dyDescent="0.3">
      <c r="G52" t="s">
        <v>135</v>
      </c>
      <c r="H52" t="s">
        <v>221</v>
      </c>
      <c r="I52" t="s">
        <v>107</v>
      </c>
    </row>
    <row r="54" spans="1:18" x14ac:dyDescent="0.3">
      <c r="B54" t="s">
        <v>145</v>
      </c>
    </row>
    <row r="55" spans="1:18" x14ac:dyDescent="0.3">
      <c r="A55" t="s">
        <v>13</v>
      </c>
      <c r="B55" s="3" t="s">
        <v>143</v>
      </c>
      <c r="C55" s="3">
        <v>3</v>
      </c>
      <c r="D55" s="3">
        <f>32-C55</f>
        <v>29</v>
      </c>
      <c r="E55" s="3" t="s">
        <v>117</v>
      </c>
      <c r="F55" s="3"/>
      <c r="G55" t="s">
        <v>13</v>
      </c>
      <c r="H55" s="3" t="s">
        <v>147</v>
      </c>
      <c r="I55" s="3" t="s">
        <v>103</v>
      </c>
    </row>
    <row r="56" spans="1:18" x14ac:dyDescent="0.3">
      <c r="G56" t="s">
        <v>99</v>
      </c>
      <c r="H56" s="3" t="s">
        <v>148</v>
      </c>
      <c r="I56" s="3" t="s">
        <v>104</v>
      </c>
    </row>
    <row r="57" spans="1:18" x14ac:dyDescent="0.3">
      <c r="G57" t="s">
        <v>100</v>
      </c>
      <c r="H57" s="3" t="s">
        <v>149</v>
      </c>
      <c r="I57" s="3" t="s">
        <v>105</v>
      </c>
    </row>
    <row r="58" spans="1:18" x14ac:dyDescent="0.3">
      <c r="G58" t="s">
        <v>101</v>
      </c>
      <c r="H58" s="3" t="s">
        <v>150</v>
      </c>
      <c r="I58" s="3" t="s">
        <v>106</v>
      </c>
    </row>
    <row r="59" spans="1:18" x14ac:dyDescent="0.3">
      <c r="G59" t="s">
        <v>102</v>
      </c>
      <c r="H59" s="3" t="s">
        <v>146</v>
      </c>
      <c r="I59" s="3" t="s">
        <v>107</v>
      </c>
    </row>
    <row r="62" spans="1:18" x14ac:dyDescent="0.3">
      <c r="A62" t="s">
        <v>151</v>
      </c>
    </row>
    <row r="63" spans="1:18" x14ac:dyDescent="0.3">
      <c r="B63">
        <v>0</v>
      </c>
      <c r="C63">
        <v>1</v>
      </c>
      <c r="D63">
        <v>2</v>
      </c>
      <c r="E63">
        <v>3</v>
      </c>
      <c r="F63">
        <v>4</v>
      </c>
      <c r="G63">
        <v>5</v>
      </c>
      <c r="H63">
        <v>6</v>
      </c>
      <c r="I63">
        <v>7</v>
      </c>
      <c r="J63">
        <v>8</v>
      </c>
      <c r="K63">
        <v>9</v>
      </c>
      <c r="L63">
        <v>10</v>
      </c>
      <c r="M63">
        <v>11</v>
      </c>
      <c r="N63">
        <v>12</v>
      </c>
      <c r="O63">
        <v>13</v>
      </c>
      <c r="R63">
        <f>32-13</f>
        <v>19</v>
      </c>
    </row>
    <row r="64" spans="1:18" x14ac:dyDescent="0.3">
      <c r="B64">
        <v>1</v>
      </c>
      <c r="C64">
        <v>2</v>
      </c>
      <c r="D64">
        <v>4</v>
      </c>
      <c r="E64">
        <v>8</v>
      </c>
      <c r="F64">
        <v>16</v>
      </c>
      <c r="G64">
        <v>32</v>
      </c>
      <c r="H64">
        <v>64</v>
      </c>
      <c r="I64">
        <v>128</v>
      </c>
      <c r="J64">
        <v>256</v>
      </c>
      <c r="K64">
        <v>512</v>
      </c>
      <c r="L64">
        <v>1024</v>
      </c>
      <c r="M64">
        <v>2048</v>
      </c>
      <c r="N64">
        <f>M64*2</f>
        <v>4096</v>
      </c>
      <c r="O64">
        <f>N64*2</f>
        <v>8192</v>
      </c>
    </row>
    <row r="65" spans="1:20" ht="43.2" x14ac:dyDescent="0.3">
      <c r="B65" s="2" t="s">
        <v>59</v>
      </c>
      <c r="C65" s="2" t="s">
        <v>4</v>
      </c>
      <c r="D65" s="3" t="s">
        <v>114</v>
      </c>
      <c r="E65" s="3" t="s">
        <v>60</v>
      </c>
      <c r="F65" s="3" t="s">
        <v>1</v>
      </c>
      <c r="G65" s="3" t="s">
        <v>61</v>
      </c>
      <c r="H65" s="3" t="s">
        <v>15</v>
      </c>
      <c r="I65" s="3" t="s">
        <v>16</v>
      </c>
    </row>
    <row r="66" spans="1:20" x14ac:dyDescent="0.3">
      <c r="A66" t="s">
        <v>13</v>
      </c>
      <c r="B66" s="3">
        <v>120</v>
      </c>
      <c r="C66">
        <v>7</v>
      </c>
      <c r="D66">
        <v>25</v>
      </c>
      <c r="E66" s="7" t="s">
        <v>222</v>
      </c>
      <c r="F66" t="s">
        <v>225</v>
      </c>
      <c r="G66" t="s">
        <v>13</v>
      </c>
      <c r="H66" t="s">
        <v>229</v>
      </c>
      <c r="I66" t="s">
        <v>153</v>
      </c>
    </row>
    <row r="67" spans="1:20" x14ac:dyDescent="0.3">
      <c r="B67" s="3">
        <v>60</v>
      </c>
      <c r="C67">
        <v>6</v>
      </c>
      <c r="D67">
        <v>26</v>
      </c>
      <c r="E67" s="7" t="s">
        <v>223</v>
      </c>
      <c r="F67" t="s">
        <v>226</v>
      </c>
      <c r="G67" t="s">
        <v>152</v>
      </c>
      <c r="H67" t="s">
        <v>230</v>
      </c>
      <c r="I67" t="s">
        <v>157</v>
      </c>
    </row>
    <row r="68" spans="1:20" x14ac:dyDescent="0.3">
      <c r="B68" s="3">
        <v>20</v>
      </c>
      <c r="C68">
        <v>5</v>
      </c>
      <c r="D68">
        <v>27</v>
      </c>
      <c r="E68" s="7" t="s">
        <v>224</v>
      </c>
      <c r="F68" t="s">
        <v>227</v>
      </c>
      <c r="G68" t="s">
        <v>154</v>
      </c>
      <c r="H68" t="s">
        <v>231</v>
      </c>
      <c r="I68" t="s">
        <v>158</v>
      </c>
    </row>
    <row r="69" spans="1:20" x14ac:dyDescent="0.3">
      <c r="B69" s="3">
        <v>5</v>
      </c>
      <c r="C69">
        <v>3</v>
      </c>
      <c r="D69">
        <v>29</v>
      </c>
      <c r="E69" s="7" t="s">
        <v>117</v>
      </c>
      <c r="F69" t="s">
        <v>98</v>
      </c>
      <c r="G69" t="s">
        <v>155</v>
      </c>
      <c r="H69" t="s">
        <v>232</v>
      </c>
      <c r="I69" t="s">
        <v>159</v>
      </c>
    </row>
    <row r="70" spans="1:20" x14ac:dyDescent="0.3">
      <c r="B70" s="3">
        <v>2</v>
      </c>
      <c r="C70">
        <v>2</v>
      </c>
      <c r="D70">
        <v>30</v>
      </c>
      <c r="E70" s="7" t="s">
        <v>116</v>
      </c>
      <c r="F70" t="s">
        <v>228</v>
      </c>
      <c r="G70" t="s">
        <v>156</v>
      </c>
      <c r="H70" t="s">
        <v>233</v>
      </c>
      <c r="I70" t="s">
        <v>160</v>
      </c>
    </row>
    <row r="73" spans="1:20" ht="43.2" x14ac:dyDescent="0.3">
      <c r="A73">
        <v>8192</v>
      </c>
      <c r="B73" s="2" t="s">
        <v>59</v>
      </c>
      <c r="C73" s="2" t="s">
        <v>4</v>
      </c>
      <c r="D73" s="3" t="s">
        <v>114</v>
      </c>
      <c r="E73" s="3" t="s">
        <v>60</v>
      </c>
      <c r="F73" s="3" t="s">
        <v>1</v>
      </c>
      <c r="G73" s="3" t="s">
        <v>61</v>
      </c>
      <c r="H73" s="3" t="s">
        <v>15</v>
      </c>
      <c r="I73" s="3" t="s">
        <v>16</v>
      </c>
      <c r="L73" t="s">
        <v>1</v>
      </c>
      <c r="M73" s="3">
        <v>128</v>
      </c>
      <c r="N73" s="3">
        <v>192</v>
      </c>
      <c r="O73" s="3">
        <v>224</v>
      </c>
      <c r="P73" s="3">
        <v>240</v>
      </c>
      <c r="Q73" s="3">
        <v>248</v>
      </c>
      <c r="R73" s="3">
        <v>252</v>
      </c>
      <c r="S73" s="3">
        <v>254</v>
      </c>
      <c r="T73" s="3">
        <v>255</v>
      </c>
    </row>
    <row r="74" spans="1:20" x14ac:dyDescent="0.3">
      <c r="A74" t="s">
        <v>13</v>
      </c>
      <c r="B74" s="3">
        <v>120</v>
      </c>
      <c r="C74" s="3">
        <v>7</v>
      </c>
      <c r="D74" s="3">
        <f>32-C74</f>
        <v>25</v>
      </c>
      <c r="E74" s="4" t="s">
        <v>17</v>
      </c>
      <c r="F74" t="s">
        <v>152</v>
      </c>
      <c r="G74" t="s">
        <v>13</v>
      </c>
      <c r="H74" s="3" t="s">
        <v>162</v>
      </c>
      <c r="I74" s="3" t="s">
        <v>153</v>
      </c>
      <c r="L74" t="s">
        <v>63</v>
      </c>
      <c r="M74" s="3" t="s">
        <v>17</v>
      </c>
      <c r="N74" s="3" t="s">
        <v>18</v>
      </c>
      <c r="O74" s="3" t="s">
        <v>19</v>
      </c>
      <c r="P74" s="3" t="s">
        <v>20</v>
      </c>
      <c r="Q74" s="3" t="s">
        <v>21</v>
      </c>
      <c r="R74" s="3" t="s">
        <v>22</v>
      </c>
      <c r="S74" s="3" t="s">
        <v>23</v>
      </c>
      <c r="T74" s="3" t="s">
        <v>24</v>
      </c>
    </row>
    <row r="75" spans="1:20" x14ac:dyDescent="0.3">
      <c r="B75" s="3">
        <v>60</v>
      </c>
      <c r="C75" s="3">
        <v>6</v>
      </c>
      <c r="D75" s="3">
        <f t="shared" ref="D75:D78" si="0">32-C75</f>
        <v>26</v>
      </c>
      <c r="E75" s="4" t="s">
        <v>18</v>
      </c>
      <c r="F75" t="s">
        <v>154</v>
      </c>
      <c r="G75" t="s">
        <v>152</v>
      </c>
      <c r="H75" s="3" t="s">
        <v>161</v>
      </c>
      <c r="I75" s="3" t="s">
        <v>157</v>
      </c>
    </row>
    <row r="76" spans="1:20" x14ac:dyDescent="0.3">
      <c r="B76" s="3">
        <v>20</v>
      </c>
      <c r="C76" s="3">
        <v>5</v>
      </c>
      <c r="D76" s="3">
        <f t="shared" si="0"/>
        <v>27</v>
      </c>
      <c r="E76" s="4" t="s">
        <v>19</v>
      </c>
      <c r="F76" t="s">
        <v>155</v>
      </c>
      <c r="G76" s="3" t="s">
        <v>154</v>
      </c>
      <c r="H76" s="3" t="s">
        <v>163</v>
      </c>
      <c r="I76" s="3" t="s">
        <v>158</v>
      </c>
      <c r="L76" t="s">
        <v>64</v>
      </c>
      <c r="M76" s="3" t="s">
        <v>25</v>
      </c>
      <c r="N76" s="3" t="s">
        <v>26</v>
      </c>
      <c r="O76" s="3" t="s">
        <v>27</v>
      </c>
      <c r="P76" s="3" t="s">
        <v>28</v>
      </c>
      <c r="Q76" s="3" t="s">
        <v>29</v>
      </c>
      <c r="R76" s="3" t="s">
        <v>30</v>
      </c>
      <c r="S76" s="3" t="s">
        <v>31</v>
      </c>
      <c r="T76" s="3" t="s">
        <v>32</v>
      </c>
    </row>
    <row r="77" spans="1:20" x14ac:dyDescent="0.3">
      <c r="B77" s="3">
        <v>5</v>
      </c>
      <c r="C77" s="3">
        <v>3</v>
      </c>
      <c r="D77" s="3">
        <f t="shared" si="0"/>
        <v>29</v>
      </c>
      <c r="E77" s="4" t="s">
        <v>21</v>
      </c>
      <c r="F77" t="s">
        <v>102</v>
      </c>
      <c r="G77" s="3" t="s">
        <v>155</v>
      </c>
      <c r="H77" s="3" t="s">
        <v>164</v>
      </c>
      <c r="I77" s="3" t="s">
        <v>159</v>
      </c>
      <c r="L77" t="s">
        <v>65</v>
      </c>
      <c r="M77" s="3" t="s">
        <v>33</v>
      </c>
      <c r="N77" s="3" t="s">
        <v>34</v>
      </c>
      <c r="O77" s="3" t="s">
        <v>35</v>
      </c>
      <c r="P77" s="3" t="s">
        <v>36</v>
      </c>
      <c r="Q77" s="3" t="s">
        <v>37</v>
      </c>
      <c r="R77" s="3" t="s">
        <v>38</v>
      </c>
      <c r="S77" s="3" t="s">
        <v>39</v>
      </c>
      <c r="T77" s="3" t="s">
        <v>40</v>
      </c>
    </row>
    <row r="78" spans="1:20" x14ac:dyDescent="0.3">
      <c r="B78" s="3">
        <v>2</v>
      </c>
      <c r="C78" s="3">
        <v>2</v>
      </c>
      <c r="D78" s="3">
        <f t="shared" si="0"/>
        <v>30</v>
      </c>
      <c r="E78" s="4" t="s">
        <v>22</v>
      </c>
      <c r="F78" t="s">
        <v>135</v>
      </c>
      <c r="G78" s="3" t="s">
        <v>156</v>
      </c>
      <c r="H78" s="3" t="s">
        <v>165</v>
      </c>
      <c r="I78" s="3" t="s">
        <v>160</v>
      </c>
      <c r="L78" t="s">
        <v>66</v>
      </c>
      <c r="M78" s="3" t="s">
        <v>41</v>
      </c>
      <c r="N78" s="3" t="s">
        <v>42</v>
      </c>
      <c r="O78" s="3" t="s">
        <v>43</v>
      </c>
      <c r="P78" s="3" t="s">
        <v>44</v>
      </c>
      <c r="Q78" s="3" t="s">
        <v>45</v>
      </c>
      <c r="R78" s="3" t="s">
        <v>46</v>
      </c>
      <c r="S78" s="3" t="s">
        <v>47</v>
      </c>
      <c r="T78" s="3" t="s">
        <v>48</v>
      </c>
    </row>
    <row r="79" spans="1:20" x14ac:dyDescent="0.3">
      <c r="L79" t="s">
        <v>67</v>
      </c>
      <c r="M79" s="3" t="s">
        <v>49</v>
      </c>
      <c r="N79" s="3" t="s">
        <v>50</v>
      </c>
      <c r="O79" s="3" t="s">
        <v>51</v>
      </c>
      <c r="P79" s="3" t="s">
        <v>52</v>
      </c>
      <c r="Q79" s="3" t="s">
        <v>97</v>
      </c>
      <c r="R79" s="3" t="s">
        <v>53</v>
      </c>
      <c r="S79" s="3" t="s">
        <v>54</v>
      </c>
      <c r="T79" s="3" t="s">
        <v>55</v>
      </c>
    </row>
    <row r="80" spans="1:20" x14ac:dyDescent="0.3">
      <c r="A80" t="s">
        <v>3</v>
      </c>
      <c r="B80" s="3">
        <v>1030</v>
      </c>
      <c r="C80" s="3">
        <v>11</v>
      </c>
      <c r="D80" s="3">
        <f>32-C80</f>
        <v>21</v>
      </c>
      <c r="E80" s="4" t="s">
        <v>118</v>
      </c>
      <c r="F80" t="s">
        <v>256</v>
      </c>
      <c r="G80" s="3" t="s">
        <v>3</v>
      </c>
      <c r="H80" s="3" t="s">
        <v>212</v>
      </c>
      <c r="I80" s="3" t="s">
        <v>123</v>
      </c>
      <c r="K80">
        <f>8*255</f>
        <v>2040</v>
      </c>
    </row>
    <row r="81" spans="1:11" x14ac:dyDescent="0.3">
      <c r="B81" s="3">
        <v>500</v>
      </c>
      <c r="C81" s="3">
        <v>9</v>
      </c>
      <c r="D81" s="3">
        <f t="shared" ref="D81:D87" si="1">32-C81</f>
        <v>23</v>
      </c>
      <c r="E81" s="4" t="s">
        <v>254</v>
      </c>
      <c r="F81" t="s">
        <v>258</v>
      </c>
      <c r="G81" s="3" t="s">
        <v>119</v>
      </c>
      <c r="H81" s="3" t="s">
        <v>278</v>
      </c>
      <c r="I81" s="3" t="s">
        <v>260</v>
      </c>
      <c r="K81">
        <f>2*254</f>
        <v>508</v>
      </c>
    </row>
    <row r="82" spans="1:11" x14ac:dyDescent="0.3">
      <c r="B82" s="3">
        <v>210</v>
      </c>
      <c r="C82" s="3">
        <v>8</v>
      </c>
      <c r="D82" s="3">
        <f t="shared" si="1"/>
        <v>24</v>
      </c>
      <c r="E82" s="4" t="s">
        <v>255</v>
      </c>
      <c r="F82" t="s">
        <v>257</v>
      </c>
      <c r="G82" s="3" t="s">
        <v>259</v>
      </c>
      <c r="H82" s="3" t="s">
        <v>263</v>
      </c>
      <c r="I82" s="3" t="s">
        <v>262</v>
      </c>
      <c r="K82">
        <v>255</v>
      </c>
    </row>
    <row r="83" spans="1:11" x14ac:dyDescent="0.3">
      <c r="B83" s="3">
        <v>125</v>
      </c>
      <c r="C83" s="3">
        <v>7</v>
      </c>
      <c r="D83" s="3">
        <f t="shared" si="1"/>
        <v>25</v>
      </c>
      <c r="E83" s="3" t="s">
        <v>222</v>
      </c>
      <c r="F83" t="s">
        <v>225</v>
      </c>
      <c r="G83" s="3" t="s">
        <v>261</v>
      </c>
      <c r="H83" s="3" t="s">
        <v>266</v>
      </c>
      <c r="I83" s="3" t="s">
        <v>265</v>
      </c>
      <c r="K83">
        <v>126</v>
      </c>
    </row>
    <row r="84" spans="1:11" x14ac:dyDescent="0.3">
      <c r="B84" s="3">
        <v>64</v>
      </c>
      <c r="C84" s="3">
        <v>7</v>
      </c>
      <c r="D84" s="3">
        <f t="shared" si="1"/>
        <v>25</v>
      </c>
      <c r="E84" s="3" t="s">
        <v>222</v>
      </c>
      <c r="F84" t="s">
        <v>225</v>
      </c>
      <c r="G84" s="3" t="s">
        <v>264</v>
      </c>
      <c r="H84" s="3" t="s">
        <v>269</v>
      </c>
      <c r="I84" s="3" t="s">
        <v>268</v>
      </c>
      <c r="K84">
        <f>254-129+1</f>
        <v>126</v>
      </c>
    </row>
    <row r="85" spans="1:11" x14ac:dyDescent="0.3">
      <c r="B85" s="3">
        <v>15</v>
      </c>
      <c r="C85" s="3">
        <v>5</v>
      </c>
      <c r="D85" s="3">
        <f t="shared" si="1"/>
        <v>27</v>
      </c>
      <c r="E85" s="4" t="s">
        <v>224</v>
      </c>
      <c r="F85" t="s">
        <v>227</v>
      </c>
      <c r="G85" s="3" t="s">
        <v>267</v>
      </c>
      <c r="H85" s="3" t="s">
        <v>275</v>
      </c>
      <c r="I85" s="3" t="s">
        <v>272</v>
      </c>
      <c r="K85">
        <f>30-1+1</f>
        <v>30</v>
      </c>
    </row>
    <row r="86" spans="1:11" x14ac:dyDescent="0.3">
      <c r="B86" s="3">
        <v>5</v>
      </c>
      <c r="C86" s="3">
        <v>3</v>
      </c>
      <c r="D86" s="3">
        <f t="shared" si="1"/>
        <v>29</v>
      </c>
      <c r="E86" s="4" t="s">
        <v>117</v>
      </c>
      <c r="F86" t="s">
        <v>98</v>
      </c>
      <c r="G86" s="3" t="s">
        <v>270</v>
      </c>
      <c r="H86" s="3" t="s">
        <v>276</v>
      </c>
      <c r="I86" s="3" t="s">
        <v>273</v>
      </c>
      <c r="K86">
        <f>38-33</f>
        <v>5</v>
      </c>
    </row>
    <row r="87" spans="1:11" x14ac:dyDescent="0.3">
      <c r="B87" s="3">
        <v>2</v>
      </c>
      <c r="C87" s="3">
        <v>2</v>
      </c>
      <c r="D87" s="3">
        <f t="shared" si="1"/>
        <v>30</v>
      </c>
      <c r="E87" s="4" t="s">
        <v>116</v>
      </c>
      <c r="F87" t="s">
        <v>228</v>
      </c>
      <c r="G87" s="3" t="s">
        <v>271</v>
      </c>
      <c r="H87" s="3" t="s">
        <v>277</v>
      </c>
      <c r="I87" s="3" t="s">
        <v>274</v>
      </c>
      <c r="K87">
        <v>2</v>
      </c>
    </row>
    <row r="88" spans="1:11" x14ac:dyDescent="0.3">
      <c r="G88" s="3"/>
    </row>
    <row r="89" spans="1:11" x14ac:dyDescent="0.3">
      <c r="A89" t="s">
        <v>3</v>
      </c>
      <c r="B89" s="3">
        <v>1030</v>
      </c>
      <c r="C89" s="3">
        <v>11</v>
      </c>
      <c r="D89" s="3">
        <f>32-C89</f>
        <v>21</v>
      </c>
      <c r="E89" s="4" t="s">
        <v>118</v>
      </c>
      <c r="F89" t="s">
        <v>256</v>
      </c>
      <c r="G89" s="3" t="s">
        <v>3</v>
      </c>
      <c r="H89" s="3" t="s">
        <v>212</v>
      </c>
      <c r="I89" s="3" t="s">
        <v>123</v>
      </c>
      <c r="K89">
        <f>8*255</f>
        <v>2040</v>
      </c>
    </row>
    <row r="90" spans="1:11" x14ac:dyDescent="0.3">
      <c r="B90" s="3">
        <v>550</v>
      </c>
      <c r="C90" s="3">
        <v>10</v>
      </c>
      <c r="D90" s="3">
        <f t="shared" ref="D90:D96" si="2">32-C90</f>
        <v>22</v>
      </c>
      <c r="E90" s="4" t="s">
        <v>115</v>
      </c>
      <c r="F90" t="s">
        <v>82</v>
      </c>
      <c r="G90" s="3" t="s">
        <v>119</v>
      </c>
      <c r="H90" s="3" t="s">
        <v>290</v>
      </c>
      <c r="I90" s="3" t="s">
        <v>268</v>
      </c>
      <c r="K90">
        <f>4*255</f>
        <v>1020</v>
      </c>
    </row>
    <row r="91" spans="1:11" x14ac:dyDescent="0.3">
      <c r="B91" s="3">
        <v>210</v>
      </c>
      <c r="C91" s="3">
        <v>8</v>
      </c>
      <c r="D91" s="3">
        <f t="shared" si="2"/>
        <v>24</v>
      </c>
      <c r="E91" s="4" t="s">
        <v>255</v>
      </c>
      <c r="F91" t="s">
        <v>257</v>
      </c>
      <c r="G91" s="3" t="s">
        <v>267</v>
      </c>
      <c r="H91" s="3" t="s">
        <v>291</v>
      </c>
      <c r="I91" s="3" t="s">
        <v>284</v>
      </c>
      <c r="K91">
        <v>255</v>
      </c>
    </row>
    <row r="92" spans="1:11" x14ac:dyDescent="0.3">
      <c r="B92" s="3">
        <v>125</v>
      </c>
      <c r="C92" s="3">
        <v>7</v>
      </c>
      <c r="D92" s="3">
        <f t="shared" si="2"/>
        <v>25</v>
      </c>
      <c r="E92" s="3" t="s">
        <v>222</v>
      </c>
      <c r="F92" t="s">
        <v>225</v>
      </c>
      <c r="G92" s="3" t="s">
        <v>279</v>
      </c>
      <c r="H92" s="3" t="s">
        <v>292</v>
      </c>
      <c r="I92" s="3" t="s">
        <v>285</v>
      </c>
      <c r="K92">
        <v>127</v>
      </c>
    </row>
    <row r="93" spans="1:11" x14ac:dyDescent="0.3">
      <c r="B93" s="3">
        <v>64</v>
      </c>
      <c r="C93" s="3">
        <v>7</v>
      </c>
      <c r="D93" s="3">
        <f t="shared" si="2"/>
        <v>25</v>
      </c>
      <c r="E93" s="3" t="s">
        <v>222</v>
      </c>
      <c r="F93" t="s">
        <v>225</v>
      </c>
      <c r="G93" s="3" t="s">
        <v>280</v>
      </c>
      <c r="H93" s="3" t="s">
        <v>293</v>
      </c>
      <c r="I93" s="3" t="s">
        <v>286</v>
      </c>
      <c r="K93">
        <f>254-129+1</f>
        <v>126</v>
      </c>
    </row>
    <row r="94" spans="1:11" x14ac:dyDescent="0.3">
      <c r="B94" s="3">
        <v>15</v>
      </c>
      <c r="C94" s="3">
        <v>5</v>
      </c>
      <c r="D94" s="3">
        <f t="shared" si="2"/>
        <v>27</v>
      </c>
      <c r="E94" s="4" t="s">
        <v>224</v>
      </c>
      <c r="F94" t="s">
        <v>227</v>
      </c>
      <c r="G94" s="3" t="s">
        <v>281</v>
      </c>
      <c r="H94" s="3" t="s">
        <v>294</v>
      </c>
      <c r="I94" s="3" t="s">
        <v>287</v>
      </c>
      <c r="K94">
        <v>30</v>
      </c>
    </row>
    <row r="95" spans="1:11" x14ac:dyDescent="0.3">
      <c r="B95" s="3">
        <v>5</v>
      </c>
      <c r="C95" s="3">
        <v>3</v>
      </c>
      <c r="D95" s="3">
        <f t="shared" si="2"/>
        <v>29</v>
      </c>
      <c r="E95" s="4" t="s">
        <v>117</v>
      </c>
      <c r="F95" t="s">
        <v>98</v>
      </c>
      <c r="G95" s="3" t="s">
        <v>282</v>
      </c>
      <c r="H95" s="3" t="s">
        <v>295</v>
      </c>
      <c r="I95" s="3" t="s">
        <v>288</v>
      </c>
      <c r="K95">
        <f>38-33</f>
        <v>5</v>
      </c>
    </row>
    <row r="96" spans="1:11" x14ac:dyDescent="0.3">
      <c r="B96" s="3">
        <v>2</v>
      </c>
      <c r="C96" s="3">
        <v>2</v>
      </c>
      <c r="D96" s="3">
        <f t="shared" si="2"/>
        <v>30</v>
      </c>
      <c r="E96" s="4" t="s">
        <v>116</v>
      </c>
      <c r="F96" t="s">
        <v>228</v>
      </c>
      <c r="G96" s="3" t="s">
        <v>283</v>
      </c>
      <c r="H96" s="3" t="s">
        <v>296</v>
      </c>
      <c r="I96" s="3" t="s">
        <v>289</v>
      </c>
      <c r="K96">
        <v>2</v>
      </c>
    </row>
    <row r="97" spans="2:7" x14ac:dyDescent="0.3">
      <c r="G97" s="3"/>
    </row>
    <row r="103" spans="2:7" x14ac:dyDescent="0.3">
      <c r="B103" t="s">
        <v>44</v>
      </c>
      <c r="C103" t="s">
        <v>166</v>
      </c>
    </row>
    <row r="104" spans="2:7" x14ac:dyDescent="0.3">
      <c r="B104" t="s">
        <v>177</v>
      </c>
    </row>
    <row r="105" spans="2:7" x14ac:dyDescent="0.3">
      <c r="B105">
        <v>12</v>
      </c>
      <c r="C105" t="s">
        <v>237</v>
      </c>
    </row>
    <row r="107" spans="2:7" x14ac:dyDescent="0.3">
      <c r="B107" t="s">
        <v>238</v>
      </c>
    </row>
    <row r="109" spans="2:7" x14ac:dyDescent="0.3">
      <c r="B109">
        <f>POWER(2,12)</f>
        <v>4096</v>
      </c>
      <c r="C109">
        <v>4094</v>
      </c>
    </row>
    <row r="113" spans="1:8" x14ac:dyDescent="0.3">
      <c r="A113" t="s">
        <v>189</v>
      </c>
      <c r="B113" t="s">
        <v>178</v>
      </c>
      <c r="D113" t="s">
        <v>178</v>
      </c>
      <c r="E113" t="s">
        <v>241</v>
      </c>
      <c r="F113" t="s">
        <v>240</v>
      </c>
    </row>
    <row r="114" spans="1:8" x14ac:dyDescent="0.3">
      <c r="B114" t="s">
        <v>49</v>
      </c>
      <c r="D114" t="s">
        <v>239</v>
      </c>
      <c r="E114" t="s">
        <v>243</v>
      </c>
      <c r="F114" t="s">
        <v>242</v>
      </c>
      <c r="G114">
        <v>0.13</v>
      </c>
      <c r="H114">
        <v>0.155</v>
      </c>
    </row>
    <row r="115" spans="1:8" x14ac:dyDescent="0.3">
      <c r="B115" t="s">
        <v>225</v>
      </c>
    </row>
    <row r="116" spans="1:8" x14ac:dyDescent="0.3">
      <c r="B116" t="s">
        <v>17</v>
      </c>
    </row>
    <row r="117" spans="1:8" x14ac:dyDescent="0.3">
      <c r="D117" t="s">
        <v>244</v>
      </c>
      <c r="E117" t="s">
        <v>248</v>
      </c>
      <c r="F117" t="s">
        <v>178</v>
      </c>
      <c r="G117">
        <v>128</v>
      </c>
    </row>
    <row r="118" spans="1:8" x14ac:dyDescent="0.3">
      <c r="D118" t="s">
        <v>52</v>
      </c>
      <c r="E118" t="s">
        <v>50</v>
      </c>
      <c r="F118" t="s">
        <v>239</v>
      </c>
      <c r="G118">
        <v>60</v>
      </c>
    </row>
    <row r="119" spans="1:8" x14ac:dyDescent="0.3">
      <c r="D119" t="s">
        <v>245</v>
      </c>
      <c r="E119" t="s">
        <v>249</v>
      </c>
      <c r="G119">
        <v>22</v>
      </c>
    </row>
    <row r="120" spans="1:8" x14ac:dyDescent="0.3">
      <c r="E120">
        <v>6</v>
      </c>
    </row>
    <row r="121" spans="1:8" x14ac:dyDescent="0.3">
      <c r="D121" t="s">
        <v>246</v>
      </c>
      <c r="E121">
        <f>POWER(2,6)</f>
        <v>64</v>
      </c>
    </row>
    <row r="122" spans="1:8" x14ac:dyDescent="0.3">
      <c r="D122">
        <v>4</v>
      </c>
      <c r="E122">
        <v>62</v>
      </c>
    </row>
    <row r="123" spans="1:8" x14ac:dyDescent="0.3">
      <c r="D123" t="s">
        <v>247</v>
      </c>
    </row>
    <row r="126" spans="1:8" x14ac:dyDescent="0.3">
      <c r="F126" t="s">
        <v>250</v>
      </c>
    </row>
    <row r="127" spans="1:8" x14ac:dyDescent="0.3">
      <c r="F127">
        <f>POWER(2,7)</f>
        <v>128</v>
      </c>
    </row>
    <row r="130" spans="6:7" x14ac:dyDescent="0.3">
      <c r="F130" t="s">
        <v>177</v>
      </c>
    </row>
    <row r="144" spans="6:7" x14ac:dyDescent="0.3">
      <c r="F144" t="s">
        <v>179</v>
      </c>
      <c r="G144" t="s">
        <v>180</v>
      </c>
    </row>
    <row r="145" spans="6:9" x14ac:dyDescent="0.3">
      <c r="G145" t="s">
        <v>181</v>
      </c>
      <c r="H145" t="s">
        <v>253</v>
      </c>
      <c r="I145" t="s">
        <v>252</v>
      </c>
    </row>
    <row r="146" spans="6:9" x14ac:dyDescent="0.3">
      <c r="F146" t="s">
        <v>18</v>
      </c>
      <c r="G146" t="s">
        <v>182</v>
      </c>
    </row>
    <row r="147" spans="6:9" x14ac:dyDescent="0.3">
      <c r="G147" t="s">
        <v>251</v>
      </c>
    </row>
    <row r="1048576" spans="8:8" x14ac:dyDescent="0.3">
      <c r="H1048576" t="s">
        <v>229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8392E-C96A-498B-8F4D-5D8E1A05A6FC}">
  <dimension ref="A1:N110"/>
  <sheetViews>
    <sheetView topLeftCell="A21" zoomScale="110" zoomScaleNormal="110" workbookViewId="0">
      <selection activeCell="G89" sqref="G89"/>
    </sheetView>
  </sheetViews>
  <sheetFormatPr defaultRowHeight="14.4" x14ac:dyDescent="0.3"/>
  <cols>
    <col min="1" max="1" width="12.33203125" bestFit="1" customWidth="1"/>
    <col min="2" max="2" width="9.6640625" customWidth="1"/>
    <col min="3" max="3" width="4.88671875" customWidth="1"/>
    <col min="4" max="4" width="6.6640625" customWidth="1"/>
    <col min="5" max="5" width="10.33203125" customWidth="1"/>
    <col min="6" max="6" width="17.44140625" customWidth="1"/>
    <col min="7" max="7" width="10.44140625" customWidth="1"/>
    <col min="8" max="8" width="10.6640625" customWidth="1"/>
    <col min="9" max="9" width="26.5546875" bestFit="1" customWidth="1"/>
    <col min="10" max="10" width="13.88671875" bestFit="1" customWidth="1"/>
    <col min="12" max="12" width="9.88671875" customWidth="1"/>
    <col min="13" max="13" width="11.88671875" customWidth="1"/>
  </cols>
  <sheetData>
    <row r="1" spans="1:14" ht="15" thickBot="1" x14ac:dyDescent="0.35">
      <c r="A1" t="s">
        <v>443</v>
      </c>
      <c r="B1">
        <v>128</v>
      </c>
      <c r="C1">
        <v>192</v>
      </c>
      <c r="D1">
        <v>224</v>
      </c>
      <c r="E1">
        <v>240</v>
      </c>
      <c r="F1">
        <v>248</v>
      </c>
      <c r="H1">
        <v>252</v>
      </c>
      <c r="I1">
        <v>254</v>
      </c>
      <c r="J1">
        <v>255</v>
      </c>
    </row>
    <row r="2" spans="1:14" ht="24.6" thickBot="1" x14ac:dyDescent="0.35">
      <c r="A2" t="s">
        <v>63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/>
      <c r="H2" s="3" t="s">
        <v>22</v>
      </c>
      <c r="I2" s="3" t="s">
        <v>23</v>
      </c>
      <c r="J2" s="3" t="s">
        <v>24</v>
      </c>
      <c r="L2" s="14" t="s">
        <v>371</v>
      </c>
      <c r="M2" s="14">
        <v>1</v>
      </c>
      <c r="N2" s="14">
        <v>0</v>
      </c>
    </row>
    <row r="3" spans="1:14" ht="24" thickTop="1" thickBot="1" x14ac:dyDescent="0.35">
      <c r="A3" t="s">
        <v>297</v>
      </c>
      <c r="L3" s="15" t="s">
        <v>5</v>
      </c>
      <c r="M3" s="15">
        <v>2</v>
      </c>
      <c r="N3" s="15">
        <v>1</v>
      </c>
    </row>
    <row r="4" spans="1:14" ht="23.4" thickBot="1" x14ac:dyDescent="0.35">
      <c r="A4" t="s">
        <v>64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/>
      <c r="H4" s="3" t="s">
        <v>30</v>
      </c>
      <c r="I4" s="3" t="s">
        <v>31</v>
      </c>
      <c r="J4" s="3" t="s">
        <v>32</v>
      </c>
      <c r="L4" s="16" t="s">
        <v>6</v>
      </c>
      <c r="M4" s="16">
        <v>4</v>
      </c>
      <c r="N4" s="16">
        <v>2</v>
      </c>
    </row>
    <row r="5" spans="1:14" ht="23.4" thickBot="1" x14ac:dyDescent="0.35">
      <c r="A5" t="s">
        <v>65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/>
      <c r="H5" s="3" t="s">
        <v>38</v>
      </c>
      <c r="I5" s="3" t="s">
        <v>39</v>
      </c>
      <c r="J5" s="3" t="s">
        <v>40</v>
      </c>
      <c r="L5" s="17" t="s">
        <v>7</v>
      </c>
      <c r="M5" s="17">
        <v>8</v>
      </c>
      <c r="N5" s="17">
        <v>3</v>
      </c>
    </row>
    <row r="6" spans="1:14" ht="23.4" thickBot="1" x14ac:dyDescent="0.35">
      <c r="A6" t="s">
        <v>66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/>
      <c r="H6" s="3" t="s">
        <v>46</v>
      </c>
      <c r="I6" s="3" t="s">
        <v>47</v>
      </c>
      <c r="J6" s="3" t="s">
        <v>48</v>
      </c>
      <c r="L6" s="16" t="s">
        <v>8</v>
      </c>
      <c r="M6" s="16">
        <v>16</v>
      </c>
      <c r="N6" s="16">
        <v>4</v>
      </c>
    </row>
    <row r="7" spans="1:14" ht="23.4" thickBot="1" x14ac:dyDescent="0.35">
      <c r="A7" t="s">
        <v>67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97</v>
      </c>
      <c r="G7" s="3"/>
      <c r="H7" s="3" t="s">
        <v>53</v>
      </c>
      <c r="I7" s="3" t="s">
        <v>54</v>
      </c>
      <c r="J7" s="3" t="s">
        <v>55</v>
      </c>
      <c r="L7" s="17" t="s">
        <v>9</v>
      </c>
      <c r="M7" s="17">
        <v>32</v>
      </c>
      <c r="N7" s="17">
        <v>5</v>
      </c>
    </row>
    <row r="8" spans="1:14" ht="23.4" thickBot="1" x14ac:dyDescent="0.35">
      <c r="B8" s="3"/>
      <c r="C8" s="3"/>
      <c r="D8" s="3"/>
      <c r="E8" s="3"/>
      <c r="F8" s="3"/>
      <c r="G8" s="3"/>
      <c r="H8" s="3"/>
      <c r="I8" s="3"/>
      <c r="J8" s="3"/>
      <c r="L8" s="16" t="s">
        <v>10</v>
      </c>
      <c r="M8" s="16">
        <v>64</v>
      </c>
      <c r="N8" s="16">
        <v>6</v>
      </c>
    </row>
    <row r="9" spans="1:14" ht="23.4" thickBot="1" x14ac:dyDescent="0.35">
      <c r="L9" s="17" t="s">
        <v>11</v>
      </c>
      <c r="M9" s="17">
        <v>128</v>
      </c>
      <c r="N9" s="17">
        <v>7</v>
      </c>
    </row>
    <row r="10" spans="1:14" ht="23.4" thickBot="1" x14ac:dyDescent="0.35">
      <c r="L10" s="16" t="s">
        <v>57</v>
      </c>
      <c r="M10" s="16">
        <v>256</v>
      </c>
      <c r="N10" s="16">
        <v>8</v>
      </c>
    </row>
    <row r="11" spans="1:14" ht="23.4" thickBot="1" x14ac:dyDescent="0.35">
      <c r="L11" s="17" t="s">
        <v>58</v>
      </c>
      <c r="M11" s="17">
        <v>512</v>
      </c>
      <c r="N11" s="17">
        <v>9</v>
      </c>
    </row>
    <row r="12" spans="1:14" ht="72.599999999999994" thickBot="1" x14ac:dyDescent="0.35">
      <c r="A12" s="3" t="s">
        <v>14</v>
      </c>
      <c r="B12" s="2" t="s">
        <v>0</v>
      </c>
      <c r="C12" s="2" t="s">
        <v>4</v>
      </c>
      <c r="D12" s="3" t="s">
        <v>1</v>
      </c>
      <c r="E12" s="3" t="s">
        <v>56</v>
      </c>
      <c r="F12" s="2" t="s">
        <v>60</v>
      </c>
      <c r="G12" s="2"/>
      <c r="H12" s="3" t="s">
        <v>61</v>
      </c>
      <c r="I12" s="3" t="s">
        <v>15</v>
      </c>
      <c r="J12" s="3" t="s">
        <v>16</v>
      </c>
      <c r="L12" s="16" t="s">
        <v>372</v>
      </c>
      <c r="M12" s="16">
        <v>1024</v>
      </c>
      <c r="N12" s="16">
        <v>10</v>
      </c>
    </row>
    <row r="13" spans="1:14" ht="23.4" thickBot="1" x14ac:dyDescent="0.35">
      <c r="A13" s="1" t="s">
        <v>3</v>
      </c>
      <c r="B13" s="3">
        <v>100</v>
      </c>
      <c r="C13">
        <v>7</v>
      </c>
      <c r="D13" t="s">
        <v>62</v>
      </c>
      <c r="E13" s="5" t="s">
        <v>191</v>
      </c>
      <c r="F13" t="s">
        <v>192</v>
      </c>
      <c r="H13" s="1" t="s">
        <v>3</v>
      </c>
      <c r="I13" s="4" t="s">
        <v>73</v>
      </c>
      <c r="J13" s="4" t="s">
        <v>72</v>
      </c>
      <c r="L13" s="17" t="s">
        <v>373</v>
      </c>
      <c r="M13" s="17">
        <v>2048</v>
      </c>
      <c r="N13" s="17">
        <v>11</v>
      </c>
    </row>
    <row r="14" spans="1:14" ht="23.4" thickBot="1" x14ac:dyDescent="0.35">
      <c r="A14" s="1" t="s">
        <v>299</v>
      </c>
      <c r="B14" s="3"/>
      <c r="H14" s="4" t="s">
        <v>68</v>
      </c>
      <c r="I14" s="4" t="s">
        <v>78</v>
      </c>
      <c r="J14" s="4" t="s">
        <v>74</v>
      </c>
      <c r="L14" s="16" t="s">
        <v>374</v>
      </c>
      <c r="M14" s="16">
        <v>4096</v>
      </c>
      <c r="N14" s="16">
        <v>12</v>
      </c>
    </row>
    <row r="15" spans="1:14" ht="23.4" thickBot="1" x14ac:dyDescent="0.35">
      <c r="A15" s="1"/>
      <c r="B15" s="3"/>
      <c r="H15" s="4" t="s">
        <v>69</v>
      </c>
      <c r="I15" s="4" t="s">
        <v>79</v>
      </c>
      <c r="J15" s="4" t="s">
        <v>75</v>
      </c>
      <c r="L15" s="17" t="s">
        <v>375</v>
      </c>
      <c r="M15" s="17">
        <v>8192</v>
      </c>
      <c r="N15" s="17">
        <v>13</v>
      </c>
    </row>
    <row r="16" spans="1:14" ht="23.4" thickBot="1" x14ac:dyDescent="0.35">
      <c r="A16" s="1"/>
      <c r="B16" s="3"/>
      <c r="H16" s="4" t="s">
        <v>70</v>
      </c>
      <c r="I16" s="4" t="s">
        <v>80</v>
      </c>
      <c r="J16" s="4" t="s">
        <v>76</v>
      </c>
      <c r="L16" s="16" t="s">
        <v>376</v>
      </c>
      <c r="M16" s="16">
        <v>16384</v>
      </c>
      <c r="N16" s="16">
        <v>14</v>
      </c>
    </row>
    <row r="17" spans="1:14" ht="23.4" thickBot="1" x14ac:dyDescent="0.35">
      <c r="A17" s="1"/>
      <c r="B17" s="3"/>
      <c r="F17">
        <f>256/2</f>
        <v>128</v>
      </c>
      <c r="H17" s="4" t="s">
        <v>71</v>
      </c>
      <c r="I17" s="4" t="s">
        <v>81</v>
      </c>
      <c r="J17" s="4" t="s">
        <v>77</v>
      </c>
      <c r="L17" s="17" t="s">
        <v>377</v>
      </c>
      <c r="M17" s="17">
        <v>32768</v>
      </c>
      <c r="N17" s="17">
        <v>15</v>
      </c>
    </row>
    <row r="18" spans="1:14" x14ac:dyDescent="0.3">
      <c r="A18" s="1"/>
      <c r="B18" s="3"/>
    </row>
    <row r="19" spans="1:14" x14ac:dyDescent="0.3">
      <c r="A19" t="s">
        <v>12</v>
      </c>
      <c r="B19" s="3">
        <v>50</v>
      </c>
      <c r="C19">
        <v>6</v>
      </c>
      <c r="E19" s="5" t="s">
        <v>445</v>
      </c>
      <c r="F19" t="s">
        <v>115</v>
      </c>
      <c r="H19" t="s">
        <v>12</v>
      </c>
      <c r="I19" s="4"/>
      <c r="J19" s="4"/>
    </row>
    <row r="20" spans="1:14" x14ac:dyDescent="0.3">
      <c r="A20" t="s">
        <v>301</v>
      </c>
      <c r="B20" s="3"/>
      <c r="H20" t="s">
        <v>83</v>
      </c>
      <c r="I20" s="4"/>
      <c r="J20" s="4"/>
    </row>
    <row r="21" spans="1:14" x14ac:dyDescent="0.3">
      <c r="A21" s="1"/>
      <c r="B21" s="3"/>
      <c r="I21" s="4"/>
      <c r="J21" s="4"/>
    </row>
    <row r="22" spans="1:14" x14ac:dyDescent="0.3">
      <c r="B22" s="3"/>
      <c r="I22" s="4"/>
      <c r="J22" s="4"/>
    </row>
    <row r="23" spans="1:14" x14ac:dyDescent="0.3">
      <c r="B23" s="3"/>
    </row>
    <row r="24" spans="1:14" x14ac:dyDescent="0.3">
      <c r="B24" s="3"/>
      <c r="I24" s="4"/>
      <c r="J24" s="4"/>
    </row>
    <row r="25" spans="1:14" x14ac:dyDescent="0.3">
      <c r="A25" t="s">
        <v>13</v>
      </c>
      <c r="B25" s="3">
        <v>20</v>
      </c>
      <c r="E25" s="5"/>
      <c r="I25" s="4"/>
      <c r="J25" s="4"/>
    </row>
    <row r="26" spans="1:14" x14ac:dyDescent="0.3">
      <c r="A26" t="s">
        <v>317</v>
      </c>
      <c r="I26" s="4"/>
      <c r="J26" s="4"/>
    </row>
    <row r="27" spans="1:14" x14ac:dyDescent="0.3">
      <c r="A27" s="1"/>
      <c r="I27" s="4"/>
      <c r="J27" s="4"/>
    </row>
    <row r="28" spans="1:14" x14ac:dyDescent="0.3">
      <c r="I28" s="4"/>
      <c r="J28" s="4"/>
    </row>
    <row r="30" spans="1:14" x14ac:dyDescent="0.3">
      <c r="I30" s="4"/>
      <c r="J30" s="4"/>
    </row>
    <row r="35" spans="1:14" ht="72" x14ac:dyDescent="0.3">
      <c r="B35" s="2" t="s">
        <v>59</v>
      </c>
      <c r="C35" s="2" t="s">
        <v>4</v>
      </c>
      <c r="D35" s="3" t="s">
        <v>114</v>
      </c>
      <c r="E35" s="3" t="s">
        <v>60</v>
      </c>
      <c r="F35" s="3"/>
      <c r="G35" s="3"/>
      <c r="H35" s="3" t="s">
        <v>61</v>
      </c>
      <c r="I35" s="3" t="s">
        <v>15</v>
      </c>
      <c r="J35" s="3" t="s">
        <v>16</v>
      </c>
    </row>
    <row r="36" spans="1:14" x14ac:dyDescent="0.3">
      <c r="A36" s="1" t="s">
        <v>3</v>
      </c>
      <c r="B36" s="3">
        <v>2000</v>
      </c>
      <c r="H36" s="1"/>
      <c r="I36" s="1"/>
      <c r="J36" s="1"/>
      <c r="L36" s="1"/>
      <c r="M36" s="1"/>
      <c r="N36">
        <v>256</v>
      </c>
    </row>
    <row r="37" spans="1:14" x14ac:dyDescent="0.3">
      <c r="H37" s="1"/>
      <c r="I37" s="1"/>
      <c r="J37" s="1"/>
      <c r="L37" s="1"/>
      <c r="N37">
        <v>256</v>
      </c>
    </row>
    <row r="38" spans="1:14" x14ac:dyDescent="0.3">
      <c r="H38" s="1"/>
      <c r="I38" s="1"/>
      <c r="J38" s="1"/>
      <c r="L38" s="1"/>
      <c r="N38">
        <v>256</v>
      </c>
    </row>
    <row r="39" spans="1:14" x14ac:dyDescent="0.3">
      <c r="D39" s="5"/>
      <c r="H39" s="1"/>
      <c r="I39" s="1"/>
      <c r="J39" s="1"/>
      <c r="L39" s="1"/>
      <c r="N39">
        <v>256</v>
      </c>
    </row>
    <row r="40" spans="1:14" x14ac:dyDescent="0.3">
      <c r="H40" s="1"/>
      <c r="I40" s="1"/>
      <c r="J40" s="1"/>
      <c r="L40" s="1"/>
      <c r="N40">
        <v>256</v>
      </c>
    </row>
    <row r="41" spans="1:14" x14ac:dyDescent="0.3">
      <c r="H41" s="1"/>
      <c r="I41" s="1"/>
      <c r="J41" s="1"/>
      <c r="L41" s="1"/>
      <c r="N41">
        <v>256</v>
      </c>
    </row>
    <row r="42" spans="1:14" x14ac:dyDescent="0.3">
      <c r="A42" t="s">
        <v>12</v>
      </c>
      <c r="B42" s="3">
        <v>700</v>
      </c>
      <c r="I42" s="1"/>
      <c r="J42" s="1"/>
      <c r="L42" s="1"/>
      <c r="N42">
        <v>256</v>
      </c>
    </row>
    <row r="43" spans="1:14" x14ac:dyDescent="0.3">
      <c r="I43" s="1"/>
      <c r="L43" s="1"/>
      <c r="M43" s="1"/>
      <c r="N43">
        <v>256</v>
      </c>
    </row>
    <row r="44" spans="1:14" x14ac:dyDescent="0.3">
      <c r="I44" s="1"/>
      <c r="J44" s="1"/>
      <c r="N44">
        <f>SUM(N36:N43)</f>
        <v>2048</v>
      </c>
    </row>
    <row r="46" spans="1:14" x14ac:dyDescent="0.3">
      <c r="I46" s="1"/>
      <c r="J46" s="1"/>
      <c r="L46" s="1"/>
      <c r="M46" s="1"/>
      <c r="N46">
        <v>256</v>
      </c>
    </row>
    <row r="47" spans="1:14" x14ac:dyDescent="0.3">
      <c r="L47" s="1"/>
      <c r="M47" s="1"/>
      <c r="N47">
        <v>256</v>
      </c>
    </row>
    <row r="48" spans="1:14" x14ac:dyDescent="0.3">
      <c r="L48" s="1"/>
      <c r="M48" s="1"/>
      <c r="N48">
        <v>256</v>
      </c>
    </row>
    <row r="49" spans="1:14" x14ac:dyDescent="0.3">
      <c r="A49" t="s">
        <v>13</v>
      </c>
      <c r="B49" s="3" t="s">
        <v>143</v>
      </c>
      <c r="L49" s="1"/>
      <c r="M49" s="1"/>
      <c r="N49">
        <v>256</v>
      </c>
    </row>
    <row r="50" spans="1:14" x14ac:dyDescent="0.3">
      <c r="N50">
        <f>SUM(N46:N49)</f>
        <v>1024</v>
      </c>
    </row>
    <row r="56" spans="1:14" x14ac:dyDescent="0.3">
      <c r="A56" t="s">
        <v>13</v>
      </c>
      <c r="B56" s="3" t="s">
        <v>143</v>
      </c>
      <c r="C56" s="3"/>
      <c r="D56" s="3"/>
      <c r="E56" s="3"/>
      <c r="F56" s="3"/>
      <c r="G56" s="3"/>
    </row>
    <row r="63" spans="1:14" x14ac:dyDescent="0.3">
      <c r="A63" t="s">
        <v>151</v>
      </c>
    </row>
    <row r="66" spans="1:13" ht="72" x14ac:dyDescent="0.3">
      <c r="B66" s="2" t="s">
        <v>59</v>
      </c>
      <c r="C66" s="2" t="s">
        <v>4</v>
      </c>
      <c r="D66" s="3" t="s">
        <v>114</v>
      </c>
      <c r="E66" s="3" t="s">
        <v>60</v>
      </c>
      <c r="F66" s="3" t="s">
        <v>1</v>
      </c>
      <c r="G66" s="3"/>
      <c r="H66" s="3" t="s">
        <v>61</v>
      </c>
      <c r="I66" s="3" t="s">
        <v>15</v>
      </c>
      <c r="J66" s="3" t="s">
        <v>16</v>
      </c>
    </row>
    <row r="67" spans="1:13" x14ac:dyDescent="0.3">
      <c r="A67" t="s">
        <v>13</v>
      </c>
      <c r="B67" s="3">
        <v>120</v>
      </c>
      <c r="E67" s="7"/>
    </row>
    <row r="68" spans="1:13" x14ac:dyDescent="0.3">
      <c r="B68" s="3">
        <v>60</v>
      </c>
      <c r="E68" s="7"/>
    </row>
    <row r="69" spans="1:13" x14ac:dyDescent="0.3">
      <c r="B69" s="3">
        <v>20</v>
      </c>
      <c r="E69" s="7"/>
    </row>
    <row r="70" spans="1:13" x14ac:dyDescent="0.3">
      <c r="B70" s="3">
        <v>5</v>
      </c>
      <c r="E70" s="7"/>
    </row>
    <row r="71" spans="1:13" x14ac:dyDescent="0.3">
      <c r="B71" s="3">
        <v>2</v>
      </c>
      <c r="E71" s="7"/>
    </row>
    <row r="75" spans="1:13" x14ac:dyDescent="0.3">
      <c r="A75" t="s">
        <v>446</v>
      </c>
      <c r="B75" s="3">
        <v>500</v>
      </c>
      <c r="C75" s="3"/>
      <c r="D75" s="3"/>
      <c r="E75" s="3"/>
      <c r="H75" s="3"/>
      <c r="I75" s="3"/>
      <c r="J75" s="3"/>
      <c r="L75" s="3"/>
      <c r="M75" s="3"/>
    </row>
    <row r="76" spans="1:13" x14ac:dyDescent="0.3">
      <c r="B76" s="3">
        <v>200</v>
      </c>
      <c r="C76" s="3"/>
      <c r="D76" s="3"/>
      <c r="E76" s="3"/>
      <c r="H76" s="3"/>
      <c r="I76" s="3"/>
      <c r="J76" s="3"/>
      <c r="L76" s="3"/>
      <c r="M76" s="3"/>
    </row>
    <row r="77" spans="1:13" x14ac:dyDescent="0.3">
      <c r="B77" s="3">
        <v>200</v>
      </c>
      <c r="C77" s="3"/>
      <c r="D77" s="3"/>
      <c r="E77" s="3"/>
      <c r="H77" s="3"/>
      <c r="I77" s="3"/>
      <c r="J77" s="3"/>
      <c r="L77" s="3"/>
      <c r="M77" s="3"/>
    </row>
    <row r="78" spans="1:13" x14ac:dyDescent="0.3">
      <c r="B78" s="3">
        <v>100</v>
      </c>
      <c r="C78" s="3"/>
      <c r="D78" s="3"/>
      <c r="E78" s="3"/>
      <c r="H78" s="3"/>
      <c r="I78" s="3"/>
      <c r="J78" s="3"/>
      <c r="L78" s="3"/>
      <c r="M78" s="3"/>
    </row>
    <row r="79" spans="1:13" x14ac:dyDescent="0.3">
      <c r="B79" s="3">
        <v>100</v>
      </c>
      <c r="C79" s="3"/>
      <c r="D79" s="3"/>
      <c r="E79" s="3"/>
      <c r="H79" s="3"/>
      <c r="I79" s="3"/>
      <c r="J79" s="3"/>
      <c r="L79" s="3"/>
      <c r="M79" s="3"/>
    </row>
    <row r="80" spans="1:13" x14ac:dyDescent="0.3">
      <c r="B80" s="3">
        <v>50</v>
      </c>
      <c r="C80" s="3"/>
      <c r="D80" s="3"/>
      <c r="E80" s="3"/>
      <c r="H80" s="3"/>
      <c r="I80" s="3"/>
      <c r="J80" s="3"/>
      <c r="L80" s="3"/>
      <c r="M80" s="3"/>
    </row>
    <row r="81" spans="2:14" x14ac:dyDescent="0.3">
      <c r="B81" s="3">
        <v>2</v>
      </c>
      <c r="C81" s="3"/>
      <c r="D81" s="3"/>
      <c r="E81" s="3"/>
      <c r="H81" s="3"/>
      <c r="I81" s="3"/>
      <c r="J81" s="3"/>
      <c r="L81" s="3"/>
      <c r="M81" s="3"/>
    </row>
    <row r="82" spans="2:14" x14ac:dyDescent="0.3">
      <c r="B82" s="3"/>
      <c r="C82" s="3"/>
      <c r="D82" s="3"/>
      <c r="E82" s="3"/>
      <c r="H82" s="3"/>
      <c r="I82" s="3"/>
    </row>
    <row r="83" spans="2:14" x14ac:dyDescent="0.3">
      <c r="B83" s="3"/>
      <c r="C83" t="s">
        <v>443</v>
      </c>
      <c r="D83">
        <v>128</v>
      </c>
      <c r="E83">
        <v>192</v>
      </c>
      <c r="F83">
        <v>224</v>
      </c>
      <c r="G83">
        <v>240</v>
      </c>
      <c r="H83">
        <v>248</v>
      </c>
      <c r="I83">
        <v>252</v>
      </c>
      <c r="J83">
        <v>254</v>
      </c>
      <c r="K83">
        <v>255</v>
      </c>
    </row>
    <row r="84" spans="2:14" x14ac:dyDescent="0.3">
      <c r="B84" s="3"/>
      <c r="C84" t="s">
        <v>63</v>
      </c>
      <c r="D84" s="3" t="s">
        <v>17</v>
      </c>
      <c r="E84" s="3" t="s">
        <v>18</v>
      </c>
      <c r="F84" s="3" t="s">
        <v>19</v>
      </c>
      <c r="G84" s="3" t="s">
        <v>20</v>
      </c>
      <c r="H84" s="3" t="s">
        <v>21</v>
      </c>
      <c r="I84" s="3" t="s">
        <v>22</v>
      </c>
      <c r="J84" s="3" t="s">
        <v>23</v>
      </c>
      <c r="K84" s="3" t="s">
        <v>24</v>
      </c>
    </row>
    <row r="85" spans="2:14" x14ac:dyDescent="0.3">
      <c r="C85" t="s">
        <v>297</v>
      </c>
    </row>
    <row r="86" spans="2:14" x14ac:dyDescent="0.3">
      <c r="C86" t="s">
        <v>64</v>
      </c>
      <c r="D86" s="3" t="s">
        <v>25</v>
      </c>
      <c r="E86" s="3" t="s">
        <v>26</v>
      </c>
      <c r="F86" s="3" t="s">
        <v>27</v>
      </c>
      <c r="G86" s="3" t="s">
        <v>28</v>
      </c>
      <c r="H86" s="3" t="s">
        <v>29</v>
      </c>
      <c r="I86" s="3" t="s">
        <v>30</v>
      </c>
      <c r="J86" s="3" t="s">
        <v>31</v>
      </c>
      <c r="K86" s="3" t="s">
        <v>32</v>
      </c>
    </row>
    <row r="87" spans="2:14" x14ac:dyDescent="0.3">
      <c r="C87" t="s">
        <v>65</v>
      </c>
      <c r="D87" s="3" t="s">
        <v>33</v>
      </c>
      <c r="E87" s="3" t="s">
        <v>34</v>
      </c>
      <c r="F87" s="3" t="s">
        <v>35</v>
      </c>
      <c r="G87" s="3" t="s">
        <v>36</v>
      </c>
      <c r="H87" s="3" t="s">
        <v>37</v>
      </c>
      <c r="I87" s="3" t="s">
        <v>38</v>
      </c>
      <c r="J87" s="3" t="s">
        <v>39</v>
      </c>
      <c r="K87" s="3" t="s">
        <v>40</v>
      </c>
    </row>
    <row r="88" spans="2:14" x14ac:dyDescent="0.3">
      <c r="C88" t="s">
        <v>66</v>
      </c>
      <c r="D88" s="3" t="s">
        <v>41</v>
      </c>
      <c r="E88" s="3" t="s">
        <v>42</v>
      </c>
      <c r="F88" s="3" t="s">
        <v>43</v>
      </c>
      <c r="G88" s="3" t="s">
        <v>44</v>
      </c>
      <c r="H88" s="3" t="s">
        <v>45</v>
      </c>
      <c r="I88" s="3" t="s">
        <v>46</v>
      </c>
      <c r="J88" s="3" t="s">
        <v>47</v>
      </c>
      <c r="K88" s="3" t="s">
        <v>48</v>
      </c>
    </row>
    <row r="89" spans="2:14" x14ac:dyDescent="0.3">
      <c r="C89" t="s">
        <v>67</v>
      </c>
      <c r="D89" s="3" t="s">
        <v>49</v>
      </c>
      <c r="E89" s="3" t="s">
        <v>50</v>
      </c>
      <c r="F89" s="3" t="s">
        <v>51</v>
      </c>
      <c r="G89" s="3" t="s">
        <v>52</v>
      </c>
      <c r="H89" s="3" t="s">
        <v>97</v>
      </c>
      <c r="I89" s="3" t="s">
        <v>53</v>
      </c>
      <c r="J89" s="3" t="s">
        <v>54</v>
      </c>
      <c r="K89" s="3" t="s">
        <v>55</v>
      </c>
    </row>
    <row r="90" spans="2:14" x14ac:dyDescent="0.3">
      <c r="B90" s="3"/>
      <c r="C90" s="3"/>
      <c r="D90" s="3"/>
      <c r="E90" s="4"/>
      <c r="H90" s="3"/>
      <c r="I90" s="3"/>
      <c r="J90" s="3"/>
    </row>
    <row r="91" spans="2:14" hidden="1" x14ac:dyDescent="0.3">
      <c r="B91" s="3"/>
      <c r="C91" s="3"/>
      <c r="D91" s="3"/>
      <c r="E91" s="4"/>
      <c r="H91" s="3"/>
      <c r="I91" s="3"/>
      <c r="J91" s="3"/>
    </row>
    <row r="92" spans="2:14" hidden="1" x14ac:dyDescent="0.3"/>
    <row r="93" spans="2:14" ht="72.599999999999994" thickBot="1" x14ac:dyDescent="0.35">
      <c r="B93" s="2" t="s">
        <v>59</v>
      </c>
      <c r="C93" s="2" t="s">
        <v>4</v>
      </c>
      <c r="D93" s="3" t="s">
        <v>114</v>
      </c>
      <c r="E93" s="3" t="s">
        <v>60</v>
      </c>
      <c r="F93" s="3" t="s">
        <v>1</v>
      </c>
      <c r="G93" s="3" t="s">
        <v>493</v>
      </c>
      <c r="H93" s="3" t="s">
        <v>61</v>
      </c>
      <c r="I93" s="3" t="s">
        <v>15</v>
      </c>
      <c r="J93" s="3" t="s">
        <v>16</v>
      </c>
    </row>
    <row r="94" spans="2:14" ht="24.6" thickBot="1" x14ac:dyDescent="0.35">
      <c r="L94" s="14" t="s">
        <v>371</v>
      </c>
      <c r="M94" s="14">
        <v>1</v>
      </c>
      <c r="N94" s="14">
        <v>0</v>
      </c>
    </row>
    <row r="95" spans="2:14" ht="24" thickTop="1" thickBot="1" x14ac:dyDescent="0.35">
      <c r="L95" s="15" t="s">
        <v>5</v>
      </c>
      <c r="M95" s="15">
        <v>2</v>
      </c>
      <c r="N95" s="15">
        <v>1</v>
      </c>
    </row>
    <row r="96" spans="2:14" ht="23.4" thickBot="1" x14ac:dyDescent="0.35">
      <c r="F96" t="s">
        <v>449</v>
      </c>
      <c r="L96" s="16" t="s">
        <v>6</v>
      </c>
      <c r="M96" s="16">
        <v>4</v>
      </c>
      <c r="N96" s="16">
        <v>2</v>
      </c>
    </row>
    <row r="97" spans="1:14" ht="23.4" thickBot="1" x14ac:dyDescent="0.35">
      <c r="A97" t="s">
        <v>447</v>
      </c>
      <c r="B97" s="24">
        <v>500</v>
      </c>
      <c r="C97">
        <v>9</v>
      </c>
      <c r="D97">
        <f>32-C97</f>
        <v>23</v>
      </c>
      <c r="E97" t="s">
        <v>254</v>
      </c>
      <c r="F97" t="s">
        <v>258</v>
      </c>
      <c r="G97" t="s">
        <v>494</v>
      </c>
      <c r="H97" t="s">
        <v>447</v>
      </c>
      <c r="I97" t="s">
        <v>477</v>
      </c>
      <c r="J97" t="s">
        <v>463</v>
      </c>
      <c r="L97" s="17" t="s">
        <v>7</v>
      </c>
      <c r="M97" s="17">
        <v>8</v>
      </c>
      <c r="N97" s="17">
        <v>3</v>
      </c>
    </row>
    <row r="98" spans="1:14" ht="23.4" thickBot="1" x14ac:dyDescent="0.35">
      <c r="B98" s="3" t="s">
        <v>491</v>
      </c>
      <c r="C98">
        <v>8</v>
      </c>
      <c r="D98">
        <f t="shared" ref="D98:D110" si="0">32-C98</f>
        <v>24</v>
      </c>
      <c r="E98" t="s">
        <v>255</v>
      </c>
      <c r="F98" t="s">
        <v>257</v>
      </c>
      <c r="G98" t="s">
        <v>495</v>
      </c>
      <c r="H98" t="s">
        <v>450</v>
      </c>
      <c r="I98" t="s">
        <v>478</v>
      </c>
      <c r="J98" t="s">
        <v>464</v>
      </c>
      <c r="L98" s="16" t="s">
        <v>8</v>
      </c>
      <c r="M98" s="16">
        <v>16</v>
      </c>
      <c r="N98" s="16">
        <v>4</v>
      </c>
    </row>
    <row r="99" spans="1:14" ht="23.4" thickBot="1" x14ac:dyDescent="0.35">
      <c r="B99" s="24">
        <v>200</v>
      </c>
      <c r="C99">
        <v>8</v>
      </c>
      <c r="D99">
        <f t="shared" si="0"/>
        <v>24</v>
      </c>
      <c r="E99" t="s">
        <v>255</v>
      </c>
      <c r="F99" t="s">
        <v>257</v>
      </c>
      <c r="G99" t="s">
        <v>495</v>
      </c>
      <c r="H99" t="s">
        <v>451</v>
      </c>
      <c r="I99" t="s">
        <v>479</v>
      </c>
      <c r="J99" t="s">
        <v>465</v>
      </c>
      <c r="L99" s="17" t="s">
        <v>9</v>
      </c>
      <c r="M99" s="17">
        <v>32</v>
      </c>
      <c r="N99" s="17">
        <v>5</v>
      </c>
    </row>
    <row r="100" spans="1:14" ht="23.4" thickBot="1" x14ac:dyDescent="0.35">
      <c r="B100" s="24">
        <v>100</v>
      </c>
      <c r="C100">
        <v>7</v>
      </c>
      <c r="D100">
        <f t="shared" si="0"/>
        <v>25</v>
      </c>
      <c r="E100" t="s">
        <v>222</v>
      </c>
      <c r="F100" t="s">
        <v>225</v>
      </c>
      <c r="G100" t="s">
        <v>496</v>
      </c>
      <c r="H100" t="s">
        <v>452</v>
      </c>
      <c r="I100" t="s">
        <v>480</v>
      </c>
      <c r="J100" t="s">
        <v>466</v>
      </c>
      <c r="L100" s="16" t="s">
        <v>10</v>
      </c>
      <c r="M100" s="16">
        <v>64</v>
      </c>
      <c r="N100" s="16">
        <v>6</v>
      </c>
    </row>
    <row r="101" spans="1:14" ht="23.4" thickBot="1" x14ac:dyDescent="0.35">
      <c r="B101" s="24">
        <v>100</v>
      </c>
      <c r="C101">
        <v>7</v>
      </c>
      <c r="D101">
        <f t="shared" si="0"/>
        <v>25</v>
      </c>
      <c r="E101" t="s">
        <v>222</v>
      </c>
      <c r="F101" t="s">
        <v>225</v>
      </c>
      <c r="G101" t="s">
        <v>496</v>
      </c>
      <c r="H101" t="s">
        <v>453</v>
      </c>
      <c r="I101" t="s">
        <v>481</v>
      </c>
      <c r="J101" t="s">
        <v>467</v>
      </c>
      <c r="L101" s="17" t="s">
        <v>11</v>
      </c>
      <c r="M101" s="17">
        <v>128</v>
      </c>
      <c r="N101" s="17">
        <v>7</v>
      </c>
    </row>
    <row r="102" spans="1:14" ht="23.4" thickBot="1" x14ac:dyDescent="0.35">
      <c r="B102" s="3">
        <v>50</v>
      </c>
      <c r="C102">
        <v>6</v>
      </c>
      <c r="D102">
        <f t="shared" si="0"/>
        <v>26</v>
      </c>
      <c r="E102" t="s">
        <v>223</v>
      </c>
      <c r="F102" t="s">
        <v>226</v>
      </c>
      <c r="G102" t="s">
        <v>497</v>
      </c>
      <c r="H102" t="s">
        <v>454</v>
      </c>
      <c r="I102" t="s">
        <v>482</v>
      </c>
      <c r="J102" t="s">
        <v>468</v>
      </c>
      <c r="L102" s="16" t="s">
        <v>57</v>
      </c>
      <c r="M102" s="16">
        <v>256</v>
      </c>
      <c r="N102" s="16">
        <v>8</v>
      </c>
    </row>
    <row r="103" spans="1:14" ht="23.4" thickBot="1" x14ac:dyDescent="0.35">
      <c r="B103" s="3">
        <v>10</v>
      </c>
      <c r="C103">
        <v>4</v>
      </c>
      <c r="D103">
        <f t="shared" si="0"/>
        <v>28</v>
      </c>
      <c r="E103" t="s">
        <v>448</v>
      </c>
      <c r="F103" t="s">
        <v>245</v>
      </c>
      <c r="G103" t="s">
        <v>498</v>
      </c>
      <c r="H103" t="s">
        <v>455</v>
      </c>
      <c r="I103" t="s">
        <v>484</v>
      </c>
      <c r="J103" t="s">
        <v>469</v>
      </c>
      <c r="L103" s="17" t="s">
        <v>58</v>
      </c>
      <c r="M103" s="17">
        <v>512</v>
      </c>
      <c r="N103" s="17">
        <v>9</v>
      </c>
    </row>
    <row r="104" spans="1:14" ht="23.4" thickBot="1" x14ac:dyDescent="0.35">
      <c r="B104" s="3" t="s">
        <v>501</v>
      </c>
      <c r="C104">
        <v>3</v>
      </c>
      <c r="D104">
        <f t="shared" si="0"/>
        <v>29</v>
      </c>
      <c r="E104" t="s">
        <v>117</v>
      </c>
      <c r="F104" t="s">
        <v>98</v>
      </c>
      <c r="G104" t="s">
        <v>499</v>
      </c>
      <c r="H104" t="s">
        <v>456</v>
      </c>
      <c r="I104" t="s">
        <v>483</v>
      </c>
      <c r="J104" t="s">
        <v>470</v>
      </c>
      <c r="L104" s="16" t="s">
        <v>372</v>
      </c>
      <c r="M104" s="16">
        <v>1024</v>
      </c>
      <c r="N104" s="16">
        <v>10</v>
      </c>
    </row>
    <row r="105" spans="1:14" ht="23.4" thickBot="1" x14ac:dyDescent="0.35">
      <c r="B105" s="3" t="s">
        <v>501</v>
      </c>
      <c r="C105">
        <v>3</v>
      </c>
      <c r="D105">
        <f t="shared" si="0"/>
        <v>29</v>
      </c>
      <c r="E105" t="s">
        <v>117</v>
      </c>
      <c r="F105" t="s">
        <v>98</v>
      </c>
      <c r="G105" t="s">
        <v>499</v>
      </c>
      <c r="H105" t="s">
        <v>457</v>
      </c>
      <c r="I105" t="s">
        <v>485</v>
      </c>
      <c r="J105" t="s">
        <v>471</v>
      </c>
      <c r="L105" s="17" t="s">
        <v>373</v>
      </c>
      <c r="M105" s="17">
        <v>2048</v>
      </c>
      <c r="N105" s="17">
        <v>11</v>
      </c>
    </row>
    <row r="106" spans="1:14" ht="23.4" thickBot="1" x14ac:dyDescent="0.35">
      <c r="B106" s="3" t="s">
        <v>501</v>
      </c>
      <c r="C106">
        <v>3</v>
      </c>
      <c r="D106">
        <f t="shared" si="0"/>
        <v>29</v>
      </c>
      <c r="E106" t="s">
        <v>117</v>
      </c>
      <c r="F106" t="s">
        <v>98</v>
      </c>
      <c r="G106" t="s">
        <v>499</v>
      </c>
      <c r="H106" t="s">
        <v>458</v>
      </c>
      <c r="I106" t="s">
        <v>486</v>
      </c>
      <c r="J106" t="s">
        <v>472</v>
      </c>
      <c r="L106" s="16" t="s">
        <v>374</v>
      </c>
      <c r="M106" s="16">
        <v>4096</v>
      </c>
      <c r="N106" s="16">
        <v>12</v>
      </c>
    </row>
    <row r="107" spans="1:14" ht="23.4" thickBot="1" x14ac:dyDescent="0.35">
      <c r="B107" s="24">
        <v>2</v>
      </c>
      <c r="C107">
        <v>2</v>
      </c>
      <c r="D107">
        <f t="shared" si="0"/>
        <v>30</v>
      </c>
      <c r="E107" t="s">
        <v>116</v>
      </c>
      <c r="F107" t="s">
        <v>228</v>
      </c>
      <c r="G107" t="s">
        <v>500</v>
      </c>
      <c r="H107" t="s">
        <v>459</v>
      </c>
      <c r="I107" t="s">
        <v>487</v>
      </c>
      <c r="J107" t="s">
        <v>473</v>
      </c>
      <c r="L107" s="17" t="s">
        <v>375</v>
      </c>
      <c r="M107" s="17">
        <v>8192</v>
      </c>
      <c r="N107" s="17">
        <v>13</v>
      </c>
    </row>
    <row r="108" spans="1:14" ht="23.4" thickBot="1" x14ac:dyDescent="0.35">
      <c r="B108" s="3">
        <v>2</v>
      </c>
      <c r="C108">
        <v>2</v>
      </c>
      <c r="D108">
        <f t="shared" si="0"/>
        <v>30</v>
      </c>
      <c r="E108" t="s">
        <v>116</v>
      </c>
      <c r="F108" t="s">
        <v>228</v>
      </c>
      <c r="G108" t="s">
        <v>500</v>
      </c>
      <c r="H108" t="s">
        <v>460</v>
      </c>
      <c r="I108" t="s">
        <v>488</v>
      </c>
      <c r="J108" t="s">
        <v>474</v>
      </c>
      <c r="L108" s="16" t="s">
        <v>376</v>
      </c>
      <c r="M108" s="16">
        <v>16384</v>
      </c>
      <c r="N108" s="16">
        <v>14</v>
      </c>
    </row>
    <row r="109" spans="1:14" ht="23.4" thickBot="1" x14ac:dyDescent="0.35">
      <c r="B109" s="3">
        <v>2</v>
      </c>
      <c r="C109">
        <v>2</v>
      </c>
      <c r="D109">
        <f t="shared" si="0"/>
        <v>30</v>
      </c>
      <c r="E109" t="s">
        <v>116</v>
      </c>
      <c r="F109" t="s">
        <v>228</v>
      </c>
      <c r="G109" t="s">
        <v>500</v>
      </c>
      <c r="H109" t="s">
        <v>461</v>
      </c>
      <c r="I109" t="s">
        <v>489</v>
      </c>
      <c r="J109" t="s">
        <v>475</v>
      </c>
      <c r="L109" s="17" t="s">
        <v>377</v>
      </c>
      <c r="M109" s="17">
        <v>32768</v>
      </c>
      <c r="N109" s="17">
        <v>15</v>
      </c>
    </row>
    <row r="110" spans="1:14" ht="23.4" thickBot="1" x14ac:dyDescent="0.35">
      <c r="B110" s="3" t="s">
        <v>492</v>
      </c>
      <c r="C110">
        <v>2</v>
      </c>
      <c r="D110">
        <f t="shared" si="0"/>
        <v>30</v>
      </c>
      <c r="E110" t="s">
        <v>116</v>
      </c>
      <c r="F110" t="s">
        <v>228</v>
      </c>
      <c r="G110" t="s">
        <v>500</v>
      </c>
      <c r="H110" t="s">
        <v>462</v>
      </c>
      <c r="I110" t="s">
        <v>490</v>
      </c>
      <c r="J110" t="s">
        <v>476</v>
      </c>
      <c r="L110" s="17" t="s">
        <v>502</v>
      </c>
      <c r="M110" s="17">
        <f>M109*2</f>
        <v>65536</v>
      </c>
      <c r="N110" s="17">
        <v>16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B59C-6E34-407E-BAFD-ADCA6D5D8F45}">
  <dimension ref="A1:P25"/>
  <sheetViews>
    <sheetView tabSelected="1" topLeftCell="B1" zoomScale="90" zoomScaleNormal="90" workbookViewId="0">
      <selection activeCell="H11" sqref="H11"/>
    </sheetView>
  </sheetViews>
  <sheetFormatPr defaultRowHeight="14.4" x14ac:dyDescent="0.3"/>
  <cols>
    <col min="1" max="1" width="12.33203125" bestFit="1" customWidth="1"/>
    <col min="2" max="2" width="12.33203125" customWidth="1"/>
    <col min="3" max="3" width="18.21875" customWidth="1"/>
    <col min="4" max="4" width="9.6640625" customWidth="1"/>
    <col min="5" max="5" width="4.88671875" customWidth="1"/>
    <col min="6" max="6" width="6.6640625" customWidth="1"/>
    <col min="7" max="7" width="10.33203125" customWidth="1"/>
    <col min="8" max="8" width="17.44140625" customWidth="1"/>
    <col min="9" max="9" width="10.44140625" customWidth="1"/>
    <col min="10" max="10" width="10.6640625" customWidth="1"/>
    <col min="11" max="11" width="26.5546875" bestFit="1" customWidth="1"/>
    <col min="12" max="12" width="13.88671875" bestFit="1" customWidth="1"/>
    <col min="14" max="14" width="9.88671875" customWidth="1"/>
    <col min="15" max="15" width="11.88671875" customWidth="1"/>
  </cols>
  <sheetData>
    <row r="1" spans="1:16" ht="72.599999999999994" thickBot="1" x14ac:dyDescent="0.35">
      <c r="D1" s="2" t="s">
        <v>59</v>
      </c>
      <c r="E1" s="2" t="s">
        <v>4</v>
      </c>
      <c r="F1" s="3" t="s">
        <v>114</v>
      </c>
      <c r="G1" s="3" t="s">
        <v>60</v>
      </c>
      <c r="H1" s="3" t="s">
        <v>1</v>
      </c>
      <c r="I1" s="3" t="s">
        <v>493</v>
      </c>
      <c r="J1" s="3" t="s">
        <v>61</v>
      </c>
      <c r="K1" s="3" t="s">
        <v>15</v>
      </c>
      <c r="L1" s="3" t="s">
        <v>16</v>
      </c>
    </row>
    <row r="2" spans="1:16" ht="24.6" hidden="1" thickBot="1" x14ac:dyDescent="0.35">
      <c r="N2" s="14" t="s">
        <v>371</v>
      </c>
      <c r="O2" s="14">
        <v>1</v>
      </c>
      <c r="P2" s="14">
        <v>0</v>
      </c>
    </row>
    <row r="3" spans="1:16" ht="24" hidden="1" thickTop="1" thickBot="1" x14ac:dyDescent="0.3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N3" s="15" t="s">
        <v>5</v>
      </c>
      <c r="O3" s="15">
        <v>2</v>
      </c>
      <c r="P3" s="15">
        <v>1</v>
      </c>
    </row>
    <row r="4" spans="1:16" ht="23.4" hidden="1" thickBot="1" x14ac:dyDescent="0.35">
      <c r="N4" s="16" t="s">
        <v>6</v>
      </c>
      <c r="O4" s="16">
        <v>4</v>
      </c>
      <c r="P4" s="16">
        <v>2</v>
      </c>
    </row>
    <row r="5" spans="1:16" ht="23.4" thickBot="1" x14ac:dyDescent="0.35">
      <c r="A5" t="s">
        <v>447</v>
      </c>
      <c r="B5" t="s">
        <v>514</v>
      </c>
      <c r="C5" t="s">
        <v>618</v>
      </c>
      <c r="D5" s="25">
        <v>200</v>
      </c>
      <c r="E5">
        <v>8</v>
      </c>
      <c r="F5">
        <f t="shared" ref="F5:F6" si="0">32-E5</f>
        <v>24</v>
      </c>
      <c r="G5" t="s">
        <v>255</v>
      </c>
      <c r="H5" t="s">
        <v>257</v>
      </c>
      <c r="I5" t="s">
        <v>495</v>
      </c>
      <c r="J5" s="34" t="s">
        <v>447</v>
      </c>
      <c r="K5" t="s">
        <v>522</v>
      </c>
      <c r="L5" t="s">
        <v>523</v>
      </c>
      <c r="N5" s="17" t="s">
        <v>7</v>
      </c>
      <c r="O5" s="17">
        <v>8</v>
      </c>
      <c r="P5" s="17">
        <v>3</v>
      </c>
    </row>
    <row r="6" spans="1:16" ht="23.4" thickBot="1" x14ac:dyDescent="0.35">
      <c r="B6" t="s">
        <v>514</v>
      </c>
      <c r="C6" t="s">
        <v>619</v>
      </c>
      <c r="D6" s="25">
        <v>200</v>
      </c>
      <c r="E6">
        <v>8</v>
      </c>
      <c r="F6">
        <f t="shared" si="0"/>
        <v>24</v>
      </c>
      <c r="G6" t="s">
        <v>255</v>
      </c>
      <c r="H6" t="s">
        <v>257</v>
      </c>
      <c r="I6" t="s">
        <v>495</v>
      </c>
      <c r="J6" s="34" t="s">
        <v>524</v>
      </c>
      <c r="K6" t="s">
        <v>525</v>
      </c>
      <c r="L6" t="s">
        <v>463</v>
      </c>
      <c r="N6" s="16" t="s">
        <v>8</v>
      </c>
      <c r="O6" s="16">
        <v>16</v>
      </c>
      <c r="P6" s="16">
        <v>4</v>
      </c>
    </row>
    <row r="7" spans="1:16" ht="23.4" thickBot="1" x14ac:dyDescent="0.35">
      <c r="B7" t="s">
        <v>515</v>
      </c>
      <c r="C7" t="s">
        <v>503</v>
      </c>
      <c r="D7" s="25">
        <v>50</v>
      </c>
      <c r="E7">
        <v>6</v>
      </c>
      <c r="F7">
        <f t="shared" ref="F7:F12" si="1">32-E7</f>
        <v>26</v>
      </c>
      <c r="G7" t="s">
        <v>223</v>
      </c>
      <c r="H7" t="s">
        <v>226</v>
      </c>
      <c r="I7" t="s">
        <v>497</v>
      </c>
      <c r="J7" s="34" t="s">
        <v>450</v>
      </c>
      <c r="K7" t="s">
        <v>534</v>
      </c>
      <c r="L7" t="s">
        <v>526</v>
      </c>
      <c r="N7" s="17" t="s">
        <v>9</v>
      </c>
      <c r="O7" s="17">
        <v>32</v>
      </c>
      <c r="P7" s="17">
        <v>5</v>
      </c>
    </row>
    <row r="8" spans="1:16" ht="23.4" thickBot="1" x14ac:dyDescent="0.35">
      <c r="B8" t="s">
        <v>516</v>
      </c>
      <c r="C8" t="s">
        <v>504</v>
      </c>
      <c r="D8" s="25">
        <v>50</v>
      </c>
      <c r="E8">
        <v>6</v>
      </c>
      <c r="F8">
        <f t="shared" si="1"/>
        <v>26</v>
      </c>
      <c r="G8" t="s">
        <v>223</v>
      </c>
      <c r="H8" t="s">
        <v>226</v>
      </c>
      <c r="I8" t="s">
        <v>497</v>
      </c>
      <c r="J8" s="34" t="s">
        <v>506</v>
      </c>
      <c r="K8" t="s">
        <v>535</v>
      </c>
      <c r="L8" t="s">
        <v>527</v>
      </c>
      <c r="N8" s="16" t="s">
        <v>10</v>
      </c>
      <c r="O8" s="16">
        <v>64</v>
      </c>
      <c r="P8" s="16">
        <v>6</v>
      </c>
    </row>
    <row r="9" spans="1:16" ht="23.4" thickBot="1" x14ac:dyDescent="0.35">
      <c r="B9" t="s">
        <v>517</v>
      </c>
      <c r="C9" t="s">
        <v>505</v>
      </c>
      <c r="D9" s="25">
        <v>50</v>
      </c>
      <c r="E9">
        <v>6</v>
      </c>
      <c r="F9">
        <f t="shared" si="1"/>
        <v>26</v>
      </c>
      <c r="G9" t="s">
        <v>223</v>
      </c>
      <c r="H9" t="s">
        <v>226</v>
      </c>
      <c r="I9" t="s">
        <v>497</v>
      </c>
      <c r="J9" s="34" t="s">
        <v>507</v>
      </c>
      <c r="K9" t="s">
        <v>536</v>
      </c>
      <c r="L9" t="s">
        <v>531</v>
      </c>
      <c r="N9" s="17" t="s">
        <v>11</v>
      </c>
      <c r="O9" s="17">
        <v>128</v>
      </c>
      <c r="P9" s="17">
        <v>7</v>
      </c>
    </row>
    <row r="10" spans="1:16" ht="23.4" thickBot="1" x14ac:dyDescent="0.35">
      <c r="B10" t="s">
        <v>518</v>
      </c>
      <c r="C10" t="s">
        <v>519</v>
      </c>
      <c r="D10" s="25">
        <v>30</v>
      </c>
      <c r="E10">
        <v>5</v>
      </c>
      <c r="F10">
        <f t="shared" si="1"/>
        <v>27</v>
      </c>
      <c r="G10" t="s">
        <v>224</v>
      </c>
      <c r="H10" t="s">
        <v>227</v>
      </c>
      <c r="I10" t="s">
        <v>509</v>
      </c>
      <c r="J10" s="34" t="s">
        <v>528</v>
      </c>
      <c r="K10" t="s">
        <v>537</v>
      </c>
      <c r="L10" t="s">
        <v>532</v>
      </c>
      <c r="N10" s="16" t="s">
        <v>57</v>
      </c>
      <c r="O10" s="16">
        <v>256</v>
      </c>
      <c r="P10" s="16">
        <v>8</v>
      </c>
    </row>
    <row r="11" spans="1:16" ht="23.4" thickBot="1" x14ac:dyDescent="0.35">
      <c r="B11" t="s">
        <v>518</v>
      </c>
      <c r="C11" t="s">
        <v>546</v>
      </c>
      <c r="D11" s="25">
        <v>10</v>
      </c>
      <c r="E11">
        <v>4</v>
      </c>
      <c r="F11">
        <f t="shared" si="1"/>
        <v>28</v>
      </c>
      <c r="G11" t="s">
        <v>448</v>
      </c>
      <c r="H11" t="s">
        <v>245</v>
      </c>
      <c r="I11" t="s">
        <v>498</v>
      </c>
      <c r="J11" s="34" t="s">
        <v>529</v>
      </c>
      <c r="K11" t="s">
        <v>538</v>
      </c>
      <c r="L11" t="s">
        <v>533</v>
      </c>
      <c r="N11" s="17" t="s">
        <v>58</v>
      </c>
      <c r="O11" s="17">
        <v>512</v>
      </c>
      <c r="P11" s="17">
        <v>9</v>
      </c>
    </row>
    <row r="12" spans="1:16" ht="23.4" thickBot="1" x14ac:dyDescent="0.35">
      <c r="B12" t="s">
        <v>518</v>
      </c>
      <c r="C12" t="s">
        <v>541</v>
      </c>
      <c r="D12" s="25">
        <v>10</v>
      </c>
      <c r="E12">
        <v>4</v>
      </c>
      <c r="F12">
        <f t="shared" si="1"/>
        <v>28</v>
      </c>
      <c r="G12" t="s">
        <v>448</v>
      </c>
      <c r="H12" t="s">
        <v>245</v>
      </c>
      <c r="I12" t="s">
        <v>498</v>
      </c>
      <c r="J12" s="35" t="s">
        <v>530</v>
      </c>
      <c r="K12" t="s">
        <v>539</v>
      </c>
      <c r="L12" t="s">
        <v>464</v>
      </c>
      <c r="N12" s="16" t="s">
        <v>372</v>
      </c>
      <c r="O12" s="16">
        <v>1024</v>
      </c>
      <c r="P12" s="16">
        <v>10</v>
      </c>
    </row>
    <row r="13" spans="1:16" ht="23.4" thickBot="1" x14ac:dyDescent="0.35">
      <c r="C13" t="s">
        <v>540</v>
      </c>
      <c r="D13" s="25">
        <v>200</v>
      </c>
      <c r="E13">
        <v>8</v>
      </c>
      <c r="F13">
        <f t="shared" ref="F13:F25" si="2">32-E13</f>
        <v>24</v>
      </c>
      <c r="G13" t="s">
        <v>255</v>
      </c>
      <c r="H13" t="s">
        <v>257</v>
      </c>
      <c r="I13" t="s">
        <v>495</v>
      </c>
      <c r="J13" s="34" t="s">
        <v>451</v>
      </c>
      <c r="K13" t="s">
        <v>479</v>
      </c>
      <c r="L13" t="s">
        <v>465</v>
      </c>
      <c r="N13" s="17" t="s">
        <v>373</v>
      </c>
      <c r="O13" s="17">
        <v>2048</v>
      </c>
      <c r="P13" s="17">
        <v>11</v>
      </c>
    </row>
    <row r="14" spans="1:16" ht="23.4" thickBot="1" x14ac:dyDescent="0.35">
      <c r="B14" t="s">
        <v>514</v>
      </c>
      <c r="C14" t="s">
        <v>620</v>
      </c>
      <c r="D14" s="25">
        <v>100</v>
      </c>
      <c r="E14">
        <v>7</v>
      </c>
      <c r="F14">
        <f t="shared" si="2"/>
        <v>25</v>
      </c>
      <c r="G14" t="s">
        <v>222</v>
      </c>
      <c r="H14" t="s">
        <v>225</v>
      </c>
      <c r="I14" t="s">
        <v>496</v>
      </c>
      <c r="J14" s="34" t="s">
        <v>452</v>
      </c>
      <c r="K14" t="s">
        <v>480</v>
      </c>
      <c r="L14" t="s">
        <v>466</v>
      </c>
      <c r="N14" s="16" t="s">
        <v>374</v>
      </c>
      <c r="O14" s="16">
        <v>4096</v>
      </c>
      <c r="P14" s="16">
        <v>12</v>
      </c>
    </row>
    <row r="15" spans="1:16" ht="23.4" thickBot="1" x14ac:dyDescent="0.35">
      <c r="B15" t="s">
        <v>514</v>
      </c>
      <c r="C15" t="s">
        <v>621</v>
      </c>
      <c r="D15" s="25">
        <v>100</v>
      </c>
      <c r="E15">
        <v>7</v>
      </c>
      <c r="F15">
        <f t="shared" si="2"/>
        <v>25</v>
      </c>
      <c r="G15" t="s">
        <v>222</v>
      </c>
      <c r="H15" t="s">
        <v>225</v>
      </c>
      <c r="I15" t="s">
        <v>496</v>
      </c>
      <c r="J15" s="34" t="s">
        <v>453</v>
      </c>
      <c r="K15" t="s">
        <v>481</v>
      </c>
      <c r="L15" t="s">
        <v>467</v>
      </c>
      <c r="N15" s="17" t="s">
        <v>375</v>
      </c>
      <c r="O15" s="17">
        <v>8192</v>
      </c>
      <c r="P15" s="17">
        <v>13</v>
      </c>
    </row>
    <row r="16" spans="1:16" ht="23.4" thickBot="1" x14ac:dyDescent="0.35">
      <c r="B16" t="s">
        <v>516</v>
      </c>
      <c r="C16" t="s">
        <v>504</v>
      </c>
      <c r="D16" s="25">
        <v>30</v>
      </c>
      <c r="E16">
        <v>5</v>
      </c>
      <c r="F16">
        <f t="shared" si="2"/>
        <v>27</v>
      </c>
      <c r="G16" t="s">
        <v>224</v>
      </c>
      <c r="H16" t="s">
        <v>227</v>
      </c>
      <c r="I16" t="s">
        <v>509</v>
      </c>
      <c r="J16" s="34" t="s">
        <v>454</v>
      </c>
      <c r="K16" t="s">
        <v>512</v>
      </c>
      <c r="L16" t="s">
        <v>511</v>
      </c>
      <c r="N16" s="16" t="s">
        <v>376</v>
      </c>
      <c r="O16" s="16">
        <v>16384</v>
      </c>
      <c r="P16" s="16">
        <v>14</v>
      </c>
    </row>
    <row r="17" spans="2:16" ht="23.4" thickBot="1" x14ac:dyDescent="0.35">
      <c r="B17" t="s">
        <v>517</v>
      </c>
      <c r="C17" t="s">
        <v>505</v>
      </c>
      <c r="D17" s="25">
        <v>30</v>
      </c>
      <c r="E17">
        <v>5</v>
      </c>
      <c r="F17">
        <f t="shared" si="2"/>
        <v>27</v>
      </c>
      <c r="G17" t="s">
        <v>224</v>
      </c>
      <c r="H17" t="s">
        <v>227</v>
      </c>
      <c r="I17" t="s">
        <v>509</v>
      </c>
      <c r="J17" s="34" t="s">
        <v>510</v>
      </c>
      <c r="K17" t="s">
        <v>513</v>
      </c>
      <c r="L17" t="s">
        <v>468</v>
      </c>
      <c r="N17" s="17" t="s">
        <v>377</v>
      </c>
      <c r="O17" s="17">
        <v>32768</v>
      </c>
      <c r="P17" s="17">
        <v>15</v>
      </c>
    </row>
    <row r="18" spans="2:16" ht="23.4" thickBot="1" x14ac:dyDescent="0.35">
      <c r="B18" t="s">
        <v>518</v>
      </c>
      <c r="C18" t="s">
        <v>542</v>
      </c>
      <c r="D18" s="3">
        <v>10</v>
      </c>
      <c r="E18">
        <v>4</v>
      </c>
      <c r="F18">
        <f t="shared" si="2"/>
        <v>28</v>
      </c>
      <c r="G18" t="s">
        <v>448</v>
      </c>
      <c r="H18" t="s">
        <v>245</v>
      </c>
      <c r="I18" t="s">
        <v>498</v>
      </c>
      <c r="J18" s="34" t="s">
        <v>455</v>
      </c>
      <c r="K18" t="s">
        <v>484</v>
      </c>
      <c r="L18" t="s">
        <v>469</v>
      </c>
      <c r="N18" s="17" t="s">
        <v>502</v>
      </c>
      <c r="O18" s="17">
        <f>O17*2</f>
        <v>65536</v>
      </c>
      <c r="P18" s="17">
        <v>16</v>
      </c>
    </row>
    <row r="19" spans="2:16" x14ac:dyDescent="0.3">
      <c r="B19" t="s">
        <v>545</v>
      </c>
      <c r="C19" t="s">
        <v>508</v>
      </c>
      <c r="D19" s="3" t="s">
        <v>501</v>
      </c>
      <c r="E19">
        <v>3</v>
      </c>
      <c r="F19">
        <f t="shared" si="2"/>
        <v>29</v>
      </c>
      <c r="G19" t="s">
        <v>117</v>
      </c>
      <c r="H19" t="s">
        <v>98</v>
      </c>
      <c r="I19" t="s">
        <v>499</v>
      </c>
      <c r="J19" s="34" t="s">
        <v>456</v>
      </c>
      <c r="K19" t="s">
        <v>483</v>
      </c>
      <c r="L19" t="s">
        <v>470</v>
      </c>
    </row>
    <row r="20" spans="2:16" x14ac:dyDescent="0.3">
      <c r="B20" t="s">
        <v>520</v>
      </c>
      <c r="C20" t="s">
        <v>543</v>
      </c>
      <c r="D20" s="3" t="s">
        <v>501</v>
      </c>
      <c r="E20">
        <v>3</v>
      </c>
      <c r="F20">
        <f t="shared" si="2"/>
        <v>29</v>
      </c>
      <c r="G20" t="s">
        <v>117</v>
      </c>
      <c r="H20" t="s">
        <v>98</v>
      </c>
      <c r="I20" t="s">
        <v>499</v>
      </c>
      <c r="J20" s="34" t="s">
        <v>457</v>
      </c>
      <c r="K20" t="s">
        <v>485</v>
      </c>
      <c r="L20" t="s">
        <v>471</v>
      </c>
    </row>
    <row r="21" spans="2:16" x14ac:dyDescent="0.3">
      <c r="B21" t="s">
        <v>521</v>
      </c>
      <c r="C21" t="s">
        <v>544</v>
      </c>
      <c r="D21" s="3" t="s">
        <v>501</v>
      </c>
      <c r="E21">
        <v>3</v>
      </c>
      <c r="F21">
        <f t="shared" si="2"/>
        <v>29</v>
      </c>
      <c r="G21" t="s">
        <v>117</v>
      </c>
      <c r="H21" t="s">
        <v>98</v>
      </c>
      <c r="I21" t="s">
        <v>499</v>
      </c>
      <c r="J21" s="34" t="s">
        <v>458</v>
      </c>
      <c r="K21" t="s">
        <v>486</v>
      </c>
      <c r="L21" t="s">
        <v>472</v>
      </c>
    </row>
    <row r="22" spans="2:16" x14ac:dyDescent="0.3">
      <c r="C22" t="s">
        <v>622</v>
      </c>
      <c r="D22" s="25">
        <v>2</v>
      </c>
      <c r="E22">
        <v>2</v>
      </c>
      <c r="F22">
        <f t="shared" si="2"/>
        <v>30</v>
      </c>
      <c r="G22" t="s">
        <v>116</v>
      </c>
      <c r="H22" t="s">
        <v>228</v>
      </c>
      <c r="I22" t="s">
        <v>500</v>
      </c>
      <c r="J22" t="s">
        <v>459</v>
      </c>
      <c r="K22" t="s">
        <v>487</v>
      </c>
      <c r="L22" t="s">
        <v>473</v>
      </c>
    </row>
    <row r="23" spans="2:16" x14ac:dyDescent="0.3">
      <c r="C23" t="s">
        <v>622</v>
      </c>
      <c r="D23" s="3">
        <v>2</v>
      </c>
      <c r="E23">
        <v>2</v>
      </c>
      <c r="F23">
        <f t="shared" si="2"/>
        <v>30</v>
      </c>
      <c r="G23" t="s">
        <v>116</v>
      </c>
      <c r="H23" t="s">
        <v>228</v>
      </c>
      <c r="I23" t="s">
        <v>500</v>
      </c>
      <c r="J23" t="s">
        <v>460</v>
      </c>
      <c r="K23" t="s">
        <v>488</v>
      </c>
      <c r="L23" t="s">
        <v>474</v>
      </c>
    </row>
    <row r="24" spans="2:16" x14ac:dyDescent="0.3">
      <c r="C24" t="s">
        <v>622</v>
      </c>
      <c r="D24" s="3">
        <v>2</v>
      </c>
      <c r="E24">
        <v>2</v>
      </c>
      <c r="F24">
        <f t="shared" si="2"/>
        <v>30</v>
      </c>
      <c r="G24" t="s">
        <v>116</v>
      </c>
      <c r="H24" t="s">
        <v>228</v>
      </c>
      <c r="I24" t="s">
        <v>500</v>
      </c>
      <c r="J24" t="s">
        <v>461</v>
      </c>
      <c r="K24" t="s">
        <v>489</v>
      </c>
      <c r="L24" t="s">
        <v>475</v>
      </c>
    </row>
    <row r="25" spans="2:16" x14ac:dyDescent="0.3">
      <c r="D25" s="3" t="s">
        <v>492</v>
      </c>
      <c r="E25">
        <v>2</v>
      </c>
      <c r="F25">
        <f t="shared" si="2"/>
        <v>30</v>
      </c>
      <c r="G25" t="s">
        <v>116</v>
      </c>
      <c r="H25" t="s">
        <v>228</v>
      </c>
      <c r="I25" t="s">
        <v>500</v>
      </c>
      <c r="J25" t="s">
        <v>462</v>
      </c>
      <c r="K25" t="s">
        <v>490</v>
      </c>
      <c r="L25" t="s">
        <v>476</v>
      </c>
    </row>
  </sheetData>
  <mergeCells count="1">
    <mergeCell ref="A3:L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5FEA-EFCA-499E-9012-52B7129F4CD3}">
  <dimension ref="A1:N138"/>
  <sheetViews>
    <sheetView topLeftCell="A129" zoomScale="90" zoomScaleNormal="90" workbookViewId="0">
      <selection activeCell="D15" sqref="D15"/>
    </sheetView>
  </sheetViews>
  <sheetFormatPr defaultRowHeight="14.4" x14ac:dyDescent="0.3"/>
  <cols>
    <col min="1" max="1" width="49.44140625" customWidth="1"/>
    <col min="3" max="3" width="12.33203125" customWidth="1"/>
    <col min="4" max="4" width="40" customWidth="1"/>
    <col min="13" max="13" width="15" customWidth="1"/>
    <col min="14" max="14" width="10.5546875" customWidth="1"/>
  </cols>
  <sheetData>
    <row r="1" spans="1:14" ht="23.4" thickBot="1" x14ac:dyDescent="0.35">
      <c r="A1" s="16" t="s">
        <v>1</v>
      </c>
      <c r="B1" s="16">
        <v>128</v>
      </c>
      <c r="C1" s="16">
        <v>192</v>
      </c>
      <c r="D1" s="16">
        <v>224</v>
      </c>
      <c r="E1" s="16">
        <v>240</v>
      </c>
      <c r="F1" s="16">
        <v>248</v>
      </c>
      <c r="G1" s="16">
        <v>252</v>
      </c>
      <c r="H1" s="16">
        <v>254</v>
      </c>
      <c r="I1" s="16">
        <v>255</v>
      </c>
    </row>
    <row r="2" spans="1:14" ht="23.4" thickBot="1" x14ac:dyDescent="0.35">
      <c r="A2" s="16" t="s">
        <v>63</v>
      </c>
      <c r="B2" s="16" t="s">
        <v>17</v>
      </c>
      <c r="C2" s="16" t="s">
        <v>18</v>
      </c>
      <c r="D2" s="16" t="s">
        <v>19</v>
      </c>
      <c r="E2" s="16" t="s">
        <v>20</v>
      </c>
      <c r="F2" s="16" t="s">
        <v>21</v>
      </c>
      <c r="G2" s="16" t="s">
        <v>22</v>
      </c>
      <c r="H2" s="16" t="s">
        <v>23</v>
      </c>
      <c r="I2" s="16" t="s">
        <v>24</v>
      </c>
    </row>
    <row r="3" spans="1:14" ht="24.6" thickBot="1" x14ac:dyDescent="0.35">
      <c r="A3" s="16"/>
      <c r="B3" s="16"/>
      <c r="C3" s="16"/>
      <c r="D3" s="16"/>
      <c r="E3" s="16"/>
      <c r="F3" s="16"/>
      <c r="G3" s="16"/>
      <c r="H3" s="16"/>
      <c r="I3" s="16"/>
      <c r="L3" s="14" t="s">
        <v>371</v>
      </c>
      <c r="M3" s="14">
        <v>1</v>
      </c>
      <c r="N3" s="14">
        <v>0</v>
      </c>
    </row>
    <row r="4" spans="1:14" ht="24" thickTop="1" thickBot="1" x14ac:dyDescent="0.35">
      <c r="A4" s="16" t="s">
        <v>64</v>
      </c>
      <c r="B4" s="16" t="s">
        <v>25</v>
      </c>
      <c r="C4" s="16" t="s">
        <v>26</v>
      </c>
      <c r="D4" s="16" t="s">
        <v>27</v>
      </c>
      <c r="E4" s="16" t="s">
        <v>28</v>
      </c>
      <c r="F4" s="16" t="s">
        <v>29</v>
      </c>
      <c r="G4" s="16" t="s">
        <v>30</v>
      </c>
      <c r="H4" s="16" t="s">
        <v>31</v>
      </c>
      <c r="I4" s="16" t="s">
        <v>32</v>
      </c>
      <c r="L4" s="15" t="s">
        <v>5</v>
      </c>
      <c r="M4" s="15">
        <v>2</v>
      </c>
      <c r="N4" s="15">
        <v>1</v>
      </c>
    </row>
    <row r="5" spans="1:14" ht="23.4" thickBot="1" x14ac:dyDescent="0.35">
      <c r="A5" s="16" t="s">
        <v>65</v>
      </c>
      <c r="B5" s="16" t="s">
        <v>33</v>
      </c>
      <c r="C5" s="16" t="s">
        <v>34</v>
      </c>
      <c r="D5" s="16" t="s">
        <v>35</v>
      </c>
      <c r="E5" s="16" t="s">
        <v>36</v>
      </c>
      <c r="F5" s="16" t="s">
        <v>37</v>
      </c>
      <c r="G5" s="16" t="s">
        <v>38</v>
      </c>
      <c r="H5" s="16" t="s">
        <v>39</v>
      </c>
      <c r="I5" s="16" t="s">
        <v>40</v>
      </c>
      <c r="L5" s="16" t="s">
        <v>6</v>
      </c>
      <c r="M5" s="16">
        <v>4</v>
      </c>
      <c r="N5" s="16">
        <v>2</v>
      </c>
    </row>
    <row r="6" spans="1:14" ht="23.4" thickBot="1" x14ac:dyDescent="0.35">
      <c r="A6" s="16" t="s">
        <v>66</v>
      </c>
      <c r="B6" s="16" t="s">
        <v>41</v>
      </c>
      <c r="C6" s="16" t="s">
        <v>42</v>
      </c>
      <c r="D6" s="16" t="s">
        <v>43</v>
      </c>
      <c r="E6" s="16" t="s">
        <v>44</v>
      </c>
      <c r="F6" s="16" t="s">
        <v>45</v>
      </c>
      <c r="G6" s="16" t="s">
        <v>46</v>
      </c>
      <c r="H6" s="16" t="s">
        <v>47</v>
      </c>
      <c r="I6" s="16" t="s">
        <v>48</v>
      </c>
      <c r="L6" s="17" t="s">
        <v>7</v>
      </c>
      <c r="M6" s="17">
        <v>8</v>
      </c>
      <c r="N6" s="17">
        <v>3</v>
      </c>
    </row>
    <row r="7" spans="1:14" ht="23.4" thickBot="1" x14ac:dyDescent="0.35">
      <c r="A7" s="16" t="s">
        <v>67</v>
      </c>
      <c r="B7" s="16" t="s">
        <v>49</v>
      </c>
      <c r="C7" s="16" t="s">
        <v>50</v>
      </c>
      <c r="D7" s="16" t="s">
        <v>51</v>
      </c>
      <c r="E7" s="16" t="s">
        <v>52</v>
      </c>
      <c r="F7" s="16" t="s">
        <v>97</v>
      </c>
      <c r="G7" s="16" t="s">
        <v>53</v>
      </c>
      <c r="H7" s="16" t="s">
        <v>54</v>
      </c>
      <c r="I7" s="16" t="s">
        <v>55</v>
      </c>
      <c r="L7" s="16" t="s">
        <v>8</v>
      </c>
      <c r="M7" s="16">
        <v>16</v>
      </c>
      <c r="N7" s="16">
        <v>4</v>
      </c>
    </row>
    <row r="8" spans="1:14" ht="23.4" thickBot="1" x14ac:dyDescent="0.35">
      <c r="L8" s="17" t="s">
        <v>9</v>
      </c>
      <c r="M8" s="17">
        <v>32</v>
      </c>
      <c r="N8" s="17">
        <v>5</v>
      </c>
    </row>
    <row r="9" spans="1:14" ht="23.4" thickBot="1" x14ac:dyDescent="0.35">
      <c r="L9" s="16" t="s">
        <v>10</v>
      </c>
      <c r="M9" s="16">
        <v>64</v>
      </c>
      <c r="N9" s="16">
        <v>6</v>
      </c>
    </row>
    <row r="10" spans="1:14" ht="23.4" thickBot="1" x14ac:dyDescent="0.35">
      <c r="A10" s="18" t="s">
        <v>378</v>
      </c>
      <c r="C10" s="18"/>
      <c r="L10" s="17" t="s">
        <v>11</v>
      </c>
      <c r="M10" s="17">
        <v>128</v>
      </c>
      <c r="N10" s="17">
        <v>7</v>
      </c>
    </row>
    <row r="11" spans="1:14" ht="23.4" thickBot="1" x14ac:dyDescent="0.35">
      <c r="A11" s="18" t="s">
        <v>379</v>
      </c>
      <c r="L11" s="16" t="s">
        <v>57</v>
      </c>
      <c r="M11" s="16">
        <v>256</v>
      </c>
      <c r="N11" s="16">
        <v>8</v>
      </c>
    </row>
    <row r="12" spans="1:14" ht="23.4" thickBot="1" x14ac:dyDescent="0.35">
      <c r="A12" s="18" t="s">
        <v>383</v>
      </c>
      <c r="D12" t="s">
        <v>444</v>
      </c>
      <c r="L12" s="17" t="s">
        <v>58</v>
      </c>
      <c r="M12" s="17">
        <v>512</v>
      </c>
      <c r="N12" s="17">
        <v>9</v>
      </c>
    </row>
    <row r="13" spans="1:14" ht="23.4" thickBot="1" x14ac:dyDescent="0.35">
      <c r="A13" s="19" t="s">
        <v>40</v>
      </c>
      <c r="L13" s="16" t="s">
        <v>372</v>
      </c>
      <c r="M13" s="16">
        <v>1024</v>
      </c>
      <c r="N13" s="16">
        <v>10</v>
      </c>
    </row>
    <row r="14" spans="1:14" ht="23.4" thickBot="1" x14ac:dyDescent="0.35">
      <c r="A14" s="18" t="s">
        <v>176</v>
      </c>
      <c r="L14" s="17" t="s">
        <v>373</v>
      </c>
      <c r="M14" s="17">
        <v>2048</v>
      </c>
      <c r="N14" s="17">
        <v>11</v>
      </c>
    </row>
    <row r="15" spans="1:14" ht="23.4" thickBot="1" x14ac:dyDescent="0.35">
      <c r="A15" s="19" t="s">
        <v>380</v>
      </c>
      <c r="L15" s="16" t="s">
        <v>374</v>
      </c>
      <c r="M15" s="16">
        <v>4096</v>
      </c>
      <c r="N15" s="16">
        <v>12</v>
      </c>
    </row>
    <row r="16" spans="1:14" ht="23.4" thickBot="1" x14ac:dyDescent="0.35">
      <c r="L16" s="17" t="s">
        <v>375</v>
      </c>
      <c r="M16" s="17">
        <v>8192</v>
      </c>
      <c r="N16" s="17">
        <v>13</v>
      </c>
    </row>
    <row r="17" spans="1:14" ht="23.4" thickBot="1" x14ac:dyDescent="0.35">
      <c r="A17" s="18" t="s">
        <v>381</v>
      </c>
      <c r="L17" s="16" t="s">
        <v>376</v>
      </c>
      <c r="M17" s="16">
        <v>16384</v>
      </c>
      <c r="N17" s="16">
        <v>14</v>
      </c>
    </row>
    <row r="18" spans="1:14" ht="23.4" thickBot="1" x14ac:dyDescent="0.35">
      <c r="L18" s="17" t="s">
        <v>377</v>
      </c>
      <c r="M18" s="17">
        <v>32768</v>
      </c>
      <c r="N18" s="17">
        <v>15</v>
      </c>
    </row>
    <row r="20" spans="1:14" ht="22.8" hidden="1" x14ac:dyDescent="0.3">
      <c r="A20" s="18" t="s">
        <v>385</v>
      </c>
    </row>
    <row r="21" spans="1:14" ht="22.8" hidden="1" x14ac:dyDescent="0.3">
      <c r="A21" s="18" t="s">
        <v>386</v>
      </c>
    </row>
    <row r="22" spans="1:14" ht="22.8" hidden="1" x14ac:dyDescent="0.3">
      <c r="A22" s="18" t="s">
        <v>382</v>
      </c>
    </row>
    <row r="23" spans="1:14" ht="22.8" hidden="1" x14ac:dyDescent="0.3">
      <c r="A23" s="19" t="s">
        <v>384</v>
      </c>
    </row>
    <row r="24" spans="1:14" ht="22.8" hidden="1" x14ac:dyDescent="0.3">
      <c r="A24" s="18"/>
    </row>
    <row r="25" spans="1:14" ht="22.8" hidden="1" x14ac:dyDescent="0.3">
      <c r="A25" s="19"/>
    </row>
    <row r="26" spans="1:14" ht="22.8" hidden="1" x14ac:dyDescent="0.3">
      <c r="A26" s="18"/>
    </row>
    <row r="27" spans="1:14" ht="22.8" hidden="1" x14ac:dyDescent="0.3">
      <c r="A27" s="18" t="s">
        <v>387</v>
      </c>
    </row>
    <row r="28" spans="1:14" ht="22.8" hidden="1" x14ac:dyDescent="0.3">
      <c r="A28" s="19" t="s">
        <v>45</v>
      </c>
    </row>
    <row r="29" spans="1:14" ht="22.8" hidden="1" x14ac:dyDescent="0.3">
      <c r="A29" s="18" t="s">
        <v>388</v>
      </c>
    </row>
    <row r="30" spans="1:14" ht="22.8" hidden="1" x14ac:dyDescent="0.3">
      <c r="A30" s="18"/>
    </row>
    <row r="31" spans="1:14" ht="22.8" hidden="1" x14ac:dyDescent="0.3">
      <c r="A31" s="19" t="s">
        <v>49</v>
      </c>
    </row>
    <row r="32" spans="1:14" ht="22.8" hidden="1" x14ac:dyDescent="0.3">
      <c r="A32" s="18" t="s">
        <v>389</v>
      </c>
    </row>
    <row r="33" spans="1:4" ht="22.8" hidden="1" x14ac:dyDescent="0.3">
      <c r="A33" s="18"/>
    </row>
    <row r="34" spans="1:4" ht="22.8" hidden="1" x14ac:dyDescent="0.3">
      <c r="A34" s="18"/>
    </row>
    <row r="35" spans="1:4" hidden="1" x14ac:dyDescent="0.3"/>
    <row r="36" spans="1:4" hidden="1" x14ac:dyDescent="0.3"/>
    <row r="37" spans="1:4" hidden="1" x14ac:dyDescent="0.3"/>
    <row r="38" spans="1:4" hidden="1" x14ac:dyDescent="0.3"/>
    <row r="39" spans="1:4" hidden="1" x14ac:dyDescent="0.3"/>
    <row r="40" spans="1:4" hidden="1" x14ac:dyDescent="0.3"/>
    <row r="41" spans="1:4" ht="22.8" hidden="1" x14ac:dyDescent="0.3">
      <c r="A41" s="18" t="s">
        <v>390</v>
      </c>
    </row>
    <row r="42" spans="1:4" ht="22.8" hidden="1" x14ac:dyDescent="0.3">
      <c r="A42" s="18" t="s">
        <v>391</v>
      </c>
    </row>
    <row r="43" spans="1:4" ht="22.8" hidden="1" x14ac:dyDescent="0.3">
      <c r="A43" s="20" t="s">
        <v>401</v>
      </c>
      <c r="C43" t="s">
        <v>398</v>
      </c>
      <c r="D43" t="s">
        <v>400</v>
      </c>
    </row>
    <row r="44" spans="1:4" ht="22.8" hidden="1" x14ac:dyDescent="0.3">
      <c r="A44" s="18"/>
    </row>
    <row r="45" spans="1:4" ht="22.8" hidden="1" x14ac:dyDescent="0.3">
      <c r="A45" s="18" t="s">
        <v>392</v>
      </c>
      <c r="C45" t="s">
        <v>399</v>
      </c>
      <c r="D45" t="s">
        <v>403</v>
      </c>
    </row>
    <row r="46" spans="1:4" ht="22.8" hidden="1" x14ac:dyDescent="0.3">
      <c r="A46" s="18" t="s">
        <v>393</v>
      </c>
      <c r="C46" t="s">
        <v>402</v>
      </c>
    </row>
    <row r="47" spans="1:4" ht="22.8" hidden="1" x14ac:dyDescent="0.3">
      <c r="A47" s="18" t="s">
        <v>394</v>
      </c>
    </row>
    <row r="48" spans="1:4" ht="22.8" hidden="1" x14ac:dyDescent="0.3">
      <c r="A48" s="18"/>
    </row>
    <row r="49" spans="1:4" ht="22.8" hidden="1" x14ac:dyDescent="0.3">
      <c r="A49" s="20" t="s">
        <v>397</v>
      </c>
    </row>
    <row r="50" spans="1:4" ht="22.8" hidden="1" x14ac:dyDescent="0.3">
      <c r="A50" s="18" t="s">
        <v>395</v>
      </c>
      <c r="C50" t="s">
        <v>402</v>
      </c>
      <c r="D50">
        <f>16+192</f>
        <v>208</v>
      </c>
    </row>
    <row r="51" spans="1:4" ht="22.8" hidden="1" x14ac:dyDescent="0.3">
      <c r="A51" s="18" t="s">
        <v>396</v>
      </c>
    </row>
    <row r="52" spans="1:4" hidden="1" x14ac:dyDescent="0.3"/>
    <row r="53" spans="1:4" hidden="1" x14ac:dyDescent="0.3"/>
    <row r="54" spans="1:4" ht="22.8" hidden="1" x14ac:dyDescent="0.3">
      <c r="A54" s="21" t="s">
        <v>404</v>
      </c>
    </row>
    <row r="55" spans="1:4" ht="22.8" hidden="1" x14ac:dyDescent="0.3">
      <c r="A55" s="21" t="s">
        <v>18</v>
      </c>
    </row>
    <row r="56" spans="1:4" ht="22.8" hidden="1" x14ac:dyDescent="0.3">
      <c r="A56" s="21" t="s">
        <v>180</v>
      </c>
    </row>
    <row r="57" spans="1:4" ht="22.8" hidden="1" x14ac:dyDescent="0.3">
      <c r="A57" s="21" t="s">
        <v>181</v>
      </c>
    </row>
    <row r="58" spans="1:4" ht="22.8" hidden="1" x14ac:dyDescent="0.3">
      <c r="A58" s="21" t="s">
        <v>182</v>
      </c>
      <c r="B58">
        <v>129</v>
      </c>
      <c r="C58">
        <v>130</v>
      </c>
      <c r="D58">
        <v>131</v>
      </c>
    </row>
    <row r="59" spans="1:4" ht="22.8" hidden="1" x14ac:dyDescent="0.3">
      <c r="A59" s="18"/>
    </row>
    <row r="60" spans="1:4" ht="22.8" hidden="1" x14ac:dyDescent="0.3">
      <c r="A60" s="18"/>
    </row>
    <row r="61" spans="1:4" ht="22.8" hidden="1" x14ac:dyDescent="0.3">
      <c r="A61" s="21" t="s">
        <v>405</v>
      </c>
    </row>
    <row r="62" spans="1:4" ht="22.8" hidden="1" x14ac:dyDescent="0.3">
      <c r="A62" s="22" t="s">
        <v>49</v>
      </c>
    </row>
    <row r="63" spans="1:4" ht="22.8" hidden="1" x14ac:dyDescent="0.3">
      <c r="A63" s="18"/>
    </row>
    <row r="64" spans="1:4" ht="22.8" hidden="1" x14ac:dyDescent="0.3">
      <c r="A64" s="21" t="s">
        <v>406</v>
      </c>
    </row>
    <row r="65" spans="1:4" ht="22.8" hidden="1" x14ac:dyDescent="0.3">
      <c r="A65" s="18">
        <f>32-13</f>
        <v>19</v>
      </c>
    </row>
    <row r="66" spans="1:4" ht="22.8" hidden="1" x14ac:dyDescent="0.3">
      <c r="A66" s="18"/>
    </row>
    <row r="67" spans="1:4" ht="22.8" hidden="1" x14ac:dyDescent="0.3">
      <c r="A67" s="21" t="s">
        <v>249</v>
      </c>
    </row>
    <row r="68" spans="1:4" ht="22.8" hidden="1" x14ac:dyDescent="0.3">
      <c r="A68" s="18">
        <f>32-26</f>
        <v>6</v>
      </c>
    </row>
    <row r="69" spans="1:4" ht="22.8" hidden="1" x14ac:dyDescent="0.3">
      <c r="A69" s="21" t="s">
        <v>407</v>
      </c>
    </row>
    <row r="70" spans="1:4" ht="22.8" hidden="1" x14ac:dyDescent="0.3">
      <c r="A70" s="18"/>
    </row>
    <row r="71" spans="1:4" ht="22.8" hidden="1" x14ac:dyDescent="0.3">
      <c r="A71" s="18"/>
    </row>
    <row r="72" spans="1:4" ht="22.8" hidden="1" x14ac:dyDescent="0.3">
      <c r="A72" s="18"/>
    </row>
    <row r="73" spans="1:4" ht="22.8" hidden="1" x14ac:dyDescent="0.3">
      <c r="A73" s="21" t="s">
        <v>405</v>
      </c>
    </row>
    <row r="74" spans="1:4" ht="22.8" hidden="1" x14ac:dyDescent="0.3">
      <c r="A74" s="18">
        <f>32-7</f>
        <v>25</v>
      </c>
    </row>
    <row r="75" spans="1:4" ht="22.8" hidden="1" x14ac:dyDescent="0.3">
      <c r="A75" s="18"/>
    </row>
    <row r="76" spans="1:4" ht="22.8" hidden="1" x14ac:dyDescent="0.3">
      <c r="A76" s="18"/>
    </row>
    <row r="77" spans="1:4" ht="22.8" hidden="1" x14ac:dyDescent="0.3">
      <c r="A77" s="21" t="s">
        <v>408</v>
      </c>
      <c r="D77" s="21" t="s">
        <v>412</v>
      </c>
    </row>
    <row r="78" spans="1:4" ht="22.8" hidden="1" x14ac:dyDescent="0.3">
      <c r="A78" s="21" t="s">
        <v>409</v>
      </c>
      <c r="D78" s="21" t="s">
        <v>413</v>
      </c>
    </row>
    <row r="79" spans="1:4" ht="22.8" hidden="1" x14ac:dyDescent="0.3">
      <c r="A79" s="21" t="s">
        <v>410</v>
      </c>
      <c r="D79" s="21" t="s">
        <v>414</v>
      </c>
    </row>
    <row r="80" spans="1:4" ht="22.8" hidden="1" x14ac:dyDescent="0.3">
      <c r="A80" s="21" t="s">
        <v>411</v>
      </c>
    </row>
    <row r="81" spans="1:1" ht="22.8" x14ac:dyDescent="0.3">
      <c r="A81" s="18"/>
    </row>
    <row r="82" spans="1:1" ht="22.8" x14ac:dyDescent="0.3">
      <c r="A82" s="18"/>
    </row>
    <row r="83" spans="1:1" ht="22.8" x14ac:dyDescent="0.3">
      <c r="A83" s="21" t="s">
        <v>415</v>
      </c>
    </row>
    <row r="84" spans="1:1" ht="22.8" x14ac:dyDescent="0.3">
      <c r="A84" s="21" t="s">
        <v>422</v>
      </c>
    </row>
    <row r="85" spans="1:1" ht="22.8" x14ac:dyDescent="0.3">
      <c r="A85" s="21" t="s">
        <v>416</v>
      </c>
    </row>
    <row r="86" spans="1:1" ht="22.8" x14ac:dyDescent="0.3">
      <c r="A86" s="21" t="s">
        <v>417</v>
      </c>
    </row>
    <row r="87" spans="1:1" ht="22.8" x14ac:dyDescent="0.3">
      <c r="A87" s="21" t="s">
        <v>418</v>
      </c>
    </row>
    <row r="90" spans="1:1" ht="22.8" x14ac:dyDescent="0.3">
      <c r="A90" s="21"/>
    </row>
    <row r="91" spans="1:1" ht="22.8" x14ac:dyDescent="0.3">
      <c r="A91" s="20" t="s">
        <v>421</v>
      </c>
    </row>
    <row r="92" spans="1:1" ht="22.8" x14ac:dyDescent="0.3">
      <c r="A92" s="21" t="s">
        <v>370</v>
      </c>
    </row>
    <row r="93" spans="1:1" ht="22.8" x14ac:dyDescent="0.3">
      <c r="A93" s="21" t="s">
        <v>419</v>
      </c>
    </row>
    <row r="94" spans="1:1" ht="22.8" x14ac:dyDescent="0.3">
      <c r="A94" s="21" t="s">
        <v>420</v>
      </c>
    </row>
    <row r="95" spans="1:1" ht="22.8" x14ac:dyDescent="0.3">
      <c r="A95" s="21"/>
    </row>
    <row r="96" spans="1:1" ht="22.8" x14ac:dyDescent="0.3">
      <c r="A96" s="21"/>
    </row>
    <row r="97" spans="1:5" ht="22.8" x14ac:dyDescent="0.3">
      <c r="A97" s="21"/>
    </row>
    <row r="98" spans="1:5" ht="22.8" x14ac:dyDescent="0.3">
      <c r="A98" s="21"/>
    </row>
    <row r="99" spans="1:5" ht="22.8" x14ac:dyDescent="0.3">
      <c r="A99" s="21" t="s">
        <v>423</v>
      </c>
    </row>
    <row r="100" spans="1:5" ht="22.8" x14ac:dyDescent="0.3">
      <c r="A100" s="21" t="s">
        <v>3</v>
      </c>
    </row>
    <row r="101" spans="1:5" ht="22.8" x14ac:dyDescent="0.3">
      <c r="A101" s="21" t="s">
        <v>424</v>
      </c>
    </row>
    <row r="102" spans="1:5" ht="22.8" x14ac:dyDescent="0.3">
      <c r="A102" s="21" t="s">
        <v>425</v>
      </c>
    </row>
    <row r="103" spans="1:5" ht="22.8" x14ac:dyDescent="0.3">
      <c r="A103" s="21" t="s">
        <v>426</v>
      </c>
      <c r="B103">
        <v>1</v>
      </c>
      <c r="C103">
        <v>2</v>
      </c>
      <c r="D103">
        <v>3</v>
      </c>
      <c r="E103">
        <v>4</v>
      </c>
    </row>
    <row r="104" spans="1:5" ht="22.8" x14ac:dyDescent="0.3">
      <c r="A104" s="21" t="s">
        <v>420</v>
      </c>
    </row>
    <row r="108" spans="1:5" ht="22.8" x14ac:dyDescent="0.3">
      <c r="A108" s="21" t="s">
        <v>398</v>
      </c>
    </row>
    <row r="109" spans="1:5" ht="22.8" x14ac:dyDescent="0.3">
      <c r="A109" s="21" t="s">
        <v>427</v>
      </c>
    </row>
    <row r="110" spans="1:5" ht="22.8" x14ac:dyDescent="0.3">
      <c r="A110" s="21" t="s">
        <v>428</v>
      </c>
    </row>
    <row r="111" spans="1:5" ht="22.8" x14ac:dyDescent="0.3">
      <c r="A111" s="21" t="s">
        <v>51</v>
      </c>
    </row>
    <row r="112" spans="1:5" ht="22.8" x14ac:dyDescent="0.3">
      <c r="A112" s="21"/>
    </row>
    <row r="113" spans="1:4" ht="22.8" x14ac:dyDescent="0.3">
      <c r="A113" s="21" t="s">
        <v>398</v>
      </c>
      <c r="B113">
        <v>14</v>
      </c>
      <c r="D113" s="21" t="s">
        <v>432</v>
      </c>
    </row>
    <row r="114" spans="1:4" ht="22.8" x14ac:dyDescent="0.3">
      <c r="A114" s="21" t="s">
        <v>429</v>
      </c>
      <c r="B114">
        <v>33</v>
      </c>
      <c r="C114">
        <v>61</v>
      </c>
      <c r="D114" s="21" t="s">
        <v>433</v>
      </c>
    </row>
    <row r="115" spans="1:4" ht="22.8" x14ac:dyDescent="0.3">
      <c r="A115" s="21" t="s">
        <v>430</v>
      </c>
      <c r="B115">
        <v>67</v>
      </c>
      <c r="D115" s="21" t="s">
        <v>434</v>
      </c>
    </row>
    <row r="116" spans="1:4" ht="22.8" x14ac:dyDescent="0.3">
      <c r="A116" s="21" t="s">
        <v>431</v>
      </c>
      <c r="D116" s="21" t="s">
        <v>400</v>
      </c>
    </row>
    <row r="117" spans="1:4" ht="22.8" x14ac:dyDescent="0.3">
      <c r="A117" s="21" t="s">
        <v>399</v>
      </c>
    </row>
    <row r="123" spans="1:4" ht="22.8" x14ac:dyDescent="0.3">
      <c r="A123" s="21" t="s">
        <v>435</v>
      </c>
    </row>
    <row r="124" spans="1:4" ht="22.8" x14ac:dyDescent="0.3">
      <c r="A124" s="21">
        <f>32-6</f>
        <v>26</v>
      </c>
    </row>
    <row r="125" spans="1:4" ht="22.8" x14ac:dyDescent="0.3">
      <c r="A125" s="21"/>
    </row>
    <row r="126" spans="1:4" ht="22.8" x14ac:dyDescent="0.3">
      <c r="A126" s="21" t="s">
        <v>436</v>
      </c>
    </row>
    <row r="127" spans="1:4" ht="22.8" x14ac:dyDescent="0.3">
      <c r="A127" s="21" t="s">
        <v>437</v>
      </c>
    </row>
    <row r="128" spans="1:4" ht="22.8" x14ac:dyDescent="0.3">
      <c r="A128" s="21" t="s">
        <v>438</v>
      </c>
    </row>
    <row r="129" spans="1:3" ht="22.8" x14ac:dyDescent="0.3">
      <c r="A129" s="21"/>
    </row>
    <row r="130" spans="1:3" ht="22.8" x14ac:dyDescent="0.3">
      <c r="A130" s="21" t="s">
        <v>439</v>
      </c>
      <c r="C130" s="23" t="s">
        <v>442</v>
      </c>
    </row>
    <row r="131" spans="1:3" ht="22.8" x14ac:dyDescent="0.3">
      <c r="A131" s="21" t="s">
        <v>441</v>
      </c>
    </row>
    <row r="132" spans="1:3" ht="22.8" x14ac:dyDescent="0.3">
      <c r="A132" s="21"/>
    </row>
    <row r="133" spans="1:3" ht="22.8" x14ac:dyDescent="0.3">
      <c r="A133" s="21" t="s">
        <v>440</v>
      </c>
    </row>
    <row r="134" spans="1:3" ht="22.8" x14ac:dyDescent="0.3">
      <c r="A134" s="21"/>
    </row>
    <row r="135" spans="1:3" ht="22.8" x14ac:dyDescent="0.3">
      <c r="A135" s="21"/>
    </row>
    <row r="136" spans="1:3" ht="22.8" x14ac:dyDescent="0.3">
      <c r="A136" s="21"/>
    </row>
    <row r="137" spans="1:3" ht="22.8" x14ac:dyDescent="0.3">
      <c r="A137" s="21"/>
    </row>
    <row r="138" spans="1:3" ht="22.8" x14ac:dyDescent="0.3">
      <c r="A138" s="21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47E2-AF2B-464C-B8C6-E911ACAB55A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Week 13</vt:lpstr>
      <vt:lpstr>Sheet4</vt:lpstr>
      <vt:lpstr>Sheet5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</dc:creator>
  <cp:lastModifiedBy>admin</cp:lastModifiedBy>
  <dcterms:created xsi:type="dcterms:W3CDTF">2016-02-02T08:31:56Z</dcterms:created>
  <dcterms:modified xsi:type="dcterms:W3CDTF">2022-04-20T05:54:59Z</dcterms:modified>
</cp:coreProperties>
</file>