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af40eeb3b9e9d88/Documents/"/>
    </mc:Choice>
  </mc:AlternateContent>
  <xr:revisionPtr revIDLastSave="1" documentId="8_{834D6C0A-6E13-4271-8FAB-EF5310DDF4DE}" xr6:coauthVersionLast="47" xr6:coauthVersionMax="47" xr10:uidLastSave="{49D4B1BF-E999-4447-9F11-54BC6B2BBE7D}"/>
  <bookViews>
    <workbookView xWindow="-110" yWindow="-110" windowWidth="19420" windowHeight="10300" xr2:uid="{0CACA3E9-BCAB-4DEF-B03B-D7F952166A47}"/>
  </bookViews>
  <sheets>
    <sheet name="PTN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5" i="2" l="1"/>
  <c r="G15" i="2"/>
  <c r="C24" i="2"/>
  <c r="D21" i="2"/>
  <c r="F19" i="2" s="1"/>
  <c r="H19" i="2" s="1"/>
  <c r="D20" i="2"/>
  <c r="C21" i="2"/>
  <c r="E16" i="2" s="1"/>
  <c r="C20" i="2"/>
  <c r="E17" i="2" l="1"/>
  <c r="F16" i="2"/>
  <c r="H16" i="2" s="1"/>
  <c r="G16" i="2"/>
  <c r="I16" i="2"/>
  <c r="E18" i="2"/>
  <c r="F17" i="2"/>
  <c r="H17" i="2" s="1"/>
  <c r="I17" i="2"/>
  <c r="E19" i="2"/>
  <c r="F18" i="2"/>
  <c r="H18" i="2" s="1"/>
  <c r="F15" i="2"/>
  <c r="G18" i="2" l="1"/>
  <c r="I18" i="2"/>
  <c r="F20" i="2"/>
  <c r="H15" i="2"/>
  <c r="H20" i="2" s="1"/>
  <c r="I19" i="2"/>
  <c r="G19" i="2"/>
  <c r="E20" i="2"/>
  <c r="I15" i="2"/>
  <c r="G17" i="2"/>
  <c r="I20" i="2" l="1"/>
  <c r="G20" i="2"/>
  <c r="C25" i="2" l="1"/>
</calcChain>
</file>

<file path=xl/sharedStrings.xml><?xml version="1.0" encoding="utf-8"?>
<sst xmlns="http://schemas.openxmlformats.org/spreadsheetml/2006/main" count="14" uniqueCount="14">
  <si>
    <t>SUM</t>
  </si>
  <si>
    <t>AVERAGE</t>
  </si>
  <si>
    <t>xi=Xi-X^</t>
  </si>
  <si>
    <t>TAHUN</t>
  </si>
  <si>
    <t>PEMINAT(X)</t>
  </si>
  <si>
    <t>DAYA TAMPUNG(Y)</t>
  </si>
  <si>
    <t>Xi*Yi</t>
  </si>
  <si>
    <t>Xi^</t>
  </si>
  <si>
    <t>Yi^</t>
  </si>
  <si>
    <t>DATA PEMINAT DAN DAYA TAMPUNG JURUSAN STATISTIKA DAN SAINS DATA DI IPB TAHUN 2023</t>
  </si>
  <si>
    <t>ANALISIS TANTANGAN DAN PELUANG LULUS PTN</t>
  </si>
  <si>
    <t xml:space="preserve">R^2 = </t>
  </si>
  <si>
    <t xml:space="preserve">b1 = </t>
  </si>
  <si>
    <t>yi=Yi-Y^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</si>
</sst>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1" xfId="0" applyFill="1" applyBorder="1"/>
    <xf numFmtId="0" fontId="0" fillId="3" borderId="1" xfId="0" applyFill="1" applyBorder="1" applyAlignment="1">
      <alignment horizontal="left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3" borderId="1" xfId="0" applyFill="1" applyBorder="1" applyAlignment="1">
      <alignment horizontal="right"/>
    </xf>
    <xf numFmtId="0" fontId="1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254001</xdr:colOff>
      <xdr:row>0</xdr:row>
      <xdr:rowOff>74089</xdr:rowOff>
    </xdr:from>
    <xdr:to>
      <xdr:col>3</xdr:col>
      <xdr:colOff>74083</xdr:colOff>
      <xdr:row>5</xdr:row>
      <xdr:rowOff>84667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92CB9AF-5CCB-9B61-14DA-3ADFB0D2972C}"/>
            </a:ext>
          </a:extLst>
        </xdr:cNvPr>
        <xdr:cNvSpPr txBox="1"/>
      </xdr:nvSpPr>
      <xdr:spPr>
        <a:xfrm>
          <a:off x="254001" y="74089"/>
          <a:ext cx="2868082" cy="910161"/>
        </a:xfrm>
        <a:prstGeom prst="rect">
          <a:avLst/>
        </a:prstGeom>
        <a:solidFill>
          <a:schemeClr val="lt1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D" sz="1100" b="1"/>
            <a:t>TUGAS</a:t>
          </a:r>
          <a:r>
            <a:rPr lang="en-ID" sz="1100" b="1" baseline="0"/>
            <a:t> KELOMPOK</a:t>
          </a:r>
        </a:p>
        <a:p>
          <a:r>
            <a:rPr lang="en-ID" sz="1100" b="1" baseline="0"/>
            <a:t>- D. IHSAN MAULANA (20220040069)</a:t>
          </a:r>
        </a:p>
        <a:p>
          <a:r>
            <a:rPr lang="en-ID" sz="1100" b="1" baseline="0"/>
            <a:t>- IRMA NURMALASARI (20220040127)</a:t>
          </a:r>
        </a:p>
        <a:p>
          <a:r>
            <a:rPr lang="en-ID" sz="1100" b="1" baseline="0"/>
            <a:t>- YUNI LESTARI (20220040006)P</a:t>
          </a:r>
          <a:endParaRPr lang="en-ID" sz="1100" b="1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8A63E-ABD6-4E67-96BF-C3D4A4BDEFA1}">
  <dimension ref="B3:I25"/>
  <sheetViews>
    <sheetView tabSelected="1" zoomScale="60" zoomScaleNormal="100" workbookViewId="0">
      <selection activeCell="E16" sqref="E16"/>
    </sheetView>
  </sheetViews>
  <sheetFormatPr defaultRowHeight="14.5" x14ac:dyDescent="0.35"/>
  <cols>
    <col min="2" max="4" width="17.453125" customWidth="1"/>
    <col min="5" max="9" width="17.08984375" style="1" customWidth="1"/>
  </cols>
  <sheetData>
    <row r="3" spans="2:9" x14ac:dyDescent="0.35">
      <c r="D3" s="1"/>
    </row>
    <row r="4" spans="2:9" ht="14.5" customHeight="1" x14ac:dyDescent="0.35"/>
    <row r="5" spans="2:9" ht="14.5" customHeight="1" x14ac:dyDescent="0.35"/>
    <row r="6" spans="2:9" ht="14.5" customHeight="1" x14ac:dyDescent="0.35"/>
    <row r="7" spans="2:9" ht="14.5" customHeight="1" x14ac:dyDescent="0.35"/>
    <row r="10" spans="2:9" x14ac:dyDescent="0.35">
      <c r="B10" s="11" t="s">
        <v>10</v>
      </c>
      <c r="C10" s="11"/>
      <c r="D10" s="11"/>
      <c r="E10" s="11"/>
      <c r="F10" s="11"/>
      <c r="G10" s="11"/>
      <c r="H10" s="11"/>
      <c r="I10" s="11"/>
    </row>
    <row r="11" spans="2:9" x14ac:dyDescent="0.35">
      <c r="B11" s="11"/>
      <c r="C11" s="11"/>
      <c r="D11" s="11"/>
      <c r="E11" s="11"/>
      <c r="F11" s="11"/>
      <c r="G11" s="11"/>
      <c r="H11" s="11"/>
      <c r="I11" s="11"/>
    </row>
    <row r="12" spans="2:9" x14ac:dyDescent="0.35">
      <c r="B12" s="10" t="s">
        <v>9</v>
      </c>
      <c r="C12" s="10"/>
      <c r="D12" s="10"/>
      <c r="E12" s="10"/>
      <c r="F12" s="10"/>
      <c r="G12" s="10"/>
      <c r="H12" s="10"/>
      <c r="I12" s="10"/>
    </row>
    <row r="13" spans="2:9" x14ac:dyDescent="0.35">
      <c r="B13" s="10"/>
      <c r="C13" s="10"/>
      <c r="D13" s="10"/>
      <c r="E13" s="10"/>
      <c r="F13" s="10"/>
      <c r="G13" s="10"/>
      <c r="H13" s="10"/>
      <c r="I13" s="10"/>
    </row>
    <row r="14" spans="2:9" ht="14.5" customHeight="1" x14ac:dyDescent="0.35">
      <c r="B14" s="2" t="s">
        <v>3</v>
      </c>
      <c r="C14" s="2" t="s">
        <v>4</v>
      </c>
      <c r="D14" s="2" t="s">
        <v>5</v>
      </c>
      <c r="E14" s="2" t="s">
        <v>2</v>
      </c>
      <c r="F14" s="2" t="s">
        <v>13</v>
      </c>
      <c r="G14" s="2" t="s">
        <v>6</v>
      </c>
      <c r="H14" s="2" t="s">
        <v>7</v>
      </c>
      <c r="I14" s="2" t="s">
        <v>8</v>
      </c>
    </row>
    <row r="15" spans="2:9" x14ac:dyDescent="0.35">
      <c r="B15" s="5">
        <v>2019</v>
      </c>
      <c r="C15" s="3">
        <v>937</v>
      </c>
      <c r="D15" s="3">
        <v>38</v>
      </c>
      <c r="E15" s="3">
        <f>C15-C21</f>
        <v>110.39999999999998</v>
      </c>
      <c r="F15" s="3">
        <f>D15-D21</f>
        <v>1.7999999999999972</v>
      </c>
      <c r="G15" s="3">
        <f>E15*F15</f>
        <v>198.71999999999966</v>
      </c>
      <c r="H15" s="3">
        <f>F15^2</f>
        <v>3.2399999999999896</v>
      </c>
      <c r="I15" s="3">
        <f>E15^2</f>
        <v>12188.159999999994</v>
      </c>
    </row>
    <row r="16" spans="2:9" x14ac:dyDescent="0.35">
      <c r="B16" s="5">
        <v>2020</v>
      </c>
      <c r="C16" s="3">
        <v>848</v>
      </c>
      <c r="D16" s="3">
        <v>36</v>
      </c>
      <c r="E16" s="3">
        <f>C16-C21</f>
        <v>21.399999999999977</v>
      </c>
      <c r="F16" s="3">
        <f>D16-D21</f>
        <v>-0.20000000000000284</v>
      </c>
      <c r="G16" s="3">
        <f>E16*F16</f>
        <v>-4.2800000000000562</v>
      </c>
      <c r="H16" s="3">
        <f>F16^2</f>
        <v>4.0000000000001139E-2</v>
      </c>
      <c r="I16" s="3">
        <f>E16^2</f>
        <v>457.95999999999901</v>
      </c>
    </row>
    <row r="17" spans="2:9" x14ac:dyDescent="0.35">
      <c r="B17" s="5">
        <v>2021</v>
      </c>
      <c r="C17" s="3">
        <v>840</v>
      </c>
      <c r="D17" s="3">
        <v>36</v>
      </c>
      <c r="E17" s="3">
        <f>C17-C21</f>
        <v>13.399999999999977</v>
      </c>
      <c r="F17" s="3">
        <f>D17-D21</f>
        <v>-0.20000000000000284</v>
      </c>
      <c r="G17" s="3">
        <f>E17*F17</f>
        <v>-2.6800000000000335</v>
      </c>
      <c r="H17" s="3">
        <f>F17^2</f>
        <v>4.0000000000001139E-2</v>
      </c>
      <c r="I17" s="3">
        <f>E17^2</f>
        <v>179.55999999999938</v>
      </c>
    </row>
    <row r="18" spans="2:9" x14ac:dyDescent="0.35">
      <c r="B18" s="5">
        <v>2022</v>
      </c>
      <c r="C18" s="3">
        <v>758</v>
      </c>
      <c r="D18" s="3">
        <v>36</v>
      </c>
      <c r="E18" s="3">
        <f>C18-C21</f>
        <v>-68.600000000000023</v>
      </c>
      <c r="F18" s="3">
        <f>D18-D21</f>
        <v>-0.20000000000000284</v>
      </c>
      <c r="G18" s="3">
        <f>E18*F18</f>
        <v>13.7200000000002</v>
      </c>
      <c r="H18" s="3">
        <f>F18^2</f>
        <v>4.0000000000001139E-2</v>
      </c>
      <c r="I18" s="3">
        <f>E18^2</f>
        <v>4705.9600000000028</v>
      </c>
    </row>
    <row r="19" spans="2:9" x14ac:dyDescent="0.35">
      <c r="B19" s="5">
        <v>2023</v>
      </c>
      <c r="C19" s="3">
        <v>750</v>
      </c>
      <c r="D19" s="3">
        <v>35</v>
      </c>
      <c r="E19" s="3">
        <f>C19-C21</f>
        <v>-76.600000000000023</v>
      </c>
      <c r="F19" s="3">
        <f>D19-D21</f>
        <v>-1.2000000000000028</v>
      </c>
      <c r="G19" s="3">
        <f>E19*F19</f>
        <v>91.920000000000243</v>
      </c>
      <c r="H19" s="3">
        <f>F19^2</f>
        <v>1.4400000000000068</v>
      </c>
      <c r="I19" s="3">
        <f>E19^2</f>
        <v>5867.5600000000031</v>
      </c>
    </row>
    <row r="20" spans="2:9" x14ac:dyDescent="0.35">
      <c r="B20" s="4" t="s">
        <v>0</v>
      </c>
      <c r="C20" s="2">
        <f>SUM(C15:C19)</f>
        <v>4133</v>
      </c>
      <c r="D20" s="2">
        <f>SUM(D15:D19)</f>
        <v>181</v>
      </c>
      <c r="E20" s="2">
        <f t="shared" ref="E20:I20" si="0">SUM(E15:E19)</f>
        <v>-1.1368683772161603E-13</v>
      </c>
      <c r="F20" s="2">
        <f t="shared" si="0"/>
        <v>-1.4210854715202004E-14</v>
      </c>
      <c r="G20" s="2">
        <f t="shared" si="0"/>
        <v>297.39999999999998</v>
      </c>
      <c r="H20" s="2">
        <f t="shared" si="0"/>
        <v>4.7999999999999989</v>
      </c>
      <c r="I20" s="2">
        <f t="shared" si="0"/>
        <v>23399.199999999997</v>
      </c>
    </row>
    <row r="21" spans="2:9" x14ac:dyDescent="0.35">
      <c r="B21" s="4" t="s">
        <v>1</v>
      </c>
      <c r="C21" s="2">
        <f>AVERAGE(C15:C19)</f>
        <v>826.6</v>
      </c>
      <c r="D21" s="2">
        <f>AVERAGE(D15:D19)</f>
        <v>36.200000000000003</v>
      </c>
      <c r="E21" s="6"/>
      <c r="F21" s="7"/>
      <c r="G21" s="7"/>
      <c r="H21" s="7"/>
      <c r="I21" s="8"/>
    </row>
    <row r="24" spans="2:9" x14ac:dyDescent="0.35">
      <c r="B24" s="9" t="s">
        <v>12</v>
      </c>
      <c r="C24" s="5">
        <f>G20/H20</f>
        <v>61.958333333333343</v>
      </c>
    </row>
    <row r="25" spans="2:9" x14ac:dyDescent="0.35">
      <c r="B25" s="9" t="s">
        <v>11</v>
      </c>
      <c r="C25" s="5">
        <f>(C24*G20)/I20</f>
        <v>0.78748026998074028</v>
      </c>
    </row>
  </sheetData>
  <mergeCells count="2">
    <mergeCell ref="B12:I13"/>
    <mergeCell ref="B10:I1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PTN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Irma Nurmalasari</dc:creator>
  <cp:lastModifiedBy>Irma Nurmalasari</cp:lastModifiedBy>
  <dcterms:created xsi:type="dcterms:W3CDTF">2024-03-30T05:55:14Z</dcterms:created>
  <dcterms:modified xsi:type="dcterms:W3CDTF">2024-03-30T23:23:56Z</dcterms:modified>
</cp:coreProperties>
</file>