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1323CC31-255D-4AC0-99DA-83146088B803}" xr6:coauthVersionLast="47" xr6:coauthVersionMax="47" xr10:uidLastSave="{00000000-0000-0000-0000-000000000000}"/>
  <bookViews>
    <workbookView minimized="1" xWindow="2268" yWindow="2268" windowWidth="17280" windowHeight="8880" xr2:uid="{3C5C4CA1-8401-4B75-BD68-233CCFEB37A1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AH17" i="2" s="1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AH11" i="2" s="1"/>
  <c r="X23" i="2"/>
  <c r="S23" i="2"/>
  <c r="Q23" i="2"/>
  <c r="O23" i="2" s="1"/>
  <c r="AC7" i="2" s="1"/>
  <c r="BV22" i="2"/>
  <c r="BT22" i="2"/>
  <c r="BJ22" i="2" a="1"/>
  <c r="BJ22" i="2" s="1"/>
  <c r="AT22" i="2" a="1"/>
  <c r="AT22" i="2" s="1"/>
  <c r="AD22" i="2"/>
  <c r="Q22" i="2"/>
  <c r="O22" i="2"/>
  <c r="AC6" i="2" s="1"/>
  <c r="BV21" i="2"/>
  <c r="BT21" i="2"/>
  <c r="Q21" i="2"/>
  <c r="O21" i="2" s="1"/>
  <c r="AC5" i="2" s="1"/>
  <c r="BV20" i="2"/>
  <c r="BT20" i="2"/>
  <c r="Q20" i="2"/>
  <c r="BV19" i="2"/>
  <c r="CA7" i="2" s="1"/>
  <c r="BT19" i="2"/>
  <c r="CC18" i="2" s="1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L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F16" i="2"/>
  <c r="AC16" i="2"/>
  <c r="Y16" i="2"/>
  <c r="W16" i="2"/>
  <c r="Q16" i="2"/>
  <c r="O16" i="2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H15" i="2"/>
  <c r="F15" i="2"/>
  <c r="BG14" i="2" a="1"/>
  <c r="BG14" i="2" s="1"/>
  <c r="AQ14" i="2" a="1"/>
  <c r="AQ14" i="2" s="1"/>
  <c r="AV16" i="2" s="1"/>
  <c r="AA14" i="2"/>
  <c r="AF17" i="2" s="1"/>
  <c r="Q14" i="2"/>
  <c r="O14" i="2"/>
  <c r="H14" i="2"/>
  <c r="F14" i="2"/>
  <c r="L16" i="2" s="1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S7" i="2" s="1"/>
  <c r="O13" i="2"/>
  <c r="O19" i="2" s="1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M10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F11" i="2"/>
  <c r="AC11" i="2"/>
  <c r="AA11" i="2"/>
  <c r="AF10" i="2" s="1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AH5" i="2" s="1"/>
  <c r="Q3" i="2"/>
  <c r="O3" i="2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AJ17" i="1" s="1"/>
  <c r="X26" i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X24" i="1"/>
  <c r="AJ11" i="1" s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O23" i="1"/>
  <c r="AC7" i="1" s="1"/>
  <c r="BV22" i="1"/>
  <c r="BT22" i="1"/>
  <c r="BJ22" i="1" a="1"/>
  <c r="BJ22" i="1" s="1"/>
  <c r="AT22" i="1" a="1"/>
  <c r="AT22" i="1" s="1"/>
  <c r="AD22" i="1"/>
  <c r="Q22" i="1"/>
  <c r="BV21" i="1"/>
  <c r="BT21" i="1"/>
  <c r="Q21" i="1"/>
  <c r="BV20" i="1"/>
  <c r="BT20" i="1"/>
  <c r="Q20" i="1"/>
  <c r="BV19" i="1"/>
  <c r="CA7" i="1" s="1"/>
  <c r="BT19" i="1"/>
  <c r="BI19" i="1" a="1"/>
  <c r="BI19" i="1" s="1"/>
  <c r="AS19" i="1" a="1"/>
  <c r="AS19" i="1" s="1"/>
  <c r="AO19" i="1" a="1"/>
  <c r="AO19" i="1" s="1"/>
  <c r="AC19" i="1"/>
  <c r="Y19" i="1"/>
  <c r="Q19" i="1"/>
  <c r="BI18" i="1" a="1"/>
  <c r="BI18" i="1" s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H17" i="1"/>
  <c r="AC17" i="1"/>
  <c r="Y17" i="1"/>
  <c r="S17" i="1"/>
  <c r="O17" i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O22" i="1" s="1"/>
  <c r="AC6" i="1" s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AH5" i="1" s="1"/>
  <c r="O15" i="1"/>
  <c r="O21" i="1" s="1"/>
  <c r="AC5" i="1" s="1"/>
  <c r="H15" i="1"/>
  <c r="F15" i="1"/>
  <c r="BV14" i="1"/>
  <c r="BG14" i="1" a="1"/>
  <c r="BG14" i="1" s="1"/>
  <c r="AQ14" i="1" a="1"/>
  <c r="AQ14" i="1" s="1"/>
  <c r="AA14" i="1"/>
  <c r="AF16" i="1" s="1"/>
  <c r="O14" i="1"/>
  <c r="O20" i="1" s="1"/>
  <c r="AC4" i="1" s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S13" i="1"/>
  <c r="O13" i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H11" i="1"/>
  <c r="AC11" i="1"/>
  <c r="AA11" i="1"/>
  <c r="AF10" i="1" s="1"/>
  <c r="Y11" i="1"/>
  <c r="N11" i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G18" i="1" s="1"/>
  <c r="BV7" i="1"/>
  <c r="BE19" i="1" s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U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E15" i="1" s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J5" i="1" s="1"/>
  <c r="F3" i="1"/>
  <c r="L5" i="1" s="1"/>
  <c r="BC2" i="1"/>
  <c r="AO2" i="1"/>
  <c r="X2" i="1"/>
  <c r="CA12" i="2" l="1"/>
  <c r="AZ17" i="2"/>
  <c r="AX17" i="2"/>
  <c r="AZ11" i="2"/>
  <c r="AX11" i="2"/>
  <c r="S12" i="2"/>
  <c r="AZ16" i="2"/>
  <c r="AH10" i="2"/>
  <c r="AH16" i="2"/>
  <c r="S6" i="2"/>
  <c r="W19" i="2"/>
  <c r="AB22" i="2" s="1"/>
  <c r="AM19" i="2"/>
  <c r="AR22" i="2" s="1" a="1"/>
  <c r="AR22" i="2" s="1"/>
  <c r="CC12" i="2"/>
  <c r="CC19" i="2"/>
  <c r="CC24" i="2"/>
  <c r="CA13" i="2"/>
  <c r="U19" i="2"/>
  <c r="U13" i="2"/>
  <c r="S13" i="2"/>
  <c r="O20" i="2"/>
  <c r="AC4" i="2" s="1"/>
  <c r="U18" i="2"/>
  <c r="L15" i="2"/>
  <c r="J9" i="2"/>
  <c r="BC19" i="2"/>
  <c r="BH22" i="2" s="1" a="1"/>
  <c r="BH22" i="2" s="1"/>
  <c r="BO17" i="2"/>
  <c r="BQ11" i="2"/>
  <c r="BQ10" i="2"/>
  <c r="AZ10" i="2"/>
  <c r="BQ17" i="2"/>
  <c r="AZ11" i="1"/>
  <c r="BQ17" i="1"/>
  <c r="AH10" i="1"/>
  <c r="AH16" i="1"/>
  <c r="AZ17" i="1"/>
  <c r="BO17" i="1"/>
  <c r="AF11" i="1"/>
  <c r="AZ10" i="1"/>
  <c r="U13" i="1"/>
  <c r="W19" i="1"/>
  <c r="AB22" i="1" s="1"/>
  <c r="AM19" i="1"/>
  <c r="AR22" i="1" s="1" a="1"/>
  <c r="AR22" i="1" s="1"/>
  <c r="CA13" i="1"/>
  <c r="CC12" i="1"/>
  <c r="O19" i="1"/>
  <c r="L15" i="1"/>
  <c r="J14" i="1"/>
  <c r="L9" i="1"/>
  <c r="L14" i="1"/>
  <c r="BO11" i="1"/>
  <c r="BC19" i="1"/>
  <c r="BH22" i="1" s="1" a="1"/>
  <c r="BH22" i="1" s="1"/>
  <c r="BQ11" i="1"/>
  <c r="AC3" i="2"/>
  <c r="AJ16" i="2" s="1"/>
  <c r="U23" i="2"/>
  <c r="BM17" i="2"/>
  <c r="BM16" i="2"/>
  <c r="BO11" i="2"/>
  <c r="AV10" i="2"/>
  <c r="AV11" i="2"/>
  <c r="AX10" i="2"/>
  <c r="AX16" i="2"/>
  <c r="AX5" i="2"/>
  <c r="BO5" i="2"/>
  <c r="BQ5" i="2"/>
  <c r="BQ16" i="2"/>
  <c r="AJ5" i="2"/>
  <c r="CC7" i="2"/>
  <c r="AV17" i="2"/>
  <c r="BG15" i="2"/>
  <c r="BO10" i="2" s="1"/>
  <c r="CA6" i="2"/>
  <c r="BM11" i="2"/>
  <c r="CC6" i="2"/>
  <c r="AZ5" i="2"/>
  <c r="U6" i="2"/>
  <c r="J5" i="2"/>
  <c r="J16" i="2"/>
  <c r="CA18" i="2"/>
  <c r="L5" i="2"/>
  <c r="U12" i="2"/>
  <c r="L9" i="2"/>
  <c r="U7" i="2"/>
  <c r="S19" i="2"/>
  <c r="CC13" i="2"/>
  <c r="AV17" i="1"/>
  <c r="AV16" i="1"/>
  <c r="BM10" i="1"/>
  <c r="BM11" i="1"/>
  <c r="U17" i="1"/>
  <c r="AC3" i="1"/>
  <c r="AJ10" i="1" s="1"/>
  <c r="BM17" i="1"/>
  <c r="BM16" i="1"/>
  <c r="BQ5" i="1"/>
  <c r="CA12" i="1"/>
  <c r="CA18" i="1"/>
  <c r="CA6" i="1"/>
  <c r="BO5" i="1"/>
  <c r="BO10" i="1"/>
  <c r="BO16" i="1"/>
  <c r="AX10" i="1"/>
  <c r="AX16" i="1"/>
  <c r="AX5" i="1"/>
  <c r="AX17" i="1"/>
  <c r="AV10" i="1"/>
  <c r="AV11" i="1"/>
  <c r="AX11" i="1"/>
  <c r="BG15" i="1"/>
  <c r="BQ16" i="1"/>
  <c r="J9" i="1"/>
  <c r="AZ5" i="1"/>
  <c r="S9" i="1"/>
  <c r="BQ10" i="1"/>
  <c r="CC6" i="1"/>
  <c r="U9" i="1"/>
  <c r="AZ16" i="1"/>
  <c r="CC18" i="1"/>
  <c r="AF17" i="1"/>
  <c r="CC24" i="1"/>
  <c r="CC13" i="1"/>
  <c r="CC19" i="1"/>
  <c r="CC25" i="1"/>
  <c r="BO16" i="2" l="1"/>
  <c r="AJ10" i="2"/>
  <c r="AJ16" i="1"/>
  <c r="AJ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<sst xmlns="http://schemas.openxmlformats.org/spreadsheetml/2006/main" count="1769" uniqueCount="333">
  <si>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</si>
  <si>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</si>
  <si>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</si>
  <si>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</si>
  <si>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</si>
  <si>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</si>
  <si>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</si>
  <si>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</si>
  <si>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</si>
  <si>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</si>
  <si>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</si>
  <si>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</si>
  <si>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</si>
  <si>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</si>
  <si>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</si>
  <si>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</si>
  <si>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</si>
  <si>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</si>
  <si>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</si>
  <si>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</si>
  <si>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</si>
  <si>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</si>
  <si>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</si>
  <si>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</si>
  <si>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</si>
  <si>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</si>
  <si>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</si>
  <si>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</si>
  <si>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</si>
  <si>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</si>
  <si>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</si>
  <si>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</si>
  <si>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</si>
  <si>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</si>
  <si>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</si>
  <si>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</si>
  <si>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</si>
  <si>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</si>
  <si>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</si>
  <si>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</si>
  <si>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</si>
  <si>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</si>
  <si>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</si>
  <si>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</si>
  <si>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</si>
  <si>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</si>
  <si>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</si>
  <si>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</si>
  <si>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</si>
  <si>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</si>
  <si>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</si>
  <si>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</si>
  <si>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</si>
  <si>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</si>
  <si>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</si>
  <si>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</si>
  <si>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</si>
  <si>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</si>
  <si>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</si>
  <si>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</si>
  <si>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</si>
  <si>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</si>
  <si>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</si>
  <si>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</si>
  <si>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</si>
  <si>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</si>
  <si>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</si>
  <si>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</si>
  <si>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</si>
  <si>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</si>
  <si>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</si>
  <si>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</si>
  <si>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</si>
  <si>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</si>
  <si>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</si>
  <si>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</si>
  <si>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</si>
  <si>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</si>
  <si>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</si>
  <si>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</si>
  <si>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</si>
  <si>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</si>
  <si>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</si>
  <si>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</si>
  <si>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</si>
  <si>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</si>
  <si>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</si>
  <si>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</si>
  <si>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</si>
  <si>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</si>
  <si>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</si>
  <si>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</si>
  <si>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</si>
  <si>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</si>
  <si>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</si>
  <si>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</si>
  <si>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</si>
  <si>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</si>
  <si>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</si>
  <si>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</si>
  <si>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</si>
  <si>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</si>
  <si>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</si>
  <si>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</si>
  <si>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</si>
  <si>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</si>
  <si>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</si>
  <si>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</si>
  <si>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</si>
  <si>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</si>
  <si>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</si>
  <si>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</si>
  <si>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</si>
  <si>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</si>
  <si>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</si>
  <si>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</si>
  <si>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</si>
  <si>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</si>
  <si>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</si>
  <si>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</si>
  <si>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</si>
  <si>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</si>
  <si>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</si>
  <si>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</si>
  <si>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</si>
  <si>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</si>
  <si>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</si>
  <si>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</si>
  <si>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</si>
  <si>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</si>
  <si>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</si>
  <si>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</si>
  <si>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</si>
  <si>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</si>
  <si>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</si>
  <si>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</si>
  <si>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</si>
  <si>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</si>
  <si>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</si>
  <si>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</si>
  <si>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</si>
  <si>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</si>
  <si>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</si>
  <si>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</si>
  <si>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</si>
  <si>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</si>
  <si>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</si>
  <si>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</si>
  <si>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</si>
  <si>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</si>
  <si>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</si>
  <si>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</si>
  <si>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</si>
  <si>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</si>
  <si>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</si>
  <si>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</si>
  <si>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</si>
  <si>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</si>
  <si>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</si>
  <si>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</si>
  <si>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</si>
  <si>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</si>
  <si>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</si>
  <si>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</si>
  <si>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</si>
  <si>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</si>
  <si>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</si>
  <si>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</si>
  <si>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</si>
  <si>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</si>
  <si>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</si>
  <si>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</si>
  <si>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</si>
  <si>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</si>
  <si>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</si>
  <si>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</si>
  <si>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</si>
  <si>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</si>
  <si>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</si>
  <si>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</si>
  <si>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</si>
  <si>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</si>
  <si>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</si>
  <si>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</si>
  <si>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</si>
  <si>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</si>
  <si>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</si>
  <si>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</si>
  <si>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</si>
  <si>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</si>
  <si>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</si>
  <si>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</si>
  <si>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</si>
  <si>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</si>
  <si>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</si>
  <si>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</si>
  <si>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</si>
  <si>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</si>
  <si>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</si>
  <si>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</si>
  <si>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</si>
  <si>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</si>
  <si>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</si>
  <si>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</si>
  <si>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</si>
  <si>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</si>
  <si>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</si>
  <si>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</si>
  <si>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</si>
  <si>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</si>
  <si>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</si>
  <si>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</si>
  <si>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</si>
  <si>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</si>
  <si>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</si>
  <si>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</si>
  <si>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</si>
  <si>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</si>
  <si>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</si>
  <si>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</si>
  <si>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</si>
  <si>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</si>
  <si>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</si>
  <si>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</si>
  <si>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</si>
  <si>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</si>
  <si>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</si>
  <si>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</si>
  <si>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</si>
  <si>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</si>
  <si>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</si>
  <si>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</si>
  <si>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</si>
  <si>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</si>
  <si>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</si>
  <si>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</si>
  <si>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</si>
  <si>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</si>
  <si>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</si>
  <si>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</si>
  <si>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</si>
  <si>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</si>
  <si>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</si>
  <si>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</si>
  <si>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</si>
  <si>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</si>
  <si>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</si>
  <si>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</si>
  <si>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</si>
  <si>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</si>
  <si>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</si>
  <si>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</si>
  <si>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</si>
  <si>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</si>
  <si>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</si>
  <si>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</si>
  <si>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</si>
  <si>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</si>
  <si>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</si>
  <si>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</si>
  <si>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</si>
  <si>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</si>
  <si>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</si>
  <si>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</si>
  <si>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</si>
  <si>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</si>
  <si>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</si>
  <si>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</si>
  <si>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</si>
  <si>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</si>
  <si>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</si>
  <si>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</si>
  <si>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</si>
  <si>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</si>
  <si>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</si>
  <si>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</si>
  <si>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</si>
  <si>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</si>
  <si>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</si>
  <si>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</si>
  <si>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</si>
  <si>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</si>
  <si>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</si>
  <si>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</si>
  <si>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</si>
  <si>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</si>
  <si>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</si>
  <si>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</si>
  <si>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</si>
  <si>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</si>
  <si>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</si>
  <si>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</si>
  <si>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</si>
  <si>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</si>
  <si>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</si>
  <si>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</si>
  <si>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</si>
  <si>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</si>
  <si>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</si>
  <si>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</si>
  <si>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</si>
  <si>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</si>
  <si>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</si>
  <si>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</si>
  <si>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</si>
  <si>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</si>
  <si>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</si>
  <si>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</si>
  <si>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</si>
  <si>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</si>
  <si>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</si>
  <si>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</si>
  <si>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</si>
  <si>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</si>
  <si>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</si>
  <si>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</si>
  <si>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</si>
  <si>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</si>
  <si>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</si>
  <si>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</si>
  <si>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</si>
  <si>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</si>
  <si>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</si>
  <si>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</si>
  <si>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</si>
  <si>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</si>
  <si>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</si>
  <si>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</si>
  <si>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</si>
  <si>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</si>
  <si>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</si>
  <si>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VPLUG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</si>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</sst>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1368345-D89D-4F20-981F-6B35AFD60747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6998C5DC-F123-B7A7-3CBD-E9FB717E127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87ED107F-87C4-840D-E6F7-0ED25430ABA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DD9597D-9C60-47FC-9F5F-8CE87835FC63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D3A2A3D7-EC66-9744-0395-926175CF0FA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4CEAEEC4-2ED7-EFCC-EA87-918912A9526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DF85FFE1-7F05-40B7-9543-53E0387A79D6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5FCAF869-4654-4C2D-934A-784E6640E885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78588983-876A-4E80-86A0-22A58D51F57E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50AB5556-0091-43CA-A401-CD736717294C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1402EFD5-889A-41B3-BFF7-80B4C18CAEE3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44D05D32-B0E5-4056-A632-A838C7C898CF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5D7024CF-F884-4D4B-91B5-30518FF16270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76445DD4-BABB-4C12-9DBB-CB0007B601A0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472B1AA3-26C9-4238-B539-5A4FCA84AE49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BE29BB89-57F2-4D53-82FE-D24F9CB57CDD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7CF60E2A-10EF-4D24-B284-045D72C7698C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D7C46CF7-2311-4EB0-92D9-B47DE1A52240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BFEAB18-53AD-46EC-849C-EB6103739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B6FD8C1-4003-455B-BCE6-8B283EAFA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3550B05-78C4-4748-B449-4F34124285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B69682C-6EDC-4E91-BDC6-4B0A79D87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CFD3B67A-1F0A-4862-A8DE-F313AC5B1159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D4319224-C46C-05CD-2F73-68AED5DFF715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B38161EC-AA05-9EC7-53E6-7E0CB98D249E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C3EF6723-769A-621B-A259-3376227C6CDD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81A1DDBD-04C7-4B21-959E-B149F0966335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FF31777D-BAA0-49B6-A344-89C770AFB12C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2F2A4ED8-CF86-42E0-9E0E-187FB0E455B7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B4D3ACB7-CF36-4728-886D-A18368DA1248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240EE5E0-C6F0-4F06-9F01-2128B1B0D1D4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5D17E52B-1993-4F20-B92A-E72D67A93A3B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477869E-BAE2-42E2-B58D-D6FE5A706BE1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477869E-BAE2-42E2-B58D-D6FE5A706BE1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D5F52451-B4FB-4272-A0E4-5E49E90F89AA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D5F52451-B4FB-4272-A0E4-5E49E90F89AA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1590720E-4336-4FC6-B647-22183B40D72A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1590720E-4336-4FC6-B647-22183B40D72A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04D4523C-8B08-4A01-80B3-7333B8EE54AD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04D4523C-8B08-4A01-80B3-7333B8EE54AD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942DF321-7059-4096-B941-CDF325162E10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942DF321-7059-4096-B941-CDF325162E10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28FE7856-2D87-44BF-A940-883D65783E44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28FE7856-2D87-44BF-A940-883D65783E44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B480E4B-904D-43DF-9F91-4166D622E800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B480E4B-904D-43DF-9F91-4166D622E800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1FF3984C-7712-4E0F-AB22-3B0214BAB572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1FF3984C-7712-4E0F-AB22-3B0214BAB572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435DBF3E-86D1-460A-A6F0-1E209355638B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E57E9163-9E8D-4B23-BFB2-368D436753A4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46FD2259-B13D-4C0E-972F-44F44D1BE796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46FD2259-B13D-4C0E-972F-44F44D1BE796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1AB581D1-CD0F-402C-B316-FB771E913938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1AB581D1-CD0F-402C-B316-FB771E913938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9E30E442-DE3E-48CF-84DC-F119A5177A7D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2A52465F-EDB8-4FB3-949E-7443E55784AA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2A52465F-EDB8-4FB3-949E-7443E55784AA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07CFE51-131C-4104-AB2F-8302466F2BE8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07CFE51-131C-4104-AB2F-8302466F2BE8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E59372CD-DC98-4740-A634-A3333AF8DBDC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E59372CD-DC98-4740-A634-A3333AF8DBDC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02B1D69-B027-49BB-A1D9-7916FC903089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02B1D69-B027-49BB-A1D9-7916FC903089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6C0AAAD3-40B6-4CA6-A7E3-6DBAEFD28F15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6C0AAAD3-40B6-4CA6-A7E3-6DBAEFD28F15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D3ED3A3B-9CC6-4B01-9244-9C5474F89CCA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D3ED3A3B-9CC6-4B01-9244-9C5474F89CCA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F35A77EB-03BB-4BF3-B9B6-F889F680649F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F35A77EB-03BB-4BF3-B9B6-F889F680649F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E7C23350-92B2-475C-A984-AC6CEAEF9645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E7C23350-92B2-475C-A984-AC6CEAEF9645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C7E82549-42C2-4AB3-8619-648E2714FEF3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ED0C0867-23AE-4B18-910C-ADA7C143C9C6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02BEC8E2-240B-43A0-A38D-E6D5D4F3E6B7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01B39A89-3A42-4AB8-86D5-F9EB5E162C4D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E2F4493F-D8B2-4FB4-A804-43A366B74451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8F18832D-D670-4F97-B7BF-DA9BD47ACC33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BB3E2FDC-6B19-44E1-864F-4B0F86BB984C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BB3E2FDC-6B19-44E1-864F-4B0F86BB984C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20D3C693-B5A7-421B-8380-F1AAE6C82A31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2A7B728D-780B-4B3E-8DC6-A3EF5506C180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2A7B728D-780B-4B3E-8DC6-A3EF5506C180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D729E16A-E47B-4161-927C-8CFAF4D0D91C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D729E16A-E47B-4161-927C-8CFAF4D0D91C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CCEB50E8-1BB9-4493-9141-B2C7B8D28EBA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CCEB50E8-1BB9-4493-9141-B2C7B8D28EBA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4BE03E35-8E33-49A6-806D-A9526E2BFBE2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4BE03E35-8E33-49A6-806D-A9526E2BFBE2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99C14036-1502-4C77-A583-E6022405A308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99C14036-1502-4C77-A583-E6022405A308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8ECD85AC-243B-4E8B-904D-DE111D6556A1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8ECD85AC-243B-4E8B-904D-DE111D6556A1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FE06AA3A-AA96-4A1C-85AA-FE0E6A875F4B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FE06AA3A-AA96-4A1C-85AA-FE0E6A875F4B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25EA6BB-1982-4224-AA79-36AF2BE1EE32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25EA6BB-1982-4224-AA79-36AF2BE1EE32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E96E2AB3-1D86-47C0-8E7A-BFC9AFFDCEBA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E96E2AB3-1D86-47C0-8E7A-BFC9AFFDCEBA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5D823511-B47D-4FB6-88B5-C39597C89BC0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4700D0FA-AC9C-48D3-8E15-352A602E933F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3BB703E4-9040-4BF9-B32F-B2887C9092AB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F9EB3DA2-FD75-4B7E-9FFB-D379EAB142B8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7116E4A1-2D64-4C95-AF50-687B0BB14A41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21AC1EE5-64E9-4F76-9CC4-AD77D0F63DED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D8BB322C-377B-4164-B1CD-3F6933E67596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D8BB322C-377B-4164-B1CD-3F6933E67596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868B583F-E3B8-47A3-8401-5CAD5A0334A9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868B583F-E3B8-47A3-8401-5CAD5A0334A9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375A4DD1-6DCC-43FF-8F10-73F5AA7D6C7D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D842F291-BB63-4E7C-9052-9E8DF79A816E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D842F291-BB63-4E7C-9052-9E8DF79A816E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2C8BDA46-A93F-40B1-ACF6-22B6CB93C746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2C8BDA46-A93F-40B1-ACF6-22B6CB93C746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D063917-F424-4BF2-B831-AF93948EA2D1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D063917-F424-4BF2-B831-AF93948EA2D1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8976DFA1-9E1E-4684-BEC6-4D9578571E84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8976DFA1-9E1E-4684-BEC6-4D9578571E84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EF55940-DD4A-4B09-AB33-C90D75972AAB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EF55940-DD4A-4B09-AB33-C90D75972AAB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B9D19D47-08B6-4E2A-926F-D2B78FCCADDF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B9D19D47-08B6-4E2A-926F-D2B78FCCADDF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F3CE4A43-A583-40BA-9423-0885987EBB58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F3CE4A43-A583-40BA-9423-0885987EBB58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5A251D0-4F81-4966-9FE5-6B1A205BFC7D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5A251D0-4F81-4966-9FE5-6B1A205BFC7D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EAF21CD5-723A-4D8E-A754-8F476236CA4B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EAF21CD5-723A-4D8E-A754-8F476236CA4B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3F425D46-C8E3-4B8C-9C7A-57315477B0FC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3F425D46-C8E3-4B8C-9C7A-57315477B0FC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6E0AD644-9170-4AAF-8851-ED3DFAEFAB46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6E0AD644-9170-4AAF-8851-ED3DFAEFAB46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7832641E-C20C-451C-B06D-24084875F4F7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7832641E-C20C-451C-B06D-24084875F4F7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1B69DE92-4417-4B4D-BB25-DB5B792A5F1F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1B69DE92-4417-4B4D-BB25-DB5B792A5F1F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CF48CE92-4324-48F4-9B84-54B7B20FBABC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CF48CE92-4324-48F4-9B84-54B7B20FBABC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928E8DEB-C605-49BB-B492-E2BDB7BE37B1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928E8DEB-C605-49BB-B492-E2BDB7BE37B1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ED7E92C7-046F-40C7-82DA-68834B5B1976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C96BD961-EF46-4BD0-823C-5C858981ABDD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2FAC3A71-58CD-43DC-B04E-6507B4955341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4202D85-9F77-42D6-BFB2-F6B40D39EA8C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4202D85-9F77-42D6-BFB2-F6B40D39EA8C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780B3D0-F645-4F3D-B171-159620571426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780B3D0-F645-4F3D-B171-159620571426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8F4BDC3D-91E7-4FE5-9B27-BE64C275AC51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8F4BDC3D-91E7-4FE5-9B27-BE64C275AC51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6E89F425-AF09-45C3-81B1-BC8A01FF3550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6E89F425-AF09-45C3-81B1-BC8A01FF3550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F79C7F74-6CE8-4EDE-B40C-F5D056BBF4CA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F79C7F74-6CE8-4EDE-B40C-F5D056BBF4CA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65C75FAD-5C6F-4AEF-83E5-BA60F50C643E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65C75FAD-5C6F-4AEF-83E5-BA60F50C643E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FD62510B-73BA-464E-8E92-FD0300BE1786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FD62510B-73BA-464E-8E92-FD0300BE1786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BA535220-F80C-457D-B6A5-7E0021E6DC0E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BA535220-F80C-457D-B6A5-7E0021E6DC0E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AD11054B-19FB-4754-89B2-D5399693F4DF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AD11054B-19FB-4754-89B2-D5399693F4DF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2B83061-5C39-499B-8B23-332D3069E02A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2B83061-5C39-499B-8B23-332D3069E02A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BF44FCE-B234-4931-960E-570617B95C98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BF44FCE-B234-4931-960E-570617B95C98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6ED0ABBA-DBCA-4FC2-886B-D3E23A9217B4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6ED0ABBA-DBCA-4FC2-886B-D3E23A9217B4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30F0F445-A422-9DF9-E822-12842F2C5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AA9975DD-CFC8-0EE9-A4AB-5BBDA0CD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FEF196FD-FFCA-5C30-00C1-061A09D2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E730E474-FBB6-84AE-EC8F-2BE05638F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AEA9ADA8-0F9B-25A5-50A5-F2C99000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6E7AFEF9-BAC2-EAC9-6C01-88585A84A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752DBE51-E0CD-4BC7-A186-33F0E32606FF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3FF74024-59F2-95CB-B85E-A16392BE296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F7530933-D7B3-07D1-0A43-FEC1855B58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E0FC105-E5DA-4B9F-93E3-905228553767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70BC6D82-71DB-DB66-8046-9FD71296CC5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38456C05-AACE-9DB3-2DE9-79D80097FF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5DD3CFB-316F-479E-8C19-E45C142713F4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71051671-28C8-4924-9A7F-DD44098B33CE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404C6BB6-5F5E-4E06-8345-FCC5823FDE55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77E1B754-4503-49A3-ADAC-436933655C58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8140013C-DF24-41C8-AFF4-581F5FE52FCD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9709689C-0CA8-4589-B2F3-5FEBCB4113A0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669CCA15-7785-43B1-B54E-744AF6082E46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B7C92794-3D15-4CC0-BE77-055B0DCC201A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F1C189BF-BBEE-40E7-BE68-B34D7D942636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7F39E0D1-A058-4214-A04B-02696531A003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B770D0EB-898B-4CA1-A1B4-D0DD2FB19844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83E50B6D-2D2E-443B-AD7D-6CF8D3ECF077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15B0CB8-DB73-45B9-BEB3-BE8910441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18B83B5-AAFC-40AB-9030-4218B52D7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57C0B2C-2BB0-492F-9C30-9A5B82797A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4CA93FB-A1A4-4B33-9BD6-10BE49A40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C9477429-9FB3-406B-ABC1-9C881A68E341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8E621256-BA51-2201-AE0F-49FDC77C7E7D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A9121864-AD6A-AD94-FD34-980AC874885A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8C8F75BF-B046-63A0-7ACD-6DF46E2D44AC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B7FE0EF2-551D-4036-1303-3AE2558EDCE7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3B69229C-9031-429F-9A96-3266746ABA5E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E4C0F688-2144-4AA5-8551-A7FD2EDB9CE5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A975195D-4EBC-4B6C-9631-03B27A757099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1B97D437-BA6B-4EAC-80AD-6F15D5D02DD5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D11FD87A-2D69-496E-BA5C-63ED59D401FD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D11FD87A-2D69-496E-BA5C-63ED59D401FD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7AB871C9-E3D6-4B40-A0E9-E25EE0C6E394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7AB871C9-E3D6-4B40-A0E9-E25EE0C6E394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12A56336-BED6-493B-91CC-6C9EEBBEDAE7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12A56336-BED6-493B-91CC-6C9EEBBEDAE7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04D4241-7D56-4015-AF4E-A916DD33FF36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04D4241-7D56-4015-AF4E-A916DD33FF36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3D2F17E-CA65-4895-BA5D-A4F25946BB9B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3D2F17E-CA65-4895-BA5D-A4F25946BB9B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68BA4E71-C487-456B-8F58-BC318898D3B5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68BA4E71-C487-456B-8F58-BC318898D3B5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15A9FCB0-E74C-4FC6-AA61-68BF42224472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15A9FCB0-E74C-4FC6-AA61-68BF42224472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67E452D-B12E-41A5-9398-1D5D5DA42A47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67E452D-B12E-41A5-9398-1D5D5DA42A47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118E896D-2E9D-4CB5-A764-5852EA2DC501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A3BE37B6-0595-43A5-B75C-F0E1D86666CE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3950546F-67D6-44BF-B742-1ED789DA2211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3950546F-67D6-44BF-B742-1ED789DA2211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D678E811-3E70-470F-992C-E9933DB06F4E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D678E811-3E70-470F-992C-E9933DB06F4E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F5DC8FA4-088B-46A3-9CFB-31B33E7D59E9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3065BD6-041E-4D22-BDAF-863BA83D9139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3065BD6-041E-4D22-BDAF-863BA83D9139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6B86B612-B9C0-442F-8F16-F38C5CDFC427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6B86B612-B9C0-442F-8F16-F38C5CDFC427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19ACE15-FF4F-47B6-9C5D-98CFC7785468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19ACE15-FF4F-47B6-9C5D-98CFC7785468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C21CE2A-EBF5-4153-BAAC-80B161CF4876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C21CE2A-EBF5-4153-BAAC-80B161CF4876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81311DF-128C-439F-8794-1EF7311B726B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81311DF-128C-439F-8794-1EF7311B726B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5E00D7F9-BBB0-4447-8935-AA9310956454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5E00D7F9-BBB0-4447-8935-AA9310956454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A2B04FF8-8DF4-47A2-93AB-117B93D98501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A2B04FF8-8DF4-47A2-93AB-117B93D98501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BD50C6A5-658A-4190-8459-096DA126A98F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BD50C6A5-658A-4190-8459-096DA126A98F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2CE19E22-7E57-42C4-ABBC-1EA95056F8A0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4FC2253A-901E-4533-800B-073A082137A3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2E6D68CF-2539-4347-A597-DA33E6FC7541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0D32F717-509C-4896-8715-58362362D55F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3E72AEEF-3660-4ED9-BC64-AD50357AB8B9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FC99CFA0-A954-4CC5-961B-6195718BC841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35A05C4C-12F7-4D60-9CD4-921972698060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35A05C4C-12F7-4D60-9CD4-921972698060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2B7D1C8F-55CB-421A-81A6-396FFA65E99C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8C9FEBE8-372B-4618-B59F-CFA84968960A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8C9FEBE8-372B-4618-B59F-CFA84968960A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E1FF650D-28AF-414B-94FA-5329137491EF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E1FF650D-28AF-414B-94FA-5329137491EF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41E9762-1C52-4B4C-A48D-C19B5DDDC829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41E9762-1C52-4B4C-A48D-C19B5DDDC829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1079C99B-300A-46F0-B88B-3802332F9289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1079C99B-300A-46F0-B88B-3802332F9289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BCEC40BF-8FD3-4B38-AF98-67F341B88038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BCEC40BF-8FD3-4B38-AF98-67F341B88038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2354216C-9A92-4A69-92FD-2FAC77521B4E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2354216C-9A92-4A69-92FD-2FAC77521B4E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2702BB76-A17B-4B27-AB47-A6A43B21B142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2702BB76-A17B-4B27-AB47-A6A43B21B142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7C298615-74CB-4337-B922-4C7F8DAC41E6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7C298615-74CB-4337-B922-4C7F8DAC41E6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80D6BF3B-B55D-45D6-807E-C17F3AA08487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80D6BF3B-B55D-45D6-807E-C17F3AA08487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D808CC73-14AE-4E8E-870F-ABA936A2C2E2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393670BC-9956-4C65-82D2-C66B58F3DEEE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37975B52-7654-47A1-8EC2-BF67EBC66577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60AB6EB6-9097-40E4-8D49-FAF2A906366A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BDFAB27F-DDB2-4E33-BD13-3F5B105E52FE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0744D302-1051-4467-BA4B-79837D873DEA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0744D302-1051-4467-BA4B-79837D873DEA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189CD24D-D89A-4E95-A424-524708ADB61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189CD24D-D89A-4E95-A424-524708ADB61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2AB69A79-299F-42C6-932A-BCF43F0FA84F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47A6CFC1-01C6-465D-B44F-A59252AEE47A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47A6CFC1-01C6-465D-B44F-A59252AEE47A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7FFBCDE4-8B91-472A-9411-22ECD06609AC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7FFBCDE4-8B91-472A-9411-22ECD06609AC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1A3E2541-0200-4AEA-A75F-7821C7070C11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1A3E2541-0200-4AEA-A75F-7821C7070C11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851955BF-421E-4A8B-AD8E-6EAAD90AB1EC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851955BF-421E-4A8B-AD8E-6EAAD90AB1EC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3CAD5106-1106-4F2D-B931-6C043B29928C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3CAD5106-1106-4F2D-B931-6C043B29928C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6E36C655-3DB2-40E7-81B3-A2E96A7501FD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6E36C655-3DB2-40E7-81B3-A2E96A7501FD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526667DA-5BC6-4429-897E-5A23E4481358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526667DA-5BC6-4429-897E-5A23E4481358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0E3AC667-E7C8-4420-A9EE-153944DB99E1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0E3AC667-E7C8-4420-A9EE-153944DB99E1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3810011D-E9E7-4F2C-B591-BDD2D264EE29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3810011D-E9E7-4F2C-B591-BDD2D264EE29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37445288-E1EA-4B2E-9BFC-760010C7E56B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37445288-E1EA-4B2E-9BFC-760010C7E56B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FB624510-C128-407F-A18E-D49024B521B4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FB624510-C128-407F-A18E-D49024B521B4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B93D7DD-44F1-4826-98A8-2426120269FE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B93D7DD-44F1-4826-98A8-2426120269FE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33314A95-155E-487B-85F2-B09F7390D100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33314A95-155E-487B-85F2-B09F7390D100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C30C0A36-00CC-4393-9E19-9BE510B17B55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C30C0A36-00CC-4393-9E19-9BE510B17B55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7CD01144-F4C8-4202-A1AB-A6E652285FA2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4208648F-872F-4450-A3D3-0BBB6A03C4B1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E707F559-C297-4D77-BD07-65318A4AC116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E707F559-C297-4D77-BD07-65318A4AC116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8C28ACBB-FFC3-4A9C-AA5B-A8154FFA0A4C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8C28ACBB-FFC3-4A9C-AA5B-A8154FFA0A4C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097A85FD-A11E-4216-B3BC-DD501366256E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92250F14-7E2E-40C8-B7DD-FE8F4F7C9530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48096B49-0D48-4D22-9742-DBEF3BCD1C0A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48096B49-0D48-4D22-9742-DBEF3BCD1C0A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96769C73-CFD1-4171-ABB9-7D85FFEEE78E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96769C73-CFD1-4171-ABB9-7D85FFEEE78E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C760E906-45CC-4360-A05E-848E035F2E5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C760E906-45CC-4360-A05E-848E035F2E5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63079574-B710-4470-8AED-D6EB061F1A55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63079574-B710-4470-8AED-D6EB061F1A55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4BFD1799-ED8F-47B1-BE86-B2EBB5228D17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4BFD1799-ED8F-47B1-BE86-B2EBB5228D17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BE05C84C-4F2E-149F-982C-30D8DA309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5072133-EE9F-7DC6-E221-D2CED920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CB0F34A3-4C32-DF3F-A1F9-9B5AF409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D2CE2D84-7D62-EC5E-B3E4-1CF28403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E5B9C1D3-A833-09B6-D8D4-7F3A6AD2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5AA11647-36ED-5C54-407D-3ABBA639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74DC6E49-ED67-EA07-16C5-D64EAD24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A8DD02CE-8A4F-4A98-0ACD-AAD92FE06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2A479-E332-4A07-9567-FB614E918981}">
  <dimension ref="A1:DF300"/>
  <sheetViews>
    <sheetView tabSelected="1" topLeftCell="A19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1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16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16</v>
      </c>
      <c r="D3" s="13"/>
      <c r="E3" s="14" t="s">
        <v>12</v>
      </c>
      <c r="F3" s="15">
        <f>E31</f>
        <v>24.852614299999999</v>
      </c>
      <c r="G3" s="16" t="s">
        <v>13</v>
      </c>
      <c r="H3" s="17">
        <f>B31</f>
        <v>31.867453399999999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30.743672199999999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30.743672199999999</v>
      </c>
      <c r="AB3" s="16" t="s">
        <v>16</v>
      </c>
      <c r="AC3" s="17">
        <f>O19</f>
        <v>23.728833639999998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25.056245199999999</v>
      </c>
      <c r="BF3" s="2"/>
      <c r="BG3" s="2"/>
      <c r="BH3" s="16" t="s">
        <v>20</v>
      </c>
      <c r="BI3" s="17" cm="1">
        <f t="array" ref="BI3">INDEX(H42:H300,B2+B3-5,1)</f>
        <v>49.908860099999998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49.908946700000001</v>
      </c>
      <c r="BU3" s="14" t="s">
        <v>22</v>
      </c>
      <c r="BV3" s="15">
        <f>D37</f>
        <v>2.7532882700000001E-9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61.655736400000002</v>
      </c>
      <c r="G4" s="16" t="s">
        <v>24</v>
      </c>
      <c r="H4" s="17">
        <f>J31</f>
        <v>22</v>
      </c>
      <c r="I4" s="21"/>
      <c r="N4" s="14" t="s">
        <v>24</v>
      </c>
      <c r="O4" s="15">
        <f>AG42</f>
        <v>83.155088699999993</v>
      </c>
      <c r="P4" s="14"/>
      <c r="R4" s="21"/>
      <c r="X4" s="14" t="s">
        <v>24</v>
      </c>
      <c r="Y4" s="15">
        <f>AG42</f>
        <v>83.155088699999993</v>
      </c>
      <c r="AB4" s="16" t="s">
        <v>24</v>
      </c>
      <c r="AC4" s="17">
        <f>O20</f>
        <v>40.223884699999999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197.374616</v>
      </c>
      <c r="BF4" s="2"/>
      <c r="BG4" s="2"/>
      <c r="BH4" s="16" t="s">
        <v>24</v>
      </c>
      <c r="BI4" s="17" cm="1">
        <f t="array" ref="BI4">INDEX(AK42:AK300,B2+B3-5,1)</f>
        <v>197.37363400000001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197.37464700000001</v>
      </c>
      <c r="BU4" s="14" t="s">
        <v>24</v>
      </c>
      <c r="BV4" s="15">
        <f>L37</f>
        <v>197.37464600000001</v>
      </c>
      <c r="BW4" s="14" t="s">
        <v>25</v>
      </c>
      <c r="BX4" s="15">
        <f>F37</f>
        <v>25.056331799999999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14.7096993</v>
      </c>
      <c r="G5" s="16" t="s">
        <v>27</v>
      </c>
      <c r="H5" s="17">
        <f>S31</f>
        <v>18.6326</v>
      </c>
      <c r="I5" s="21"/>
      <c r="J5" s="2">
        <f>H3+F14</f>
        <v>56.720067700000001</v>
      </c>
      <c r="K5" s="22" t="s">
        <v>28</v>
      </c>
      <c r="L5" s="2">
        <f>H14+F3</f>
        <v>56.720067700000001</v>
      </c>
      <c r="N5" s="14" t="s">
        <v>27</v>
      </c>
      <c r="O5" s="15">
        <f>AY42</f>
        <v>14.7091358</v>
      </c>
      <c r="P5" s="14"/>
      <c r="R5" s="21"/>
      <c r="S5" s="2">
        <f>O3</f>
        <v>30.743672199999999</v>
      </c>
      <c r="T5" s="22" t="s">
        <v>28</v>
      </c>
      <c r="U5" s="2">
        <f>O13</f>
        <v>30.743672199999999</v>
      </c>
      <c r="X5" s="14" t="s">
        <v>27</v>
      </c>
      <c r="Y5" s="15">
        <f>AY42</f>
        <v>14.7091358</v>
      </c>
      <c r="AB5" s="16" t="s">
        <v>27</v>
      </c>
      <c r="AC5" s="17">
        <f>O21</f>
        <v>14.7091358</v>
      </c>
      <c r="AE5" s="21"/>
      <c r="AF5" s="2">
        <f>AA13</f>
        <v>-4.0636996200000004</v>
      </c>
      <c r="AG5" s="22" t="s">
        <v>28</v>
      </c>
      <c r="AH5" s="2">
        <f>Y15-Y3</f>
        <v>-4.0636995999999996</v>
      </c>
      <c r="AI5" s="22" t="s">
        <v>28</v>
      </c>
      <c r="AJ5" s="2">
        <f>AC15-AC3</f>
        <v>-4.0636995399999982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14.7135909</v>
      </c>
      <c r="BF5" s="2"/>
      <c r="BG5" s="2"/>
      <c r="BH5" s="16" t="s">
        <v>27</v>
      </c>
      <c r="BI5" s="17" cm="1">
        <f t="array" ref="BI5">INDEX(AY42:AY300,B2+B3-5,1)</f>
        <v>14.713363299999999</v>
      </c>
      <c r="BJ5" s="2"/>
      <c r="BK5" s="21"/>
      <c r="BM5" s="2">
        <f>BG13</f>
        <v>8.6598857200000014E-5</v>
      </c>
      <c r="BN5" s="22" t="s">
        <v>28</v>
      </c>
      <c r="BO5" s="2">
        <f>BE15-BE3+BG15</f>
        <v>8.6602753288644863E-5</v>
      </c>
      <c r="BP5" s="22" t="s">
        <v>28</v>
      </c>
      <c r="BQ5" s="2">
        <f>IF(BB8="NO APLICA",BI15-BI3,-BC9+BI15-BI3)</f>
        <v>8.6600000003045352E-5</v>
      </c>
      <c r="BS5" s="16" t="s">
        <v>27</v>
      </c>
      <c r="BT5" s="17" cm="1">
        <f t="array" ref="BT5">INDEX(AY42:AY300,B2+B3-4,1)</f>
        <v>14.7135909</v>
      </c>
      <c r="BU5" s="14" t="s">
        <v>27</v>
      </c>
      <c r="BV5" s="15">
        <f>U37</f>
        <v>14.7138185</v>
      </c>
      <c r="BW5" s="14" t="s">
        <v>24</v>
      </c>
      <c r="BX5" s="15">
        <f>N37</f>
        <v>197.37552099999999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1.9298776700000001E-7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0.95011747899999999</v>
      </c>
      <c r="P6" s="14"/>
      <c r="R6" s="21"/>
      <c r="W6" s="24" t="s">
        <v>33</v>
      </c>
      <c r="X6" s="14" t="s">
        <v>32</v>
      </c>
      <c r="Y6" s="15">
        <f>N42</f>
        <v>0.95011747899999999</v>
      </c>
      <c r="AB6" s="16" t="s">
        <v>31</v>
      </c>
      <c r="AC6" s="17">
        <f>O22</f>
        <v>0.95011747899999999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2.8888381400000001E-6</v>
      </c>
      <c r="BF6" s="2"/>
      <c r="BG6" s="2"/>
      <c r="BH6" s="16" t="s">
        <v>31</v>
      </c>
      <c r="BI6" s="17" cm="1">
        <f t="array" ref="BI6">INDEX(S42:S300,B2+B3-5,1)</f>
        <v>1.7652447800000001E-6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6.3279515199999999E-7</v>
      </c>
      <c r="BU6" s="14" t="s">
        <v>32</v>
      </c>
      <c r="BV6" s="15">
        <f>H37</f>
        <v>3.9735910700000004E-6</v>
      </c>
      <c r="BW6" s="14" t="s">
        <v>27</v>
      </c>
      <c r="BX6" s="15">
        <f>W37</f>
        <v>14.7138185</v>
      </c>
      <c r="CA6" s="2">
        <f>BT3</f>
        <v>49.908946700000001</v>
      </c>
      <c r="CB6" s="22" t="s">
        <v>28</v>
      </c>
      <c r="CC6" s="2">
        <f>BX4+BT19+BV3</f>
        <v>49.908946102753283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-283048.75099999999</v>
      </c>
      <c r="G7" s="16" t="s">
        <v>35</v>
      </c>
      <c r="H7" s="17">
        <f>O31</f>
        <v>-243450.45800000001</v>
      </c>
      <c r="I7" s="18" t="s">
        <v>36</v>
      </c>
      <c r="J7" s="18"/>
      <c r="K7" s="18"/>
      <c r="L7" s="18"/>
      <c r="N7" s="14" t="s">
        <v>35</v>
      </c>
      <c r="O7" s="15">
        <f>AU42</f>
        <v>-54608.758199999997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-54608.758199999997</v>
      </c>
      <c r="AB7" s="16" t="s">
        <v>35</v>
      </c>
      <c r="AC7" s="17">
        <f>O23</f>
        <v>-77349.704500000007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3.1656</v>
      </c>
      <c r="BD7" s="14" t="s">
        <v>35</v>
      </c>
      <c r="BE7" s="15" cm="1">
        <f t="array" ref="BE7">INDEX(AU42:AU300,B2+B3-4,1)</f>
        <v>-237450.58499999999</v>
      </c>
      <c r="BF7" s="2"/>
      <c r="BG7" s="2"/>
      <c r="BH7" s="16" t="s">
        <v>35</v>
      </c>
      <c r="BI7" s="17" cm="1">
        <f t="array" ref="BI7">INDEX(AV42:AV300,B2+B3-5,1)</f>
        <v>-272579.32199999999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-272579.478</v>
      </c>
      <c r="BU7" s="14" t="s">
        <v>35</v>
      </c>
      <c r="BV7" s="15">
        <f>Q37</f>
        <v>-237450.39799999999</v>
      </c>
      <c r="BW7" s="14" t="s">
        <v>32</v>
      </c>
      <c r="BX7" s="15">
        <f>J37</f>
        <v>6.3314218499999995E-7</v>
      </c>
      <c r="BZ7" s="21"/>
      <c r="CA7" s="2">
        <f>BV19*B13</f>
        <v>25.056332386200001</v>
      </c>
      <c r="CB7" s="22" t="s">
        <v>28</v>
      </c>
      <c r="CC7" s="2">
        <f>BX4</f>
        <v>25.056331799999999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48.484291499999998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197.37467100000001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-237451.0168612212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6.664941247102349</v>
      </c>
      <c r="K9" s="22" t="s">
        <v>28</v>
      </c>
      <c r="L9" s="2">
        <f>H14*H17+F3*F6</f>
        <v>6.664941247102349</v>
      </c>
      <c r="R9" s="21"/>
      <c r="S9" s="2">
        <f>O3*O6</f>
        <v>29.210100325866382</v>
      </c>
      <c r="T9" s="22" t="s">
        <v>28</v>
      </c>
      <c r="U9" s="2">
        <f>O13*O16</f>
        <v>29.210100325866382</v>
      </c>
      <c r="W9" s="25"/>
      <c r="X9" s="35" t="s">
        <v>40</v>
      </c>
      <c r="Y9" s="36">
        <f>I42</f>
        <v>28.711822399999999</v>
      </c>
      <c r="Z9" s="37" t="s">
        <v>41</v>
      </c>
      <c r="AA9" s="38">
        <f>P42</f>
        <v>0.99925217399999999</v>
      </c>
      <c r="AB9" s="39" t="s">
        <v>42</v>
      </c>
      <c r="AC9" s="40">
        <f>J42</f>
        <v>19.6651341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16.704192334251093</v>
      </c>
      <c r="BF9" s="37" t="s">
        <v>41</v>
      </c>
      <c r="BG9" s="38" cm="1">
        <f t="array" ref="BG9">INDEX(P42:P300,B2+B3-4,1)</f>
        <v>3.34853964E-6</v>
      </c>
      <c r="BH9" s="39" t="s">
        <v>47</v>
      </c>
      <c r="BI9" s="40" cm="1">
        <f t="array" ref="BI9">INDEX(J42:J300,B2+B3-4,1)</f>
        <v>49.908946700000001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99.317150349999991</v>
      </c>
      <c r="Z10" s="37" t="s">
        <v>51</v>
      </c>
      <c r="AA10" s="38">
        <f>Q42</f>
        <v>0.80633375699999998</v>
      </c>
      <c r="AB10" s="39" t="s">
        <v>52</v>
      </c>
      <c r="AC10" s="40">
        <f>AJ42</f>
        <v>48.057970599999997</v>
      </c>
      <c r="AF10" s="2">
        <f>AA11</f>
        <v>-5.7954132500000002</v>
      </c>
      <c r="AG10" s="22" t="s">
        <v>28</v>
      </c>
      <c r="AH10" s="2">
        <f>Y15*Y18-Y3*Y6</f>
        <v>-5.7954132142988009</v>
      </c>
      <c r="AI10" s="22" t="s">
        <v>28</v>
      </c>
      <c r="AJ10" s="2">
        <f>AC15*AC18-AC3*AC6</f>
        <v>-5.7954131714059081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197.37492766666665</v>
      </c>
      <c r="BF10" s="37" t="s">
        <v>51</v>
      </c>
      <c r="BG10" s="38" cm="1">
        <f t="array" ref="BG10">INDEX(Q42:Q300,B2+B3-4,1)</f>
        <v>5.3302981299999996E-7</v>
      </c>
      <c r="BH10" s="39" t="s">
        <v>52</v>
      </c>
      <c r="BI10" s="40" cm="1">
        <f t="array" ref="BI10">INDEX(AJ42:AJ300,B2+B3-4,1)</f>
        <v>197.37464700000001</v>
      </c>
      <c r="BJ10" s="2"/>
      <c r="BK10" s="2"/>
      <c r="BM10" s="2">
        <f>BG11</f>
        <v>-5.6519214799999997E-5</v>
      </c>
      <c r="BN10" s="22" t="s">
        <v>28</v>
      </c>
      <c r="BO10" s="2">
        <f>BE15*BE18-BE3*BE6+BG15*BG18</f>
        <v>-5.6519216104074508E-5</v>
      </c>
      <c r="BP10" s="22" t="s">
        <v>28</v>
      </c>
      <c r="BQ10" s="2">
        <f>IF(BB8="NO APLICA",BI15*BI18-BI3*BI6,-BC9*BC12+BI15*BI18-BI3*BI6)</f>
        <v>-5.6519215254088878E-5</v>
      </c>
      <c r="BZ10" s="21"/>
      <c r="CB10" s="2"/>
      <c r="CI10" s="2"/>
    </row>
    <row r="11" spans="1:88" ht="16.2" x14ac:dyDescent="0.3">
      <c r="A11" s="1" t="s">
        <v>53</v>
      </c>
      <c r="B11" s="2">
        <v>3.3826628400000001</v>
      </c>
      <c r="D11" s="13"/>
      <c r="E11" s="25">
        <f>N31</f>
        <v>260187.46400000001</v>
      </c>
      <c r="F11" s="26"/>
      <c r="G11" s="27"/>
      <c r="I11" s="18" t="s">
        <v>54</v>
      </c>
      <c r="J11" s="18"/>
      <c r="K11" s="18"/>
      <c r="L11" s="18"/>
      <c r="N11" s="25">
        <f>-P36</f>
        <v>699140.19700000004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14.7091358</v>
      </c>
      <c r="Z11" s="43" t="s">
        <v>55</v>
      </c>
      <c r="AA11" s="38">
        <f>V42</f>
        <v>-5.7954132500000002</v>
      </c>
      <c r="AB11" s="39" t="s">
        <v>27</v>
      </c>
      <c r="AC11" s="40">
        <f>AY42</f>
        <v>14.7091358</v>
      </c>
      <c r="AF11" s="2">
        <f>AA11</f>
        <v>-5.7954132500000002</v>
      </c>
      <c r="AG11" s="22" t="s">
        <v>28</v>
      </c>
      <c r="AH11" s="2">
        <f>X23+Z23</f>
        <v>-5.7954132500000002</v>
      </c>
      <c r="AI11" s="22" t="s">
        <v>28</v>
      </c>
      <c r="AJ11" s="2">
        <f>X24+Z24</f>
        <v>-5.7954132500000002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14.7135909</v>
      </c>
      <c r="BF11" s="43" t="s">
        <v>55</v>
      </c>
      <c r="BG11" s="38" cm="1">
        <f t="array" ref="BG11">INDEX(V42:V300,B2+B3-4,1)</f>
        <v>-5.6519214799999997E-5</v>
      </c>
      <c r="BH11" s="39" t="s">
        <v>27</v>
      </c>
      <c r="BI11" s="40" cm="1">
        <f t="array" ref="BI11">INDEX(AY42:AY300,B2+B3-4,1)</f>
        <v>14.7135909</v>
      </c>
      <c r="BJ11" s="2"/>
      <c r="BK11" s="2"/>
      <c r="BM11" s="2">
        <f>BG11</f>
        <v>-5.6519214799999997E-5</v>
      </c>
      <c r="BN11" s="22" t="s">
        <v>28</v>
      </c>
      <c r="BO11" s="2">
        <f>BD23+BF23</f>
        <v>-5.6519214799999997E-5</v>
      </c>
      <c r="BP11" s="22" t="s">
        <v>28</v>
      </c>
      <c r="BQ11" s="2">
        <f>BD24+BF24</f>
        <v>-5.6519214799999997E-5</v>
      </c>
      <c r="BU11" s="16" t="s">
        <v>56</v>
      </c>
      <c r="BV11" s="17">
        <f>Z36</f>
        <v>2.5082000000001159E-2</v>
      </c>
      <c r="BZ11" s="21"/>
      <c r="CI11" s="2"/>
    </row>
    <row r="12" spans="1:88" ht="16.2" x14ac:dyDescent="0.3">
      <c r="A12" s="7" t="s">
        <v>57</v>
      </c>
      <c r="B12" s="2">
        <v>1.008197</v>
      </c>
      <c r="D12" s="13"/>
      <c r="F12" s="26"/>
      <c r="G12" s="27"/>
      <c r="W12" s="25"/>
      <c r="X12" s="35" t="s">
        <v>58</v>
      </c>
      <c r="Y12" s="36">
        <f>O42</f>
        <v>0.91386517050000005</v>
      </c>
      <c r="Z12" s="43" t="s">
        <v>59</v>
      </c>
      <c r="AA12" s="38">
        <f>W42</f>
        <v>1.73171363</v>
      </c>
      <c r="AB12" s="39" t="s">
        <v>60</v>
      </c>
      <c r="AC12" s="40">
        <f>R42</f>
        <v>0.85174941299999996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2.4985237983333333E-6</v>
      </c>
      <c r="BF12" s="43" t="s">
        <v>59</v>
      </c>
      <c r="BG12" s="38" cm="1">
        <f t="array" ref="BG12">INDEX(W42:W300,B2+B3-4,1)</f>
        <v>1.43118072E-4</v>
      </c>
      <c r="BH12" s="39" t="s">
        <v>60</v>
      </c>
      <c r="BI12" s="40" cm="1">
        <f t="array" ref="BI12">INDEX(R42:R300,B2+B3-4,1)</f>
        <v>6.3279515199999999E-7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197.37552099999999</v>
      </c>
      <c r="BZ12" s="21"/>
      <c r="CA12" s="2">
        <f>BT3*BT6</f>
        <v>3.1582139513186401E-5</v>
      </c>
      <c r="CB12" s="22" t="s">
        <v>28</v>
      </c>
      <c r="CC12" s="2">
        <f>BT19*BT22+BV3*BV6+BX4*BX7</f>
        <v>2.0660471212746691E-5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30.743672199999999</v>
      </c>
      <c r="S13" s="2">
        <f>N11</f>
        <v>699140.19700000004</v>
      </c>
      <c r="T13" s="22" t="s">
        <v>28</v>
      </c>
      <c r="U13" s="2">
        <f>O3*O7-O13*O17</f>
        <v>699140.198565003</v>
      </c>
      <c r="W13" s="25"/>
      <c r="X13" s="44"/>
      <c r="Y13" s="45"/>
      <c r="Z13" s="43" t="s">
        <v>64</v>
      </c>
      <c r="AA13" s="38">
        <f>X42</f>
        <v>-4.0636996200000004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8.6598857200000014E-5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14.7138185</v>
      </c>
      <c r="CA13" s="2">
        <f>BV19*BV22</f>
        <v>1.586469472730602E-5</v>
      </c>
      <c r="CB13" s="22" t="s">
        <v>28</v>
      </c>
      <c r="CC13" s="2">
        <f>BX4*BX7+BV11*BV14</f>
        <v>1.5866748573748812E-5</v>
      </c>
      <c r="CH13" s="2"/>
      <c r="CI13" s="2"/>
    </row>
    <row r="14" spans="1:88" ht="16.8" thickBot="1" x14ac:dyDescent="0.35">
      <c r="A14" s="7" t="s">
        <v>65</v>
      </c>
      <c r="B14" s="2">
        <v>0.94738498800000004</v>
      </c>
      <c r="D14" s="13"/>
      <c r="E14" s="14" t="s">
        <v>66</v>
      </c>
      <c r="F14" s="15">
        <f>D31</f>
        <v>24.852614299999999</v>
      </c>
      <c r="G14" s="16" t="s">
        <v>67</v>
      </c>
      <c r="H14" s="17">
        <f>C31</f>
        <v>31.867453399999999</v>
      </c>
      <c r="J14" s="2">
        <f>E11</f>
        <v>260187.46400000001</v>
      </c>
      <c r="K14" s="22" t="s">
        <v>28</v>
      </c>
      <c r="L14" s="2">
        <f>H14*H18-H3*H7</f>
        <v>260187.46382355317</v>
      </c>
      <c r="N14" s="16" t="s">
        <v>24</v>
      </c>
      <c r="O14" s="17">
        <f>M36</f>
        <v>40.223884699999999</v>
      </c>
      <c r="W14" s="25"/>
      <c r="X14" s="48"/>
      <c r="Y14" s="49"/>
      <c r="Z14" s="50" t="s">
        <v>68</v>
      </c>
      <c r="AA14" s="51">
        <f>AN42</f>
        <v>-122147.57799999999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-31.370322399999999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1.00785815E-7</v>
      </c>
      <c r="CB14" s="2"/>
    </row>
    <row r="15" spans="1:88" ht="16.8" thickBot="1" x14ac:dyDescent="0.35">
      <c r="A15" s="12" t="s">
        <v>69</v>
      </c>
      <c r="B15" s="2">
        <v>1.8243900600000001E-7</v>
      </c>
      <c r="D15" s="13"/>
      <c r="E15" s="14" t="s">
        <v>24</v>
      </c>
      <c r="F15" s="15">
        <f>L31</f>
        <v>197.37464600000001</v>
      </c>
      <c r="G15" s="16" t="s">
        <v>24</v>
      </c>
      <c r="H15" s="17">
        <f>K31</f>
        <v>118.392421</v>
      </c>
      <c r="J15" s="2">
        <f>E11</f>
        <v>260187.46400000001</v>
      </c>
      <c r="K15" s="2" t="s">
        <v>28</v>
      </c>
      <c r="L15" s="2">
        <f>F14*F18-F3*F7</f>
        <v>260187.46182923112</v>
      </c>
      <c r="N15" s="16" t="s">
        <v>27</v>
      </c>
      <c r="O15" s="17">
        <f>V36</f>
        <v>14.7091358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26.679972599999999</v>
      </c>
      <c r="AB15" s="16" t="s">
        <v>73</v>
      </c>
      <c r="AC15" s="17">
        <f>H42</f>
        <v>19.6651341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2.7532882700000001E-9</v>
      </c>
      <c r="BF15" s="41" t="s">
        <v>76</v>
      </c>
      <c r="BG15" s="42">
        <f>BX4</f>
        <v>25.056331799999999</v>
      </c>
      <c r="BH15" s="16" t="s">
        <v>21</v>
      </c>
      <c r="BI15" s="17" cm="1">
        <f t="array" ref="BI15">INDEX(H42:H300,B2+B3-4,1)</f>
        <v>49.908946700000001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-272579.5193641127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14.713942100000001</v>
      </c>
      <c r="G16" s="16" t="s">
        <v>27</v>
      </c>
      <c r="H16" s="17">
        <f>T31</f>
        <v>18.623470099999999</v>
      </c>
      <c r="N16" s="16" t="s">
        <v>31</v>
      </c>
      <c r="O16" s="17">
        <f>I36</f>
        <v>0.95011747899999999</v>
      </c>
      <c r="W16" s="25">
        <f>D42</f>
        <v>9.5066000000000006</v>
      </c>
      <c r="X16" s="14" t="s">
        <v>24</v>
      </c>
      <c r="Y16" s="15">
        <f>AG43</f>
        <v>115.479212</v>
      </c>
      <c r="AB16" s="16" t="s">
        <v>24</v>
      </c>
      <c r="AC16" s="17">
        <f>AK42</f>
        <v>48.057970599999997</v>
      </c>
      <c r="AF16" s="2">
        <f>AA14</f>
        <v>-122147.57799999999</v>
      </c>
      <c r="AG16" s="22" t="s">
        <v>28</v>
      </c>
      <c r="AH16" s="2">
        <f>Y15*Y19-Y3*Y7</f>
        <v>-122147.57858762401</v>
      </c>
      <c r="AI16" s="22" t="s">
        <v>28</v>
      </c>
      <c r="AJ16" s="2">
        <f>AC15*AC19-AC3*AC7</f>
        <v>-122147.58246137691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197.37464600000001</v>
      </c>
      <c r="BF16" s="41" t="s">
        <v>24</v>
      </c>
      <c r="BG16" s="42">
        <f>BX5</f>
        <v>197.37552099999999</v>
      </c>
      <c r="BH16" s="16" t="s">
        <v>24</v>
      </c>
      <c r="BI16" s="17" cm="1">
        <f t="array" ref="BI16">INDEX(AK42:AK300,B2+B3-4,1)</f>
        <v>197.37464700000001</v>
      </c>
      <c r="BJ16" s="2"/>
      <c r="BK16" s="2"/>
      <c r="BM16" s="2">
        <f>BG14</f>
        <v>-31.370322399999999</v>
      </c>
      <c r="BN16" s="22" t="s">
        <v>28</v>
      </c>
      <c r="BO16" s="2">
        <f>BE15*BE19-BE3*BE7+BG15*BG19</f>
        <v>-31.384732481092215</v>
      </c>
      <c r="BP16" s="22" t="s">
        <v>28</v>
      </c>
      <c r="BQ16" s="2">
        <f>IF(BB8="NO APLICA",BI15*BI19-BI3*BI7,-BC9*BC13+BI15*BI19-BI3*BI7)</f>
        <v>-31.391164973378181</v>
      </c>
      <c r="BX16" s="25">
        <f>P37</f>
        <v>880190.38399999996</v>
      </c>
    </row>
    <row r="17" spans="1:82" ht="15.6" x14ac:dyDescent="0.3">
      <c r="D17" s="13"/>
      <c r="E17" s="14" t="s">
        <v>30</v>
      </c>
      <c r="F17" s="15">
        <f>H31</f>
        <v>1.9298776700000001E-7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-77349.704500000007</v>
      </c>
      <c r="S17" s="2">
        <f>B11</f>
        <v>3.3826628400000001</v>
      </c>
      <c r="T17" s="22" t="s">
        <v>28</v>
      </c>
      <c r="U17" s="2">
        <f>O19/Q19</f>
        <v>3.3826628278099671</v>
      </c>
      <c r="W17" s="25"/>
      <c r="X17" s="14" t="s">
        <v>27</v>
      </c>
      <c r="Y17" s="15">
        <f>AY43</f>
        <v>14.7092601</v>
      </c>
      <c r="AB17" s="16" t="s">
        <v>27</v>
      </c>
      <c r="AC17" s="17">
        <f>AY42</f>
        <v>14.7091358</v>
      </c>
      <c r="AF17" s="2">
        <f>AA14</f>
        <v>-122147.57799999999</v>
      </c>
      <c r="AG17" s="22" t="s">
        <v>28</v>
      </c>
      <c r="AH17" s="2">
        <f>X25+Z25</f>
        <v>-122147.5779</v>
      </c>
      <c r="AI17" s="22" t="s">
        <v>28</v>
      </c>
      <c r="AJ17" s="2">
        <f>X26+Z26</f>
        <v>-122147.57759999999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14.7138185</v>
      </c>
      <c r="BF17" s="41" t="s">
        <v>27</v>
      </c>
      <c r="BG17" s="42">
        <f>BX6</f>
        <v>14.7138185</v>
      </c>
      <c r="BH17" s="16" t="s">
        <v>27</v>
      </c>
      <c r="BI17" s="17" cm="1">
        <f t="array" ref="BI17">INDEX(AY42:AY300,B2+B3-4,1)</f>
        <v>14.7135909</v>
      </c>
      <c r="BJ17" s="2"/>
      <c r="BK17" s="2"/>
      <c r="BM17" s="2">
        <f>BG14</f>
        <v>-31.370322399999999</v>
      </c>
      <c r="BN17" s="22" t="s">
        <v>28</v>
      </c>
      <c r="BO17" s="2">
        <f>BD25+BF25</f>
        <v>-31.370322491099998</v>
      </c>
      <c r="BP17" s="22" t="s">
        <v>28</v>
      </c>
      <c r="BQ17" s="2">
        <f>BD26+BF26</f>
        <v>-31.370322419999997</v>
      </c>
    </row>
    <row r="18" spans="1:82" ht="15.6" x14ac:dyDescent="0.3">
      <c r="D18" s="13"/>
      <c r="E18" s="14" t="s">
        <v>35</v>
      </c>
      <c r="F18" s="15">
        <f>Q31</f>
        <v>-272579.53200000001</v>
      </c>
      <c r="G18" s="16" t="s">
        <v>35</v>
      </c>
      <c r="H18" s="17">
        <f>P31</f>
        <v>-235285.78099999999</v>
      </c>
      <c r="W18" s="24" t="s">
        <v>77</v>
      </c>
      <c r="X18" s="14" t="s">
        <v>32</v>
      </c>
      <c r="Y18" s="15">
        <f>N43</f>
        <v>0.87761286199999999</v>
      </c>
      <c r="AB18" s="16" t="s">
        <v>31</v>
      </c>
      <c r="AC18" s="17">
        <f>S42</f>
        <v>0.85174941299999996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3.9735910700000004E-6</v>
      </c>
      <c r="BF18" s="41" t="s">
        <v>78</v>
      </c>
      <c r="BG18" s="42">
        <f>BX7</f>
        <v>6.3314218499999995E-7</v>
      </c>
      <c r="BH18" s="16" t="s">
        <v>31</v>
      </c>
      <c r="BI18" s="17" cm="1">
        <f t="array" ref="BI18">INDEX(S42:S300,B2+B3-4,1)</f>
        <v>6.3279515199999999E-7</v>
      </c>
      <c r="BJ18" s="2"/>
      <c r="BK18" s="2"/>
      <c r="BL18" s="2"/>
      <c r="BM18" s="2"/>
      <c r="BN18" s="2"/>
      <c r="BO18" s="2"/>
      <c r="BP18" s="2"/>
      <c r="CA18" s="54">
        <f>BT3*BT7</f>
        <v>-13604154.639015824</v>
      </c>
      <c r="CB18" s="55" t="s">
        <v>28</v>
      </c>
      <c r="CC18" s="54">
        <f>BT19*BT23+BV3*BV7+BX4*BX8-BX16</f>
        <v>-13604155.824246429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23.728833639999998</v>
      </c>
      <c r="P19" s="16" t="s">
        <v>82</v>
      </c>
      <c r="Q19" s="17">
        <f>G36</f>
        <v>7.0148385600000003</v>
      </c>
      <c r="W19" s="25">
        <f>W7-W16</f>
        <v>0.13499999999999979</v>
      </c>
      <c r="X19" s="14" t="s">
        <v>35</v>
      </c>
      <c r="Y19" s="15">
        <f>AU43</f>
        <v>-67504.617299999998</v>
      </c>
      <c r="AB19" s="16" t="s">
        <v>35</v>
      </c>
      <c r="AC19" s="17">
        <f>AV42</f>
        <v>-99545.004000000001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0.28500000000000014</v>
      </c>
      <c r="BD19" s="14" t="s">
        <v>35</v>
      </c>
      <c r="BE19" s="15">
        <f t="shared" si="0"/>
        <v>-237450.39799999999</v>
      </c>
      <c r="BF19" s="41" t="s">
        <v>35</v>
      </c>
      <c r="BG19" s="42">
        <f>BX8</f>
        <v>-237451.0168612212</v>
      </c>
      <c r="BH19" s="16" t="s">
        <v>35</v>
      </c>
      <c r="BI19" s="17" cm="1">
        <f t="array" ref="BI19">INDEX(AV42:AV300,B2+B3-4,1)</f>
        <v>-272579.478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24.852614299999999</v>
      </c>
      <c r="BU19" s="16" t="s">
        <v>83</v>
      </c>
      <c r="BV19" s="17">
        <f>E37-G37</f>
        <v>25.0814138</v>
      </c>
      <c r="CA19" s="54">
        <f>BX16</f>
        <v>880190.38399999996</v>
      </c>
      <c r="CB19" s="55" t="s">
        <v>28</v>
      </c>
      <c r="CC19" s="54">
        <f>BX4*BX8-BV19*BV23+BV11*BV15</f>
        <v>880190.38818165928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40.223884699999999</v>
      </c>
      <c r="P20" s="16" t="s">
        <v>24</v>
      </c>
      <c r="Q20" s="17">
        <f>O36</f>
        <v>40.223884699999999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197.37464600000001</v>
      </c>
      <c r="BU20" s="16" t="s">
        <v>24</v>
      </c>
      <c r="BV20" s="17">
        <f>M37</f>
        <v>197.37464600000001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14.7091358</v>
      </c>
      <c r="P21" s="16" t="s">
        <v>27</v>
      </c>
      <c r="Q21" s="17">
        <f>X36</f>
        <v>14.7091358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14.713942100000001</v>
      </c>
      <c r="BU21" s="16" t="s">
        <v>27</v>
      </c>
      <c r="BV21" s="17">
        <f>V37</f>
        <v>14.7138185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0.95011747899999999</v>
      </c>
      <c r="P22" s="16" t="s">
        <v>31</v>
      </c>
      <c r="Q22" s="17">
        <f>K36</f>
        <v>0.95011747899999999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514.85088692582428</v>
      </c>
      <c r="AC22" s="10" t="s">
        <v>90</v>
      </c>
      <c r="AD22" s="65">
        <f>AL42</f>
        <v>70.800261840000005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424.35148364967506</v>
      </c>
      <c r="BI22" s="10" t="s">
        <v>90</v>
      </c>
      <c r="BJ22" s="65" cm="1">
        <f t="array" ref="BJ22">INDEX(AL42:AL300,B2+B3-4,1)</f>
        <v>57.884719320000002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1.9298776700000001E-7</v>
      </c>
      <c r="BU22" s="16" t="s">
        <v>31</v>
      </c>
      <c r="BV22" s="17">
        <f>I37</f>
        <v>6.3252792899999997E-7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-77349.704500000007</v>
      </c>
      <c r="P23" s="16" t="s">
        <v>35</v>
      </c>
      <c r="Q23" s="17">
        <f>T36</f>
        <v>-77349.704500000007</v>
      </c>
      <c r="W23" s="68" t="s">
        <v>91</v>
      </c>
      <c r="X23" s="69">
        <f>Y42</f>
        <v>-2.0817397039079144</v>
      </c>
      <c r="Y23" s="68" t="s">
        <v>92</v>
      </c>
      <c r="Z23" s="69">
        <f>AA42</f>
        <v>-3.7136735460920858</v>
      </c>
      <c r="AA23" s="10" t="s">
        <v>93</v>
      </c>
      <c r="AB23" s="70">
        <f>T42</f>
        <v>3.8904247003279604</v>
      </c>
      <c r="AC23" s="10" t="s">
        <v>94</v>
      </c>
      <c r="AD23" s="71">
        <f>AM42</f>
        <v>2662.5932136000001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-5.6519431169305621E-5</v>
      </c>
      <c r="BE23" s="68" t="s">
        <v>92</v>
      </c>
      <c r="BF23" s="69" cm="1">
        <f t="array" ref="BF23">INDEX(AA42:AA300,B2+B3-4,1)</f>
        <v>2.1636930562266996E-10</v>
      </c>
      <c r="BG23" s="10" t="s">
        <v>93</v>
      </c>
      <c r="BH23" s="70" cm="1">
        <f t="array" ref="BH23">INDEX(T42:T300,B2+B3-4,1)</f>
        <v>4.4744265039468605</v>
      </c>
      <c r="BI23" s="10" t="s">
        <v>94</v>
      </c>
      <c r="BJ23" s="71" cm="1">
        <f t="array" ref="BJ23">INDEX(AM42:AM300,B2+B3-4,1)</f>
        <v>8893.1286719999989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-272579.53200000001</v>
      </c>
      <c r="BU23" s="16" t="s">
        <v>35</v>
      </c>
      <c r="BV23" s="17">
        <f>R37</f>
        <v>-272579.47845063277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-2.3341594840566771</v>
      </c>
      <c r="Y24" s="72" t="s">
        <v>96</v>
      </c>
      <c r="Z24" s="73">
        <f>AD42</f>
        <v>-3.4612537659433231</v>
      </c>
      <c r="AA24" s="10" t="s">
        <v>97</v>
      </c>
      <c r="AB24" s="71">
        <f>U42</f>
        <v>0.10571851016841464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-5.6519269599337001E-5</v>
      </c>
      <c r="BE24" s="74" t="s">
        <v>99</v>
      </c>
      <c r="BF24" s="75" cm="1">
        <f t="array" ref="BF24">INDEX(AD42:AD300,B2+B3-4,1)</f>
        <v>5.4799337004900301E-11</v>
      </c>
      <c r="BG24" s="10" t="s">
        <v>97</v>
      </c>
      <c r="BH24" s="71" cm="1">
        <f t="array" ref="BH24">INDEX(U42:U300,B2+B3-4,1)</f>
        <v>0.61150118297227607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1.008197</v>
      </c>
      <c r="CB24" s="22" t="s">
        <v>28</v>
      </c>
      <c r="CC24" s="2">
        <f>BX4/BT19</f>
        <v>1.0081970249705279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27134.938099999999</v>
      </c>
      <c r="Y25" s="77" t="s">
        <v>102</v>
      </c>
      <c r="Z25" s="78">
        <f>AP42</f>
        <v>-149282.516</v>
      </c>
      <c r="AA25" s="10" t="s">
        <v>103</v>
      </c>
      <c r="AB25" s="71">
        <f>Z42</f>
        <v>1.0909178077366988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-6.0880891100000001E-2</v>
      </c>
      <c r="BE25" s="77" t="s">
        <v>102</v>
      </c>
      <c r="BF25" s="78" cm="1">
        <f t="array" ref="BF25">INDEX(AP42:AP300,B2+B3-4,1)</f>
        <v>-31.3094416</v>
      </c>
      <c r="BG25" s="10" t="s">
        <v>103</v>
      </c>
      <c r="BH25" s="71" cm="1">
        <f t="array" ref="BH25">INDEX(Z42:Z300,B2+B3-4,1)</f>
        <v>1.8676592273556765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895784.76621821371</v>
      </c>
      <c r="CA25" s="2">
        <f>B13</f>
        <v>0.999</v>
      </c>
      <c r="CB25" s="22" t="s">
        <v>28</v>
      </c>
      <c r="CC25" s="2">
        <f>BX4/BV19</f>
        <v>0.99899997662811169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12547.9154</v>
      </c>
      <c r="Y26" s="82" t="s">
        <v>106</v>
      </c>
      <c r="Z26" s="83">
        <f>AR42</f>
        <v>-134695.49299999999</v>
      </c>
      <c r="AA26" s="10" t="s">
        <v>107</v>
      </c>
      <c r="AB26" s="71">
        <f>AC42</f>
        <v>1.1689735665472436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4.0938969800000002</v>
      </c>
      <c r="BE26" s="84" t="s">
        <v>109</v>
      </c>
      <c r="BF26" s="85" cm="1">
        <f t="array" ref="BF26">INDEX(AR42:AR300,B2+B3-4,1)</f>
        <v>-35.464219399999998</v>
      </c>
      <c r="BG26" s="10" t="s">
        <v>107</v>
      </c>
      <c r="BH26" s="71" cm="1">
        <f t="array" ref="BH26">INDEX(AC42:AC300,B2+B3-4,1)</f>
        <v>1.0000067613426233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224.80020000000002</v>
      </c>
      <c r="BU27" s="41" t="s">
        <v>111</v>
      </c>
      <c r="BV27" s="42">
        <v>84.447900000000004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219.4579</v>
      </c>
      <c r="BU28" s="41" t="s">
        <v>114</v>
      </c>
      <c r="BV28" s="42">
        <v>291.69806039764723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31.867453399999999</v>
      </c>
      <c r="C31" s="2">
        <v>31.867453399999999</v>
      </c>
      <c r="D31" s="2">
        <v>24.852614299999999</v>
      </c>
      <c r="E31" s="2">
        <v>24.852614299999999</v>
      </c>
      <c r="F31" s="2">
        <v>0.20914556200000001</v>
      </c>
      <c r="G31" s="2">
        <v>0.20914556200000001</v>
      </c>
      <c r="H31" s="2">
        <v>1.9298776700000001E-7</v>
      </c>
      <c r="I31" s="2">
        <v>1.9298776700000001E-7</v>
      </c>
      <c r="J31" s="2">
        <v>22</v>
      </c>
      <c r="K31" s="2">
        <v>118.392421</v>
      </c>
      <c r="L31" s="2">
        <v>197.37464600000001</v>
      </c>
      <c r="M31" s="2">
        <v>61.655736400000002</v>
      </c>
      <c r="N31" s="2">
        <v>260187.46400000001</v>
      </c>
      <c r="O31" s="2">
        <v>-243450.45800000001</v>
      </c>
      <c r="P31" s="2">
        <v>-235285.78099999999</v>
      </c>
      <c r="Q31" s="2">
        <v>-272579.53200000001</v>
      </c>
      <c r="R31" s="2">
        <v>-283048.75099999999</v>
      </c>
      <c r="S31" s="2">
        <v>18.6326</v>
      </c>
      <c r="T31" s="2">
        <v>18.623470099999999</v>
      </c>
      <c r="U31" s="2">
        <v>14.713942100000001</v>
      </c>
      <c r="V31" s="2">
        <v>14.7096993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30.743672199999999</v>
      </c>
      <c r="F36" s="94" t="s">
        <v>332</v>
      </c>
      <c r="G36" s="93">
        <v>7.0148385600000003</v>
      </c>
      <c r="H36" s="94" t="s">
        <v>332</v>
      </c>
      <c r="I36" s="93">
        <v>0.95011747899999999</v>
      </c>
      <c r="J36" s="94" t="s">
        <v>332</v>
      </c>
      <c r="K36" s="93">
        <v>0.95011747899999999</v>
      </c>
      <c r="L36" s="22" t="s">
        <v>332</v>
      </c>
      <c r="M36" s="93">
        <v>40.223884699999999</v>
      </c>
      <c r="N36" s="94" t="s">
        <v>332</v>
      </c>
      <c r="O36" s="93">
        <v>40.223884699999999</v>
      </c>
      <c r="P36" s="93">
        <v>-699140.19700000004</v>
      </c>
      <c r="Q36" s="94" t="s">
        <v>332</v>
      </c>
      <c r="R36" s="93">
        <v>-77349.704500000007</v>
      </c>
      <c r="S36" s="94" t="s">
        <v>332</v>
      </c>
      <c r="T36" s="93">
        <v>-77349.704500000007</v>
      </c>
      <c r="U36" s="94" t="s">
        <v>332</v>
      </c>
      <c r="V36" s="93">
        <v>14.7091358</v>
      </c>
      <c r="W36" s="94" t="s">
        <v>332</v>
      </c>
      <c r="X36" s="93">
        <v>14.7091358</v>
      </c>
      <c r="Z36" s="2">
        <v>2.5082000000001159E-2</v>
      </c>
      <c r="AA36" s="2">
        <v>1.00785815E-7</v>
      </c>
      <c r="AB36" s="2">
        <v>197.37552099999999</v>
      </c>
      <c r="AC36" s="2">
        <v>-272579.5193641127</v>
      </c>
      <c r="AD36" s="2">
        <v>14.7138185</v>
      </c>
      <c r="AF36" s="2">
        <v>1.4677537649999999</v>
      </c>
      <c r="AG36" s="2">
        <v>867.70507499999997</v>
      </c>
      <c r="AH36" s="2">
        <v>2.2760000000054958E-4</v>
      </c>
      <c r="AI36" s="2">
        <v>0.12489527718908827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30</v>
      </c>
      <c r="C37" s="93">
        <v>0</v>
      </c>
      <c r="D37" s="93">
        <v>2.7532882700000001E-9</v>
      </c>
      <c r="E37" s="93">
        <v>49.934028099999999</v>
      </c>
      <c r="F37" s="93">
        <v>25.056331799999999</v>
      </c>
      <c r="G37" s="93">
        <v>24.852614299999999</v>
      </c>
      <c r="H37" s="93">
        <v>3.9735910700000004E-6</v>
      </c>
      <c r="I37" s="93">
        <v>6.3252792899999997E-7</v>
      </c>
      <c r="J37" s="93">
        <v>6.3314218499999995E-7</v>
      </c>
      <c r="K37" s="93">
        <v>1.9298776700000001E-7</v>
      </c>
      <c r="L37" s="93">
        <v>197.37464600000001</v>
      </c>
      <c r="M37" s="93">
        <v>197.37464600000001</v>
      </c>
      <c r="N37" s="93">
        <v>197.37552099999999</v>
      </c>
      <c r="O37" s="93">
        <v>197.37464600000001</v>
      </c>
      <c r="P37" s="93">
        <v>880190.38399999996</v>
      </c>
      <c r="Q37" s="93">
        <v>-237450.39799999999</v>
      </c>
      <c r="R37" s="97">
        <v>-272579.47845063277</v>
      </c>
      <c r="S37" s="97">
        <v>-237451.0168612212</v>
      </c>
      <c r="T37" s="93">
        <v>-272579.53200000001</v>
      </c>
      <c r="U37" s="93">
        <v>14.7138185</v>
      </c>
      <c r="V37" s="93">
        <v>14.7138185</v>
      </c>
      <c r="W37" s="93">
        <v>14.7138185</v>
      </c>
      <c r="X37" s="93">
        <v>14.713942100000001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199.01079999999999</v>
      </c>
      <c r="BC41" s="2" t="s">
        <v>332</v>
      </c>
      <c r="BD41" s="2">
        <v>197.37464600000001</v>
      </c>
      <c r="BE41" s="2">
        <v>30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9.5066000000000006</v>
      </c>
      <c r="E42" s="94" t="s">
        <v>332</v>
      </c>
      <c r="F42" s="94" t="s">
        <v>332</v>
      </c>
      <c r="G42" s="93">
        <v>30.743672199999999</v>
      </c>
      <c r="H42" s="93">
        <v>19.6651341</v>
      </c>
      <c r="I42" s="93">
        <v>28.711822399999999</v>
      </c>
      <c r="J42" s="93">
        <v>19.6651341</v>
      </c>
      <c r="K42" s="93">
        <v>11.0542719</v>
      </c>
      <c r="L42" s="94" t="s">
        <v>332</v>
      </c>
      <c r="M42" s="94" t="s">
        <v>332</v>
      </c>
      <c r="N42" s="93">
        <v>0.95011747899999999</v>
      </c>
      <c r="O42" s="93">
        <v>0.91386517050000005</v>
      </c>
      <c r="P42" s="93">
        <v>0.99925217399999999</v>
      </c>
      <c r="Q42" s="93">
        <v>0.80633375699999998</v>
      </c>
      <c r="R42" s="93">
        <v>0.85174941299999996</v>
      </c>
      <c r="S42" s="93">
        <v>0.85174941299999996</v>
      </c>
      <c r="T42" s="93">
        <v>3.8904247003279604</v>
      </c>
      <c r="U42" s="93">
        <v>0.10571851016841464</v>
      </c>
      <c r="V42" s="93">
        <v>-5.7954132500000002</v>
      </c>
      <c r="W42" s="93">
        <v>1.73171363</v>
      </c>
      <c r="X42" s="93">
        <v>-4.0636996200000004</v>
      </c>
      <c r="Y42" s="93">
        <v>-2.0817397039079144</v>
      </c>
      <c r="Z42" s="93">
        <v>1.0909178077366988</v>
      </c>
      <c r="AA42" s="93">
        <v>-3.7136735460920858</v>
      </c>
      <c r="AB42" s="93">
        <v>-2.3341594840566771</v>
      </c>
      <c r="AC42" s="93">
        <v>1.1689735665472436</v>
      </c>
      <c r="AD42" s="93">
        <v>-3.4612537659433231</v>
      </c>
      <c r="AE42" s="94" t="s">
        <v>332</v>
      </c>
      <c r="AF42" s="94" t="s">
        <v>332</v>
      </c>
      <c r="AG42" s="93">
        <v>83.155088699999993</v>
      </c>
      <c r="AH42" s="93">
        <v>99.317150349999991</v>
      </c>
      <c r="AI42" s="93">
        <v>48.484291499999998</v>
      </c>
      <c r="AJ42" s="93">
        <v>48.057970599999997</v>
      </c>
      <c r="AK42" s="93">
        <v>48.057970599999997</v>
      </c>
      <c r="AL42" s="93">
        <v>70.800261840000005</v>
      </c>
      <c r="AM42" s="93">
        <v>2662.5932136000001</v>
      </c>
      <c r="AN42" s="93">
        <v>-122147.57799999999</v>
      </c>
      <c r="AO42" s="93">
        <v>27134.938099999999</v>
      </c>
      <c r="AP42" s="93">
        <v>-149282.516</v>
      </c>
      <c r="AQ42" s="93">
        <v>12547.9154</v>
      </c>
      <c r="AR42" s="93">
        <v>-134695.49299999999</v>
      </c>
      <c r="AS42" s="94" t="s">
        <v>332</v>
      </c>
      <c r="AT42" s="94" t="s">
        <v>332</v>
      </c>
      <c r="AU42" s="93">
        <v>-54608.758199999997</v>
      </c>
      <c r="AV42" s="93">
        <v>-99545.004000000001</v>
      </c>
      <c r="AW42" s="94" t="s">
        <v>332</v>
      </c>
      <c r="AX42" s="94" t="s">
        <v>332</v>
      </c>
      <c r="AY42" s="93">
        <v>14.7091358</v>
      </c>
      <c r="BA42" s="7" t="s">
        <v>293</v>
      </c>
      <c r="BB42" s="2">
        <v>197.202</v>
      </c>
      <c r="BC42" s="2">
        <v>197.37148000000002</v>
      </c>
      <c r="BD42" s="2">
        <v>197.36977400000001</v>
      </c>
      <c r="BE42" s="2">
        <v>26</v>
      </c>
      <c r="BF42" s="2">
        <v>8.7696000000000005</v>
      </c>
      <c r="BH42" s="2">
        <v>0.51965542399999998</v>
      </c>
      <c r="BI42" s="2">
        <v>37.621756400000002</v>
      </c>
      <c r="BJ42" s="2">
        <v>0.51965543376369183</v>
      </c>
      <c r="BK42" s="2">
        <v>37.621756882416143</v>
      </c>
      <c r="BL42" s="2">
        <v>8.0096184360000013E-3</v>
      </c>
      <c r="BM42" s="2">
        <v>2.29434831E-5</v>
      </c>
      <c r="BN42" s="2">
        <v>8.0096181986797875E-3</v>
      </c>
      <c r="BO42" s="2">
        <v>2.294348115943116E-5</v>
      </c>
      <c r="BP42" s="2">
        <v>46.537152853590932</v>
      </c>
      <c r="BQ42" s="2">
        <v>87.01262597070675</v>
      </c>
      <c r="BR42" s="2">
        <v>0.12644770774985298</v>
      </c>
      <c r="BS42" s="2">
        <v>1.602800138275805</v>
      </c>
      <c r="BT42" s="2">
        <v>4.627887426731836E-2</v>
      </c>
      <c r="BU42" s="2">
        <v>0.48718401314967713</v>
      </c>
      <c r="BV42" s="2">
        <v>311493.11513216014</v>
      </c>
      <c r="BW42" s="2">
        <v>347.400730215973</v>
      </c>
      <c r="BX42" s="2">
        <v>3.2865729804874011</v>
      </c>
      <c r="BY42" s="2">
        <v>0.58650655200000001</v>
      </c>
      <c r="BZ42" s="2">
        <v>32.859334599999997</v>
      </c>
      <c r="CA42" s="2">
        <v>0.64963435820834614</v>
      </c>
      <c r="CB42" s="2">
        <v>32.859339035408425</v>
      </c>
      <c r="CC42" s="2">
        <v>835.33417952799994</v>
      </c>
      <c r="CD42" s="2">
        <v>48.508918880800003</v>
      </c>
      <c r="CE42" s="2">
        <v>742.92795434892867</v>
      </c>
      <c r="CF42" s="2">
        <v>48.508954874171316</v>
      </c>
      <c r="CG42" s="2">
        <v>2.4934984536960001E-4</v>
      </c>
      <c r="CH42" s="2">
        <v>2.4935023103600518E-4</v>
      </c>
      <c r="CI42" s="2">
        <v>7.6351063391038693E-6</v>
      </c>
      <c r="CJ42" s="2">
        <v>7.6377266330363014E-6</v>
      </c>
      <c r="CK42" s="2">
        <v>3.8904277619109973</v>
      </c>
      <c r="CL42" s="2">
        <v>0.10571858414887281</v>
      </c>
      <c r="CM42" s="2">
        <v>70.800318911182458</v>
      </c>
      <c r="CN42" s="2">
        <v>2662.5952914367017</v>
      </c>
      <c r="CO42" s="2">
        <v>514.85088692582428</v>
      </c>
      <c r="CP42" s="2">
        <v>512.68673228919215</v>
      </c>
      <c r="CQ42" s="2">
        <v>-63885.996655206472</v>
      </c>
      <c r="CR42" s="2">
        <v>-99584.101940884007</v>
      </c>
      <c r="CS42" s="2">
        <v>1.1713931619310591</v>
      </c>
      <c r="CT42" s="2">
        <v>-43948.308377528723</v>
      </c>
      <c r="CU42" s="2">
        <v>-242557.08036712493</v>
      </c>
      <c r="CV42" s="2">
        <v>-65233.149639520969</v>
      </c>
      <c r="CW42" s="2">
        <v>-296678.13462761586</v>
      </c>
      <c r="CX42" s="2">
        <v>-165340.79343853969</v>
      </c>
      <c r="CY42" s="2">
        <v>-135708.50969750481</v>
      </c>
      <c r="CZ42" s="2">
        <v>1.1380794089567205E-5</v>
      </c>
      <c r="DA42" s="2">
        <v>-5.5734992278492026</v>
      </c>
      <c r="DB42" s="2">
        <v>-4.0188348327386718</v>
      </c>
      <c r="DC42" s="2">
        <v>-92341.245668676274</v>
      </c>
      <c r="DD42" s="2">
        <v>0.99927918610675504</v>
      </c>
      <c r="DE42" s="2">
        <v>0.80981817653512478</v>
      </c>
      <c r="DF42" s="2">
        <v>48.239372968318214</v>
      </c>
    </row>
    <row r="43" spans="1:110" x14ac:dyDescent="0.3">
      <c r="A43" s="93" t="s">
        <v>297</v>
      </c>
      <c r="B43" s="93">
        <v>3</v>
      </c>
      <c r="C43" s="93">
        <v>9.5066000000000006</v>
      </c>
      <c r="D43" s="93">
        <v>9.3716000000000008</v>
      </c>
      <c r="E43" s="94" t="s">
        <v>332</v>
      </c>
      <c r="F43" s="94" t="s">
        <v>332</v>
      </c>
      <c r="G43" s="93">
        <v>26.679972599999999</v>
      </c>
      <c r="H43" s="93">
        <v>15.540847100000001</v>
      </c>
      <c r="I43" s="93">
        <v>24.617829149999999</v>
      </c>
      <c r="J43" s="93">
        <v>15.540847100000001</v>
      </c>
      <c r="K43" s="93">
        <v>10.9794109</v>
      </c>
      <c r="L43" s="94" t="s">
        <v>332</v>
      </c>
      <c r="M43" s="94" t="s">
        <v>332</v>
      </c>
      <c r="N43" s="93">
        <v>0.87761286199999999</v>
      </c>
      <c r="O43" s="93">
        <v>0.7949345055</v>
      </c>
      <c r="P43" s="93">
        <v>0.98818479999999997</v>
      </c>
      <c r="Q43" s="93">
        <v>0.53547614200000004</v>
      </c>
      <c r="R43" s="93">
        <v>0.60489013400000002</v>
      </c>
      <c r="S43" s="93">
        <v>0.60489013400000002</v>
      </c>
      <c r="T43" s="93">
        <v>3.6680334297554813</v>
      </c>
      <c r="U43" s="93">
        <v>9.3088162396247967E-2</v>
      </c>
      <c r="V43" s="93">
        <v>-7.3492613200000001</v>
      </c>
      <c r="W43" s="93">
        <v>3.2249743500000001</v>
      </c>
      <c r="X43" s="93">
        <v>-4.12428697</v>
      </c>
      <c r="Y43" s="93">
        <v>-4.0707232969629565</v>
      </c>
      <c r="Z43" s="93">
        <v>1.1085203403701231</v>
      </c>
      <c r="AA43" s="93">
        <v>-3.2785380230370431</v>
      </c>
      <c r="AB43" s="93">
        <v>-4.8545208220622467</v>
      </c>
      <c r="AC43" s="93">
        <v>1.6268239194265366</v>
      </c>
      <c r="AD43" s="93">
        <v>-2.4947404979377539</v>
      </c>
      <c r="AE43" s="94" t="s">
        <v>332</v>
      </c>
      <c r="AF43" s="94" t="s">
        <v>332</v>
      </c>
      <c r="AG43" s="93">
        <v>115.479212</v>
      </c>
      <c r="AH43" s="93">
        <v>133.3167095</v>
      </c>
      <c r="AI43" s="93">
        <v>78.135350700000004</v>
      </c>
      <c r="AJ43" s="93">
        <v>77.019483399999999</v>
      </c>
      <c r="AK43" s="93">
        <v>77.019483399999999</v>
      </c>
      <c r="AL43" s="93">
        <v>59.996342519999999</v>
      </c>
      <c r="AM43" s="93">
        <v>1983.5405208000002</v>
      </c>
      <c r="AN43" s="93">
        <v>-423718.16800000001</v>
      </c>
      <c r="AO43" s="93">
        <v>24599.316299999999</v>
      </c>
      <c r="AP43" s="93">
        <v>-448317.484</v>
      </c>
      <c r="AQ43" s="93">
        <v>24301.476999999999</v>
      </c>
      <c r="AR43" s="93">
        <v>-448019.64500000002</v>
      </c>
      <c r="AS43" s="94" t="s">
        <v>332</v>
      </c>
      <c r="AT43" s="94" t="s">
        <v>332</v>
      </c>
      <c r="AU43" s="93">
        <v>-67504.617299999998</v>
      </c>
      <c r="AV43" s="93">
        <v>-153227.427</v>
      </c>
      <c r="AW43" s="94" t="s">
        <v>332</v>
      </c>
      <c r="AX43" s="94" t="s">
        <v>332</v>
      </c>
      <c r="AY43" s="93">
        <v>14.7092601</v>
      </c>
      <c r="BA43" s="7" t="s">
        <v>294</v>
      </c>
      <c r="BB43" s="2">
        <v>188.3716</v>
      </c>
      <c r="BC43" s="2">
        <v>197.06351549999999</v>
      </c>
      <c r="BD43" s="2">
        <v>196.73921899999999</v>
      </c>
      <c r="BE43" s="2">
        <v>20</v>
      </c>
      <c r="BF43" s="2">
        <v>5.5945999999999998</v>
      </c>
      <c r="BH43" s="2">
        <v>0.47184073100000001</v>
      </c>
      <c r="BI43" s="2">
        <v>42.061552800000001</v>
      </c>
      <c r="BJ43" s="2">
        <v>0.47184074018305827</v>
      </c>
      <c r="BK43" s="2">
        <v>42.061553199233039</v>
      </c>
      <c r="BL43" s="2">
        <v>9.6044725800000005E-3</v>
      </c>
      <c r="BM43" s="2">
        <v>3.0381523884000003E-5</v>
      </c>
      <c r="BN43" s="2">
        <v>9.6044722968996014E-3</v>
      </c>
      <c r="BO43" s="2">
        <v>3.0381521261046069E-5</v>
      </c>
      <c r="BP43" s="2">
        <v>45.676342800317421</v>
      </c>
      <c r="BQ43" s="2">
        <v>90.554205053561063</v>
      </c>
      <c r="BR43" s="2">
        <v>0.13685711411995755</v>
      </c>
      <c r="BS43" s="2">
        <v>1.5312021705414691</v>
      </c>
      <c r="BT43" s="2">
        <v>5.0850491763247421E-2</v>
      </c>
      <c r="BU43" s="2">
        <v>0.52610789061105123</v>
      </c>
      <c r="BV43" s="2">
        <v>401936.67460730131</v>
      </c>
      <c r="BW43" s="2">
        <v>328.04978516083361</v>
      </c>
      <c r="BX43" s="2">
        <v>2.3231370050683804</v>
      </c>
      <c r="BY43" s="2">
        <v>0.59508973200000004</v>
      </c>
      <c r="BZ43" s="2">
        <v>23.6342018</v>
      </c>
      <c r="CA43" s="2">
        <v>0.65114562158132439</v>
      </c>
      <c r="CB43" s="2">
        <v>23.63420525789536</v>
      </c>
      <c r="CC43" s="2">
        <v>660.95559630399998</v>
      </c>
      <c r="CD43" s="2">
        <v>36.001513418719995</v>
      </c>
      <c r="CE43" s="2">
        <v>583.69355580924116</v>
      </c>
      <c r="CF43" s="2">
        <v>36.001539910827759</v>
      </c>
      <c r="CG43" s="2">
        <v>1.0947435692640001E-4</v>
      </c>
      <c r="CH43" s="2">
        <v>1.094745277723829E-4</v>
      </c>
      <c r="CI43" s="2">
        <v>3.8148562118126275E-6</v>
      </c>
      <c r="CJ43" s="2">
        <v>3.816165443743191E-6</v>
      </c>
      <c r="CK43" s="2">
        <v>3.6680363201586701</v>
      </c>
      <c r="CL43" s="2">
        <v>9.3088227428333489E-2</v>
      </c>
      <c r="CM43" s="2">
        <v>59.996391050144403</v>
      </c>
      <c r="CN43" s="2">
        <v>1983.5420727261237</v>
      </c>
      <c r="CO43" s="2">
        <v>511.36424822226991</v>
      </c>
      <c r="CP43" s="2">
        <v>509.21727634278346</v>
      </c>
      <c r="CQ43" s="2">
        <v>-86193.217809002046</v>
      </c>
      <c r="CR43" s="2">
        <v>-153262.39852139913</v>
      </c>
      <c r="CS43" s="2">
        <v>1.599465884944808</v>
      </c>
      <c r="CT43" s="2">
        <v>-42454.106187057732</v>
      </c>
      <c r="CU43" s="2">
        <v>-240545.40961040711</v>
      </c>
      <c r="CV43" s="2">
        <v>-64809.632525017631</v>
      </c>
      <c r="CW43" s="2">
        <v>-288589.90937605809</v>
      </c>
      <c r="CX43" s="2">
        <v>-463746.4555280903</v>
      </c>
      <c r="CY43" s="2">
        <v>-454392.12992708589</v>
      </c>
      <c r="CZ43" s="2">
        <v>9.520357795698016E-6</v>
      </c>
      <c r="DA43" s="2">
        <v>-7.1009682587457164</v>
      </c>
      <c r="DB43" s="2">
        <v>-4.321751456099828</v>
      </c>
      <c r="DC43" s="2">
        <v>-330477.68225384806</v>
      </c>
      <c r="DD43" s="2">
        <v>0.98864262870548902</v>
      </c>
      <c r="DE43" s="2">
        <v>0.5393618789467084</v>
      </c>
      <c r="DF43" s="2">
        <v>77.543542624325866</v>
      </c>
    </row>
    <row r="44" spans="1:110" x14ac:dyDescent="0.3">
      <c r="A44" s="93" t="s">
        <v>297</v>
      </c>
      <c r="B44" s="93">
        <v>4</v>
      </c>
      <c r="C44" s="93">
        <v>9.3716000000000008</v>
      </c>
      <c r="D44" s="93">
        <v>9.2365999999999993</v>
      </c>
      <c r="E44" s="94" t="s">
        <v>332</v>
      </c>
      <c r="F44" s="94" t="s">
        <v>332</v>
      </c>
      <c r="G44" s="93">
        <v>22.555685700000002</v>
      </c>
      <c r="H44" s="93">
        <v>14.3550285</v>
      </c>
      <c r="I44" s="93">
        <v>21.962776400000003</v>
      </c>
      <c r="J44" s="93">
        <v>14.3550285</v>
      </c>
      <c r="K44" s="93">
        <v>10.680396999999999</v>
      </c>
      <c r="L44" s="94" t="s">
        <v>332</v>
      </c>
      <c r="M44" s="94" t="s">
        <v>332</v>
      </c>
      <c r="N44" s="93">
        <v>0.71225614900000001</v>
      </c>
      <c r="O44" s="93">
        <v>0.61854524350000006</v>
      </c>
      <c r="P44" s="93">
        <v>0.85779059599999996</v>
      </c>
      <c r="Q44" s="93">
        <v>0.26800078500000002</v>
      </c>
      <c r="R44" s="93">
        <v>0.31701221000000002</v>
      </c>
      <c r="S44" s="93">
        <v>0.31701221000000002</v>
      </c>
      <c r="T44" s="93">
        <v>3.5101520671832267</v>
      </c>
      <c r="U44" s="93">
        <v>0.13302918874575559</v>
      </c>
      <c r="V44" s="93">
        <v>-4.8497857700000004</v>
      </c>
      <c r="W44" s="93">
        <v>3.6639671699999998</v>
      </c>
      <c r="X44" s="93">
        <v>-1.1858186000000006</v>
      </c>
      <c r="Y44" s="93">
        <v>-4.1163033153161708</v>
      </c>
      <c r="Z44" s="93">
        <v>1.0356906470526073</v>
      </c>
      <c r="AA44" s="93">
        <v>-0.73348245468382955</v>
      </c>
      <c r="AB44" s="93">
        <v>-4.473866794954894</v>
      </c>
      <c r="AC44" s="93">
        <v>1.426723049240779</v>
      </c>
      <c r="AD44" s="93">
        <v>-0.37591897504510624</v>
      </c>
      <c r="AE44" s="94" t="s">
        <v>332</v>
      </c>
      <c r="AF44" s="94" t="s">
        <v>332</v>
      </c>
      <c r="AG44" s="93">
        <v>151.15420700000001</v>
      </c>
      <c r="AH44" s="93">
        <v>160.0482925</v>
      </c>
      <c r="AI44" s="93">
        <v>128.76385500000001</v>
      </c>
      <c r="AJ44" s="93">
        <v>126.55006899999999</v>
      </c>
      <c r="AK44" s="93">
        <v>126.55006899999999</v>
      </c>
      <c r="AL44" s="93">
        <v>52.578328319999997</v>
      </c>
      <c r="AM44" s="93">
        <v>1863.3795084000001</v>
      </c>
      <c r="AN44" s="93">
        <v>-658023.67500000005</v>
      </c>
      <c r="AO44" s="93">
        <v>12573.4684</v>
      </c>
      <c r="AP44" s="93">
        <v>-670597.14399999997</v>
      </c>
      <c r="AQ44" s="93">
        <v>44057.955300000001</v>
      </c>
      <c r="AR44" s="93">
        <v>-702081.63100000005</v>
      </c>
      <c r="AS44" s="94" t="s">
        <v>332</v>
      </c>
      <c r="AT44" s="94" t="s">
        <v>332</v>
      </c>
      <c r="AU44" s="93">
        <v>-98633.202499999999</v>
      </c>
      <c r="AV44" s="93">
        <v>-211724.253</v>
      </c>
      <c r="AW44" s="94" t="s">
        <v>332</v>
      </c>
      <c r="AX44" s="94" t="s">
        <v>332</v>
      </c>
      <c r="AY44" s="93">
        <v>14.709373100000001</v>
      </c>
      <c r="BA44" s="7" t="s">
        <v>295</v>
      </c>
      <c r="BB44" s="2">
        <v>47.721899999999998</v>
      </c>
      <c r="BC44" s="2">
        <v>178.86333350000001</v>
      </c>
      <c r="BD44" s="2">
        <v>178.24309199999999</v>
      </c>
      <c r="BE44" s="2">
        <v>8</v>
      </c>
      <c r="BF44" s="2">
        <v>3.9245999999999999</v>
      </c>
      <c r="BH44" s="2">
        <v>0.44311910700000001</v>
      </c>
      <c r="BI44" s="2">
        <v>45.031011599999999</v>
      </c>
      <c r="BJ44" s="2">
        <v>0.44311911507238894</v>
      </c>
      <c r="BK44" s="2">
        <v>45.031011956802473</v>
      </c>
      <c r="BL44" s="2">
        <v>1.0963644696000001E-2</v>
      </c>
      <c r="BM44" s="2">
        <v>5.322202776E-5</v>
      </c>
      <c r="BN44" s="2">
        <v>1.0963644416054651E-2</v>
      </c>
      <c r="BO44" s="2">
        <v>5.3222023722693975E-5</v>
      </c>
      <c r="BP44" s="2">
        <v>45.688461581685658</v>
      </c>
      <c r="BQ44" s="2">
        <v>88.04766140043499</v>
      </c>
      <c r="BR44" s="2">
        <v>0.14125788786434967</v>
      </c>
      <c r="BS44" s="2">
        <v>1.4012261381720263</v>
      </c>
      <c r="BT44" s="2">
        <v>5.4461156762875947E-2</v>
      </c>
      <c r="BU44" s="2">
        <v>0.47040228308985815</v>
      </c>
      <c r="BV44" s="2">
        <v>473334.37320207251</v>
      </c>
      <c r="BW44" s="2">
        <v>311.63928273951115</v>
      </c>
      <c r="BX44" s="2">
        <v>2.0043695351621631</v>
      </c>
      <c r="BY44" s="2">
        <v>0.62251735100000005</v>
      </c>
      <c r="BZ44" s="2">
        <v>11.087066800000001</v>
      </c>
      <c r="CA44" s="2">
        <v>0.64403254163163359</v>
      </c>
      <c r="CB44" s="2">
        <v>11.08706821163049</v>
      </c>
      <c r="CC44" s="2">
        <v>512.99727136000001</v>
      </c>
      <c r="CD44" s="2">
        <v>37.7977666468</v>
      </c>
      <c r="CE44" s="2">
        <v>491.11841222358692</v>
      </c>
      <c r="CF44" s="2">
        <v>37.797794823823132</v>
      </c>
      <c r="CG44" s="2">
        <v>7.52913269768E-5</v>
      </c>
      <c r="CH44" s="2">
        <v>7.5291445229805235E-5</v>
      </c>
      <c r="CI44" s="2">
        <v>2.8397761710794301E-6</v>
      </c>
      <c r="CJ44" s="2">
        <v>2.8407507861347676E-6</v>
      </c>
      <c r="CK44" s="2">
        <v>3.5101548379235097</v>
      </c>
      <c r="CL44" s="2">
        <v>0.13302928394475907</v>
      </c>
      <c r="CM44" s="2">
        <v>52.578370837900287</v>
      </c>
      <c r="CN44" s="2">
        <v>1863.380993062545</v>
      </c>
      <c r="CO44" s="2">
        <v>497.4377252444678</v>
      </c>
      <c r="CP44" s="2">
        <v>495.28124494436668</v>
      </c>
      <c r="CQ44" s="2">
        <v>-120089.76227476107</v>
      </c>
      <c r="CR44" s="2">
        <v>-211756.91906017769</v>
      </c>
      <c r="CS44" s="2">
        <v>1.4598353290794817</v>
      </c>
      <c r="CT44" s="2">
        <v>-41307.855521531768</v>
      </c>
      <c r="CU44" s="2">
        <v>-239135.77030697648</v>
      </c>
      <c r="CV44" s="2">
        <v>-65681.496928893554</v>
      </c>
      <c r="CW44" s="2">
        <v>-279510.73265612457</v>
      </c>
      <c r="CX44" s="2">
        <v>-675851.36167988181</v>
      </c>
      <c r="CY44" s="2">
        <v>-705576.95895664068</v>
      </c>
      <c r="CZ44" s="2">
        <v>8.5548505225869294E-6</v>
      </c>
      <c r="DA44" s="2">
        <v>-4.8779325543355041</v>
      </c>
      <c r="DB44" s="2">
        <v>-1.4431786050763802</v>
      </c>
      <c r="DC44" s="2">
        <v>-602202.90499233024</v>
      </c>
      <c r="DD44" s="2">
        <v>0.85948575706335362</v>
      </c>
      <c r="DE44" s="2">
        <v>0.26947855455848729</v>
      </c>
      <c r="DF44" s="2">
        <v>128.44040982615053</v>
      </c>
    </row>
    <row r="45" spans="1:110" ht="15" thickBot="1" x14ac:dyDescent="0.35">
      <c r="A45" s="93" t="s">
        <v>297</v>
      </c>
      <c r="B45" s="93">
        <v>5</v>
      </c>
      <c r="C45" s="93">
        <v>9.2365999999999993</v>
      </c>
      <c r="D45" s="93">
        <v>9.1015999999999995</v>
      </c>
      <c r="E45" s="94" t="s">
        <v>332</v>
      </c>
      <c r="F45" s="94" t="s">
        <v>332</v>
      </c>
      <c r="G45" s="93">
        <v>21.3698671</v>
      </c>
      <c r="H45" s="93">
        <v>14.383532799999999</v>
      </c>
      <c r="I45" s="93">
        <v>21.384119249999998</v>
      </c>
      <c r="J45" s="93">
        <v>14.383532799999999</v>
      </c>
      <c r="K45" s="93">
        <v>10.5446399</v>
      </c>
      <c r="L45" s="94" t="s">
        <v>332</v>
      </c>
      <c r="M45" s="94" t="s">
        <v>332</v>
      </c>
      <c r="N45" s="93">
        <v>0.52483433800000001</v>
      </c>
      <c r="O45" s="93">
        <v>0.4719645495</v>
      </c>
      <c r="P45" s="93">
        <v>0.61241730299999997</v>
      </c>
      <c r="Q45" s="93">
        <v>0.135841241</v>
      </c>
      <c r="R45" s="93">
        <v>0.16011536600000001</v>
      </c>
      <c r="S45" s="93">
        <v>0.16011536600000001</v>
      </c>
      <c r="T45" s="93">
        <v>3.5315258953947666</v>
      </c>
      <c r="U45" s="93">
        <v>0.16051520437301672</v>
      </c>
      <c r="V45" s="93">
        <v>-2.2476946899999999</v>
      </c>
      <c r="W45" s="93">
        <v>2.2761990299999999</v>
      </c>
      <c r="X45" s="93">
        <v>2.8504340000000017E-2</v>
      </c>
      <c r="Y45" s="93">
        <v>-2.2611477279868946</v>
      </c>
      <c r="Z45" s="93">
        <v>0.99911549827291046</v>
      </c>
      <c r="AA45" s="93">
        <v>1.3453037986894838E-2</v>
      </c>
      <c r="AB45" s="93">
        <v>-2.2522586728316885</v>
      </c>
      <c r="AC45" s="93">
        <v>1.1879046724834583</v>
      </c>
      <c r="AD45" s="93">
        <v>4.5639828316884432E-3</v>
      </c>
      <c r="AE45" s="94" t="s">
        <v>332</v>
      </c>
      <c r="AF45" s="94" t="s">
        <v>332</v>
      </c>
      <c r="AG45" s="93">
        <v>168.94237799999999</v>
      </c>
      <c r="AH45" s="93">
        <v>172.26755650000001</v>
      </c>
      <c r="AI45" s="93">
        <v>159.764745</v>
      </c>
      <c r="AJ45" s="93">
        <v>158.17111700000001</v>
      </c>
      <c r="AK45" s="93">
        <v>158.17111700000001</v>
      </c>
      <c r="AL45" s="93">
        <v>50.334733440000001</v>
      </c>
      <c r="AM45" s="93">
        <v>2104.1593595999998</v>
      </c>
      <c r="AN45" s="93">
        <v>-444718.21299999999</v>
      </c>
      <c r="AO45" s="93">
        <v>4871.1354600000004</v>
      </c>
      <c r="AP45" s="93">
        <v>-449589.34899999999</v>
      </c>
      <c r="AQ45" s="93">
        <v>35358.782800000001</v>
      </c>
      <c r="AR45" s="93">
        <v>-480076.99599999998</v>
      </c>
      <c r="AS45" s="94" t="s">
        <v>332</v>
      </c>
      <c r="AT45" s="94" t="s">
        <v>332</v>
      </c>
      <c r="AU45" s="93">
        <v>-134898.508</v>
      </c>
      <c r="AV45" s="93">
        <v>-242223.23800000001</v>
      </c>
      <c r="AW45" s="94" t="s">
        <v>332</v>
      </c>
      <c r="AX45" s="94" t="s">
        <v>332</v>
      </c>
      <c r="AY45" s="93">
        <v>14.7094801</v>
      </c>
      <c r="BA45" s="12" t="s">
        <v>296</v>
      </c>
      <c r="BB45" s="2">
        <v>93.362700000000004</v>
      </c>
      <c r="BC45" s="2">
        <v>83.155088699999993</v>
      </c>
      <c r="BD45" s="2" t="s">
        <v>332</v>
      </c>
      <c r="BE45" s="2">
        <v>1</v>
      </c>
      <c r="BF45" s="2">
        <v>0</v>
      </c>
      <c r="BH45" s="2">
        <v>0.43270193299999998</v>
      </c>
      <c r="BI45" s="2">
        <v>46.147179700000002</v>
      </c>
      <c r="BJ45" s="2">
        <v>0.432701940217254</v>
      </c>
      <c r="BK45" s="2">
        <v>46.1471801004149</v>
      </c>
      <c r="BL45" s="2">
        <v>1.1615540148E-2</v>
      </c>
      <c r="BM45" s="2">
        <v>6.94024578E-5</v>
      </c>
      <c r="BN45" s="2">
        <v>1.1615539843836805E-2</v>
      </c>
      <c r="BO45" s="2">
        <v>6.9402453792344072E-5</v>
      </c>
      <c r="BP45" s="2">
        <v>45.949816129391408</v>
      </c>
      <c r="BQ45" s="2">
        <v>85.071804016385727</v>
      </c>
      <c r="BR45" s="2">
        <v>0.14017196562905362</v>
      </c>
      <c r="BS45" s="2">
        <v>1.6624673502815936</v>
      </c>
      <c r="BT45" s="2">
        <v>5.6049942614861271E-2</v>
      </c>
      <c r="BU45" s="2">
        <v>0.46253892453780815</v>
      </c>
      <c r="BV45" s="2">
        <v>507836.9657433196</v>
      </c>
      <c r="BW45" s="2">
        <v>310.73342065127144</v>
      </c>
      <c r="BX45" s="2">
        <v>1.9597733201605469</v>
      </c>
      <c r="BY45" s="2">
        <v>0.62904799499999997</v>
      </c>
      <c r="BZ45" s="2">
        <v>8.0873248899999997</v>
      </c>
      <c r="CA45" s="2">
        <v>0.63541398241814906</v>
      </c>
      <c r="CB45" s="2">
        <v>8.0873256233601758</v>
      </c>
      <c r="CC45" s="2">
        <v>470.276453344</v>
      </c>
      <c r="CD45" s="2">
        <v>38.852818569520004</v>
      </c>
      <c r="CE45" s="2">
        <v>468.47732305493923</v>
      </c>
      <c r="CF45" s="2">
        <v>38.852848035394722</v>
      </c>
      <c r="CG45" s="2">
        <v>6.9350882952800004E-5</v>
      </c>
      <c r="CH45" s="2">
        <v>6.9350991817979774E-5</v>
      </c>
      <c r="CI45" s="2">
        <v>2.7148148167006112E-6</v>
      </c>
      <c r="CJ45" s="2">
        <v>2.7157465166596297E-6</v>
      </c>
      <c r="CK45" s="2">
        <v>3.5315287032299016</v>
      </c>
      <c r="CL45" s="2">
        <v>0.16051532204601476</v>
      </c>
      <c r="CM45" s="2">
        <v>50.334774074469074</v>
      </c>
      <c r="CN45" s="2">
        <v>2104.1609864399397</v>
      </c>
      <c r="CO45" s="2">
        <v>491.11486074704169</v>
      </c>
      <c r="CP45" s="2">
        <v>488.98471487621651</v>
      </c>
      <c r="CQ45" s="2">
        <v>-148600.17217483895</v>
      </c>
      <c r="CR45" s="2">
        <v>-242255.11410829838</v>
      </c>
      <c r="CS45" s="2">
        <v>1.2000765068434138</v>
      </c>
      <c r="CT45" s="2">
        <v>-40789.132837400241</v>
      </c>
      <c r="CU45" s="2">
        <v>-238525.08148773902</v>
      </c>
      <c r="CV45" s="2">
        <v>-65584.557713078641</v>
      </c>
      <c r="CW45" s="2">
        <v>-275897.58655132155</v>
      </c>
      <c r="CX45" s="2">
        <v>-451249.04182473331</v>
      </c>
      <c r="CY45" s="2">
        <v>-480583.75676977372</v>
      </c>
      <c r="CZ45" s="2">
        <v>8.5218785423370141E-6</v>
      </c>
      <c r="DA45" s="2">
        <v>-2.2596905639588547</v>
      </c>
      <c r="DB45" s="2">
        <v>-6.5102218680289179E-3</v>
      </c>
      <c r="DC45" s="2">
        <v>-438652.13623951882</v>
      </c>
      <c r="DD45" s="2">
        <v>0.61262203449937025</v>
      </c>
      <c r="DE45" s="2">
        <v>0.13591430647717434</v>
      </c>
      <c r="DF45" s="2">
        <v>159.74612488499983</v>
      </c>
    </row>
    <row r="46" spans="1:110" ht="15" thickBot="1" x14ac:dyDescent="0.35">
      <c r="A46" s="93" t="s">
        <v>297</v>
      </c>
      <c r="B46" s="93">
        <v>6</v>
      </c>
      <c r="C46" s="93">
        <v>9.1015999999999995</v>
      </c>
      <c r="D46" s="93">
        <v>8.9665999999999997</v>
      </c>
      <c r="E46" s="94" t="s">
        <v>332</v>
      </c>
      <c r="F46" s="94" t="s">
        <v>332</v>
      </c>
      <c r="G46" s="93">
        <v>21.398371399999998</v>
      </c>
      <c r="H46" s="93">
        <v>14.470890499999999</v>
      </c>
      <c r="I46" s="93">
        <v>21.442050199999997</v>
      </c>
      <c r="J46" s="93">
        <v>14.470890499999999</v>
      </c>
      <c r="K46" s="93">
        <v>10.566179699999999</v>
      </c>
      <c r="L46" s="94" t="s">
        <v>332</v>
      </c>
      <c r="M46" s="94" t="s">
        <v>332</v>
      </c>
      <c r="N46" s="93">
        <v>0.41909476099999998</v>
      </c>
      <c r="O46" s="93">
        <v>0.39758624099999995</v>
      </c>
      <c r="P46" s="93">
        <v>0.454423982</v>
      </c>
      <c r="Q46" s="93">
        <v>8.8235607600000002E-2</v>
      </c>
      <c r="R46" s="93">
        <v>9.7808997199999997E-2</v>
      </c>
      <c r="S46" s="93">
        <v>9.7808997199999997E-2</v>
      </c>
      <c r="T46" s="93">
        <v>3.5867860718420692</v>
      </c>
      <c r="U46" s="93">
        <v>0.16837555508840499</v>
      </c>
      <c r="V46" s="93">
        <v>-0.88764134100000003</v>
      </c>
      <c r="W46" s="93">
        <v>0.97499894399999998</v>
      </c>
      <c r="X46" s="93">
        <v>8.735760299999995E-2</v>
      </c>
      <c r="Y46" s="93">
        <v>-0.92237352199954037</v>
      </c>
      <c r="Z46" s="93">
        <v>0.99731567181958836</v>
      </c>
      <c r="AA46" s="93">
        <v>3.4732180999540299E-2</v>
      </c>
      <c r="AB46" s="93">
        <v>-0.89618570054722568</v>
      </c>
      <c r="AC46" s="93">
        <v>1.126346678309911</v>
      </c>
      <c r="AD46" s="93">
        <v>8.5443595472257071E-3</v>
      </c>
      <c r="AE46" s="94" t="s">
        <v>332</v>
      </c>
      <c r="AF46" s="94" t="s">
        <v>332</v>
      </c>
      <c r="AG46" s="93">
        <v>175.592735</v>
      </c>
      <c r="AH46" s="93">
        <v>176.75678349999998</v>
      </c>
      <c r="AI46" s="93">
        <v>172.371092</v>
      </c>
      <c r="AJ46" s="93">
        <v>171.69299599999999</v>
      </c>
      <c r="AK46" s="93">
        <v>171.69299599999999</v>
      </c>
      <c r="AL46" s="93">
        <v>50.04392292</v>
      </c>
      <c r="AM46" s="93">
        <v>2252.5522883999997</v>
      </c>
      <c r="AN46" s="93">
        <v>-194022.99900000001</v>
      </c>
      <c r="AO46" s="93">
        <v>1703.5180499999999</v>
      </c>
      <c r="AP46" s="93">
        <v>-195726.51699999999</v>
      </c>
      <c r="AQ46" s="93">
        <v>16139.270399999999</v>
      </c>
      <c r="AR46" s="93">
        <v>-210162.269</v>
      </c>
      <c r="AS46" s="94" t="s">
        <v>332</v>
      </c>
      <c r="AT46" s="94" t="s">
        <v>332</v>
      </c>
      <c r="AU46" s="93">
        <v>-155501.61900000001</v>
      </c>
      <c r="AV46" s="93">
        <v>-254168.80300000001</v>
      </c>
      <c r="AW46" s="94" t="s">
        <v>332</v>
      </c>
      <c r="AX46" s="94" t="s">
        <v>332</v>
      </c>
      <c r="AY46" s="93">
        <v>14.7095856</v>
      </c>
      <c r="BH46" s="2">
        <v>0.42935241299999999</v>
      </c>
      <c r="BI46" s="2">
        <v>46.715732299999999</v>
      </c>
      <c r="BJ46" s="2">
        <v>0.42935242224110975</v>
      </c>
      <c r="BK46" s="2">
        <v>46.715732773049446</v>
      </c>
      <c r="BL46" s="2">
        <v>1.1859791832E-2</v>
      </c>
      <c r="BM46" s="2">
        <v>7.5358744919999998E-5</v>
      </c>
      <c r="BN46" s="2">
        <v>1.1859791468825398E-2</v>
      </c>
      <c r="BO46" s="2">
        <v>7.5358740666428098E-5</v>
      </c>
      <c r="BP46" s="2">
        <v>46.183420694084077</v>
      </c>
      <c r="BQ46" s="2">
        <v>83.377142967566087</v>
      </c>
      <c r="BR46" s="2">
        <v>0.13880204684380745</v>
      </c>
      <c r="BS46" s="2">
        <v>1.8684106406843457</v>
      </c>
      <c r="BT46" s="2">
        <v>5.65922177319488E-2</v>
      </c>
      <c r="BU46" s="2">
        <v>0.47047645877328842</v>
      </c>
      <c r="BV46" s="2">
        <v>512461.81686950929</v>
      </c>
      <c r="BW46" s="2">
        <v>314.00591708051178</v>
      </c>
      <c r="BX46" s="2">
        <v>1.9476796768948219</v>
      </c>
      <c r="BY46" s="2">
        <v>0.62866545600000001</v>
      </c>
      <c r="BZ46" s="2">
        <v>7.4580987199999997</v>
      </c>
      <c r="CA46" s="2">
        <v>0.63061885899138759</v>
      </c>
      <c r="CB46" s="2">
        <v>7.4580993761892804</v>
      </c>
      <c r="CC46" s="2">
        <v>466.79749444799995</v>
      </c>
      <c r="CD46" s="2">
        <v>38.56134513968</v>
      </c>
      <c r="CE46" s="2">
        <v>467.18683737281003</v>
      </c>
      <c r="CF46" s="2">
        <v>38.561374723053113</v>
      </c>
      <c r="CG46" s="2">
        <v>6.8951821327999994E-5</v>
      </c>
      <c r="CH46" s="2">
        <v>6.8951929930852657E-5</v>
      </c>
      <c r="CI46" s="2">
        <v>2.6814122454175154E-6</v>
      </c>
      <c r="CJ46" s="2">
        <v>2.6823325168715981E-6</v>
      </c>
      <c r="CK46" s="2">
        <v>3.5867888832208359</v>
      </c>
      <c r="CL46" s="2">
        <v>0.16837567971216699</v>
      </c>
      <c r="CM46" s="2">
        <v>50.043963448376857</v>
      </c>
      <c r="CN46" s="2">
        <v>2252.5540465096474</v>
      </c>
      <c r="CO46" s="2">
        <v>492.11807337239821</v>
      </c>
      <c r="CP46" s="2">
        <v>489.99782759302809</v>
      </c>
      <c r="CQ46" s="2">
        <v>-163126.67638971852</v>
      </c>
      <c r="CR46" s="2">
        <v>-254200.2910829529</v>
      </c>
      <c r="CS46" s="2">
        <v>1.1300323322946086</v>
      </c>
      <c r="CT46" s="2">
        <v>-40588.078149914472</v>
      </c>
      <c r="CU46" s="2">
        <v>-238313.64977177957</v>
      </c>
      <c r="CV46" s="2">
        <v>-64898.30027310997</v>
      </c>
      <c r="CW46" s="2">
        <v>-274688.13722367788</v>
      </c>
      <c r="CX46" s="2">
        <v>-196327.90075066802</v>
      </c>
      <c r="CY46" s="2">
        <v>-210214.22943936905</v>
      </c>
      <c r="CZ46" s="2">
        <v>8.6723874918682001E-6</v>
      </c>
      <c r="DA46" s="2">
        <v>-0.88719032091245797</v>
      </c>
      <c r="DB46" s="2">
        <v>8.4410005785647294E-2</v>
      </c>
      <c r="DC46" s="2">
        <v>-193227.50757916571</v>
      </c>
      <c r="DD46" s="2">
        <v>0.45441651964215912</v>
      </c>
      <c r="DE46" s="2">
        <v>8.8233447708161994E-2</v>
      </c>
      <c r="DF46" s="2">
        <v>172.37162752981888</v>
      </c>
    </row>
    <row r="47" spans="1:110" ht="15" thickBot="1" x14ac:dyDescent="0.35">
      <c r="A47" s="93" t="s">
        <v>297</v>
      </c>
      <c r="B47" s="93">
        <v>7</v>
      </c>
      <c r="C47" s="93">
        <v>8.9665999999999997</v>
      </c>
      <c r="D47" s="93">
        <v>8.8315999999999999</v>
      </c>
      <c r="E47" s="94" t="s">
        <v>332</v>
      </c>
      <c r="F47" s="94" t="s">
        <v>332</v>
      </c>
      <c r="G47" s="93">
        <v>21.485728999999999</v>
      </c>
      <c r="H47" s="93">
        <v>14.5056399</v>
      </c>
      <c r="I47" s="93">
        <v>21.503103750000001</v>
      </c>
      <c r="J47" s="93">
        <v>14.5056399</v>
      </c>
      <c r="K47" s="93">
        <v>10.5889715</v>
      </c>
      <c r="L47" s="94" t="s">
        <v>332</v>
      </c>
      <c r="M47" s="94" t="s">
        <v>332</v>
      </c>
      <c r="N47" s="93">
        <v>0.37607772099999998</v>
      </c>
      <c r="O47" s="93">
        <v>0.36838372799999997</v>
      </c>
      <c r="P47" s="93">
        <v>0.38859744000000002</v>
      </c>
      <c r="Q47" s="93">
        <v>7.2226549799999998E-2</v>
      </c>
      <c r="R47" s="93">
        <v>7.5646091100000007E-2</v>
      </c>
      <c r="S47" s="93">
        <v>7.5646091100000007E-2</v>
      </c>
      <c r="T47" s="93">
        <v>3.6137063946809338</v>
      </c>
      <c r="U47" s="93">
        <v>0.17036318733405284</v>
      </c>
      <c r="V47" s="93">
        <v>-0.31808832599999998</v>
      </c>
      <c r="W47" s="93">
        <v>0.35283778300000002</v>
      </c>
      <c r="X47" s="93">
        <v>3.4749457000000039E-2</v>
      </c>
      <c r="Y47" s="93">
        <v>-0.33088946051563567</v>
      </c>
      <c r="Z47" s="93">
        <v>0.9989396802183329</v>
      </c>
      <c r="AA47" s="93">
        <v>1.280113451563571E-2</v>
      </c>
      <c r="AB47" s="93">
        <v>-0.3207169865898975</v>
      </c>
      <c r="AC47" s="93">
        <v>1.1063607608449542</v>
      </c>
      <c r="AD47" s="93">
        <v>2.6286605898975359E-3</v>
      </c>
      <c r="AE47" s="94" t="s">
        <v>332</v>
      </c>
      <c r="AF47" s="94" t="s">
        <v>332</v>
      </c>
      <c r="AG47" s="93">
        <v>177.92083199999999</v>
      </c>
      <c r="AH47" s="93">
        <v>178.3203795</v>
      </c>
      <c r="AI47" s="93">
        <v>176.81650500000001</v>
      </c>
      <c r="AJ47" s="93">
        <v>176.57744700000001</v>
      </c>
      <c r="AK47" s="93">
        <v>176.57744700000001</v>
      </c>
      <c r="AL47" s="93">
        <v>50.026467959999998</v>
      </c>
      <c r="AM47" s="93">
        <v>2312.4402396</v>
      </c>
      <c r="AN47" s="93">
        <v>-70379.105599999995</v>
      </c>
      <c r="AO47" s="93">
        <v>584.994011</v>
      </c>
      <c r="AP47" s="93">
        <v>-70964.099600000001</v>
      </c>
      <c r="AQ47" s="93">
        <v>5853.6596</v>
      </c>
      <c r="AR47" s="93">
        <v>-76232.765199999994</v>
      </c>
      <c r="AS47" s="94" t="s">
        <v>332</v>
      </c>
      <c r="AT47" s="94" t="s">
        <v>332</v>
      </c>
      <c r="AU47" s="93">
        <v>-163899.693</v>
      </c>
      <c r="AV47" s="93">
        <v>-258411.76500000001</v>
      </c>
      <c r="AW47" s="94" t="s">
        <v>332</v>
      </c>
      <c r="AX47" s="94" t="s">
        <v>332</v>
      </c>
      <c r="AY47" s="93">
        <v>14.709690699999999</v>
      </c>
      <c r="BC47" s="11" t="s">
        <v>297</v>
      </c>
      <c r="BD47" s="120" t="s">
        <v>298</v>
      </c>
      <c r="BF47" s="121" t="s">
        <v>299</v>
      </c>
      <c r="BH47" s="2">
        <v>0.42824367000000002</v>
      </c>
      <c r="BI47" s="2">
        <v>46.9924198</v>
      </c>
      <c r="BJ47" s="2">
        <v>0.42824367638137234</v>
      </c>
      <c r="BK47" s="2">
        <v>46.992420255190517</v>
      </c>
      <c r="BL47" s="2">
        <v>1.1945413476E-2</v>
      </c>
      <c r="BM47" s="2">
        <v>7.730595432000001E-5</v>
      </c>
      <c r="BN47" s="2">
        <v>1.194541319562651E-2</v>
      </c>
      <c r="BO47" s="2">
        <v>7.7305950356766365E-5</v>
      </c>
      <c r="BP47" s="2">
        <v>46.306281452041063</v>
      </c>
      <c r="BQ47" s="2">
        <v>82.71385039223577</v>
      </c>
      <c r="BR47" s="2">
        <v>0.13816760072529519</v>
      </c>
      <c r="BS47" s="2">
        <v>1.9608847124183235</v>
      </c>
      <c r="BT47" s="2">
        <v>5.6771652516292188E-2</v>
      </c>
      <c r="BU47" s="2">
        <v>0.47509543926559017</v>
      </c>
      <c r="BV47" s="2">
        <v>512644.09603356628</v>
      </c>
      <c r="BW47" s="2">
        <v>315.7153025898636</v>
      </c>
      <c r="BX47" s="2">
        <v>1.9408613860471751</v>
      </c>
      <c r="BY47" s="2">
        <v>0.62804306499999996</v>
      </c>
      <c r="BZ47" s="2">
        <v>7.2895133100000002</v>
      </c>
      <c r="CA47" s="2">
        <v>0.62868422179618222</v>
      </c>
      <c r="CB47" s="2">
        <v>7.2895138812997562</v>
      </c>
      <c r="CC47" s="2">
        <v>467.59183031999999</v>
      </c>
      <c r="CD47" s="2">
        <v>38.324762210320003</v>
      </c>
      <c r="CE47" s="2">
        <v>467.79833158720646</v>
      </c>
      <c r="CF47" s="2">
        <v>38.324791658010867</v>
      </c>
      <c r="CG47" s="2">
        <v>6.8934803268000009E-5</v>
      </c>
      <c r="CH47" s="2">
        <v>6.8934911695823356E-5</v>
      </c>
      <c r="CI47" s="2">
        <v>2.6626713594704687E-6</v>
      </c>
      <c r="CJ47" s="2">
        <v>2.663585172303897E-6</v>
      </c>
      <c r="CK47" s="2">
        <v>3.6137092822455528</v>
      </c>
      <c r="CL47" s="2">
        <v>0.17036331469219751</v>
      </c>
      <c r="CM47" s="2">
        <v>50.026508452478424</v>
      </c>
      <c r="CN47" s="2">
        <v>2312.4420416708667</v>
      </c>
      <c r="CO47" s="2">
        <v>493.17959769085076</v>
      </c>
      <c r="CP47" s="2">
        <v>491.06250127988784</v>
      </c>
      <c r="CQ47" s="2">
        <v>-168837.41627118713</v>
      </c>
      <c r="CR47" s="2">
        <v>-258443.06779353149</v>
      </c>
      <c r="CS47" s="2">
        <v>1.1077765663373347</v>
      </c>
      <c r="CT47" s="2">
        <v>-40512.756435261057</v>
      </c>
      <c r="CU47" s="2">
        <v>-238243.20981476677</v>
      </c>
      <c r="CV47" s="2">
        <v>-64561.398238407841</v>
      </c>
      <c r="CW47" s="2">
        <v>-274275.84356747218</v>
      </c>
      <c r="CX47" s="2">
        <v>-71174.571089708232</v>
      </c>
      <c r="CY47" s="2">
        <v>-76238.653484927199</v>
      </c>
      <c r="CZ47" s="2">
        <v>8.7479572118374977E-6</v>
      </c>
      <c r="DA47" s="2">
        <v>-0.31717226538643306</v>
      </c>
      <c r="DB47" s="2">
        <v>3.4294811054864836E-2</v>
      </c>
      <c r="DC47" s="2">
        <v>-70091.925770161994</v>
      </c>
      <c r="DD47" s="2">
        <v>0.38859665335049465</v>
      </c>
      <c r="DE47" s="2">
        <v>7.2226360916625751E-2</v>
      </c>
      <c r="DF47" s="2">
        <v>176.8165618251397</v>
      </c>
    </row>
    <row r="48" spans="1:110" ht="15.6" customHeight="1" x14ac:dyDescent="0.3">
      <c r="A48" s="93" t="s">
        <v>297</v>
      </c>
      <c r="B48" s="93">
        <v>8</v>
      </c>
      <c r="C48" s="93">
        <v>8.8315999999999999</v>
      </c>
      <c r="D48" s="93">
        <v>8.6966000000000001</v>
      </c>
      <c r="E48" s="94" t="s">
        <v>332</v>
      </c>
      <c r="F48" s="94" t="s">
        <v>332</v>
      </c>
      <c r="G48" s="93">
        <v>21.520478499999999</v>
      </c>
      <c r="H48" s="93">
        <v>14.516751299999999</v>
      </c>
      <c r="I48" s="93">
        <v>21.526034199999998</v>
      </c>
      <c r="J48" s="93">
        <v>14.516751299999999</v>
      </c>
      <c r="K48" s="93">
        <v>10.598669900000001</v>
      </c>
      <c r="L48" s="94" t="s">
        <v>332</v>
      </c>
      <c r="M48" s="94" t="s">
        <v>332</v>
      </c>
      <c r="N48" s="93">
        <v>0.36068973500000001</v>
      </c>
      <c r="O48" s="97">
        <v>0.35805419449999998</v>
      </c>
      <c r="P48" s="93">
        <v>0.36496195599999998</v>
      </c>
      <c r="Q48" s="93">
        <v>6.6870584799999994E-2</v>
      </c>
      <c r="R48" s="93">
        <v>6.8046076900000002E-2</v>
      </c>
      <c r="S48" s="93">
        <v>6.8046076900000002E-2</v>
      </c>
      <c r="T48" s="93">
        <v>3.6234352538532524</v>
      </c>
      <c r="U48" s="93">
        <v>0.17089377070679759</v>
      </c>
      <c r="V48" s="93">
        <v>-0.109486982</v>
      </c>
      <c r="W48" s="93">
        <v>0.12059839</v>
      </c>
      <c r="X48" s="93">
        <v>1.1111408000000003E-2</v>
      </c>
      <c r="Y48" s="93">
        <v>-0.11346546824120085</v>
      </c>
      <c r="Z48" s="93">
        <v>0.99966189154608687</v>
      </c>
      <c r="AA48" s="93">
        <v>3.9784862412008569E-3</v>
      </c>
      <c r="AB48" s="93">
        <v>-0.11024306972323528</v>
      </c>
      <c r="AC48" s="93">
        <v>1.0993238474808986</v>
      </c>
      <c r="AD48" s="93">
        <v>7.5608772323527539E-4</v>
      </c>
      <c r="AE48" s="94" t="s">
        <v>332</v>
      </c>
      <c r="AF48" s="94" t="s">
        <v>332</v>
      </c>
      <c r="AG48" s="93">
        <v>178.71992700000001</v>
      </c>
      <c r="AH48" s="93">
        <v>178.86333350000001</v>
      </c>
      <c r="AI48" s="93">
        <v>178.323711</v>
      </c>
      <c r="AJ48" s="93">
        <v>178.24309199999999</v>
      </c>
      <c r="AK48" s="93">
        <v>178.24309199999999</v>
      </c>
      <c r="AL48" s="93">
        <v>50.024501999999998</v>
      </c>
      <c r="AM48" s="93">
        <v>2333.8949327999999</v>
      </c>
      <c r="AN48" s="93">
        <v>-24010.2153</v>
      </c>
      <c r="AO48" s="93">
        <v>210.070808</v>
      </c>
      <c r="AP48" s="93">
        <v>-24220.286100000001</v>
      </c>
      <c r="AQ48" s="93">
        <v>1994.2146499999999</v>
      </c>
      <c r="AR48" s="93">
        <v>-26004.43</v>
      </c>
      <c r="AS48" s="94" t="s">
        <v>332</v>
      </c>
      <c r="AT48" s="94" t="s">
        <v>332</v>
      </c>
      <c r="AU48" s="93">
        <v>-166905.37400000001</v>
      </c>
      <c r="AV48" s="93">
        <v>-259867.93799999999</v>
      </c>
      <c r="AW48" s="94" t="s">
        <v>332</v>
      </c>
      <c r="AX48" s="94" t="s">
        <v>332</v>
      </c>
      <c r="AY48" s="93">
        <v>14.7097959</v>
      </c>
      <c r="BA48" s="122" t="s">
        <v>300</v>
      </c>
      <c r="BB48" s="1" t="s">
        <v>301</v>
      </c>
      <c r="BC48" s="2">
        <v>-21.616970096669995</v>
      </c>
      <c r="BD48" s="2">
        <v>-7.5931144166477997</v>
      </c>
      <c r="BF48" s="123" t="s">
        <v>302</v>
      </c>
      <c r="BH48" s="2">
        <v>0.42785968499999999</v>
      </c>
      <c r="BI48" s="2">
        <v>47.100805600000001</v>
      </c>
      <c r="BJ48" s="2">
        <v>0.42785969383955524</v>
      </c>
      <c r="BK48" s="2">
        <v>47.100806006540616</v>
      </c>
      <c r="BL48" s="2">
        <v>1.1975162328E-2</v>
      </c>
      <c r="BM48" s="2">
        <v>7.7938613640000004E-5</v>
      </c>
      <c r="BN48" s="2">
        <v>1.1975161957141779E-2</v>
      </c>
      <c r="BO48" s="2">
        <v>7.7938610165577689E-5</v>
      </c>
      <c r="BP48" s="2">
        <v>46.353905536591263</v>
      </c>
      <c r="BQ48" s="2">
        <v>82.480867314787361</v>
      </c>
      <c r="BR48" s="2">
        <v>0.13793705868430242</v>
      </c>
      <c r="BS48" s="2">
        <v>1.9956965435119258</v>
      </c>
      <c r="BT48" s="2">
        <v>5.6832869335628977E-2</v>
      </c>
      <c r="BU48" s="2">
        <v>0.4769518777440197</v>
      </c>
      <c r="BV48" s="2">
        <v>512571.48159467656</v>
      </c>
      <c r="BW48" s="2">
        <v>316.33561537795811</v>
      </c>
      <c r="BX48" s="2">
        <v>1.9378784732966547</v>
      </c>
      <c r="BY48" s="2">
        <v>0.62775799600000004</v>
      </c>
      <c r="BZ48" s="2">
        <v>7.2388712499999999</v>
      </c>
      <c r="CA48" s="2">
        <v>0.62800021945717355</v>
      </c>
      <c r="CB48" s="2">
        <v>7.2388717787134604</v>
      </c>
      <c r="CC48" s="2">
        <v>468.00614004799996</v>
      </c>
      <c r="CD48" s="2">
        <v>38.220770374319997</v>
      </c>
      <c r="CE48" s="2">
        <v>468.06231172065958</v>
      </c>
      <c r="CF48" s="2">
        <v>38.220799827089785</v>
      </c>
      <c r="CG48" s="2">
        <v>6.8920076410399991E-5</v>
      </c>
      <c r="CH48" s="2">
        <v>6.8920184780381667E-5</v>
      </c>
      <c r="CI48" s="2">
        <v>2.6544931008146641E-6</v>
      </c>
      <c r="CJ48" s="2">
        <v>2.6554041278435549E-6</v>
      </c>
      <c r="CK48" s="2">
        <v>3.6234380989717634</v>
      </c>
      <c r="CL48" s="2">
        <v>0.17089389786934195</v>
      </c>
      <c r="CM48" s="2">
        <v>50.02454253794631</v>
      </c>
      <c r="CN48" s="2">
        <v>2333.8967560319093</v>
      </c>
      <c r="CO48" s="2">
        <v>493.631299068104</v>
      </c>
      <c r="CP48" s="2">
        <v>491.51530002841332</v>
      </c>
      <c r="CQ48" s="2">
        <v>-170857.85636389314</v>
      </c>
      <c r="CR48" s="2">
        <v>-259899.16863764217</v>
      </c>
      <c r="CS48" s="2">
        <v>1.0998418087212034</v>
      </c>
      <c r="CT48" s="2">
        <v>-40485.655454635948</v>
      </c>
      <c r="CU48" s="2">
        <v>-238219.17841500405</v>
      </c>
      <c r="CV48" s="2">
        <v>-64440.143854902599</v>
      </c>
      <c r="CW48" s="2">
        <v>-274136.98560212518</v>
      </c>
      <c r="CX48" s="2">
        <v>-24296.197153952311</v>
      </c>
      <c r="CY48" s="2">
        <v>-26005.122232750346</v>
      </c>
      <c r="CZ48" s="2">
        <v>8.7748676241314171E-6</v>
      </c>
      <c r="DA48" s="2">
        <v>-0.10907074954889835</v>
      </c>
      <c r="DB48" s="2">
        <v>1.1024961064789254E-2</v>
      </c>
      <c r="DC48" s="2">
        <v>-23908.424237377982</v>
      </c>
      <c r="DD48" s="2">
        <v>0.3649620161172627</v>
      </c>
      <c r="DE48" s="2">
        <v>6.687059829885357E-2</v>
      </c>
      <c r="DF48" s="2">
        <v>178.32371340425223</v>
      </c>
    </row>
    <row r="49" spans="1:110" ht="15.6" x14ac:dyDescent="0.3">
      <c r="A49" s="93" t="s">
        <v>297</v>
      </c>
      <c r="B49" s="93">
        <v>9</v>
      </c>
      <c r="C49" s="93">
        <v>8.6966000000000001</v>
      </c>
      <c r="D49" s="93">
        <v>8.5616000000000003</v>
      </c>
      <c r="E49" s="94" t="s">
        <v>332</v>
      </c>
      <c r="F49" s="94" t="s">
        <v>332</v>
      </c>
      <c r="G49" s="93">
        <v>21.5315899</v>
      </c>
      <c r="H49" s="93">
        <v>14.519541</v>
      </c>
      <c r="I49" s="93">
        <v>21.5329847</v>
      </c>
      <c r="J49" s="93">
        <v>14.519541</v>
      </c>
      <c r="K49" s="93">
        <v>10.602183999999999</v>
      </c>
      <c r="L49" s="94" t="s">
        <v>332</v>
      </c>
      <c r="M49" s="94" t="s">
        <v>332</v>
      </c>
      <c r="N49" s="93">
        <v>0.355418654</v>
      </c>
      <c r="O49" s="93">
        <v>0.35453278599999999</v>
      </c>
      <c r="P49" s="93">
        <v>0.35685275</v>
      </c>
      <c r="Q49" s="93">
        <v>6.5075305999999999E-2</v>
      </c>
      <c r="R49" s="93">
        <v>6.5473573199999996E-2</v>
      </c>
      <c r="S49" s="93">
        <v>6.5473573199999996E-2</v>
      </c>
      <c r="T49" s="93">
        <v>3.6267965676117799</v>
      </c>
      <c r="U49" s="93">
        <v>0.17104251610741053</v>
      </c>
      <c r="V49" s="93">
        <v>-3.7161748600000002E-2</v>
      </c>
      <c r="W49" s="93">
        <v>3.9951382799999997E-2</v>
      </c>
      <c r="X49" s="93">
        <v>2.7896341999999949E-3</v>
      </c>
      <c r="Y49" s="93">
        <v>-3.815076538484688E-2</v>
      </c>
      <c r="Z49" s="93">
        <v>0.99991498201453255</v>
      </c>
      <c r="AA49" s="93">
        <v>9.8901678484687944E-4</v>
      </c>
      <c r="AB49" s="93">
        <v>-3.7344395918994924E-2</v>
      </c>
      <c r="AC49" s="93">
        <v>1.0969032816151199</v>
      </c>
      <c r="AD49" s="93">
        <v>1.8264731899492309E-4</v>
      </c>
      <c r="AE49" s="94" t="s">
        <v>332</v>
      </c>
      <c r="AF49" s="94" t="s">
        <v>332</v>
      </c>
      <c r="AG49" s="93">
        <v>179.00674000000001</v>
      </c>
      <c r="AH49" s="93">
        <v>179.070381</v>
      </c>
      <c r="AI49" s="93">
        <v>178.831097</v>
      </c>
      <c r="AJ49" s="93">
        <v>178.80405400000001</v>
      </c>
      <c r="AK49" s="93">
        <v>178.80405400000001</v>
      </c>
      <c r="AL49" s="93">
        <v>50.021365680000002</v>
      </c>
      <c r="AM49" s="93">
        <v>2341.1292911999999</v>
      </c>
      <c r="AN49" s="93">
        <v>-7885.8022300000002</v>
      </c>
      <c r="AO49" s="93">
        <v>93.149847300000005</v>
      </c>
      <c r="AP49" s="93">
        <v>-7978.95208</v>
      </c>
      <c r="AQ49" s="93">
        <v>671.22832400000004</v>
      </c>
      <c r="AR49" s="93">
        <v>-8557.0305499999995</v>
      </c>
      <c r="AS49" s="94" t="s">
        <v>332</v>
      </c>
      <c r="AT49" s="94" t="s">
        <v>332</v>
      </c>
      <c r="AU49" s="93">
        <v>-167934.35800000001</v>
      </c>
      <c r="AV49" s="93">
        <v>-260361.12599999999</v>
      </c>
      <c r="AW49" s="94" t="s">
        <v>332</v>
      </c>
      <c r="AX49" s="94" t="s">
        <v>332</v>
      </c>
      <c r="AY49" s="93">
        <v>14.709901</v>
      </c>
      <c r="BA49" s="124"/>
      <c r="BB49" s="7" t="s">
        <v>303</v>
      </c>
      <c r="BC49" s="2">
        <v>12.343130470470001</v>
      </c>
      <c r="BD49" s="2">
        <v>11.179613599193999</v>
      </c>
      <c r="BF49" s="125" t="s">
        <v>304</v>
      </c>
      <c r="BH49" s="2">
        <v>0.42770113300000001</v>
      </c>
      <c r="BI49" s="2">
        <v>47.139302100000002</v>
      </c>
      <c r="BJ49" s="2">
        <v>0.42770114354813382</v>
      </c>
      <c r="BK49" s="2">
        <v>47.13930255585818</v>
      </c>
      <c r="BL49" s="2">
        <v>1.1986463447999999E-2</v>
      </c>
      <c r="BM49" s="2">
        <v>7.814752416E-5</v>
      </c>
      <c r="BN49" s="2">
        <v>1.1986463064786908E-2</v>
      </c>
      <c r="BO49" s="2">
        <v>7.8147519938755538E-5</v>
      </c>
      <c r="BP49" s="2">
        <v>46.368106795703689</v>
      </c>
      <c r="BQ49" s="2">
        <v>82.401359233282335</v>
      </c>
      <c r="BR49" s="2">
        <v>0.13786680296400169</v>
      </c>
      <c r="BS49" s="2">
        <v>2.0078831897976981</v>
      </c>
      <c r="BT49" s="2">
        <v>5.6856647400774923E-2</v>
      </c>
      <c r="BU49" s="2">
        <v>0.47761658662997947</v>
      </c>
      <c r="BV49" s="2">
        <v>512535.84419079358</v>
      </c>
      <c r="BW49" s="2">
        <v>316.55506094904047</v>
      </c>
      <c r="BX49" s="2">
        <v>1.9366679951653734</v>
      </c>
      <c r="BY49" s="2">
        <v>0.62764530100000004</v>
      </c>
      <c r="BZ49" s="2">
        <v>7.2226577699999996</v>
      </c>
      <c r="CA49" s="2">
        <v>0.62778005706723561</v>
      </c>
      <c r="CB49" s="2">
        <v>7.2226583748948716</v>
      </c>
      <c r="CC49" s="2">
        <v>468.11796235200001</v>
      </c>
      <c r="CD49" s="2">
        <v>38.180300425999995</v>
      </c>
      <c r="CE49" s="2">
        <v>468.1095143673308</v>
      </c>
      <c r="CF49" s="2">
        <v>38.180329821329558</v>
      </c>
      <c r="CG49" s="2">
        <v>6.8904776064800005E-5</v>
      </c>
      <c r="CH49" s="2">
        <v>6.8904884435265059E-5</v>
      </c>
      <c r="CI49" s="2">
        <v>2.6511779276985745E-6</v>
      </c>
      <c r="CJ49" s="2">
        <v>2.6520878159318958E-6</v>
      </c>
      <c r="CK49" s="2">
        <v>3.6267994163737654</v>
      </c>
      <c r="CL49" s="2">
        <v>0.1710426433775519</v>
      </c>
      <c r="CM49" s="2">
        <v>50.021406359975195</v>
      </c>
      <c r="CN49" s="2">
        <v>2341.1311220858479</v>
      </c>
      <c r="CO49" s="2">
        <v>493.79496769486769</v>
      </c>
      <c r="CP49" s="2">
        <v>491.67936435349492</v>
      </c>
      <c r="CQ49" s="2">
        <v>-171545.86826077354</v>
      </c>
      <c r="CR49" s="2">
        <v>-260392.33159974462</v>
      </c>
      <c r="CS49" s="2">
        <v>1.0970879925824615</v>
      </c>
      <c r="CT49" s="2">
        <v>-40475.436497285133</v>
      </c>
      <c r="CU49" s="2">
        <v>-238209.93750237054</v>
      </c>
      <c r="CV49" s="2">
        <v>-64398.846675375433</v>
      </c>
      <c r="CW49" s="2">
        <v>-274090.38040995231</v>
      </c>
      <c r="CX49" s="2">
        <v>-8012.6784043339067</v>
      </c>
      <c r="CY49" s="2">
        <v>-8557.1159592753775</v>
      </c>
      <c r="CZ49" s="2">
        <v>8.7841304242780611E-6</v>
      </c>
      <c r="DA49" s="2">
        <v>-3.700771715524287E-2</v>
      </c>
      <c r="DB49" s="2">
        <v>2.7749657632650773E-3</v>
      </c>
      <c r="DC49" s="2">
        <v>-7852.3711222156808</v>
      </c>
      <c r="DD49" s="2">
        <v>0.35685281047324596</v>
      </c>
      <c r="DE49" s="2">
        <v>6.5075319429699421E-2</v>
      </c>
      <c r="DF49" s="2">
        <v>178.83109961195373</v>
      </c>
    </row>
    <row r="50" spans="1:110" ht="15.6" x14ac:dyDescent="0.3">
      <c r="A50" s="93" t="s">
        <v>297</v>
      </c>
      <c r="B50" s="93">
        <v>10</v>
      </c>
      <c r="C50" s="93">
        <v>8.5616000000000003</v>
      </c>
      <c r="D50" s="93">
        <v>8.4266000000000005</v>
      </c>
      <c r="E50" s="94" t="s">
        <v>332</v>
      </c>
      <c r="F50" s="94" t="s">
        <v>332</v>
      </c>
      <c r="G50" s="93">
        <v>21.5343795</v>
      </c>
      <c r="H50" s="93">
        <v>14.5189564</v>
      </c>
      <c r="I50" s="93">
        <v>21.534087249999999</v>
      </c>
      <c r="J50" s="93">
        <v>14.5189564</v>
      </c>
      <c r="K50" s="93">
        <v>10.603453</v>
      </c>
      <c r="L50" s="94" t="s">
        <v>332</v>
      </c>
      <c r="M50" s="94" t="s">
        <v>332</v>
      </c>
      <c r="N50" s="93">
        <v>0.35364691799999998</v>
      </c>
      <c r="O50" s="93">
        <v>0.353358903</v>
      </c>
      <c r="P50" s="93">
        <v>0.354112967</v>
      </c>
      <c r="Q50" s="93">
        <v>6.4473520300000003E-2</v>
      </c>
      <c r="R50" s="93">
        <v>6.4607632200000001E-2</v>
      </c>
      <c r="S50" s="93">
        <v>6.4607632200000001E-2</v>
      </c>
      <c r="T50" s="93">
        <v>3.6280794731821127</v>
      </c>
      <c r="U50" s="93">
        <v>0.17107239469790861</v>
      </c>
      <c r="V50" s="93">
        <v>-1.2610831899999999E-2</v>
      </c>
      <c r="W50" s="93">
        <v>1.20262978E-2</v>
      </c>
      <c r="X50" s="93">
        <v>-5.84534099999999E-4</v>
      </c>
      <c r="Y50" s="93">
        <v>-1.2404281571657908E-2</v>
      </c>
      <c r="Z50" s="93">
        <v>1.0000175347984595</v>
      </c>
      <c r="AA50" s="93">
        <v>-2.0655032834209194E-4</v>
      </c>
      <c r="AB50" s="93">
        <v>-1.2573066535858841E-2</v>
      </c>
      <c r="AC50" s="93">
        <v>1.0960797995790637</v>
      </c>
      <c r="AD50" s="93">
        <v>-3.7765364141157957E-5</v>
      </c>
      <c r="AE50" s="94" t="s">
        <v>332</v>
      </c>
      <c r="AF50" s="94" t="s">
        <v>332</v>
      </c>
      <c r="AG50" s="93">
        <v>179.13402199999999</v>
      </c>
      <c r="AH50" s="93">
        <v>179.1820405</v>
      </c>
      <c r="AI50" s="93">
        <v>179.00161399999999</v>
      </c>
      <c r="AJ50" s="93">
        <v>178.99253899999999</v>
      </c>
      <c r="AK50" s="93">
        <v>178.99253899999999</v>
      </c>
      <c r="AL50" s="93">
        <v>50.016367800000005</v>
      </c>
      <c r="AM50" s="93">
        <v>2343.3339492</v>
      </c>
      <c r="AN50" s="93">
        <v>-2258.6731100000002</v>
      </c>
      <c r="AO50" s="93">
        <v>70.222543099999996</v>
      </c>
      <c r="AP50" s="93">
        <v>-2328.8956499999999</v>
      </c>
      <c r="AQ50" s="93">
        <v>225.47193300000001</v>
      </c>
      <c r="AR50" s="93">
        <v>-2484.1450399999999</v>
      </c>
      <c r="AS50" s="94" t="s">
        <v>332</v>
      </c>
      <c r="AT50" s="94" t="s">
        <v>332</v>
      </c>
      <c r="AU50" s="93">
        <v>-168278.799</v>
      </c>
      <c r="AV50" s="93">
        <v>-260527.17499999999</v>
      </c>
      <c r="AW50" s="94" t="s">
        <v>332</v>
      </c>
      <c r="AX50" s="94" t="s">
        <v>332</v>
      </c>
      <c r="AY50" s="93">
        <v>14.710006</v>
      </c>
      <c r="BA50" s="124"/>
      <c r="BB50" s="7" t="s">
        <v>305</v>
      </c>
      <c r="BC50" s="2">
        <v>-9.2738396262000009</v>
      </c>
      <c r="BD50" s="2">
        <v>3.5864991825461998</v>
      </c>
      <c r="BH50" s="2">
        <v>0.42759408199999999</v>
      </c>
      <c r="BI50" s="2">
        <v>47.152472899999999</v>
      </c>
      <c r="BJ50" s="2">
        <v>0.42759408965551493</v>
      </c>
      <c r="BK50" s="2">
        <v>47.152473290546858</v>
      </c>
      <c r="BL50" s="2">
        <v>1.1992520808E-2</v>
      </c>
      <c r="BM50" s="2">
        <v>7.8217236719999993E-5</v>
      </c>
      <c r="BN50" s="2">
        <v>1.1992520498184953E-2</v>
      </c>
      <c r="BO50" s="2">
        <v>7.8217232526029342E-5</v>
      </c>
      <c r="BP50" s="2">
        <v>46.368035789312835</v>
      </c>
      <c r="BQ50" s="2">
        <v>82.374525249440666</v>
      </c>
      <c r="BR50" s="2">
        <v>0.13786001553535765</v>
      </c>
      <c r="BS50" s="2">
        <v>2.0120332104493377</v>
      </c>
      <c r="BT50" s="2">
        <v>5.6870415000305437E-2</v>
      </c>
      <c r="BU50" s="2">
        <v>0.47784450940781109</v>
      </c>
      <c r="BV50" s="2">
        <v>512522.65065571922</v>
      </c>
      <c r="BW50" s="2">
        <v>316.65052731403335</v>
      </c>
      <c r="BX50" s="2">
        <v>1.9360490864676796</v>
      </c>
      <c r="BY50" s="2">
        <v>0.62759274799999998</v>
      </c>
      <c r="BZ50" s="2">
        <v>7.21730464</v>
      </c>
      <c r="CA50" s="2">
        <v>0.62773095990352157</v>
      </c>
      <c r="CB50" s="2">
        <v>7.2173052338599897</v>
      </c>
      <c r="CC50" s="2">
        <v>468.10032956000003</v>
      </c>
      <c r="CD50" s="2">
        <v>38.162365492239999</v>
      </c>
      <c r="CE50" s="2">
        <v>468.05077763527453</v>
      </c>
      <c r="CF50" s="2">
        <v>38.162394732355338</v>
      </c>
      <c r="CG50" s="2">
        <v>6.8885028044799991E-5</v>
      </c>
      <c r="CH50" s="2">
        <v>6.8885135998221625E-5</v>
      </c>
      <c r="CI50" s="2">
        <v>2.6494837067209773E-6</v>
      </c>
      <c r="CJ50" s="2">
        <v>2.6503930102697731E-6</v>
      </c>
      <c r="CK50" s="2">
        <v>3.6280823478308339</v>
      </c>
      <c r="CL50" s="2">
        <v>0.17107252104720666</v>
      </c>
      <c r="CM50" s="2">
        <v>50.016408395362987</v>
      </c>
      <c r="CN50" s="2">
        <v>2343.3357726809336</v>
      </c>
      <c r="CO50" s="2">
        <v>493.85407116015415</v>
      </c>
      <c r="CP50" s="2">
        <v>491.7386377551997</v>
      </c>
      <c r="CQ50" s="2">
        <v>-171773.70321758642</v>
      </c>
      <c r="CR50" s="2">
        <v>-260558.37242034051</v>
      </c>
      <c r="CS50" s="2">
        <v>1.0961518858572301</v>
      </c>
      <c r="CT50" s="2">
        <v>-40470.339894782323</v>
      </c>
      <c r="CU50" s="2">
        <v>-238204.73073180419</v>
      </c>
      <c r="CV50" s="2">
        <v>-64384.926718548952</v>
      </c>
      <c r="CW50" s="2">
        <v>-274074.73794027499</v>
      </c>
      <c r="CX50" s="2">
        <v>-2354.3563758005257</v>
      </c>
      <c r="CY50" s="2">
        <v>-2484.1569301852664</v>
      </c>
      <c r="CZ50" s="2">
        <v>8.7878116380891138E-6</v>
      </c>
      <c r="DA50" s="2">
        <v>-1.2556585858854094E-2</v>
      </c>
      <c r="DB50" s="2">
        <v>-5.79917377875835E-4</v>
      </c>
      <c r="DC50" s="2">
        <v>-2249.4526648764436</v>
      </c>
      <c r="DD50" s="2">
        <v>0.35411301192345068</v>
      </c>
      <c r="DE50" s="2">
        <v>6.4473530084320024E-2</v>
      </c>
      <c r="DF50" s="2">
        <v>179.0016168377569</v>
      </c>
    </row>
    <row r="51" spans="1:110" ht="16.2" x14ac:dyDescent="0.3">
      <c r="A51" s="93" t="s">
        <v>297</v>
      </c>
      <c r="B51" s="93">
        <v>11</v>
      </c>
      <c r="C51" s="93">
        <v>8.4266000000000005</v>
      </c>
      <c r="D51" s="93">
        <v>8.2916000000000007</v>
      </c>
      <c r="E51" s="94" t="s">
        <v>332</v>
      </c>
      <c r="F51" s="94" t="s">
        <v>332</v>
      </c>
      <c r="G51" s="93">
        <v>21.533795000000001</v>
      </c>
      <c r="H51" s="93">
        <v>14.5161435</v>
      </c>
      <c r="I51" s="93">
        <v>21.532388500000003</v>
      </c>
      <c r="J51" s="93">
        <v>14.5161435</v>
      </c>
      <c r="K51" s="93">
        <v>10.6039957</v>
      </c>
      <c r="L51" s="94" t="s">
        <v>332</v>
      </c>
      <c r="M51" s="94" t="s">
        <v>332</v>
      </c>
      <c r="N51" s="93">
        <v>0.35307088800000003</v>
      </c>
      <c r="O51" s="93">
        <v>0.35299212550000003</v>
      </c>
      <c r="P51" s="93">
        <v>0.35319831899999998</v>
      </c>
      <c r="Q51" s="93">
        <v>6.4273233299999996E-2</v>
      </c>
      <c r="R51" s="93">
        <v>6.4318085299999994E-2</v>
      </c>
      <c r="S51" s="93">
        <v>6.4318085299999994E-2</v>
      </c>
      <c r="T51" s="93">
        <v>3.6287949741941765</v>
      </c>
      <c r="U51" s="93">
        <v>0.17105138961291352</v>
      </c>
      <c r="V51" s="93">
        <v>-4.3848425800000002E-3</v>
      </c>
      <c r="W51" s="93">
        <v>1.57188008E-3</v>
      </c>
      <c r="X51" s="93">
        <v>-2.8129625000000002E-3</v>
      </c>
      <c r="Y51" s="93">
        <v>-3.3918889681732066E-3</v>
      </c>
      <c r="Z51" s="93">
        <v>1.0000820418944325</v>
      </c>
      <c r="AA51" s="93">
        <v>-9.9295361182679385E-4</v>
      </c>
      <c r="AB51" s="93">
        <v>-4.2039182179792987E-3</v>
      </c>
      <c r="AC51" s="93">
        <v>1.0957994434892506</v>
      </c>
      <c r="AD51" s="93">
        <v>-1.8092436202070124E-4</v>
      </c>
      <c r="AE51" s="94" t="s">
        <v>332</v>
      </c>
      <c r="AF51" s="94" t="s">
        <v>332</v>
      </c>
      <c r="AG51" s="93">
        <v>179.23005900000001</v>
      </c>
      <c r="AH51" s="93">
        <v>179.2922145</v>
      </c>
      <c r="AI51" s="93">
        <v>179.05861899999999</v>
      </c>
      <c r="AJ51" s="93">
        <v>179.05558500000001</v>
      </c>
      <c r="AK51" s="93">
        <v>179.05558500000001</v>
      </c>
      <c r="AL51" s="93">
        <v>50.008024079999998</v>
      </c>
      <c r="AM51" s="93">
        <v>2343.6507527999997</v>
      </c>
      <c r="AN51" s="93">
        <v>-73.101611899999995</v>
      </c>
      <c r="AO51" s="93">
        <v>90.911788299999998</v>
      </c>
      <c r="AP51" s="93">
        <v>-164.01339999999999</v>
      </c>
      <c r="AQ51" s="93">
        <v>75.403024000000002</v>
      </c>
      <c r="AR51" s="93">
        <v>-148.504636</v>
      </c>
      <c r="AS51" s="94" t="s">
        <v>332</v>
      </c>
      <c r="AT51" s="94" t="s">
        <v>332</v>
      </c>
      <c r="AU51" s="93">
        <v>-168388.25700000001</v>
      </c>
      <c r="AV51" s="93">
        <v>-260582.696</v>
      </c>
      <c r="AW51" s="94" t="s">
        <v>332</v>
      </c>
      <c r="AX51" s="94" t="s">
        <v>332</v>
      </c>
      <c r="AY51" s="93">
        <v>14.710111100000001</v>
      </c>
      <c r="BA51" s="124"/>
      <c r="BB51" s="7" t="s">
        <v>306</v>
      </c>
      <c r="BC51" s="2">
        <v>-13.934429326482569</v>
      </c>
      <c r="BD51" s="2">
        <v>-8.3489601077485744</v>
      </c>
      <c r="BF51" s="121" t="s">
        <v>307</v>
      </c>
      <c r="BH51" s="2">
        <v>0.42746351599999999</v>
      </c>
      <c r="BI51" s="2">
        <v>47.156897000000001</v>
      </c>
      <c r="BJ51" s="2">
        <v>0.42746352424978334</v>
      </c>
      <c r="BK51" s="2">
        <v>47.156897462866056</v>
      </c>
      <c r="BL51" s="2">
        <v>1.1998497924E-2</v>
      </c>
      <c r="BM51" s="2">
        <v>7.824051648E-5</v>
      </c>
      <c r="BN51" s="2">
        <v>1.1998497599877627E-2</v>
      </c>
      <c r="BO51" s="2">
        <v>7.8240512394760285E-5</v>
      </c>
      <c r="BP51" s="2">
        <v>46.359419064563383</v>
      </c>
      <c r="BQ51" s="2">
        <v>82.365549603905635</v>
      </c>
      <c r="BR51" s="2">
        <v>0.13788729590380741</v>
      </c>
      <c r="BS51" s="2">
        <v>2.0134262630780508</v>
      </c>
      <c r="BT51" s="2">
        <v>5.688504961188267E-2</v>
      </c>
      <c r="BU51" s="2">
        <v>0.4779210179179128</v>
      </c>
      <c r="BV51" s="2">
        <v>512517.94867715478</v>
      </c>
      <c r="BW51" s="2">
        <v>316.72225865287868</v>
      </c>
      <c r="BX51" s="2">
        <v>1.9354923953357299</v>
      </c>
      <c r="BY51" s="2">
        <v>0.627551474</v>
      </c>
      <c r="BZ51" s="2">
        <v>7.2155208000000002</v>
      </c>
      <c r="CA51" s="2">
        <v>0.62775856433651955</v>
      </c>
      <c r="CB51" s="2">
        <v>7.2155213872849737</v>
      </c>
      <c r="CC51" s="2">
        <v>468.00046801600001</v>
      </c>
      <c r="CD51" s="2">
        <v>38.149469593279996</v>
      </c>
      <c r="CE51" s="2">
        <v>467.90301563296117</v>
      </c>
      <c r="CF51" s="2">
        <v>38.149498982926957</v>
      </c>
      <c r="CG51" s="2">
        <v>6.8853603651999995E-5</v>
      </c>
      <c r="CH51" s="2">
        <v>6.8853712064014807E-5</v>
      </c>
      <c r="CI51" s="2">
        <v>2.6479602596741347E-6</v>
      </c>
      <c r="CJ51" s="2">
        <v>2.6488690425460384E-6</v>
      </c>
      <c r="CK51" s="2">
        <v>3.6287978396570417</v>
      </c>
      <c r="CL51" s="2">
        <v>0.17105151705677082</v>
      </c>
      <c r="CM51" s="2">
        <v>50.008064637374964</v>
      </c>
      <c r="CN51" s="2">
        <v>2343.652586971546</v>
      </c>
      <c r="CO51" s="2">
        <v>493.87934732296827</v>
      </c>
      <c r="CP51" s="2">
        <v>491.7640244493407</v>
      </c>
      <c r="CQ51" s="2">
        <v>-171842.20454684994</v>
      </c>
      <c r="CR51" s="2">
        <v>-260613.89099856425</v>
      </c>
      <c r="CS51" s="2">
        <v>1.0958377673410205</v>
      </c>
      <c r="CT51" s="2">
        <v>-40465.784198604415</v>
      </c>
      <c r="CU51" s="2">
        <v>-238199.33599922084</v>
      </c>
      <c r="CV51" s="2">
        <v>-64380.262778516386</v>
      </c>
      <c r="CW51" s="2">
        <v>-274069.50776871137</v>
      </c>
      <c r="CX51" s="2">
        <v>-196.9846977392703</v>
      </c>
      <c r="CY51" s="2">
        <v>-148.50708225421488</v>
      </c>
      <c r="CZ51" s="2">
        <v>8.7901149864526212E-6</v>
      </c>
      <c r="DA51" s="2">
        <v>-4.3652096016397225E-3</v>
      </c>
      <c r="DB51" s="2">
        <v>-2.7975208027158148E-3</v>
      </c>
      <c r="DC51" s="2">
        <v>-73.441387247127224</v>
      </c>
      <c r="DD51" s="2">
        <v>0.35319835701316959</v>
      </c>
      <c r="DE51" s="2">
        <v>6.4273241660401034E-2</v>
      </c>
      <c r="DF51" s="2">
        <v>179.05862315273282</v>
      </c>
    </row>
    <row r="52" spans="1:110" ht="16.2" x14ac:dyDescent="0.3">
      <c r="A52" s="93" t="s">
        <v>297</v>
      </c>
      <c r="B52" s="93">
        <v>12</v>
      </c>
      <c r="C52" s="93">
        <v>8.2916000000000007</v>
      </c>
      <c r="D52" s="93">
        <v>8.1565999999999992</v>
      </c>
      <c r="E52" s="94" t="s">
        <v>332</v>
      </c>
      <c r="F52" s="94" t="s">
        <v>332</v>
      </c>
      <c r="G52" s="93">
        <v>21.530982000000002</v>
      </c>
      <c r="H52" s="93">
        <v>14.5106693</v>
      </c>
      <c r="I52" s="93">
        <v>21.528244950000001</v>
      </c>
      <c r="J52" s="93">
        <v>14.5106693</v>
      </c>
      <c r="K52" s="93">
        <v>10.6043761</v>
      </c>
      <c r="L52" s="94" t="s">
        <v>332</v>
      </c>
      <c r="M52" s="94" t="s">
        <v>332</v>
      </c>
      <c r="N52" s="93">
        <v>0.35291336299999998</v>
      </c>
      <c r="O52" s="93">
        <v>0.35291829349999998</v>
      </c>
      <c r="P52" s="93">
        <v>0.35290538700000001</v>
      </c>
      <c r="Q52" s="93">
        <v>6.4209239299999998E-2</v>
      </c>
      <c r="R52" s="93">
        <v>6.4223840899999995E-2</v>
      </c>
      <c r="S52" s="93">
        <v>6.4223840899999995E-2</v>
      </c>
      <c r="T52" s="93">
        <v>3.6295402046052097</v>
      </c>
      <c r="U52" s="93">
        <v>0.1709907795989497</v>
      </c>
      <c r="V52" s="93">
        <v>-1.7196343099999999E-3</v>
      </c>
      <c r="W52" s="93">
        <v>-3.75449218E-3</v>
      </c>
      <c r="X52" s="93">
        <v>-5.4741264899999999E-3</v>
      </c>
      <c r="Y52" s="93">
        <v>2.122850692539448E-4</v>
      </c>
      <c r="Z52" s="93">
        <v>1.0002014647043531</v>
      </c>
      <c r="AA52" s="93">
        <v>-1.9319193792539447E-3</v>
      </c>
      <c r="AB52" s="93">
        <v>-1.3680648812397645E-3</v>
      </c>
      <c r="AC52" s="93">
        <v>1.0956955892600142</v>
      </c>
      <c r="AD52" s="93">
        <v>-3.5156942876023541E-4</v>
      </c>
      <c r="AE52" s="94" t="s">
        <v>332</v>
      </c>
      <c r="AF52" s="94" t="s">
        <v>332</v>
      </c>
      <c r="AG52" s="93">
        <v>179.35436999999999</v>
      </c>
      <c r="AH52" s="93">
        <v>179.4548805</v>
      </c>
      <c r="AI52" s="93">
        <v>179.07707199999999</v>
      </c>
      <c r="AJ52" s="93">
        <v>179.07608500000001</v>
      </c>
      <c r="AK52" s="93">
        <v>179.07608500000001</v>
      </c>
      <c r="AL52" s="93">
        <v>49.993713</v>
      </c>
      <c r="AM52" s="93">
        <v>2343.0177684</v>
      </c>
      <c r="AN52" s="93">
        <v>1164.2067199999999</v>
      </c>
      <c r="AO52" s="93">
        <v>147.010051</v>
      </c>
      <c r="AP52" s="93">
        <v>1017.19667</v>
      </c>
      <c r="AQ52" s="93">
        <v>24.5132938</v>
      </c>
      <c r="AR52" s="93">
        <v>1139.69343</v>
      </c>
      <c r="AS52" s="94" t="s">
        <v>332</v>
      </c>
      <c r="AT52" s="94" t="s">
        <v>332</v>
      </c>
      <c r="AU52" s="93">
        <v>-168413.65100000001</v>
      </c>
      <c r="AV52" s="93">
        <v>-260600.77</v>
      </c>
      <c r="AW52" s="94" t="s">
        <v>332</v>
      </c>
      <c r="AX52" s="94" t="s">
        <v>332</v>
      </c>
      <c r="AY52" s="93">
        <v>14.7102161</v>
      </c>
      <c r="BA52" s="124"/>
      <c r="BB52" s="7" t="s">
        <v>308</v>
      </c>
      <c r="BC52" s="2">
        <v>-7.6825407701874289</v>
      </c>
      <c r="BD52" s="2">
        <v>0.75584569110077449</v>
      </c>
      <c r="BF52" s="121" t="s">
        <v>309</v>
      </c>
      <c r="BH52" s="2">
        <v>0.42725459700000001</v>
      </c>
      <c r="BI52" s="2">
        <v>47.158341100000001</v>
      </c>
      <c r="BJ52" s="2">
        <v>0.42725460430562451</v>
      </c>
      <c r="BK52" s="2">
        <v>47.158341515365102</v>
      </c>
      <c r="BL52" s="2">
        <v>1.2007366415999999E-2</v>
      </c>
      <c r="BM52" s="2">
        <v>7.8248075759999999E-5</v>
      </c>
      <c r="BN52" s="2">
        <v>1.2007366103777855E-2</v>
      </c>
      <c r="BO52" s="2">
        <v>7.8248071744748123E-5</v>
      </c>
      <c r="BP52" s="2">
        <v>46.341653445351106</v>
      </c>
      <c r="BQ52" s="2">
        <v>82.362625097880525</v>
      </c>
      <c r="BR52" s="2">
        <v>0.13794764846035407</v>
      </c>
      <c r="BS52" s="2">
        <v>2.0138802925349708</v>
      </c>
      <c r="BT52" s="2">
        <v>5.6907279772015963E-2</v>
      </c>
      <c r="BU52" s="2">
        <v>0.47794601833027656</v>
      </c>
      <c r="BV52" s="2">
        <v>512516.44681289123</v>
      </c>
      <c r="BW52" s="2">
        <v>316.81615250230425</v>
      </c>
      <c r="BX52" s="2">
        <v>1.9347032544584046</v>
      </c>
      <c r="BY52" s="2">
        <v>0.62749693100000004</v>
      </c>
      <c r="BZ52" s="2">
        <v>7.2149428999999996</v>
      </c>
      <c r="CA52" s="2">
        <v>0.6278443225119853</v>
      </c>
      <c r="CB52" s="2">
        <v>7.2149434891697357</v>
      </c>
      <c r="CC52" s="2">
        <v>467.80482219200002</v>
      </c>
      <c r="CD52" s="2">
        <v>38.133285565519998</v>
      </c>
      <c r="CE52" s="2">
        <v>467.63215417276342</v>
      </c>
      <c r="CF52" s="2">
        <v>38.133314740847567</v>
      </c>
      <c r="CG52" s="2">
        <v>6.8800133752E-5</v>
      </c>
      <c r="CH52" s="2">
        <v>6.8800241318908655E-5</v>
      </c>
      <c r="CI52" s="2">
        <v>2.6458014511201631E-6</v>
      </c>
      <c r="CJ52" s="2">
        <v>2.6467094838628727E-6</v>
      </c>
      <c r="CK52" s="2">
        <v>3.6295430670128792</v>
      </c>
      <c r="CL52" s="2">
        <v>0.1709909057697479</v>
      </c>
      <c r="CM52" s="2">
        <v>49.99375362993846</v>
      </c>
      <c r="CN52" s="2">
        <v>2343.0195873766743</v>
      </c>
      <c r="CO52" s="2">
        <v>493.89706439009723</v>
      </c>
      <c r="CP52" s="2">
        <v>491.78187710920611</v>
      </c>
      <c r="CQ52" s="2">
        <v>-171850.98078730164</v>
      </c>
      <c r="CR52" s="2">
        <v>-260631.96359225572</v>
      </c>
      <c r="CS52" s="2">
        <v>1.0957354113261382</v>
      </c>
      <c r="CT52" s="2">
        <v>-40459.335637462289</v>
      </c>
      <c r="CU52" s="2">
        <v>-238191.21601008897</v>
      </c>
      <c r="CV52" s="2">
        <v>-64378.74681380501</v>
      </c>
      <c r="CW52" s="2">
        <v>-274067.807202022</v>
      </c>
      <c r="CX52" s="2">
        <v>963.86231957655571</v>
      </c>
      <c r="CY52" s="2">
        <v>1139.6933407855615</v>
      </c>
      <c r="CZ52" s="2">
        <v>8.7927683390642487E-6</v>
      </c>
      <c r="DA52" s="2">
        <v>-1.7112834043387813E-3</v>
      </c>
      <c r="DB52" s="2">
        <v>-5.4460888208588938E-3</v>
      </c>
      <c r="DC52" s="2">
        <v>1158.2714360635955</v>
      </c>
      <c r="DD52" s="2">
        <v>0.35290542317783202</v>
      </c>
      <c r="DE52" s="2">
        <v>6.4209247239409559E-2</v>
      </c>
      <c r="DF52" s="2">
        <v>179.07707575947762</v>
      </c>
    </row>
    <row r="53" spans="1:110" ht="16.2" x14ac:dyDescent="0.3">
      <c r="A53" s="93" t="s">
        <v>297</v>
      </c>
      <c r="B53" s="93">
        <v>13</v>
      </c>
      <c r="C53" s="93">
        <v>8.1565999999999992</v>
      </c>
      <c r="D53" s="93">
        <v>8.0215999999999994</v>
      </c>
      <c r="E53" s="94" t="s">
        <v>332</v>
      </c>
      <c r="F53" s="94" t="s">
        <v>332</v>
      </c>
      <c r="G53" s="93">
        <v>21.525507900000001</v>
      </c>
      <c r="H53" s="93">
        <v>14.500988599999999</v>
      </c>
      <c r="I53" s="93">
        <v>21.520667549999999</v>
      </c>
      <c r="J53" s="93">
        <v>14.500988599999999</v>
      </c>
      <c r="K53" s="93">
        <v>10.604847400000001</v>
      </c>
      <c r="L53" s="94" t="s">
        <v>332</v>
      </c>
      <c r="M53" s="94" t="s">
        <v>332</v>
      </c>
      <c r="N53" s="93">
        <v>0.35292322399999998</v>
      </c>
      <c r="O53" s="93">
        <v>0.35297929849999998</v>
      </c>
      <c r="P53" s="93">
        <v>0.35283250500000002</v>
      </c>
      <c r="Q53" s="93">
        <v>6.4193428699999999E-2</v>
      </c>
      <c r="R53" s="93">
        <v>6.41975095E-2</v>
      </c>
      <c r="S53" s="93">
        <v>6.41975095E-2</v>
      </c>
      <c r="T53" s="93">
        <v>3.6306760086746386</v>
      </c>
      <c r="U53" s="93">
        <v>0.17087747439393747</v>
      </c>
      <c r="V53" s="93">
        <v>-1.00356297E-3</v>
      </c>
      <c r="W53" s="93">
        <v>-8.6771260299999993E-3</v>
      </c>
      <c r="X53" s="93">
        <v>-9.6806889999999993E-3</v>
      </c>
      <c r="Y53" s="93">
        <v>2.413519842216666E-3</v>
      </c>
      <c r="Z53" s="93">
        <v>1.0002957557550876</v>
      </c>
      <c r="AA53" s="93">
        <v>-3.417082812216666E-3</v>
      </c>
      <c r="AB53" s="93">
        <v>-3.820868459559545E-4</v>
      </c>
      <c r="AC53" s="93">
        <v>1.095633190531204</v>
      </c>
      <c r="AD53" s="93">
        <v>-6.2147612404404547E-4</v>
      </c>
      <c r="AE53" s="94" t="s">
        <v>332</v>
      </c>
      <c r="AF53" s="94" t="s">
        <v>332</v>
      </c>
      <c r="AG53" s="93">
        <v>179.55539099999999</v>
      </c>
      <c r="AH53" s="93">
        <v>179.727101</v>
      </c>
      <c r="AI53" s="93">
        <v>179.08189200000001</v>
      </c>
      <c r="AJ53" s="93">
        <v>179.081626</v>
      </c>
      <c r="AK53" s="93">
        <v>179.081626</v>
      </c>
      <c r="AL53" s="93">
        <v>49.969025639999998</v>
      </c>
      <c r="AM53" s="93">
        <v>2341.5229151999997</v>
      </c>
      <c r="AN53" s="93">
        <v>2449.3477400000002</v>
      </c>
      <c r="AO53" s="93">
        <v>250.91367199999999</v>
      </c>
      <c r="AP53" s="93">
        <v>2198.4340699999998</v>
      </c>
      <c r="AQ53" s="93">
        <v>6.6232021100000003</v>
      </c>
      <c r="AR53" s="93">
        <v>2442.7245400000002</v>
      </c>
      <c r="AS53" s="94" t="s">
        <v>332</v>
      </c>
      <c r="AT53" s="94" t="s">
        <v>332</v>
      </c>
      <c r="AU53" s="93">
        <v>-168402.39499999999</v>
      </c>
      <c r="AV53" s="93">
        <v>-260605.83499999999</v>
      </c>
      <c r="AW53" s="94" t="s">
        <v>332</v>
      </c>
      <c r="AX53" s="94" t="s">
        <v>332</v>
      </c>
      <c r="AY53" s="93">
        <v>14.7103211</v>
      </c>
      <c r="BA53" s="124"/>
      <c r="BB53" s="7" t="s">
        <v>310</v>
      </c>
      <c r="BC53" s="2">
        <v>-15.297587644125187</v>
      </c>
      <c r="BD53" s="2">
        <v>-7.8306454102600718</v>
      </c>
      <c r="BH53" s="2">
        <v>0.42689758999999999</v>
      </c>
      <c r="BI53" s="2">
        <v>47.158757700000002</v>
      </c>
      <c r="BJ53" s="2">
        <v>0.42689759759621382</v>
      </c>
      <c r="BK53" s="2">
        <v>47.158758079836076</v>
      </c>
      <c r="BL53" s="2">
        <v>1.20222729E-2</v>
      </c>
      <c r="BM53" s="2">
        <v>7.8250068359999998E-5</v>
      </c>
      <c r="BN53" s="2">
        <v>1.2022272559739769E-2</v>
      </c>
      <c r="BO53" s="2">
        <v>7.8250064592691416E-5</v>
      </c>
      <c r="BP53" s="2">
        <v>46.310065144776857</v>
      </c>
      <c r="BQ53" s="2">
        <v>82.361790825842988</v>
      </c>
      <c r="BR53" s="2">
        <v>0.13805657863017065</v>
      </c>
      <c r="BS53" s="2">
        <v>2.0140073538086818</v>
      </c>
      <c r="BT53" s="2">
        <v>5.6944728632024232E-2</v>
      </c>
      <c r="BU53" s="2">
        <v>0.47795353501337617</v>
      </c>
      <c r="BV53" s="2">
        <v>512516.50855028996</v>
      </c>
      <c r="BW53" s="2">
        <v>316.96949553695089</v>
      </c>
      <c r="BX53" s="2">
        <v>1.9333954512945417</v>
      </c>
      <c r="BY53" s="2">
        <v>0.627407928</v>
      </c>
      <c r="BZ53" s="2">
        <v>7.2147985300000004</v>
      </c>
      <c r="CA53" s="2">
        <v>0.62800539240200504</v>
      </c>
      <c r="CB53" s="2">
        <v>7.2147990567965472</v>
      </c>
      <c r="CC53" s="2">
        <v>467.45880074399997</v>
      </c>
      <c r="CD53" s="2">
        <v>38.107300784960003</v>
      </c>
      <c r="CE53" s="2">
        <v>467.15854788412435</v>
      </c>
      <c r="CF53" s="2">
        <v>38.107330069494544</v>
      </c>
      <c r="CG53" s="2">
        <v>6.8707848927199999E-5</v>
      </c>
      <c r="CH53" s="2">
        <v>6.8707956704290406E-5</v>
      </c>
      <c r="CI53" s="2">
        <v>2.6422256873727089E-6</v>
      </c>
      <c r="CJ53" s="2">
        <v>2.6431324958835625E-6</v>
      </c>
      <c r="CK53" s="2">
        <v>3.6306788850772911</v>
      </c>
      <c r="CL53" s="2">
        <v>0.17087760137119468</v>
      </c>
      <c r="CM53" s="2">
        <v>49.969065952253636</v>
      </c>
      <c r="CN53" s="2">
        <v>2341.5247402714181</v>
      </c>
      <c r="CO53" s="2">
        <v>493.91901510971718</v>
      </c>
      <c r="CP53" s="2">
        <v>491.80403993281243</v>
      </c>
      <c r="CQ53" s="2">
        <v>-171829.22076977274</v>
      </c>
      <c r="CR53" s="2">
        <v>-260637.02845412827</v>
      </c>
      <c r="CS53" s="2">
        <v>1.095706884669053</v>
      </c>
      <c r="CT53" s="2">
        <v>-40448.642912489646</v>
      </c>
      <c r="CU53" s="2">
        <v>-238177.57354590026</v>
      </c>
      <c r="CV53" s="2">
        <v>-64378.347451045505</v>
      </c>
      <c r="CW53" s="2">
        <v>-274067.346791116</v>
      </c>
      <c r="CX53" s="2">
        <v>2107.2895833910979</v>
      </c>
      <c r="CY53" s="2">
        <v>2442.7246343858924</v>
      </c>
      <c r="CZ53" s="2">
        <v>8.7969395585197785E-6</v>
      </c>
      <c r="DA53" s="2">
        <v>-9.9808335099298932E-4</v>
      </c>
      <c r="DB53" s="2">
        <v>-9.6321648708283299E-3</v>
      </c>
      <c r="DC53" s="2">
        <v>2437.254669875882</v>
      </c>
      <c r="DD53" s="2">
        <v>0.3528325418499571</v>
      </c>
      <c r="DE53" s="2">
        <v>6.4193436786527974E-2</v>
      </c>
      <c r="DF53" s="2">
        <v>179.08189616602044</v>
      </c>
    </row>
    <row r="54" spans="1:110" ht="16.8" thickBot="1" x14ac:dyDescent="0.35">
      <c r="A54" s="93" t="s">
        <v>297</v>
      </c>
      <c r="B54" s="93">
        <v>14</v>
      </c>
      <c r="C54" s="93">
        <v>8.0215999999999994</v>
      </c>
      <c r="D54" s="93">
        <v>7.8865999999999996</v>
      </c>
      <c r="E54" s="94" t="s">
        <v>332</v>
      </c>
      <c r="F54" s="94" t="s">
        <v>332</v>
      </c>
      <c r="G54" s="93">
        <v>21.5158272</v>
      </c>
      <c r="H54" s="93">
        <v>14.484159500000001</v>
      </c>
      <c r="I54" s="93">
        <v>21.507412600000002</v>
      </c>
      <c r="J54" s="93">
        <v>14.484159500000001</v>
      </c>
      <c r="K54" s="93">
        <v>10.605601699999999</v>
      </c>
      <c r="L54" s="94" t="s">
        <v>332</v>
      </c>
      <c r="M54" s="94" t="s">
        <v>332</v>
      </c>
      <c r="N54" s="93">
        <v>0.35303537299999999</v>
      </c>
      <c r="O54" s="93">
        <v>0.35314853699999998</v>
      </c>
      <c r="P54" s="93">
        <v>0.35285228899999999</v>
      </c>
      <c r="Q54" s="93">
        <v>6.4197901700000004E-2</v>
      </c>
      <c r="R54" s="93">
        <v>6.4197849099999996E-2</v>
      </c>
      <c r="S54" s="93">
        <v>6.4197849099999996E-2</v>
      </c>
      <c r="T54" s="93">
        <v>3.6326033022441946</v>
      </c>
      <c r="U54" s="93">
        <v>0.1706782257439225</v>
      </c>
      <c r="V54" s="93">
        <v>-1.07547289E-3</v>
      </c>
      <c r="W54" s="93">
        <v>-1.5753710800000001E-2</v>
      </c>
      <c r="X54" s="93">
        <v>-1.6829183689999999E-2</v>
      </c>
      <c r="Y54" s="93">
        <v>4.867728709027761E-3</v>
      </c>
      <c r="Z54" s="93">
        <v>1.0005116885332521</v>
      </c>
      <c r="AA54" s="93">
        <v>-5.9432015990277609E-3</v>
      </c>
      <c r="AB54" s="93">
        <v>4.9245050068010346E-6</v>
      </c>
      <c r="AC54" s="93">
        <v>1.0967326030642963</v>
      </c>
      <c r="AD54" s="93">
        <v>-1.080397395006801E-3</v>
      </c>
      <c r="AE54" s="94" t="s">
        <v>332</v>
      </c>
      <c r="AF54" s="94" t="s">
        <v>332</v>
      </c>
      <c r="AG54" s="93">
        <v>179.89881099999999</v>
      </c>
      <c r="AH54" s="93">
        <v>180.19583249999999</v>
      </c>
      <c r="AI54" s="93">
        <v>179.080974</v>
      </c>
      <c r="AJ54" s="93">
        <v>179.08100400000001</v>
      </c>
      <c r="AK54" s="93">
        <v>179.08100400000001</v>
      </c>
      <c r="AL54" s="93">
        <v>49.926464280000005</v>
      </c>
      <c r="AM54" s="93">
        <v>2338.7993747999999</v>
      </c>
      <c r="AN54" s="93">
        <v>4386.0737499999996</v>
      </c>
      <c r="AO54" s="93">
        <v>433.044939</v>
      </c>
      <c r="AP54" s="93">
        <v>3953.02882</v>
      </c>
      <c r="AQ54" s="93">
        <v>-0.74201466100000002</v>
      </c>
      <c r="AR54" s="93">
        <v>4386.8157700000002</v>
      </c>
      <c r="AS54" s="94" t="s">
        <v>332</v>
      </c>
      <c r="AT54" s="94" t="s">
        <v>332</v>
      </c>
      <c r="AU54" s="93">
        <v>-168364.326</v>
      </c>
      <c r="AV54" s="93">
        <v>-260605.815</v>
      </c>
      <c r="AW54" s="94" t="s">
        <v>332</v>
      </c>
      <c r="AX54" s="94" t="s">
        <v>332</v>
      </c>
      <c r="AY54" s="93">
        <v>14.710426</v>
      </c>
      <c r="BA54" s="126"/>
      <c r="BB54" s="23" t="s">
        <v>311</v>
      </c>
      <c r="BC54" s="2">
        <v>-6.3193824525448123</v>
      </c>
      <c r="BD54" s="2">
        <v>0.2375309936122712</v>
      </c>
      <c r="BH54" s="2">
        <v>0.42628051900000002</v>
      </c>
      <c r="BI54" s="2">
        <v>47.158789900000002</v>
      </c>
      <c r="BJ54" s="2">
        <v>0.42628052621584378</v>
      </c>
      <c r="BK54" s="2">
        <v>47.158790252902904</v>
      </c>
      <c r="BL54" s="2">
        <v>1.2048023880000001E-2</v>
      </c>
      <c r="BM54" s="2">
        <v>7.8249692159999999E-5</v>
      </c>
      <c r="BN54" s="2">
        <v>1.2048023554509039E-2</v>
      </c>
      <c r="BO54" s="2">
        <v>7.8249688443773088E-5</v>
      </c>
      <c r="BP54" s="2">
        <v>46.255510150272713</v>
      </c>
      <c r="BQ54" s="2">
        <v>82.361752265002309</v>
      </c>
      <c r="BR54" s="2">
        <v>0.13824696044597501</v>
      </c>
      <c r="BS54" s="2">
        <v>2.014006175324885</v>
      </c>
      <c r="BT54" s="2">
        <v>5.7009299450206198E-2</v>
      </c>
      <c r="BU54" s="2">
        <v>0.47795499676341618</v>
      </c>
      <c r="BV54" s="2">
        <v>512517.9345050751</v>
      </c>
      <c r="BW54" s="2">
        <v>317.23282184637765</v>
      </c>
      <c r="BX54" s="2">
        <v>1.9311503346928636</v>
      </c>
      <c r="BY54" s="2">
        <v>0.62725449899999997</v>
      </c>
      <c r="BZ54" s="2">
        <v>7.2148504999999998</v>
      </c>
      <c r="CA54" s="2">
        <v>0.62828779803478962</v>
      </c>
      <c r="CB54" s="2">
        <v>7.2148510162995008</v>
      </c>
      <c r="CC54" s="2">
        <v>466.85777353600002</v>
      </c>
      <c r="CD54" s="2">
        <v>38.062958025040004</v>
      </c>
      <c r="CE54" s="2">
        <v>466.33762309279967</v>
      </c>
      <c r="CF54" s="2">
        <v>38.062987547192087</v>
      </c>
      <c r="CG54" s="2">
        <v>6.8548224434399987E-5</v>
      </c>
      <c r="CH54" s="2">
        <v>6.8548332656296384E-5</v>
      </c>
      <c r="CI54" s="2">
        <v>2.6360927698574341E-6</v>
      </c>
      <c r="CJ54" s="2">
        <v>2.6369974910740648E-6</v>
      </c>
      <c r="CK54" s="2">
        <v>3.6326061748791258</v>
      </c>
      <c r="CL54" s="2">
        <v>0.17067835373232787</v>
      </c>
      <c r="CM54" s="2">
        <v>49.926504628156103</v>
      </c>
      <c r="CN54" s="2">
        <v>2338.8012123513436</v>
      </c>
      <c r="CO54" s="2">
        <v>493.95414650756243</v>
      </c>
      <c r="CP54" s="2">
        <v>491.83953130632824</v>
      </c>
      <c r="CQ54" s="2">
        <v>-171779.08568804245</v>
      </c>
      <c r="CR54" s="2">
        <v>-260637.00859999438</v>
      </c>
      <c r="CS54" s="2">
        <v>1.0957074982106572</v>
      </c>
      <c r="CT54" s="2">
        <v>-40430.235377183846</v>
      </c>
      <c r="CU54" s="2">
        <v>-238154.1000194581</v>
      </c>
      <c r="CV54" s="2">
        <v>-64378.423932776153</v>
      </c>
      <c r="CW54" s="2">
        <v>-274067.39620875043</v>
      </c>
      <c r="CX54" s="2">
        <v>3795.2924396252974</v>
      </c>
      <c r="CY54" s="2">
        <v>4386.815749222299</v>
      </c>
      <c r="CZ54" s="2">
        <v>8.8040474098896678E-6</v>
      </c>
      <c r="DA54" s="2">
        <v>-1.0688428275606059E-3</v>
      </c>
      <c r="DB54" s="2">
        <v>-1.674196853226502E-2</v>
      </c>
      <c r="DC54" s="2">
        <v>4363.6220826579238</v>
      </c>
      <c r="DD54" s="2">
        <v>0.35285234112046715</v>
      </c>
      <c r="DE54" s="2">
        <v>6.4197913046060012E-2</v>
      </c>
      <c r="DF54" s="2">
        <v>179.08097642362929</v>
      </c>
    </row>
    <row r="55" spans="1:110" ht="14.4" customHeight="1" x14ac:dyDescent="0.3">
      <c r="A55" s="93" t="s">
        <v>297</v>
      </c>
      <c r="B55" s="93">
        <v>15</v>
      </c>
      <c r="C55" s="93">
        <v>7.8865999999999996</v>
      </c>
      <c r="D55" s="93">
        <v>7.7515999999999998</v>
      </c>
      <c r="E55" s="94" t="s">
        <v>332</v>
      </c>
      <c r="F55" s="94" t="s">
        <v>332</v>
      </c>
      <c r="G55" s="93">
        <v>21.498998</v>
      </c>
      <c r="H55" s="93">
        <v>14.4549941</v>
      </c>
      <c r="I55" s="93">
        <v>21.484415300000002</v>
      </c>
      <c r="J55" s="93">
        <v>14.4549941</v>
      </c>
      <c r="K55" s="93">
        <v>10.6068894</v>
      </c>
      <c r="L55" s="94" t="s">
        <v>332</v>
      </c>
      <c r="M55" s="94" t="s">
        <v>332</v>
      </c>
      <c r="N55" s="93">
        <v>0.35326170099999998</v>
      </c>
      <c r="O55" s="93">
        <v>0.3534633955</v>
      </c>
      <c r="P55" s="93">
        <v>0.35293537699999999</v>
      </c>
      <c r="Q55" s="93">
        <v>6.4216231999999998E-2</v>
      </c>
      <c r="R55" s="93">
        <v>6.4213762600000002E-2</v>
      </c>
      <c r="S55" s="93">
        <v>6.4213762600000002E-2</v>
      </c>
      <c r="T55" s="93">
        <v>3.6359443294209637</v>
      </c>
      <c r="U55" s="93">
        <v>0.17033190563207934</v>
      </c>
      <c r="V55" s="93">
        <v>-1.64232442E-3</v>
      </c>
      <c r="W55" s="93">
        <v>-2.7523058199999999E-2</v>
      </c>
      <c r="X55" s="93">
        <v>-2.9165382619999999E-2</v>
      </c>
      <c r="Y55" s="93">
        <v>8.666570751921886E-3</v>
      </c>
      <c r="Z55" s="93">
        <v>1.0008893374339336</v>
      </c>
      <c r="AA55" s="93">
        <v>-1.0308895171921887E-2</v>
      </c>
      <c r="AB55" s="93">
        <v>2.304945356988461E-4</v>
      </c>
      <c r="AC55" s="93">
        <v>1.095529306033393</v>
      </c>
      <c r="AD55" s="93">
        <v>-1.8728189556988461E-3</v>
      </c>
      <c r="AE55" s="94" t="s">
        <v>332</v>
      </c>
      <c r="AF55" s="94" t="s">
        <v>332</v>
      </c>
      <c r="AG55" s="93">
        <v>180.49285399999999</v>
      </c>
      <c r="AH55" s="93">
        <v>181.00889749999999</v>
      </c>
      <c r="AI55" s="93">
        <v>179.076134</v>
      </c>
      <c r="AJ55" s="93">
        <v>179.076358</v>
      </c>
      <c r="AK55" s="93">
        <v>179.076358</v>
      </c>
      <c r="AL55" s="93">
        <v>49.853302919999997</v>
      </c>
      <c r="AM55" s="93">
        <v>2334.0366072000002</v>
      </c>
      <c r="AN55" s="93">
        <v>7643.3725199999999</v>
      </c>
      <c r="AO55" s="93">
        <v>749.14539500000001</v>
      </c>
      <c r="AP55" s="93">
        <v>6894.2271199999996</v>
      </c>
      <c r="AQ55" s="93">
        <v>-5.5420530299999999</v>
      </c>
      <c r="AR55" s="93">
        <v>7648.9145699999999</v>
      </c>
      <c r="AS55" s="94" t="s">
        <v>332</v>
      </c>
      <c r="AT55" s="94" t="s">
        <v>332</v>
      </c>
      <c r="AU55" s="93">
        <v>-168292.10699999999</v>
      </c>
      <c r="AV55" s="93">
        <v>-260602.86</v>
      </c>
      <c r="AW55" s="94" t="s">
        <v>332</v>
      </c>
      <c r="AX55" s="94" t="s">
        <v>332</v>
      </c>
      <c r="AY55" s="93">
        <v>14.710530800000001</v>
      </c>
      <c r="BA55" s="122" t="s">
        <v>312</v>
      </c>
      <c r="BB55" s="1" t="s">
        <v>241</v>
      </c>
      <c r="BC55" s="2">
        <v>-1931594.5301219001</v>
      </c>
      <c r="BD55" s="2">
        <v>-2339183.1585471006</v>
      </c>
      <c r="BH55" s="2">
        <v>0.42521328000000003</v>
      </c>
      <c r="BI55" s="2">
        <v>47.1586262</v>
      </c>
      <c r="BJ55" s="2">
        <v>0.42521328888873161</v>
      </c>
      <c r="BK55" s="2">
        <v>47.158626603495463</v>
      </c>
      <c r="BL55" s="2">
        <v>1.2092820875999999E-2</v>
      </c>
      <c r="BM55" s="2">
        <v>7.824766176E-5</v>
      </c>
      <c r="BN55" s="2">
        <v>1.209282051154008E-2</v>
      </c>
      <c r="BO55" s="2">
        <v>7.824765827529484E-5</v>
      </c>
      <c r="BP55" s="2">
        <v>46.162339448197848</v>
      </c>
      <c r="BQ55" s="2">
        <v>82.362141124900873</v>
      </c>
      <c r="BR55" s="2">
        <v>0.13857834470382943</v>
      </c>
      <c r="BS55" s="2">
        <v>2.0139304672142582</v>
      </c>
      <c r="BT55" s="2">
        <v>5.7121341177464577E-2</v>
      </c>
      <c r="BU55" s="2">
        <v>0.47795412694167266</v>
      </c>
      <c r="BV55" s="2">
        <v>512521.2591338951</v>
      </c>
      <c r="BW55" s="2">
        <v>317.68898046636866</v>
      </c>
      <c r="BX55" s="2">
        <v>1.9272684454869675</v>
      </c>
      <c r="BY55" s="2">
        <v>0.62698525999999999</v>
      </c>
      <c r="BZ55" s="2">
        <v>7.2150559000000003</v>
      </c>
      <c r="CA55" s="2">
        <v>0.62877577905211179</v>
      </c>
      <c r="CB55" s="2">
        <v>7.2150564136584716</v>
      </c>
      <c r="CC55" s="2">
        <v>465.81744273599998</v>
      </c>
      <c r="CD55" s="2">
        <v>37.98635024104</v>
      </c>
      <c r="CE55" s="2">
        <v>464.91709317799257</v>
      </c>
      <c r="CF55" s="2">
        <v>37.986379634539063</v>
      </c>
      <c r="CG55" s="2">
        <v>6.8272178735199993E-5</v>
      </c>
      <c r="CH55" s="2">
        <v>6.8272286286309085E-5</v>
      </c>
      <c r="CI55" s="2">
        <v>2.6255055753564155E-6</v>
      </c>
      <c r="CJ55" s="2">
        <v>2.6264066598333645E-6</v>
      </c>
      <c r="CK55" s="2">
        <v>3.635947197789426</v>
      </c>
      <c r="CL55" s="2">
        <v>0.17033203301874039</v>
      </c>
      <c r="CM55" s="2">
        <v>49.853343349770839</v>
      </c>
      <c r="CN55" s="2">
        <v>2334.0384395018309</v>
      </c>
      <c r="CO55" s="2">
        <v>494.0141209222586</v>
      </c>
      <c r="CP55" s="2">
        <v>491.90012691540483</v>
      </c>
      <c r="CQ55" s="2">
        <v>-171687.95614153103</v>
      </c>
      <c r="CR55" s="2">
        <v>-260634.05465629269</v>
      </c>
      <c r="CS55" s="2">
        <v>1.0957253210656204</v>
      </c>
      <c r="CT55" s="2">
        <v>-40398.219405993834</v>
      </c>
      <c r="CU55" s="2">
        <v>-238113.50835540207</v>
      </c>
      <c r="CV55" s="2">
        <v>-64378.833214494116</v>
      </c>
      <c r="CW55" s="2">
        <v>-274067.77698990493</v>
      </c>
      <c r="CX55" s="2">
        <v>6619.9589309268986</v>
      </c>
      <c r="CY55" s="2">
        <v>7648.9143067570449</v>
      </c>
      <c r="CZ55" s="2">
        <v>8.8163547202399077E-6</v>
      </c>
      <c r="DA55" s="2">
        <v>-1.6306339193482308E-3</v>
      </c>
      <c r="DB55" s="2">
        <v>-2.9000979190856892E-2</v>
      </c>
      <c r="DC55" s="2">
        <v>7600.7735160464581</v>
      </c>
      <c r="DD55" s="2">
        <v>0.35293547904677652</v>
      </c>
      <c r="DE55" s="2">
        <v>6.4216254363135758E-2</v>
      </c>
      <c r="DF55" s="2">
        <v>179.07613348605165</v>
      </c>
    </row>
    <row r="56" spans="1:110" ht="16.2" x14ac:dyDescent="0.3">
      <c r="A56" s="93" t="s">
        <v>298</v>
      </c>
      <c r="B56" s="93">
        <v>16</v>
      </c>
      <c r="C56" s="93">
        <v>6.8705999999999996</v>
      </c>
      <c r="D56" s="93">
        <v>6.5855999999999897</v>
      </c>
      <c r="E56" s="94" t="s">
        <v>332</v>
      </c>
      <c r="F56" s="93">
        <v>31.867453399999999</v>
      </c>
      <c r="G56" s="93">
        <v>21.4698326</v>
      </c>
      <c r="H56" s="93">
        <v>48.880223700000002</v>
      </c>
      <c r="I56" s="93">
        <v>22.74872075</v>
      </c>
      <c r="J56" s="93">
        <v>48.880223700000002</v>
      </c>
      <c r="K56" s="93">
        <v>18.716858800000001</v>
      </c>
      <c r="L56" s="94" t="s">
        <v>332</v>
      </c>
      <c r="M56" s="93">
        <v>0.20914556200000001</v>
      </c>
      <c r="N56" s="93">
        <v>0.35366509000000002</v>
      </c>
      <c r="O56" s="93">
        <v>0.26076853300000002</v>
      </c>
      <c r="P56" s="93">
        <v>0.40378839799999999</v>
      </c>
      <c r="Q56" s="93">
        <v>7.5773012000000001E-2</v>
      </c>
      <c r="R56" s="93">
        <v>8.2519635699999996E-2</v>
      </c>
      <c r="S56" s="93">
        <v>8.2519635699999996E-2</v>
      </c>
      <c r="T56" s="93">
        <v>3.9095787372296722</v>
      </c>
      <c r="U56" s="93">
        <v>0.57121476763836643</v>
      </c>
      <c r="V56" s="93">
        <v>-3.5595677399999999</v>
      </c>
      <c r="W56" s="93">
        <v>6.1173439900000002</v>
      </c>
      <c r="X56" s="93">
        <v>2.5577762500000003</v>
      </c>
      <c r="Y56" s="93">
        <v>-4.2265553004547414</v>
      </c>
      <c r="Z56" s="93">
        <v>0.95851952434020626</v>
      </c>
      <c r="AA56" s="93">
        <v>0.66698756045474139</v>
      </c>
      <c r="AB56" s="93">
        <v>-3.7706345043521119</v>
      </c>
      <c r="AC56" s="93">
        <v>1.1141991564090317</v>
      </c>
      <c r="AD56" s="93">
        <v>0.21106676435211214</v>
      </c>
      <c r="AE56" s="94" t="s">
        <v>332</v>
      </c>
      <c r="AF56" s="93">
        <v>118.392421</v>
      </c>
      <c r="AG56" s="93">
        <v>181.52494100000001</v>
      </c>
      <c r="AH56" s="93">
        <v>186.070021</v>
      </c>
      <c r="AI56" s="93">
        <v>175.82699299999999</v>
      </c>
      <c r="AJ56" s="93">
        <v>174.821911</v>
      </c>
      <c r="AK56" s="93">
        <v>174.821911</v>
      </c>
      <c r="AL56" s="93">
        <v>52.279046999999998</v>
      </c>
      <c r="AM56" s="93">
        <v>7725.9111119999998</v>
      </c>
      <c r="AN56" s="93">
        <v>-1302898.8</v>
      </c>
      <c r="AO56" s="93">
        <v>5575.4397900000004</v>
      </c>
      <c r="AP56" s="93">
        <v>-1308474.24</v>
      </c>
      <c r="AQ56" s="93">
        <v>145339.55799999999</v>
      </c>
      <c r="AR56" s="93">
        <v>-1448238.36</v>
      </c>
      <c r="AS56" s="94" t="s">
        <v>332</v>
      </c>
      <c r="AT56" s="93">
        <v>-235285.78099999999</v>
      </c>
      <c r="AU56" s="93">
        <v>-168164.715</v>
      </c>
      <c r="AV56" s="93">
        <v>-257115.64499999999</v>
      </c>
      <c r="AW56" s="94" t="s">
        <v>332</v>
      </c>
      <c r="AX56" s="93">
        <v>18.623470099999999</v>
      </c>
      <c r="AY56" s="93">
        <v>14.7106353</v>
      </c>
      <c r="BA56" s="124"/>
      <c r="BB56" s="7" t="s">
        <v>313</v>
      </c>
      <c r="BC56" s="2">
        <v>73511.83936469999</v>
      </c>
      <c r="BD56" s="2">
        <v>9816.8030737115005</v>
      </c>
      <c r="BH56" s="2">
        <v>0.42133379999999998</v>
      </c>
      <c r="BI56" s="2">
        <v>46.917270000000002</v>
      </c>
      <c r="BJ56" s="2">
        <v>0.42133380810753834</v>
      </c>
      <c r="BK56" s="2">
        <v>46.917270419743012</v>
      </c>
      <c r="BL56" s="2">
        <v>1.2374013563999999E-2</v>
      </c>
      <c r="BM56" s="2">
        <v>7.6559986440000006E-5</v>
      </c>
      <c r="BN56" s="2">
        <v>1.2374013225578868E-2</v>
      </c>
      <c r="BO56" s="2">
        <v>7.6559982295983401E-5</v>
      </c>
      <c r="BP56" s="2">
        <v>46.632762257421334</v>
      </c>
      <c r="BQ56" s="2">
        <v>82.901001583820332</v>
      </c>
      <c r="BR56" s="2">
        <v>0.13650495687669115</v>
      </c>
      <c r="BS56" s="2">
        <v>1.9309943759731478</v>
      </c>
      <c r="BT56" s="2">
        <v>5.7675410119705103E-2</v>
      </c>
      <c r="BU56" s="2">
        <v>0.47425532488212147</v>
      </c>
      <c r="BV56" s="2">
        <v>513268.87030344264</v>
      </c>
      <c r="BW56" s="2">
        <v>339.48149952874275</v>
      </c>
      <c r="BX56" s="2">
        <v>6.5506725092446016</v>
      </c>
      <c r="BY56" s="2">
        <v>0.61623326300000003</v>
      </c>
      <c r="BZ56" s="2">
        <v>7.3620698999999998</v>
      </c>
      <c r="CA56" s="2">
        <v>0.62294201723225173</v>
      </c>
      <c r="CB56" s="2">
        <v>7.3620705265211814</v>
      </c>
      <c r="CC56" s="2">
        <v>464.01819091200002</v>
      </c>
      <c r="CD56" s="2">
        <v>129.32441772480001</v>
      </c>
      <c r="CE56" s="2">
        <v>490.06612629305812</v>
      </c>
      <c r="CF56" s="2">
        <v>129.32451665658817</v>
      </c>
      <c r="CG56" s="2">
        <v>7.8276853655199997E-4</v>
      </c>
      <c r="CH56" s="2">
        <v>7.8276976548798886E-4</v>
      </c>
      <c r="CI56" s="2">
        <v>3.0331948065173115E-5</v>
      </c>
      <c r="CJ56" s="2">
        <v>3.0342357804043981E-5</v>
      </c>
      <c r="CK56" s="2">
        <v>3.9095818932721031</v>
      </c>
      <c r="CL56" s="2">
        <v>0.57121531855288632</v>
      </c>
      <c r="CM56" s="2">
        <v>52.279091130696862</v>
      </c>
      <c r="CN56" s="2">
        <v>7725.9188176117314</v>
      </c>
      <c r="CO56" s="2">
        <v>412.92691838654525</v>
      </c>
      <c r="CP56" s="2">
        <v>411.02623801678044</v>
      </c>
      <c r="CQ56" s="2">
        <v>-189814.45826008482</v>
      </c>
      <c r="CR56" s="2">
        <v>-257147.00019685528</v>
      </c>
      <c r="CS56" s="2">
        <v>1.1149151705876212</v>
      </c>
      <c r="CT56" s="2">
        <v>-40122.372364023577</v>
      </c>
      <c r="CU56" s="2">
        <v>-237896.20654899263</v>
      </c>
      <c r="CV56" s="2">
        <v>-64700.272790941119</v>
      </c>
      <c r="CW56" s="2">
        <v>-274421.78888956248</v>
      </c>
      <c r="CX56" s="2">
        <v>-1312474.6270570329</v>
      </c>
      <c r="CY56" s="2">
        <v>-1448427.47719278</v>
      </c>
      <c r="CZ56" s="2">
        <v>2.7526834054845212E-5</v>
      </c>
      <c r="DA56" s="2">
        <v>-3.649284288829354</v>
      </c>
      <c r="DB56" s="2">
        <v>2.7307526278297458</v>
      </c>
      <c r="DC56" s="2">
        <v>-1361450.103285938</v>
      </c>
      <c r="DD56" s="2">
        <v>0.40288297176655657</v>
      </c>
      <c r="DE56" s="2">
        <v>7.5559362235831568E-2</v>
      </c>
      <c r="DF56" s="2">
        <v>175.88667545723192</v>
      </c>
    </row>
    <row r="57" spans="1:110" ht="16.2" x14ac:dyDescent="0.3">
      <c r="A57" s="93" t="s">
        <v>298</v>
      </c>
      <c r="B57" s="93">
        <v>17</v>
      </c>
      <c r="C57" s="93">
        <v>6.5855999999999897</v>
      </c>
      <c r="D57" s="93">
        <v>6.3005999999999904</v>
      </c>
      <c r="E57" s="94" t="s">
        <v>332</v>
      </c>
      <c r="F57" s="94" t="s">
        <v>332</v>
      </c>
      <c r="G57" s="93">
        <v>24.027608900000001</v>
      </c>
      <c r="H57" s="93">
        <v>49.495662600000003</v>
      </c>
      <c r="I57" s="93">
        <v>24.335328350000001</v>
      </c>
      <c r="J57" s="93">
        <v>49.495662600000003</v>
      </c>
      <c r="K57" s="93">
        <v>19.013608600000001</v>
      </c>
      <c r="L57" s="94" t="s">
        <v>332</v>
      </c>
      <c r="M57" s="94" t="s">
        <v>332</v>
      </c>
      <c r="N57" s="93">
        <v>0.16787197600000001</v>
      </c>
      <c r="O57" s="93">
        <v>0.1199235017</v>
      </c>
      <c r="P57" s="93">
        <v>0.18950951099999999</v>
      </c>
      <c r="Q57" s="93">
        <v>3.1858716400000001E-2</v>
      </c>
      <c r="R57" s="93">
        <v>3.5835463200000001E-2</v>
      </c>
      <c r="S57" s="93">
        <v>3.5835463200000001E-2</v>
      </c>
      <c r="T57" s="93">
        <v>4.2734689298448689</v>
      </c>
      <c r="U57" s="93">
        <v>0.60071706238386102</v>
      </c>
      <c r="V57" s="93">
        <v>-2.2598782100000001</v>
      </c>
      <c r="W57" s="93">
        <v>2.8753171100000001</v>
      </c>
      <c r="X57" s="93">
        <v>0.61543890000000001</v>
      </c>
      <c r="Y57" s="93">
        <v>-2.3336837979703962</v>
      </c>
      <c r="Z57" s="93">
        <v>0.9909078495549255</v>
      </c>
      <c r="AA57" s="93">
        <v>7.380558797039613E-2</v>
      </c>
      <c r="AB57" s="93">
        <v>-2.2819327480527987</v>
      </c>
      <c r="AC57" s="93">
        <v>1.0584109559167414</v>
      </c>
      <c r="AD57" s="93">
        <v>2.2054538052798479E-2</v>
      </c>
      <c r="AE57" s="94" t="s">
        <v>332</v>
      </c>
      <c r="AF57" s="94" t="s">
        <v>332</v>
      </c>
      <c r="AG57" s="93">
        <v>190.61510100000001</v>
      </c>
      <c r="AH57" s="93">
        <v>192.63695100000001</v>
      </c>
      <c r="AI57" s="93">
        <v>188.33014900000001</v>
      </c>
      <c r="AJ57" s="93">
        <v>187.996026</v>
      </c>
      <c r="AK57" s="93">
        <v>187.996026</v>
      </c>
      <c r="AL57" s="93">
        <v>55.46629368</v>
      </c>
      <c r="AM57" s="93">
        <v>8352.4306680000009</v>
      </c>
      <c r="AN57" s="93">
        <v>-589213.39399999997</v>
      </c>
      <c r="AO57" s="93">
        <v>2409.7432899999999</v>
      </c>
      <c r="AP57" s="93">
        <v>-591623.13699999999</v>
      </c>
      <c r="AQ57" s="93">
        <v>53062.016900000002</v>
      </c>
      <c r="AR57" s="93">
        <v>-642275.41099999996</v>
      </c>
      <c r="AS57" s="94" t="s">
        <v>332</v>
      </c>
      <c r="AT57" s="94" t="s">
        <v>332</v>
      </c>
      <c r="AU57" s="93">
        <v>-204488.39499999999</v>
      </c>
      <c r="AV57" s="93">
        <v>-265822.96299999999</v>
      </c>
      <c r="AW57" s="94" t="s">
        <v>332</v>
      </c>
      <c r="AX57" s="94" t="s">
        <v>332</v>
      </c>
      <c r="AY57" s="93">
        <v>14.7108612</v>
      </c>
      <c r="BA57" s="124"/>
      <c r="BB57" s="7" t="s">
        <v>314</v>
      </c>
      <c r="BC57" s="2">
        <v>-2005106.3701500003</v>
      </c>
      <c r="BD57" s="2">
        <v>-2348999.9622992002</v>
      </c>
      <c r="BH57" s="2">
        <v>0.41652561199999999</v>
      </c>
      <c r="BI57" s="2">
        <v>47.466374000000002</v>
      </c>
      <c r="BJ57" s="2">
        <v>0.41652561900216817</v>
      </c>
      <c r="BK57" s="2">
        <v>47.466374447298364</v>
      </c>
      <c r="BL57" s="2">
        <v>1.2743647236000001E-2</v>
      </c>
      <c r="BM57" s="2">
        <v>8.212452912E-5</v>
      </c>
      <c r="BN57" s="2">
        <v>1.2743646929077373E-2</v>
      </c>
      <c r="BO57" s="2">
        <v>8.212452543462665E-5</v>
      </c>
      <c r="BP57" s="2">
        <v>48.36522476364901</v>
      </c>
      <c r="BQ57" s="2">
        <v>81.721093885887328</v>
      </c>
      <c r="BR57" s="2">
        <v>0.13276365714207852</v>
      </c>
      <c r="BS57" s="2">
        <v>2.1618579955625274</v>
      </c>
      <c r="BT57" s="2">
        <v>5.8289352238839617E-2</v>
      </c>
      <c r="BU57" s="2">
        <v>0.4790864316593158</v>
      </c>
      <c r="BV57" s="2">
        <v>504079.35308335867</v>
      </c>
      <c r="BW57" s="2">
        <v>367.35075166127484</v>
      </c>
      <c r="BX57" s="2">
        <v>6.5564163172524887</v>
      </c>
      <c r="BY57" s="2">
        <v>0.61136720200000005</v>
      </c>
      <c r="BZ57" s="2">
        <v>6.83542323</v>
      </c>
      <c r="CA57" s="2">
        <v>0.61357683853230982</v>
      </c>
      <c r="CB57" s="2">
        <v>6.8354237134400968</v>
      </c>
      <c r="CC57" s="2">
        <v>516.30237304800005</v>
      </c>
      <c r="CD57" s="2">
        <v>129.96447236240002</v>
      </c>
      <c r="CE57" s="2">
        <v>522.77525027725574</v>
      </c>
      <c r="CF57" s="2">
        <v>129.96457247745812</v>
      </c>
      <c r="CG57" s="2">
        <v>8.0985223796000002E-4</v>
      </c>
      <c r="CH57" s="2">
        <v>8.0985350657666183E-4</v>
      </c>
      <c r="CI57" s="2">
        <v>3.0385162932790227E-5</v>
      </c>
      <c r="CJ57" s="2">
        <v>3.039559114291374E-5</v>
      </c>
      <c r="CK57" s="2">
        <v>4.2734725035673211</v>
      </c>
      <c r="CL57" s="2">
        <v>0.60071734037679059</v>
      </c>
      <c r="CM57" s="2">
        <v>55.466344059106618</v>
      </c>
      <c r="CN57" s="2">
        <v>8352.4350312076676</v>
      </c>
      <c r="CO57" s="2">
        <v>419.47374238919889</v>
      </c>
      <c r="CP57" s="2">
        <v>417.60091928938806</v>
      </c>
      <c r="CQ57" s="2">
        <v>-217417.86003826116</v>
      </c>
      <c r="CR57" s="2">
        <v>-265853.95541921584</v>
      </c>
      <c r="CS57" s="2">
        <v>1.0605262330294214</v>
      </c>
      <c r="CT57" s="2">
        <v>-39539.961506736472</v>
      </c>
      <c r="CU57" s="2">
        <v>-237643.30435749757</v>
      </c>
      <c r="CV57" s="2">
        <v>-63552.612873368744</v>
      </c>
      <c r="CW57" s="2">
        <v>-273340.82085237914</v>
      </c>
      <c r="CX57" s="2">
        <v>-593944.36166273779</v>
      </c>
      <c r="CY57" s="2">
        <v>-642320.37403719896</v>
      </c>
      <c r="CZ57" s="2">
        <v>3.1235577197901618E-5</v>
      </c>
      <c r="DA57" s="2">
        <v>-2.2645772969397449</v>
      </c>
      <c r="DB57" s="2">
        <v>0.63690086475287722</v>
      </c>
      <c r="DC57" s="2">
        <v>-595459.71721326793</v>
      </c>
      <c r="DD57" s="2">
        <v>0.18940191299107412</v>
      </c>
      <c r="DE57" s="2">
        <v>3.1839294775626706E-2</v>
      </c>
      <c r="DF57" s="2">
        <v>188.33576439981309</v>
      </c>
    </row>
    <row r="58" spans="1:110" ht="16.2" x14ac:dyDescent="0.3">
      <c r="A58" s="93" t="s">
        <v>298</v>
      </c>
      <c r="B58" s="93">
        <v>18</v>
      </c>
      <c r="C58" s="93">
        <v>6.3005999999999904</v>
      </c>
      <c r="D58" s="93">
        <v>6.0155999999999903</v>
      </c>
      <c r="E58" s="94" t="s">
        <v>332</v>
      </c>
      <c r="F58" s="94" t="s">
        <v>332</v>
      </c>
      <c r="G58" s="93">
        <v>24.643047800000002</v>
      </c>
      <c r="H58" s="93">
        <v>49.7423967</v>
      </c>
      <c r="I58" s="93">
        <v>24.76641485</v>
      </c>
      <c r="J58" s="93">
        <v>49.7423967</v>
      </c>
      <c r="K58" s="93">
        <v>19.138483999999998</v>
      </c>
      <c r="L58" s="94" t="s">
        <v>332</v>
      </c>
      <c r="M58" s="94" t="s">
        <v>332</v>
      </c>
      <c r="N58" s="93">
        <v>7.1975027400000002E-2</v>
      </c>
      <c r="O58" s="93">
        <v>5.0903221550000002E-2</v>
      </c>
      <c r="P58" s="93">
        <v>8.0951696700000006E-2</v>
      </c>
      <c r="Q58" s="93">
        <v>1.3117697500000001E-2</v>
      </c>
      <c r="R58" s="93">
        <v>1.49271718E-2</v>
      </c>
      <c r="S58" s="93">
        <v>1.49271718E-2</v>
      </c>
      <c r="T58" s="93">
        <v>4.3927626201895009</v>
      </c>
      <c r="U58" s="93">
        <v>0.60825770814130264</v>
      </c>
      <c r="V58" s="93">
        <v>-1.03118669</v>
      </c>
      <c r="W58" s="93">
        <v>1.2779207800000001</v>
      </c>
      <c r="X58" s="93">
        <v>0.24673409000000013</v>
      </c>
      <c r="Y58" s="93">
        <v>-1.0437462500472077</v>
      </c>
      <c r="Z58" s="93">
        <v>0.99646093928651058</v>
      </c>
      <c r="AA58" s="93">
        <v>1.2559560047207647E-2</v>
      </c>
      <c r="AB58" s="93">
        <v>-1.0348697321503466</v>
      </c>
      <c r="AC58" s="93">
        <v>1.0269094863342703</v>
      </c>
      <c r="AD58" s="93">
        <v>3.683042150346664E-3</v>
      </c>
      <c r="AE58" s="94" t="s">
        <v>332</v>
      </c>
      <c r="AF58" s="94" t="s">
        <v>332</v>
      </c>
      <c r="AG58" s="93">
        <v>194.65880100000001</v>
      </c>
      <c r="AH58" s="93">
        <v>195.47317100000001</v>
      </c>
      <c r="AI58" s="93">
        <v>193.68764899999999</v>
      </c>
      <c r="AJ58" s="93">
        <v>193.55243200000001</v>
      </c>
      <c r="AK58" s="93">
        <v>193.55243200000001</v>
      </c>
      <c r="AL58" s="93">
        <v>56.62788372</v>
      </c>
      <c r="AM58" s="93">
        <v>8657.542512</v>
      </c>
      <c r="AN58" s="93">
        <v>-261277.035</v>
      </c>
      <c r="AO58" s="93">
        <v>1052.5074999999999</v>
      </c>
      <c r="AP58" s="93">
        <v>-262329.54300000001</v>
      </c>
      <c r="AQ58" s="93">
        <v>22404.403600000001</v>
      </c>
      <c r="AR58" s="93">
        <v>-283681.43900000001</v>
      </c>
      <c r="AS58" s="94" t="s">
        <v>332</v>
      </c>
      <c r="AT58" s="94" t="s">
        <v>332</v>
      </c>
      <c r="AU58" s="93">
        <v>-223291.397</v>
      </c>
      <c r="AV58" s="93">
        <v>-269757.02</v>
      </c>
      <c r="AW58" s="94" t="s">
        <v>332</v>
      </c>
      <c r="AX58" s="94" t="s">
        <v>332</v>
      </c>
      <c r="AY58" s="93">
        <v>14.7110881</v>
      </c>
      <c r="BA58" s="124"/>
      <c r="BB58" s="7" t="s">
        <v>315</v>
      </c>
      <c r="BC58" s="2">
        <v>141250.23085921901</v>
      </c>
      <c r="BD58" s="2">
        <v>236212.9322103</v>
      </c>
      <c r="BH58" s="2">
        <v>0.41463593900000001</v>
      </c>
      <c r="BI58" s="2">
        <v>47.841627500000001</v>
      </c>
      <c r="BJ58" s="2">
        <v>0.41463594609385296</v>
      </c>
      <c r="BK58" s="2">
        <v>47.84162788878178</v>
      </c>
      <c r="BL58" s="2">
        <v>1.2904868376E-2</v>
      </c>
      <c r="BM58" s="2">
        <v>8.4161619720000004E-5</v>
      </c>
      <c r="BN58" s="2">
        <v>1.2904868045837022E-2</v>
      </c>
      <c r="BO58" s="2">
        <v>8.4161616062101719E-5</v>
      </c>
      <c r="BP58" s="2">
        <v>50.348044514433923</v>
      </c>
      <c r="BQ58" s="2">
        <v>81.157636575533118</v>
      </c>
      <c r="BR58" s="2">
        <v>0.13072772898588822</v>
      </c>
      <c r="BS58" s="2">
        <v>2.2935433468718287</v>
      </c>
      <c r="BT58" s="2">
        <v>5.8504019789213435E-2</v>
      </c>
      <c r="BU58" s="2">
        <v>0.48412219221466163</v>
      </c>
      <c r="BV58" s="2">
        <v>499570.98802399251</v>
      </c>
      <c r="BW58" s="2">
        <v>375.56199242640849</v>
      </c>
      <c r="BX58" s="2">
        <v>6.5374171613572498</v>
      </c>
      <c r="BY58" s="2">
        <v>0.60798525800000003</v>
      </c>
      <c r="BZ58" s="2">
        <v>6.6795687800000003</v>
      </c>
      <c r="CA58" s="2">
        <v>0.60860319925083828</v>
      </c>
      <c r="CB58" s="2">
        <v>6.6795692286057635</v>
      </c>
      <c r="CC58" s="2">
        <v>529.34123156800001</v>
      </c>
      <c r="CD58" s="2">
        <v>129.40173961919999</v>
      </c>
      <c r="CE58" s="2">
        <v>532.0967532676475</v>
      </c>
      <c r="CF58" s="2">
        <v>129.40183977917115</v>
      </c>
      <c r="CG58" s="2">
        <v>8.1979214015999999E-4</v>
      </c>
      <c r="CH58" s="2">
        <v>8.197934265591956E-4</v>
      </c>
      <c r="CI58" s="2">
        <v>3.0209318228105906E-5</v>
      </c>
      <c r="CJ58" s="2">
        <v>3.021968594658145E-5</v>
      </c>
      <c r="CK58" s="2">
        <v>4.3927663088414945</v>
      </c>
      <c r="CL58" s="2">
        <v>0.60825800765325067</v>
      </c>
      <c r="CM58" s="2">
        <v>56.627934084393814</v>
      </c>
      <c r="CN58" s="2">
        <v>8657.5472939970114</v>
      </c>
      <c r="CO58" s="2">
        <v>422.2287139715171</v>
      </c>
      <c r="CP58" s="2">
        <v>420.37750502255074</v>
      </c>
      <c r="CQ58" s="2">
        <v>-230979.82353982958</v>
      </c>
      <c r="CR58" s="2">
        <v>-269787.77032430063</v>
      </c>
      <c r="CS58" s="2">
        <v>1.0282461367279347</v>
      </c>
      <c r="CT58" s="2">
        <v>-39033.073529268382</v>
      </c>
      <c r="CU58" s="2">
        <v>-237536.32565487517</v>
      </c>
      <c r="CV58" s="2">
        <v>-63072.358754446279</v>
      </c>
      <c r="CW58" s="2">
        <v>-272888.98966451571</v>
      </c>
      <c r="CX58" s="2">
        <v>-263302.22066603921</v>
      </c>
      <c r="CY58" s="2">
        <v>-283691.1336709999</v>
      </c>
      <c r="CZ58" s="2">
        <v>3.2349134723402612E-5</v>
      </c>
      <c r="DA58" s="2">
        <v>-1.0295262020910334</v>
      </c>
      <c r="DB58" s="2">
        <v>0.25077894247509669</v>
      </c>
      <c r="DC58" s="2">
        <v>-262007.66132918911</v>
      </c>
      <c r="DD58" s="2">
        <v>8.0935295520413966E-2</v>
      </c>
      <c r="DE58" s="2">
        <v>1.3114897616731274E-2</v>
      </c>
      <c r="DF58" s="2">
        <v>193.68845339473296</v>
      </c>
    </row>
    <row r="59" spans="1:110" ht="16.8" thickBot="1" x14ac:dyDescent="0.35">
      <c r="A59" s="93" t="s">
        <v>298</v>
      </c>
      <c r="B59" s="93">
        <v>19</v>
      </c>
      <c r="C59" s="93">
        <v>6.0155999999999903</v>
      </c>
      <c r="D59" s="93">
        <v>5.7305999999999999</v>
      </c>
      <c r="E59" s="94" t="s">
        <v>332</v>
      </c>
      <c r="F59" s="94" t="s">
        <v>332</v>
      </c>
      <c r="G59" s="93">
        <v>24.889781899999999</v>
      </c>
      <c r="H59" s="93">
        <v>49.841400100000001</v>
      </c>
      <c r="I59" s="93">
        <v>24.939283549999999</v>
      </c>
      <c r="J59" s="93">
        <v>49.841400100000001</v>
      </c>
      <c r="K59" s="93">
        <v>19.194574100000001</v>
      </c>
      <c r="L59" s="94" t="s">
        <v>332</v>
      </c>
      <c r="M59" s="94" t="s">
        <v>332</v>
      </c>
      <c r="N59" s="93">
        <v>2.9831415699999999E-2</v>
      </c>
      <c r="O59" s="93">
        <v>2.1030550299999999E-2</v>
      </c>
      <c r="P59" s="93">
        <v>3.3485508599999998E-2</v>
      </c>
      <c r="Q59" s="93">
        <v>5.3632215000000002E-3</v>
      </c>
      <c r="R59" s="93">
        <v>6.1318653199999998E-3</v>
      </c>
      <c r="S59" s="93">
        <v>6.1318653199999998E-3</v>
      </c>
      <c r="T59" s="93">
        <v>4.4416968658138813</v>
      </c>
      <c r="U59" s="93">
        <v>0.61038269649928389</v>
      </c>
      <c r="V59" s="93">
        <v>-0.43689257799999998</v>
      </c>
      <c r="W59" s="93">
        <v>0.535895907</v>
      </c>
      <c r="X59" s="93">
        <v>9.9003329000000029E-2</v>
      </c>
      <c r="Y59" s="93">
        <v>-0.43897467249040195</v>
      </c>
      <c r="Z59" s="93">
        <v>0.9985975220616552</v>
      </c>
      <c r="AA59" s="93">
        <v>2.0820944904019491E-3</v>
      </c>
      <c r="AB59" s="93">
        <v>-0.4374996530796596</v>
      </c>
      <c r="AC59" s="93">
        <v>1.0115620622544685</v>
      </c>
      <c r="AD59" s="93">
        <v>6.070750796596504E-4</v>
      </c>
      <c r="AE59" s="94" t="s">
        <v>332</v>
      </c>
      <c r="AF59" s="94" t="s">
        <v>332</v>
      </c>
      <c r="AG59" s="93">
        <v>196.287541</v>
      </c>
      <c r="AH59" s="93">
        <v>196.61075199999999</v>
      </c>
      <c r="AI59" s="93">
        <v>195.87403399999999</v>
      </c>
      <c r="AJ59" s="93">
        <v>195.819885</v>
      </c>
      <c r="AK59" s="93">
        <v>195.819885</v>
      </c>
      <c r="AL59" s="93">
        <v>57.297446639999997</v>
      </c>
      <c r="AM59" s="93">
        <v>8794.1406960000004</v>
      </c>
      <c r="AN59" s="93">
        <v>-109526.538</v>
      </c>
      <c r="AO59" s="93">
        <v>454.77479099999999</v>
      </c>
      <c r="AP59" s="93">
        <v>-109981.31299999999</v>
      </c>
      <c r="AQ59" s="93">
        <v>9140.4554000000007</v>
      </c>
      <c r="AR59" s="93">
        <v>-118666.993</v>
      </c>
      <c r="AS59" s="94" t="s">
        <v>332</v>
      </c>
      <c r="AT59" s="94" t="s">
        <v>332</v>
      </c>
      <c r="AU59" s="93">
        <v>-231575.255</v>
      </c>
      <c r="AV59" s="93">
        <v>-271418.685</v>
      </c>
      <c r="AW59" s="94" t="s">
        <v>332</v>
      </c>
      <c r="AX59" s="94" t="s">
        <v>332</v>
      </c>
      <c r="AY59" s="93">
        <v>14.711315300000001</v>
      </c>
      <c r="BA59" s="126"/>
      <c r="BB59" s="12" t="s">
        <v>316</v>
      </c>
      <c r="BC59" s="2">
        <v>-2072844.7611160001</v>
      </c>
      <c r="BD59" s="2">
        <v>-2575396.0929010003</v>
      </c>
      <c r="BH59" s="2">
        <v>0.41397994799999999</v>
      </c>
      <c r="BI59" s="2">
        <v>48.026324000000002</v>
      </c>
      <c r="BJ59" s="2">
        <v>0.41397995473010601</v>
      </c>
      <c r="BK59" s="2">
        <v>48.026324345089542</v>
      </c>
      <c r="BL59" s="2">
        <v>1.2969698112E-2</v>
      </c>
      <c r="BM59" s="2">
        <v>8.4931346160000001E-5</v>
      </c>
      <c r="BN59" s="2">
        <v>1.2969697801555526E-2</v>
      </c>
      <c r="BO59" s="2">
        <v>8.4931342456766697E-5</v>
      </c>
      <c r="BP59" s="2">
        <v>51.768775840405027</v>
      </c>
      <c r="BQ59" s="2">
        <v>80.915108224518775</v>
      </c>
      <c r="BR59" s="2">
        <v>0.12980330905343448</v>
      </c>
      <c r="BS59" s="2">
        <v>2.3561358320709269</v>
      </c>
      <c r="BT59" s="2">
        <v>5.8577499162142214E-2</v>
      </c>
      <c r="BU59" s="2">
        <v>0.48674831987061362</v>
      </c>
      <c r="BV59" s="2">
        <v>497635.71087253018</v>
      </c>
      <c r="BW59" s="2">
        <v>378.78267011109335</v>
      </c>
      <c r="BX59" s="2">
        <v>6.5252375235110369</v>
      </c>
      <c r="BY59" s="2">
        <v>0.60612333900000004</v>
      </c>
      <c r="BZ59" s="2">
        <v>6.62615614</v>
      </c>
      <c r="CA59" s="2">
        <v>0.60628966390214833</v>
      </c>
      <c r="CB59" s="2">
        <v>6.626156559540469</v>
      </c>
      <c r="CC59" s="2">
        <v>534.87141170400002</v>
      </c>
      <c r="CD59" s="2">
        <v>129.02179478479999</v>
      </c>
      <c r="CE59" s="2">
        <v>536.01488916993185</v>
      </c>
      <c r="CF59" s="2">
        <v>129.02189519926915</v>
      </c>
      <c r="CG59" s="2">
        <v>8.23477963248E-4</v>
      </c>
      <c r="CH59" s="2">
        <v>8.2347925846129046E-4</v>
      </c>
      <c r="CI59" s="2">
        <v>3.0096858961303463E-5</v>
      </c>
      <c r="CJ59" s="2">
        <v>3.0107188317290217E-5</v>
      </c>
      <c r="CK59" s="2">
        <v>4.4417005665918863</v>
      </c>
      <c r="CL59" s="2">
        <v>0.61038305634499945</v>
      </c>
      <c r="CM59" s="2">
        <v>57.297492753153747</v>
      </c>
      <c r="CN59" s="2">
        <v>8794.1462267066963</v>
      </c>
      <c r="CO59" s="2">
        <v>423.46616051063756</v>
      </c>
      <c r="CP59" s="2">
        <v>421.62463553636724</v>
      </c>
      <c r="CQ59" s="2">
        <v>-236861.29239500812</v>
      </c>
      <c r="CR59" s="2">
        <v>-271449.31703160703</v>
      </c>
      <c r="CS59" s="2">
        <v>1.0122106349115119</v>
      </c>
      <c r="CT59" s="2">
        <v>-38703.00886588257</v>
      </c>
      <c r="CU59" s="2">
        <v>-237488.22501875402</v>
      </c>
      <c r="CV59" s="2">
        <v>-62882.247951175283</v>
      </c>
      <c r="CW59" s="2">
        <v>-272705.29190381116</v>
      </c>
      <c r="CX59" s="2">
        <v>-110359.910428473</v>
      </c>
      <c r="CY59" s="2">
        <v>-118668.86233066845</v>
      </c>
      <c r="CZ59" s="2">
        <v>3.2787057059749202E-5</v>
      </c>
      <c r="DA59" s="2">
        <v>-0.4354948860064658</v>
      </c>
      <c r="DB59" s="2">
        <v>9.9671295313220734E-2</v>
      </c>
      <c r="DC59" s="2">
        <v>-109434.13507157844</v>
      </c>
      <c r="DD59" s="2">
        <v>3.3482989242007925E-2</v>
      </c>
      <c r="DE59" s="2">
        <v>5.362816331010269E-3</v>
      </c>
      <c r="DF59" s="2">
        <v>195.87417101665</v>
      </c>
    </row>
    <row r="60" spans="1:110" ht="15" thickBot="1" x14ac:dyDescent="0.35">
      <c r="A60" s="93" t="s">
        <v>298</v>
      </c>
      <c r="B60" s="93">
        <v>20</v>
      </c>
      <c r="C60" s="93">
        <v>5.7305999999999999</v>
      </c>
      <c r="D60" s="93">
        <v>5.4455999999999998</v>
      </c>
      <c r="E60" s="94" t="s">
        <v>332</v>
      </c>
      <c r="F60" s="94" t="s">
        <v>332</v>
      </c>
      <c r="G60" s="93">
        <v>24.988785199999999</v>
      </c>
      <c r="H60" s="93">
        <v>49.881199100000003</v>
      </c>
      <c r="I60" s="93">
        <v>25.0086847</v>
      </c>
      <c r="J60" s="93">
        <v>49.881199100000003</v>
      </c>
      <c r="K60" s="93">
        <v>19.218223699999999</v>
      </c>
      <c r="L60" s="94" t="s">
        <v>332</v>
      </c>
      <c r="M60" s="94" t="s">
        <v>332</v>
      </c>
      <c r="N60" s="93">
        <v>1.2229684899999999E-2</v>
      </c>
      <c r="O60" s="93">
        <v>8.6122287949999994E-3</v>
      </c>
      <c r="P60" s="93">
        <v>1.37153819E-2</v>
      </c>
      <c r="Q60" s="93">
        <v>2.1882079599999998E-3</v>
      </c>
      <c r="R60" s="93">
        <v>2.5065120799999999E-3</v>
      </c>
      <c r="S60" s="93">
        <v>2.5065120799999999E-3</v>
      </c>
      <c r="T60" s="93">
        <v>4.4614341374735904</v>
      </c>
      <c r="U60" s="93">
        <v>0.61106298364334366</v>
      </c>
      <c r="V60" s="93">
        <v>-0.18059294200000001</v>
      </c>
      <c r="W60" s="93">
        <v>0.22039196999999999</v>
      </c>
      <c r="X60" s="93">
        <v>3.9799027999999986E-2</v>
      </c>
      <c r="Y60" s="93">
        <v>-0.18093570033495462</v>
      </c>
      <c r="Z60" s="93">
        <v>0.9994389949386191</v>
      </c>
      <c r="AA60" s="93">
        <v>3.4275833495461111E-4</v>
      </c>
      <c r="AB60" s="93">
        <v>-0.18069269874445426</v>
      </c>
      <c r="AC60" s="93">
        <v>1.004816271982939</v>
      </c>
      <c r="AD60" s="93">
        <v>9.9756744454258207E-5</v>
      </c>
      <c r="AE60" s="94" t="s">
        <v>332</v>
      </c>
      <c r="AF60" s="94" t="s">
        <v>332</v>
      </c>
      <c r="AG60" s="93">
        <v>196.93396300000001</v>
      </c>
      <c r="AH60" s="93">
        <v>197.06351549999999</v>
      </c>
      <c r="AI60" s="93">
        <v>196.761</v>
      </c>
      <c r="AJ60" s="93">
        <v>196.73921899999999</v>
      </c>
      <c r="AK60" s="93">
        <v>196.73921899999999</v>
      </c>
      <c r="AL60" s="93">
        <v>57.628863360000004</v>
      </c>
      <c r="AM60" s="93">
        <v>8852.1427800000001</v>
      </c>
      <c r="AN60" s="93">
        <v>-45037.412400000001</v>
      </c>
      <c r="AO60" s="93">
        <v>191.56088800000001</v>
      </c>
      <c r="AP60" s="93">
        <v>-45228.973299999998</v>
      </c>
      <c r="AQ60" s="93">
        <v>3705.4568800000002</v>
      </c>
      <c r="AR60" s="93">
        <v>-48742.869299999998</v>
      </c>
      <c r="AS60" s="94" t="s">
        <v>332</v>
      </c>
      <c r="AT60" s="94" t="s">
        <v>332</v>
      </c>
      <c r="AU60" s="93">
        <v>-235040.80100000001</v>
      </c>
      <c r="AV60" s="93">
        <v>-272105.02</v>
      </c>
      <c r="AW60" s="94" t="s">
        <v>332</v>
      </c>
      <c r="AX60" s="94" t="s">
        <v>332</v>
      </c>
      <c r="AY60" s="93">
        <v>14.711542700000001</v>
      </c>
      <c r="BH60" s="2">
        <v>0.41375346800000001</v>
      </c>
      <c r="BI60" s="2">
        <v>48.107464100000001</v>
      </c>
      <c r="BJ60" s="2">
        <v>0.4137534753319918</v>
      </c>
      <c r="BK60" s="2">
        <v>48.107464484811644</v>
      </c>
      <c r="BL60" s="2">
        <v>1.2995424828E-2</v>
      </c>
      <c r="BM60" s="2">
        <v>8.5231799279999998E-5</v>
      </c>
      <c r="BN60" s="2">
        <v>1.2995424527989992E-2</v>
      </c>
      <c r="BO60" s="2">
        <v>8.5231795948141934E-5</v>
      </c>
      <c r="BP60" s="2">
        <v>52.529015692419321</v>
      </c>
      <c r="BQ60" s="2">
        <v>80.813944465061425</v>
      </c>
      <c r="BR60" s="2">
        <v>0.12941014885488156</v>
      </c>
      <c r="BS60" s="2">
        <v>2.3833944626104486</v>
      </c>
      <c r="BT60" s="2">
        <v>5.8604002478659711E-2</v>
      </c>
      <c r="BU60" s="2">
        <v>0.48792371101089932</v>
      </c>
      <c r="BV60" s="2">
        <v>496841.90665777732</v>
      </c>
      <c r="BW60" s="2">
        <v>380.04466236286095</v>
      </c>
      <c r="BX60" s="2">
        <v>6.5194334723856828</v>
      </c>
      <c r="BY60" s="2">
        <v>0.60523413000000004</v>
      </c>
      <c r="BZ60" s="2">
        <v>6.6062693699999997</v>
      </c>
      <c r="CA60" s="2">
        <v>0.60528320890737863</v>
      </c>
      <c r="CB60" s="2">
        <v>6.6062697754521018</v>
      </c>
      <c r="CC60" s="2">
        <v>537.16112931999999</v>
      </c>
      <c r="CD60" s="2">
        <v>128.83929794079998</v>
      </c>
      <c r="CE60" s="2">
        <v>537.62853771695939</v>
      </c>
      <c r="CF60" s="2">
        <v>128.83939810102081</v>
      </c>
      <c r="CG60" s="2">
        <v>8.2488150442399993E-4</v>
      </c>
      <c r="CH60" s="2">
        <v>8.2488280170018875E-4</v>
      </c>
      <c r="CI60" s="2">
        <v>3.0043341904276989E-5</v>
      </c>
      <c r="CJ60" s="2">
        <v>3.0053652811697039E-5</v>
      </c>
      <c r="CK60" s="2">
        <v>4.4614377651006878</v>
      </c>
      <c r="CL60" s="2">
        <v>0.61106338475865773</v>
      </c>
      <c r="CM60" s="2">
        <v>57.628907776906402</v>
      </c>
      <c r="CN60" s="2">
        <v>8852.1488860113295</v>
      </c>
      <c r="CO60" s="2">
        <v>423.98791240037252</v>
      </c>
      <c r="CP60" s="2">
        <v>422.1504653901444</v>
      </c>
      <c r="CQ60" s="2">
        <v>-239309.19236736515</v>
      </c>
      <c r="CR60" s="2">
        <v>-272135.60070015176</v>
      </c>
      <c r="CS60" s="2">
        <v>1.0050997428912058</v>
      </c>
      <c r="CT60" s="2">
        <v>-38532.713584616686</v>
      </c>
      <c r="CU60" s="2">
        <v>-237466.82847874289</v>
      </c>
      <c r="CV60" s="2">
        <v>-62806.685223256223</v>
      </c>
      <c r="CW60" s="2">
        <v>-272630.94716523029</v>
      </c>
      <c r="CX60" s="2">
        <v>-45377.046028592951</v>
      </c>
      <c r="CY60" s="2">
        <v>-48743.227466975251</v>
      </c>
      <c r="CZ60" s="2">
        <v>3.2959286628733153E-5</v>
      </c>
      <c r="DA60" s="2">
        <v>-0.17989527147329903</v>
      </c>
      <c r="DB60" s="2">
        <v>3.9882916693609265E-2</v>
      </c>
      <c r="DC60" s="2">
        <v>-44924.622212681214</v>
      </c>
      <c r="DD60" s="2">
        <v>1.3714986966954121E-2</v>
      </c>
      <c r="DE60" s="2">
        <v>2.1881462610659195E-3</v>
      </c>
      <c r="DF60" s="2">
        <v>196.76103370526735</v>
      </c>
    </row>
    <row r="61" spans="1:110" ht="15" thickBot="1" x14ac:dyDescent="0.35">
      <c r="A61" s="93" t="s">
        <v>298</v>
      </c>
      <c r="B61" s="93">
        <v>21</v>
      </c>
      <c r="C61" s="93">
        <v>5.4455999999999998</v>
      </c>
      <c r="D61" s="93">
        <v>5.1605999999999996</v>
      </c>
      <c r="E61" s="94" t="s">
        <v>332</v>
      </c>
      <c r="F61" s="94" t="s">
        <v>332</v>
      </c>
      <c r="G61" s="93">
        <v>25.028584200000001</v>
      </c>
      <c r="H61" s="93">
        <v>49.897336899999999</v>
      </c>
      <c r="I61" s="93">
        <v>25.036653100000002</v>
      </c>
      <c r="J61" s="93">
        <v>49.897336899999999</v>
      </c>
      <c r="K61" s="93">
        <v>19.227970299999999</v>
      </c>
      <c r="L61" s="94" t="s">
        <v>332</v>
      </c>
      <c r="M61" s="94" t="s">
        <v>332</v>
      </c>
      <c r="N61" s="93">
        <v>4.9947726899999996E-3</v>
      </c>
      <c r="O61" s="93">
        <v>3.5158011549999996E-3</v>
      </c>
      <c r="P61" s="93">
        <v>5.5994648900000001E-3</v>
      </c>
      <c r="Q61" s="93">
        <v>8.92106987E-4</v>
      </c>
      <c r="R61" s="93">
        <v>1.0226508900000001E-3</v>
      </c>
      <c r="S61" s="93">
        <v>1.0226508900000001E-3</v>
      </c>
      <c r="T61" s="93">
        <v>4.469371315104584</v>
      </c>
      <c r="U61" s="93">
        <v>0.61130921809935312</v>
      </c>
      <c r="V61" s="93">
        <v>-7.4000279700000005E-2</v>
      </c>
      <c r="W61" s="93">
        <v>9.0138093000000002E-2</v>
      </c>
      <c r="X61" s="93">
        <v>1.6137813299999998E-2</v>
      </c>
      <c r="Y61" s="93">
        <v>-7.4057017042639325E-2</v>
      </c>
      <c r="Z61" s="93">
        <v>0.99977265753443756</v>
      </c>
      <c r="AA61" s="93">
        <v>5.6737342639314351E-5</v>
      </c>
      <c r="AB61" s="93">
        <v>-7.4016783049133908E-2</v>
      </c>
      <c r="AC61" s="93">
        <v>1.001980683839897</v>
      </c>
      <c r="AD61" s="93">
        <v>1.6503349133898835E-5</v>
      </c>
      <c r="AE61" s="94" t="s">
        <v>332</v>
      </c>
      <c r="AF61" s="94" t="s">
        <v>332</v>
      </c>
      <c r="AG61" s="93">
        <v>197.19306800000001</v>
      </c>
      <c r="AH61" s="93">
        <v>197.24560450000001</v>
      </c>
      <c r="AI61" s="93">
        <v>197.121779</v>
      </c>
      <c r="AJ61" s="93">
        <v>197.112953</v>
      </c>
      <c r="AK61" s="93">
        <v>197.112953</v>
      </c>
      <c r="AL61" s="93">
        <v>57.776501160000002</v>
      </c>
      <c r="AM61" s="93">
        <v>8876.2057559999994</v>
      </c>
      <c r="AN61" s="93">
        <v>-18419.892500000002</v>
      </c>
      <c r="AO61" s="93">
        <v>79.197058699999999</v>
      </c>
      <c r="AP61" s="93">
        <v>-18499.089599999999</v>
      </c>
      <c r="AQ61" s="93">
        <v>1506.2843800000001</v>
      </c>
      <c r="AR61" s="93">
        <v>-19926.176899999999</v>
      </c>
      <c r="AS61" s="94" t="s">
        <v>332</v>
      </c>
      <c r="AT61" s="94" t="s">
        <v>332</v>
      </c>
      <c r="AU61" s="93">
        <v>-236466.49100000001</v>
      </c>
      <c r="AV61" s="93">
        <v>-272386.17099999997</v>
      </c>
      <c r="AW61" s="94" t="s">
        <v>332</v>
      </c>
      <c r="AX61" s="94" t="s">
        <v>332</v>
      </c>
      <c r="AY61" s="93">
        <v>14.7117702</v>
      </c>
      <c r="BA61" s="11" t="s">
        <v>119</v>
      </c>
      <c r="BB61" s="11" t="s">
        <v>317</v>
      </c>
      <c r="BC61" s="2">
        <f>V37-V36</f>
        <v>4.6827000000000396E-3</v>
      </c>
      <c r="BH61" s="2">
        <v>0.41367325799999999</v>
      </c>
      <c r="BI61" s="2">
        <v>48.141528600000001</v>
      </c>
      <c r="BJ61" s="2">
        <v>0.41367326524151249</v>
      </c>
      <c r="BK61" s="2">
        <v>48.141528977774058</v>
      </c>
      <c r="BL61" s="2">
        <v>1.300565826E-2</v>
      </c>
      <c r="BM61" s="2">
        <v>8.5351976639999995E-5</v>
      </c>
      <c r="BN61" s="2">
        <v>1.300565794581764E-2</v>
      </c>
      <c r="BO61" s="2">
        <v>8.5351973065470692E-5</v>
      </c>
      <c r="BP61" s="2">
        <v>52.878478444241608</v>
      </c>
      <c r="BQ61" s="2">
        <v>80.772339720119717</v>
      </c>
      <c r="BR61" s="2">
        <v>0.12924724968914542</v>
      </c>
      <c r="BS61" s="2">
        <v>2.3948148340333995</v>
      </c>
      <c r="BT61" s="2">
        <v>5.8614149589760044E-2</v>
      </c>
      <c r="BU61" s="2">
        <v>0.48842019819569565</v>
      </c>
      <c r="BV61" s="2">
        <v>496517.71790845977</v>
      </c>
      <c r="BW61" s="2">
        <v>380.54345636961762</v>
      </c>
      <c r="BX61" s="2">
        <v>6.5169280879122446</v>
      </c>
      <c r="BY61" s="2">
        <v>0.60484334399999995</v>
      </c>
      <c r="BZ61" s="2">
        <v>6.5984723799999996</v>
      </c>
      <c r="CA61" s="2">
        <v>0.60486038038221657</v>
      </c>
      <c r="CB61" s="2">
        <v>6.5984728125768655</v>
      </c>
      <c r="CC61" s="2">
        <v>538.09569086399995</v>
      </c>
      <c r="CD61" s="2">
        <v>128.76041545199999</v>
      </c>
      <c r="CE61" s="2">
        <v>538.28659691686403</v>
      </c>
      <c r="CF61" s="2">
        <v>128.7605152085433</v>
      </c>
      <c r="CG61" s="2">
        <v>8.2543678614399997E-4</v>
      </c>
      <c r="CH61" s="2">
        <v>8.2543807817136105E-4</v>
      </c>
      <c r="CI61" s="2">
        <v>3.0020255346232179E-5</v>
      </c>
      <c r="CJ61" s="2">
        <v>3.0030558324263167E-5</v>
      </c>
      <c r="CK61" s="2">
        <v>4.4693749000110197</v>
      </c>
      <c r="CL61" s="2">
        <v>0.61130964436939617</v>
      </c>
      <c r="CM61" s="2">
        <v>57.776546034764671</v>
      </c>
      <c r="CN61" s="2">
        <v>8876.2122384959439</v>
      </c>
      <c r="CO61" s="2">
        <v>424.20293958766666</v>
      </c>
      <c r="CP61" s="2">
        <v>422.36717514016857</v>
      </c>
      <c r="CQ61" s="2">
        <v>-240314.39352781291</v>
      </c>
      <c r="CR61" s="2">
        <v>-272416.73102537182</v>
      </c>
      <c r="CS61" s="2">
        <v>1.0020992094321726</v>
      </c>
      <c r="CT61" s="2">
        <v>-38455.552293347515</v>
      </c>
      <c r="CU61" s="2">
        <v>-237457.67098351213</v>
      </c>
      <c r="CV61" s="2">
        <v>-62776.246584313187</v>
      </c>
      <c r="CW61" s="2">
        <v>-272600.74882314133</v>
      </c>
      <c r="CX61" s="2">
        <v>-18558.260004949527</v>
      </c>
      <c r="CY61" s="2">
        <v>-19926.25184353461</v>
      </c>
      <c r="CZ61" s="2">
        <v>3.3027676710643224E-5</v>
      </c>
      <c r="DA61" s="2">
        <v>-7.3694213401444095E-2</v>
      </c>
      <c r="DB61" s="2">
        <v>1.6156583624587256E-2</v>
      </c>
      <c r="DC61" s="2">
        <v>-18364.859825463729</v>
      </c>
      <c r="DD61" s="2">
        <v>5.5994004111027795E-3</v>
      </c>
      <c r="DE61" s="2">
        <v>8.9209714847731205E-4</v>
      </c>
      <c r="DF61" s="2">
        <v>197.1217934855658</v>
      </c>
    </row>
    <row r="62" spans="1:110" x14ac:dyDescent="0.3">
      <c r="A62" s="93" t="s">
        <v>298</v>
      </c>
      <c r="B62" s="93">
        <v>22</v>
      </c>
      <c r="C62" s="93">
        <v>5.1605999999999996</v>
      </c>
      <c r="D62" s="93">
        <v>4.8755999999999897</v>
      </c>
      <c r="E62" s="94" t="s">
        <v>332</v>
      </c>
      <c r="F62" s="94" t="s">
        <v>332</v>
      </c>
      <c r="G62" s="93">
        <v>25.044722</v>
      </c>
      <c r="H62" s="93">
        <v>49.903936600000002</v>
      </c>
      <c r="I62" s="93">
        <v>25.048021849999998</v>
      </c>
      <c r="J62" s="93">
        <v>49.903936600000002</v>
      </c>
      <c r="K62" s="93">
        <v>19.231958599999999</v>
      </c>
      <c r="L62" s="94" t="s">
        <v>332</v>
      </c>
      <c r="M62" s="94" t="s">
        <v>332</v>
      </c>
      <c r="N62" s="93">
        <v>2.0368296200000001E-3</v>
      </c>
      <c r="O62" s="93">
        <v>1.4333359175E-3</v>
      </c>
      <c r="P62" s="93">
        <v>2.2831200700000002E-3</v>
      </c>
      <c r="Q62" s="93">
        <v>3.6355131099999999E-4</v>
      </c>
      <c r="R62" s="93">
        <v>4.1688823100000002E-4</v>
      </c>
      <c r="S62" s="93">
        <v>4.1688823100000002E-4</v>
      </c>
      <c r="T62" s="93">
        <v>4.4725593628349678</v>
      </c>
      <c r="U62" s="93">
        <v>0.61140657107505336</v>
      </c>
      <c r="V62" s="93">
        <v>-3.0223194299999999E-2</v>
      </c>
      <c r="W62" s="93">
        <v>3.6822908000000001E-2</v>
      </c>
      <c r="X62" s="93">
        <v>6.5997137000000025E-3</v>
      </c>
      <c r="Y62" s="93">
        <v>-3.0232653906691425E-2</v>
      </c>
      <c r="Z62" s="93">
        <v>0.99990644657294914</v>
      </c>
      <c r="AA62" s="93">
        <v>9.4596066914268231E-6</v>
      </c>
      <c r="AB62" s="93">
        <v>-3.0225945642969498E-2</v>
      </c>
      <c r="AC62" s="93">
        <v>1.0008106966832522</v>
      </c>
      <c r="AD62" s="93">
        <v>2.7513429694994658E-6</v>
      </c>
      <c r="AE62" s="94" t="s">
        <v>332</v>
      </c>
      <c r="AF62" s="94" t="s">
        <v>332</v>
      </c>
      <c r="AG62" s="93">
        <v>197.29814099999999</v>
      </c>
      <c r="AH62" s="93">
        <v>197.319683</v>
      </c>
      <c r="AI62" s="93">
        <v>197.26902999999999</v>
      </c>
      <c r="AJ62" s="93">
        <v>197.265434</v>
      </c>
      <c r="AK62" s="93">
        <v>197.265434</v>
      </c>
      <c r="AL62" s="93">
        <v>57.839131079999994</v>
      </c>
      <c r="AM62" s="93">
        <v>8886.1009680000006</v>
      </c>
      <c r="AN62" s="93">
        <v>-7526.0113199999996</v>
      </c>
      <c r="AO62" s="93">
        <v>32.381886000000002</v>
      </c>
      <c r="AP62" s="93">
        <v>-7558.3932000000004</v>
      </c>
      <c r="AQ62" s="93">
        <v>614.54458899999997</v>
      </c>
      <c r="AR62" s="93">
        <v>-8140.55591</v>
      </c>
      <c r="AS62" s="94" t="s">
        <v>332</v>
      </c>
      <c r="AT62" s="94" t="s">
        <v>332</v>
      </c>
      <c r="AU62" s="93">
        <v>-237049.601</v>
      </c>
      <c r="AV62" s="93">
        <v>-272500.95799999998</v>
      </c>
      <c r="AW62" s="94" t="s">
        <v>332</v>
      </c>
      <c r="AX62" s="94" t="s">
        <v>332</v>
      </c>
      <c r="AY62" s="93">
        <v>14.711997800000001</v>
      </c>
      <c r="BH62" s="2">
        <v>0.41364582700000002</v>
      </c>
      <c r="BI62" s="2">
        <v>48.155556699999998</v>
      </c>
      <c r="BJ62" s="2">
        <v>0.41364583540482708</v>
      </c>
      <c r="BK62" s="2">
        <v>48.155557099161172</v>
      </c>
      <c r="BL62" s="2">
        <v>1.300970322E-2</v>
      </c>
      <c r="BM62" s="2">
        <v>8.5400773920000001E-5</v>
      </c>
      <c r="BN62" s="2">
        <v>1.3009702854690891E-2</v>
      </c>
      <c r="BO62" s="2">
        <v>8.5400769938839859E-5</v>
      </c>
      <c r="BP62" s="2">
        <v>53.02840827497559</v>
      </c>
      <c r="BQ62" s="2">
        <v>80.755352366621437</v>
      </c>
      <c r="BR62" s="2">
        <v>0.12918057734961449</v>
      </c>
      <c r="BS62" s="2">
        <v>2.3995215491374879</v>
      </c>
      <c r="BT62" s="2">
        <v>5.8618214956716777E-2</v>
      </c>
      <c r="BU62" s="2">
        <v>0.48862463052150984</v>
      </c>
      <c r="BV62" s="2">
        <v>496384.54462761874</v>
      </c>
      <c r="BW62" s="2">
        <v>380.74150136004187</v>
      </c>
      <c r="BX62" s="2">
        <v>6.515891365747609</v>
      </c>
      <c r="BY62" s="2">
        <v>0.60467848499999999</v>
      </c>
      <c r="BZ62" s="2">
        <v>6.59532206</v>
      </c>
      <c r="CA62" s="2">
        <v>0.60468551588534269</v>
      </c>
      <c r="CB62" s="2">
        <v>6.5953225120444934</v>
      </c>
      <c r="CC62" s="2">
        <v>538.476726504</v>
      </c>
      <c r="CD62" s="2">
        <v>128.7278303352</v>
      </c>
      <c r="CE62" s="2">
        <v>538.55498297523536</v>
      </c>
      <c r="CF62" s="2">
        <v>128.72792986005123</v>
      </c>
      <c r="CG62" s="2">
        <v>8.2566341996000007E-4</v>
      </c>
      <c r="CH62" s="2">
        <v>8.2566471327967105E-4</v>
      </c>
      <c r="CI62" s="2">
        <v>3.0010704938900204E-5</v>
      </c>
      <c r="CJ62" s="2">
        <v>3.0021004476608933E-5</v>
      </c>
      <c r="CK62" s="2">
        <v>4.4725629325717513</v>
      </c>
      <c r="CL62" s="2">
        <v>0.61140701403721387</v>
      </c>
      <c r="CM62" s="2">
        <v>57.839177078860352</v>
      </c>
      <c r="CN62" s="2">
        <v>8886.1076779266714</v>
      </c>
      <c r="CO62" s="2">
        <v>424.29092852031431</v>
      </c>
      <c r="CP62" s="2">
        <v>422.4558510449599</v>
      </c>
      <c r="CQ62" s="2">
        <v>-240725.23640657176</v>
      </c>
      <c r="CR62" s="2">
        <v>-272531.50992737344</v>
      </c>
      <c r="CS62" s="2">
        <v>1.0008588630659316</v>
      </c>
      <c r="CT62" s="2">
        <v>-38422.642890097777</v>
      </c>
      <c r="CU62" s="2">
        <v>-237453.84970642478</v>
      </c>
      <c r="CV62" s="2">
        <v>-62763.859489898292</v>
      </c>
      <c r="CW62" s="2">
        <v>-272588.43233576033</v>
      </c>
      <c r="CX62" s="2">
        <v>-7582.4862603985694</v>
      </c>
      <c r="CY62" s="2">
        <v>-8140.5744453828338</v>
      </c>
      <c r="CZ62" s="2">
        <v>3.305505515393814E-5</v>
      </c>
      <c r="DA62" s="2">
        <v>-3.0094828881233261E-2</v>
      </c>
      <c r="DB62" s="2">
        <v>6.6228654265953063E-3</v>
      </c>
      <c r="DC62" s="2">
        <v>-7506.3455147896821</v>
      </c>
      <c r="DD62" s="2">
        <v>2.28310902084103E-3</v>
      </c>
      <c r="DE62" s="2">
        <v>3.6354966889633986E-4</v>
      </c>
      <c r="DF62" s="2">
        <v>197.2690400936186</v>
      </c>
    </row>
    <row r="63" spans="1:110" x14ac:dyDescent="0.3">
      <c r="A63" s="93" t="s">
        <v>298</v>
      </c>
      <c r="B63" s="93">
        <v>23</v>
      </c>
      <c r="C63" s="93">
        <v>4.8755999999999897</v>
      </c>
      <c r="D63" s="93">
        <v>4.5906000000000002</v>
      </c>
      <c r="E63" s="94" t="s">
        <v>332</v>
      </c>
      <c r="F63" s="94" t="s">
        <v>332</v>
      </c>
      <c r="G63" s="93">
        <v>25.051321699999999</v>
      </c>
      <c r="H63" s="93">
        <v>49.906668500000002</v>
      </c>
      <c r="I63" s="93">
        <v>25.052687649999999</v>
      </c>
      <c r="J63" s="93">
        <v>49.906668500000002</v>
      </c>
      <c r="K63" s="93">
        <v>19.233586599999999</v>
      </c>
      <c r="L63" s="94" t="s">
        <v>332</v>
      </c>
      <c r="M63" s="94" t="s">
        <v>332</v>
      </c>
      <c r="N63" s="93">
        <v>8.2984221500000002E-4</v>
      </c>
      <c r="O63" s="93">
        <v>5.8377100650000005E-4</v>
      </c>
      <c r="P63" s="93">
        <v>9.3019027899999998E-4</v>
      </c>
      <c r="Q63" s="93">
        <v>1.4808715500000001E-4</v>
      </c>
      <c r="R63" s="93">
        <v>1.6984638299999999E-4</v>
      </c>
      <c r="S63" s="93">
        <v>1.6984638299999999E-4</v>
      </c>
      <c r="T63" s="93">
        <v>4.4738258699764106</v>
      </c>
      <c r="U63" s="93">
        <v>0.61144807103903698</v>
      </c>
      <c r="V63" s="93">
        <v>-1.2327897399999999E-2</v>
      </c>
      <c r="W63" s="93">
        <v>1.5059794200000001E-2</v>
      </c>
      <c r="X63" s="93">
        <v>2.7318968000000013E-3</v>
      </c>
      <c r="Y63" s="93">
        <v>-1.232949220214459E-2</v>
      </c>
      <c r="Z63" s="93">
        <v>0.99996027042056079</v>
      </c>
      <c r="AA63" s="93">
        <v>1.5948021445901301E-6</v>
      </c>
      <c r="AB63" s="93">
        <v>-1.2328361402790209E-2</v>
      </c>
      <c r="AC63" s="93">
        <v>1.0003317261554017</v>
      </c>
      <c r="AD63" s="93">
        <v>4.6400279020927456E-7</v>
      </c>
      <c r="AE63" s="94" t="s">
        <v>332</v>
      </c>
      <c r="AF63" s="94" t="s">
        <v>332</v>
      </c>
      <c r="AG63" s="93">
        <v>197.34122500000001</v>
      </c>
      <c r="AH63" s="93">
        <v>197.35020600000001</v>
      </c>
      <c r="AI63" s="93">
        <v>197.32943700000001</v>
      </c>
      <c r="AJ63" s="93">
        <v>197.32796300000001</v>
      </c>
      <c r="AK63" s="93">
        <v>197.32796300000001</v>
      </c>
      <c r="AL63" s="93">
        <v>57.865223520000001</v>
      </c>
      <c r="AM63" s="93">
        <v>8890.1650439999994</v>
      </c>
      <c r="AN63" s="93">
        <v>-3079.34683</v>
      </c>
      <c r="AO63" s="93">
        <v>13.1191938</v>
      </c>
      <c r="AP63" s="93">
        <v>-3092.4660199999998</v>
      </c>
      <c r="AQ63" s="93">
        <v>252.01357899999999</v>
      </c>
      <c r="AR63" s="93">
        <v>-3331.3604099999998</v>
      </c>
      <c r="AS63" s="94" t="s">
        <v>332</v>
      </c>
      <c r="AT63" s="94" t="s">
        <v>332</v>
      </c>
      <c r="AU63" s="93">
        <v>-237287.57500000001</v>
      </c>
      <c r="AV63" s="93">
        <v>-272547.74400000001</v>
      </c>
      <c r="AW63" s="94" t="s">
        <v>332</v>
      </c>
      <c r="AX63" s="94" t="s">
        <v>332</v>
      </c>
      <c r="AY63" s="93">
        <v>14.712225399999999</v>
      </c>
      <c r="BH63" s="2">
        <v>0.413638587</v>
      </c>
      <c r="BI63" s="2">
        <v>48.161274900000002</v>
      </c>
      <c r="BJ63" s="2">
        <v>0.41363859656494645</v>
      </c>
      <c r="BK63" s="2">
        <v>48.161275369353262</v>
      </c>
      <c r="BL63" s="2">
        <v>1.3011251724E-2</v>
      </c>
      <c r="BM63" s="2">
        <v>8.5420846799999999E-5</v>
      </c>
      <c r="BN63" s="2">
        <v>1.3011251318482735E-2</v>
      </c>
      <c r="BO63" s="2">
        <v>8.5420842872421468E-5</v>
      </c>
      <c r="BP63" s="2">
        <v>53.090917762016907</v>
      </c>
      <c r="BQ63" s="2">
        <v>80.74845644527916</v>
      </c>
      <c r="BR63" s="2">
        <v>0.129153527561501</v>
      </c>
      <c r="BS63" s="2">
        <v>2.4014477136976513</v>
      </c>
      <c r="BT63" s="2">
        <v>5.8619909435023924E-2</v>
      </c>
      <c r="BU63" s="2">
        <v>0.48870742769662701</v>
      </c>
      <c r="BV63" s="2">
        <v>496329.07260984665</v>
      </c>
      <c r="BW63" s="2">
        <v>380.81908804389786</v>
      </c>
      <c r="BX63" s="2">
        <v>6.5154743811143154</v>
      </c>
      <c r="BY63" s="2">
        <v>0.60461003800000002</v>
      </c>
      <c r="BZ63" s="2">
        <v>6.5940174799999998</v>
      </c>
      <c r="CA63" s="2">
        <v>0.60461353246152683</v>
      </c>
      <c r="CB63" s="2">
        <v>6.5940179308531679</v>
      </c>
      <c r="CC63" s="2">
        <v>538.632377432</v>
      </c>
      <c r="CD63" s="2">
        <v>128.71480508720001</v>
      </c>
      <c r="CE63" s="2">
        <v>538.66474640803779</v>
      </c>
      <c r="CF63" s="2">
        <v>128.71490456201465</v>
      </c>
      <c r="CG63" s="2">
        <v>8.25759208168E-4</v>
      </c>
      <c r="CH63" s="2">
        <v>8.2576050134571769E-4</v>
      </c>
      <c r="CI63" s="2">
        <v>3.0006863798370672E-5</v>
      </c>
      <c r="CJ63" s="2">
        <v>3.0017162209669298E-5</v>
      </c>
      <c r="CK63" s="2">
        <v>4.4738294001557177</v>
      </c>
      <c r="CL63" s="2">
        <v>0.61144852099816083</v>
      </c>
      <c r="CM63" s="2">
        <v>57.865270385907863</v>
      </c>
      <c r="CN63" s="2">
        <v>8890.1718650615458</v>
      </c>
      <c r="CO63" s="2">
        <v>424.32684507185149</v>
      </c>
      <c r="CP63" s="2">
        <v>422.49204865078372</v>
      </c>
      <c r="CQ63" s="2">
        <v>-240892.85925974336</v>
      </c>
      <c r="CR63" s="2">
        <v>-272578.2921401459</v>
      </c>
      <c r="CS63" s="2">
        <v>1.0003504317762875</v>
      </c>
      <c r="CT63" s="2">
        <v>-38408.959621841626</v>
      </c>
      <c r="CU63" s="2">
        <v>-237452.27243028337</v>
      </c>
      <c r="CV63" s="2">
        <v>-62758.766961835798</v>
      </c>
      <c r="CW63" s="2">
        <v>-272583.38226030325</v>
      </c>
      <c r="CX63" s="2">
        <v>-3102.4806416635947</v>
      </c>
      <c r="CY63" s="2">
        <v>-3331.3659991240766</v>
      </c>
      <c r="CZ63" s="2">
        <v>3.3065987633959752E-5</v>
      </c>
      <c r="DA63" s="2">
        <v>-1.2274982094685983E-2</v>
      </c>
      <c r="DB63" s="2">
        <v>2.7609354558265245E-3</v>
      </c>
      <c r="DC63" s="2">
        <v>-3075.837529355219</v>
      </c>
      <c r="DD63" s="2">
        <v>9.3018821199066491E-4</v>
      </c>
      <c r="DE63" s="2">
        <v>1.480868556674565E-4</v>
      </c>
      <c r="DF63" s="2">
        <v>197.32944517569985</v>
      </c>
    </row>
    <row r="64" spans="1:110" x14ac:dyDescent="0.3">
      <c r="A64" s="93" t="s">
        <v>298</v>
      </c>
      <c r="B64" s="93">
        <v>24</v>
      </c>
      <c r="C64" s="93">
        <v>4.5906000000000002</v>
      </c>
      <c r="D64" s="93">
        <v>4.3056000000000001</v>
      </c>
      <c r="E64" s="94" t="s">
        <v>332</v>
      </c>
      <c r="F64" s="94" t="s">
        <v>332</v>
      </c>
      <c r="G64" s="93">
        <v>25.0540536</v>
      </c>
      <c r="H64" s="93">
        <v>49.907827400000002</v>
      </c>
      <c r="I64" s="93">
        <v>25.0546331</v>
      </c>
      <c r="J64" s="93">
        <v>49.907827400000002</v>
      </c>
      <c r="K64" s="93">
        <v>19.234250599999999</v>
      </c>
      <c r="L64" s="94" t="s">
        <v>332</v>
      </c>
      <c r="M64" s="94" t="s">
        <v>332</v>
      </c>
      <c r="N64" s="93">
        <v>3.3769979800000002E-4</v>
      </c>
      <c r="O64" s="93">
        <v>2.3739534900000001E-4</v>
      </c>
      <c r="P64" s="93">
        <v>3.7859149599999998E-4</v>
      </c>
      <c r="Q64" s="93">
        <v>6.0267195699999999E-5</v>
      </c>
      <c r="R64" s="93">
        <v>6.9138646599999998E-5</v>
      </c>
      <c r="S64" s="93">
        <v>6.9138646599999998E-5</v>
      </c>
      <c r="T64" s="93">
        <v>4.4743118380098519</v>
      </c>
      <c r="U64" s="93">
        <v>0.61146761933398119</v>
      </c>
      <c r="V64" s="93">
        <v>-5.0259076900000003E-3</v>
      </c>
      <c r="W64" s="93">
        <v>6.1848257800000001E-3</v>
      </c>
      <c r="X64" s="93">
        <v>1.1589180899999997E-3</v>
      </c>
      <c r="Y64" s="93">
        <v>-5.0261828117644384E-3</v>
      </c>
      <c r="Z64" s="93">
        <v>0.99998175477112217</v>
      </c>
      <c r="AA64" s="93">
        <v>2.7512176443796335E-7</v>
      </c>
      <c r="AB64" s="93">
        <v>-5.0259878160282632E-3</v>
      </c>
      <c r="AC64" s="93">
        <v>1.0001364636283041</v>
      </c>
      <c r="AD64" s="93">
        <v>8.0126028262856976E-8</v>
      </c>
      <c r="AE64" s="94" t="s">
        <v>332</v>
      </c>
      <c r="AF64" s="94" t="s">
        <v>332</v>
      </c>
      <c r="AG64" s="93">
        <v>197.35918699999999</v>
      </c>
      <c r="AH64" s="93">
        <v>197.36306200000001</v>
      </c>
      <c r="AI64" s="93">
        <v>197.35448199999999</v>
      </c>
      <c r="AJ64" s="93">
        <v>197.353872</v>
      </c>
      <c r="AK64" s="93">
        <v>197.353872</v>
      </c>
      <c r="AL64" s="93">
        <v>57.876094799999997</v>
      </c>
      <c r="AM64" s="93">
        <v>8891.8430399999997</v>
      </c>
      <c r="AN64" s="93">
        <v>-1266.0325</v>
      </c>
      <c r="AO64" s="93">
        <v>5.2376646300000003</v>
      </c>
      <c r="AP64" s="93">
        <v>-1271.27017</v>
      </c>
      <c r="AQ64" s="93">
        <v>104.425119</v>
      </c>
      <c r="AR64" s="93">
        <v>-1370.4576199999999</v>
      </c>
      <c r="AS64" s="94" t="s">
        <v>332</v>
      </c>
      <c r="AT64" s="94" t="s">
        <v>332</v>
      </c>
      <c r="AU64" s="93">
        <v>-237384.609</v>
      </c>
      <c r="AV64" s="93">
        <v>-272566.78200000001</v>
      </c>
      <c r="AW64" s="94" t="s">
        <v>332</v>
      </c>
      <c r="AX64" s="94" t="s">
        <v>332</v>
      </c>
      <c r="AY64" s="93">
        <v>14.712452900000001</v>
      </c>
      <c r="BH64" s="2">
        <v>0.41363934299999999</v>
      </c>
      <c r="BI64" s="2">
        <v>48.163582499999997</v>
      </c>
      <c r="BJ64" s="2">
        <v>0.41363934973097799</v>
      </c>
      <c r="BK64" s="2">
        <v>48.163582854324069</v>
      </c>
      <c r="BL64" s="2">
        <v>1.301178744E-2</v>
      </c>
      <c r="BM64" s="2">
        <v>8.5429275839999996E-5</v>
      </c>
      <c r="BN64" s="2">
        <v>1.3011787116200499E-2</v>
      </c>
      <c r="BO64" s="2">
        <v>8.5429272181621722E-5</v>
      </c>
      <c r="BP64" s="2">
        <v>53.116727186584001</v>
      </c>
      <c r="BQ64" s="2">
        <v>80.745683127363037</v>
      </c>
      <c r="BR64" s="2">
        <v>0.12914269395868652</v>
      </c>
      <c r="BS64" s="2">
        <v>2.4022332045640997</v>
      </c>
      <c r="BT64" s="2">
        <v>5.8620656441237547E-2</v>
      </c>
      <c r="BU64" s="2">
        <v>0.48874021448534327</v>
      </c>
      <c r="BV64" s="2">
        <v>496305.23566145229</v>
      </c>
      <c r="BW64" s="2">
        <v>380.8479668401518</v>
      </c>
      <c r="BX64" s="2">
        <v>6.5153135199381547</v>
      </c>
      <c r="BY64" s="2">
        <v>0.60458164599999997</v>
      </c>
      <c r="BZ64" s="2">
        <v>6.5934570299999997</v>
      </c>
      <c r="CA64" s="2">
        <v>0.60458379235895632</v>
      </c>
      <c r="CB64" s="2">
        <v>6.5934574394767669</v>
      </c>
      <c r="CC64" s="2">
        <v>538.69623885600004</v>
      </c>
      <c r="CD64" s="2">
        <v>128.70986719840002</v>
      </c>
      <c r="CE64" s="2">
        <v>538.7099108171725</v>
      </c>
      <c r="CF64" s="2">
        <v>128.70996706115866</v>
      </c>
      <c r="CG64" s="2">
        <v>8.2580220012799994E-4</v>
      </c>
      <c r="CH64" s="2">
        <v>8.2580349492243903E-4</v>
      </c>
      <c r="CI64" s="2">
        <v>3.000538212830957E-5</v>
      </c>
      <c r="CJ64" s="2">
        <v>3.0015680034733514E-5</v>
      </c>
      <c r="CK64" s="2">
        <v>4.4743153905220474</v>
      </c>
      <c r="CL64" s="2">
        <v>0.61146807522593671</v>
      </c>
      <c r="CM64" s="2">
        <v>57.876142025751271</v>
      </c>
      <c r="CN64" s="2">
        <v>8891.8499783290499</v>
      </c>
      <c r="CO64" s="2">
        <v>424.34149408301516</v>
      </c>
      <c r="CP64" s="2">
        <v>422.50681282983584</v>
      </c>
      <c r="CQ64" s="2">
        <v>-240961.19995671927</v>
      </c>
      <c r="CR64" s="2">
        <v>-272597.32962527644</v>
      </c>
      <c r="CS64" s="2">
        <v>1.0001427347038487</v>
      </c>
      <c r="CT64" s="2">
        <v>-38403.320925649547</v>
      </c>
      <c r="CU64" s="2">
        <v>-237451.62202979808</v>
      </c>
      <c r="CV64" s="2">
        <v>-62756.636569031136</v>
      </c>
      <c r="CW64" s="2">
        <v>-272581.28977718472</v>
      </c>
      <c r="CX64" s="2">
        <v>-1275.585367470951</v>
      </c>
      <c r="CY64" s="2">
        <v>-1370.4587258287536</v>
      </c>
      <c r="CZ64" s="2">
        <v>3.3070266320026897E-5</v>
      </c>
      <c r="DA64" s="2">
        <v>-5.0042448189795115E-3</v>
      </c>
      <c r="DB64" s="2">
        <v>1.1856987077679165E-3</v>
      </c>
      <c r="DC64" s="2">
        <v>-1268.1303776910654</v>
      </c>
      <c r="DD64" s="2">
        <v>3.7859102589901569E-4</v>
      </c>
      <c r="DE64" s="2">
        <v>6.0267127968155215E-5</v>
      </c>
      <c r="DF64" s="2">
        <v>197.3544890871965</v>
      </c>
    </row>
    <row r="65" spans="1:110" x14ac:dyDescent="0.3">
      <c r="A65" s="93" t="s">
        <v>298</v>
      </c>
      <c r="B65" s="93">
        <v>25</v>
      </c>
      <c r="C65" s="93">
        <v>4.3056000000000001</v>
      </c>
      <c r="D65" s="93">
        <v>4.0206</v>
      </c>
      <c r="E65" s="94" t="s">
        <v>332</v>
      </c>
      <c r="F65" s="94" t="s">
        <v>332</v>
      </c>
      <c r="G65" s="93">
        <v>25.055212600000001</v>
      </c>
      <c r="H65" s="93">
        <v>49.908345799999999</v>
      </c>
      <c r="I65" s="93">
        <v>25.055471750000002</v>
      </c>
      <c r="J65" s="93">
        <v>49.908345799999999</v>
      </c>
      <c r="K65" s="93">
        <v>19.2345215</v>
      </c>
      <c r="L65" s="94" t="s">
        <v>332</v>
      </c>
      <c r="M65" s="94" t="s">
        <v>332</v>
      </c>
      <c r="N65" s="93">
        <v>1.3709090000000001E-4</v>
      </c>
      <c r="O65" s="93">
        <v>9.6209265800000011E-5</v>
      </c>
      <c r="P65" s="93">
        <v>1.53755271E-4</v>
      </c>
      <c r="Q65" s="93">
        <v>2.4475249100000001E-5</v>
      </c>
      <c r="R65" s="93">
        <v>2.8091337400000001E-5</v>
      </c>
      <c r="S65" s="93">
        <v>2.8091337400000001E-5</v>
      </c>
      <c r="T65" s="93">
        <v>4.4744801493623747</v>
      </c>
      <c r="U65" s="93">
        <v>0.6114783530406529</v>
      </c>
      <c r="V65" s="93">
        <v>-2.04856751E-3</v>
      </c>
      <c r="W65" s="93">
        <v>2.56694125E-3</v>
      </c>
      <c r="X65" s="93">
        <v>5.1837374E-4</v>
      </c>
      <c r="Y65" s="93">
        <v>-2.0486173823569356E-3</v>
      </c>
      <c r="Z65" s="93">
        <v>0.99999007171339194</v>
      </c>
      <c r="AA65" s="93">
        <v>4.9872356935400095E-8</v>
      </c>
      <c r="AB65" s="93">
        <v>-2.0485820718116297E-3</v>
      </c>
      <c r="AC65" s="93">
        <v>1.0000572134457375</v>
      </c>
      <c r="AD65" s="93">
        <v>1.4561811629639876E-8</v>
      </c>
      <c r="AE65" s="94" t="s">
        <v>332</v>
      </c>
      <c r="AF65" s="94" t="s">
        <v>332</v>
      </c>
      <c r="AG65" s="93">
        <v>197.36693700000001</v>
      </c>
      <c r="AH65" s="93">
        <v>197.36873300000002</v>
      </c>
      <c r="AI65" s="93">
        <v>197.36512099999999</v>
      </c>
      <c r="AJ65" s="93">
        <v>197.36486199999999</v>
      </c>
      <c r="AK65" s="93">
        <v>197.36486199999999</v>
      </c>
      <c r="AL65" s="93">
        <v>57.88070604</v>
      </c>
      <c r="AM65" s="93">
        <v>8892.5470559999994</v>
      </c>
      <c r="AN65" s="93">
        <v>-526.83584699999994</v>
      </c>
      <c r="AO65" s="93">
        <v>2.0212461400000001</v>
      </c>
      <c r="AP65" s="93">
        <v>-528.85709299999996</v>
      </c>
      <c r="AQ65" s="93">
        <v>44.302784899999999</v>
      </c>
      <c r="AR65" s="93">
        <v>-571.13863200000003</v>
      </c>
      <c r="AS65" s="94" t="s">
        <v>332</v>
      </c>
      <c r="AT65" s="94" t="s">
        <v>332</v>
      </c>
      <c r="AU65" s="93">
        <v>-237424.15900000001</v>
      </c>
      <c r="AV65" s="93">
        <v>-272574.50699999998</v>
      </c>
      <c r="AW65" s="94" t="s">
        <v>332</v>
      </c>
      <c r="AX65" s="94" t="s">
        <v>332</v>
      </c>
      <c r="AY65" s="93">
        <v>14.712680499999999</v>
      </c>
      <c r="BH65" s="2">
        <v>0.41364331700000001</v>
      </c>
      <c r="BI65" s="2">
        <v>48.164496</v>
      </c>
      <c r="BJ65" s="2">
        <v>0.41364332369387119</v>
      </c>
      <c r="BK65" s="2">
        <v>48.164496371385198</v>
      </c>
      <c r="BL65" s="2">
        <v>1.3011911244E-2</v>
      </c>
      <c r="BM65" s="2">
        <v>8.5432969440000001E-5</v>
      </c>
      <c r="BN65" s="2">
        <v>1.3011910929696382E-2</v>
      </c>
      <c r="BO65" s="2">
        <v>8.5432965826171486E-5</v>
      </c>
      <c r="BP65" s="2">
        <v>53.1273974559615</v>
      </c>
      <c r="BQ65" s="2">
        <v>80.744591457040045</v>
      </c>
      <c r="BR65" s="2">
        <v>0.1291384808316515</v>
      </c>
      <c r="BS65" s="2">
        <v>2.4025525778295234</v>
      </c>
      <c r="BT65" s="2">
        <v>5.8621020582849362E-2</v>
      </c>
      <c r="BU65" s="2">
        <v>0.48875255028423165</v>
      </c>
      <c r="BV65" s="2">
        <v>496294.29006708937</v>
      </c>
      <c r="BW65" s="2">
        <v>380.85705589426988</v>
      </c>
      <c r="BX65" s="2">
        <v>6.5152576207924691</v>
      </c>
      <c r="BY65" s="2">
        <v>0.60456970600000004</v>
      </c>
      <c r="BZ65" s="2">
        <v>6.5931985099999997</v>
      </c>
      <c r="CA65" s="2">
        <v>0.60457132098987354</v>
      </c>
      <c r="CB65" s="2">
        <v>6.5931989406016358</v>
      </c>
      <c r="CC65" s="2">
        <v>538.72270179199995</v>
      </c>
      <c r="CD65" s="2">
        <v>128.70824454159998</v>
      </c>
      <c r="CE65" s="2">
        <v>538.72875404409558</v>
      </c>
      <c r="CF65" s="2">
        <v>128.70834417823156</v>
      </c>
      <c r="CG65" s="2">
        <v>8.2582376091999991E-4</v>
      </c>
      <c r="CH65" s="2">
        <v>8.2582505318929886E-4</v>
      </c>
      <c r="CI65" s="2">
        <v>3.0004867362525457E-5</v>
      </c>
      <c r="CJ65" s="2">
        <v>3.0015164988552459E-5</v>
      </c>
      <c r="CK65" s="2">
        <v>4.4744837048215365</v>
      </c>
      <c r="CL65" s="2">
        <v>0.61147881130969384</v>
      </c>
      <c r="CM65" s="2">
        <v>57.880753828236692</v>
      </c>
      <c r="CN65" s="2">
        <v>8892.5540291152793</v>
      </c>
      <c r="CO65" s="2">
        <v>424.34747061483529</v>
      </c>
      <c r="CP65" s="2">
        <v>422.5128337108589</v>
      </c>
      <c r="CQ65" s="2">
        <v>-240989.05290063642</v>
      </c>
      <c r="CR65" s="2">
        <v>-272605.05459441495</v>
      </c>
      <c r="CS65" s="2">
        <v>1.0000580078880319</v>
      </c>
      <c r="CT65" s="2">
        <v>-38400.996268819988</v>
      </c>
      <c r="CU65" s="2">
        <v>-237451.3514693506</v>
      </c>
      <c r="CV65" s="2">
        <v>-62755.712339579492</v>
      </c>
      <c r="CW65" s="2">
        <v>-272580.40211675514</v>
      </c>
      <c r="CX65" s="2">
        <v>-530.85663564698825</v>
      </c>
      <c r="CY65" s="2">
        <v>-571.13856476931744</v>
      </c>
      <c r="CZ65" s="2">
        <v>3.3071841129197579E-5</v>
      </c>
      <c r="DA65" s="2">
        <v>-2.039722925297627E-3</v>
      </c>
      <c r="DB65" s="2">
        <v>5.4784692700458599E-4</v>
      </c>
      <c r="DC65" s="2">
        <v>-532.09790795656136</v>
      </c>
      <c r="DD65" s="2">
        <v>1.5375513117330656E-4</v>
      </c>
      <c r="DE65" s="2">
        <v>2.4475228492708344E-5</v>
      </c>
      <c r="DF65" s="2">
        <v>197.36512751669275</v>
      </c>
    </row>
    <row r="66" spans="1:110" x14ac:dyDescent="0.3">
      <c r="A66" s="93" t="s">
        <v>298</v>
      </c>
      <c r="B66" s="93">
        <v>26</v>
      </c>
      <c r="C66" s="93">
        <v>4.0206</v>
      </c>
      <c r="D66" s="93">
        <v>3.7355999999999998</v>
      </c>
      <c r="E66" s="94" t="s">
        <v>332</v>
      </c>
      <c r="F66" s="94" t="s">
        <v>332</v>
      </c>
      <c r="G66" s="93">
        <v>25.0557309</v>
      </c>
      <c r="H66" s="93">
        <v>49.908603100000001</v>
      </c>
      <c r="I66" s="93">
        <v>25.055859550000001</v>
      </c>
      <c r="J66" s="93">
        <v>49.908603100000001</v>
      </c>
      <c r="K66" s="93">
        <v>19.234632099999999</v>
      </c>
      <c r="L66" s="94" t="s">
        <v>332</v>
      </c>
      <c r="M66" s="94" t="s">
        <v>332</v>
      </c>
      <c r="N66" s="93">
        <v>5.5327631600000003E-5</v>
      </c>
      <c r="O66" s="93">
        <v>3.8666057450000004E-5</v>
      </c>
      <c r="P66" s="93">
        <v>6.2118958900000002E-5</v>
      </c>
      <c r="Q66" s="93">
        <v>9.8882022500000008E-6</v>
      </c>
      <c r="R66" s="93">
        <v>1.13620089E-5</v>
      </c>
      <c r="S66" s="93">
        <v>1.13620089E-5</v>
      </c>
      <c r="T66" s="93">
        <v>4.474519099804608</v>
      </c>
      <c r="U66" s="93">
        <v>0.61148551648244465</v>
      </c>
      <c r="V66" s="93">
        <v>-8.3493019599999998E-4</v>
      </c>
      <c r="W66" s="93">
        <v>1.09221394E-3</v>
      </c>
      <c r="X66" s="93">
        <v>2.5728374400000003E-4</v>
      </c>
      <c r="Y66" s="93">
        <v>-8.3494014414802647E-4</v>
      </c>
      <c r="Z66" s="93">
        <v>0.99999300774630906</v>
      </c>
      <c r="AA66" s="93">
        <v>9.9481480264550955E-9</v>
      </c>
      <c r="AB66" s="93">
        <v>-8.3493311926018912E-4</v>
      </c>
      <c r="AC66" s="93">
        <v>1.0000253048946799</v>
      </c>
      <c r="AD66" s="93">
        <v>2.9232601891533222E-9</v>
      </c>
      <c r="AE66" s="94" t="s">
        <v>332</v>
      </c>
      <c r="AF66" s="94" t="s">
        <v>332</v>
      </c>
      <c r="AG66" s="93">
        <v>197.370529</v>
      </c>
      <c r="AH66" s="93">
        <v>197.37148000000002</v>
      </c>
      <c r="AI66" s="93">
        <v>197.36989</v>
      </c>
      <c r="AJ66" s="93">
        <v>197.36977400000001</v>
      </c>
      <c r="AK66" s="93">
        <v>197.36977400000001</v>
      </c>
      <c r="AL66" s="93">
        <v>57.8827566</v>
      </c>
      <c r="AM66" s="93">
        <v>8892.8538479999988</v>
      </c>
      <c r="AN66" s="93">
        <v>-225.515196</v>
      </c>
      <c r="AO66" s="93">
        <v>0.71190832900000001</v>
      </c>
      <c r="AP66" s="93">
        <v>-226.22710499999999</v>
      </c>
      <c r="AQ66" s="93">
        <v>19.8043075</v>
      </c>
      <c r="AR66" s="93">
        <v>-245.31950399999999</v>
      </c>
      <c r="AS66" s="94" t="s">
        <v>332</v>
      </c>
      <c r="AT66" s="94" t="s">
        <v>332</v>
      </c>
      <c r="AU66" s="93">
        <v>-237440.27299999999</v>
      </c>
      <c r="AV66" s="93">
        <v>-272577.62099999998</v>
      </c>
      <c r="AW66" s="94" t="s">
        <v>332</v>
      </c>
      <c r="AX66" s="94" t="s">
        <v>332</v>
      </c>
      <c r="AY66" s="93">
        <v>14.7129081</v>
      </c>
      <c r="BH66" s="2">
        <v>0.41364859199999998</v>
      </c>
      <c r="BI66" s="2">
        <v>48.164840699999999</v>
      </c>
      <c r="BJ66" s="2">
        <v>0.41364859988520808</v>
      </c>
      <c r="BK66" s="2">
        <v>48.164841051498065</v>
      </c>
      <c r="BL66" s="2">
        <v>1.3011867468E-2</v>
      </c>
      <c r="BM66" s="2">
        <v>8.5434735600000003E-5</v>
      </c>
      <c r="BN66" s="2">
        <v>1.3011867119347374E-2</v>
      </c>
      <c r="BO66" s="2">
        <v>8.5434731848420687E-5</v>
      </c>
      <c r="BP66" s="2">
        <v>53.131866092058438</v>
      </c>
      <c r="BQ66" s="2">
        <v>80.744185498347591</v>
      </c>
      <c r="BR66" s="2">
        <v>0.12913696832425667</v>
      </c>
      <c r="BS66" s="2">
        <v>2.4026817786536991</v>
      </c>
      <c r="BT66" s="2">
        <v>5.8621229468341862E-2</v>
      </c>
      <c r="BU66" s="2">
        <v>0.48875653679914227</v>
      </c>
      <c r="BV66" s="2">
        <v>496288.59448310197</v>
      </c>
      <c r="BW66" s="2">
        <v>380.85809266699954</v>
      </c>
      <c r="BX66" s="2">
        <v>6.5152445847636304</v>
      </c>
      <c r="BY66" s="2">
        <v>0.60456449199999995</v>
      </c>
      <c r="BZ66" s="2">
        <v>6.5930628000000002</v>
      </c>
      <c r="CA66" s="2">
        <v>0.60456589776267411</v>
      </c>
      <c r="CB66" s="2">
        <v>6.5930632179409789</v>
      </c>
      <c r="CC66" s="2">
        <v>538.73392408799998</v>
      </c>
      <c r="CD66" s="2">
        <v>128.70797547360002</v>
      </c>
      <c r="CE66" s="2">
        <v>538.73686712409733</v>
      </c>
      <c r="CF66" s="2">
        <v>128.70807561454779</v>
      </c>
      <c r="CG66" s="2">
        <v>8.2583659369599995E-4</v>
      </c>
      <c r="CH66" s="2">
        <v>8.258378909941302E-4</v>
      </c>
      <c r="CI66" s="2">
        <v>3.0004747199592668E-5</v>
      </c>
      <c r="CJ66" s="2">
        <v>3.0015044877211444E-5</v>
      </c>
      <c r="CK66" s="2">
        <v>4.4745226440869921</v>
      </c>
      <c r="CL66" s="2">
        <v>0.61148597959198614</v>
      </c>
      <c r="CM66" s="2">
        <v>57.882804388903914</v>
      </c>
      <c r="CN66" s="2">
        <v>8892.8608411246132</v>
      </c>
      <c r="CO66" s="2">
        <v>424.34991064591435</v>
      </c>
      <c r="CP66" s="2">
        <v>422.51529026484235</v>
      </c>
      <c r="CQ66" s="2">
        <v>-241000.40101456869</v>
      </c>
      <c r="CR66" s="2">
        <v>-272608.16824178374</v>
      </c>
      <c r="CS66" s="2">
        <v>1.0000234645463799</v>
      </c>
      <c r="CT66" s="2">
        <v>-38400.028162777737</v>
      </c>
      <c r="CU66" s="2">
        <v>-237451.23596617577</v>
      </c>
      <c r="CV66" s="2">
        <v>-62755.278604927022</v>
      </c>
      <c r="CW66" s="2">
        <v>-272580.00528443698</v>
      </c>
      <c r="CX66" s="2">
        <v>-227.28620695213303</v>
      </c>
      <c r="CY66" s="2">
        <v>-245.3194044712894</v>
      </c>
      <c r="CZ66" s="2">
        <v>3.3072315508485973E-5</v>
      </c>
      <c r="DA66" s="2">
        <v>-8.3132324017513816E-4</v>
      </c>
      <c r="DB66" s="2">
        <v>2.8578674458174473E-4</v>
      </c>
      <c r="DC66" s="2">
        <v>-231.58021228199593</v>
      </c>
      <c r="DD66" s="2">
        <v>6.2118904767650195E-5</v>
      </c>
      <c r="DE66" s="2">
        <v>9.8881939991346439E-6</v>
      </c>
      <c r="DF66" s="2">
        <v>197.36989584580456</v>
      </c>
    </row>
    <row r="67" spans="1:110" x14ac:dyDescent="0.3">
      <c r="A67" s="93" t="s">
        <v>298</v>
      </c>
      <c r="B67" s="93">
        <v>27</v>
      </c>
      <c r="C67" s="93">
        <v>3.7355999999999998</v>
      </c>
      <c r="D67" s="93">
        <v>3.4505999999999899</v>
      </c>
      <c r="E67" s="94" t="s">
        <v>332</v>
      </c>
      <c r="F67" s="94" t="s">
        <v>332</v>
      </c>
      <c r="G67" s="93">
        <v>25.055988200000002</v>
      </c>
      <c r="H67" s="93">
        <v>49.908753699999998</v>
      </c>
      <c r="I67" s="93">
        <v>25.0560635</v>
      </c>
      <c r="J67" s="93">
        <v>49.908753699999998</v>
      </c>
      <c r="K67" s="93">
        <v>19.2346772</v>
      </c>
      <c r="L67" s="94" t="s">
        <v>332</v>
      </c>
      <c r="M67" s="94" t="s">
        <v>332</v>
      </c>
      <c r="N67" s="93">
        <v>2.2004483300000001E-5</v>
      </c>
      <c r="O67" s="93">
        <v>1.5214071404999999E-5</v>
      </c>
      <c r="P67" s="93">
        <v>2.4772227299999998E-5</v>
      </c>
      <c r="Q67" s="93">
        <v>3.9432833599999998E-6</v>
      </c>
      <c r="R67" s="93">
        <v>4.5439383400000004E-6</v>
      </c>
      <c r="S67" s="93">
        <v>4.5439383400000004E-6</v>
      </c>
      <c r="T67" s="93">
        <v>4.4745053879084056</v>
      </c>
      <c r="U67" s="93">
        <v>0.61149123210229428</v>
      </c>
      <c r="V67" s="93">
        <v>-3.4027969300000002E-4</v>
      </c>
      <c r="W67" s="93">
        <v>4.9087618500000003E-4</v>
      </c>
      <c r="X67" s="93">
        <v>1.5059649200000001E-4</v>
      </c>
      <c r="Y67" s="93">
        <v>-3.4028198418578268E-4</v>
      </c>
      <c r="Z67" s="93">
        <v>0.99999371975623519</v>
      </c>
      <c r="AA67" s="93">
        <v>2.2911857826305113E-9</v>
      </c>
      <c r="AB67" s="93">
        <v>-3.4028037730117391E-4</v>
      </c>
      <c r="AC67" s="93">
        <v>1.0000127622609969</v>
      </c>
      <c r="AD67" s="93">
        <v>6.8430117386830336E-10</v>
      </c>
      <c r="AE67" s="94" t="s">
        <v>332</v>
      </c>
      <c r="AF67" s="94" t="s">
        <v>332</v>
      </c>
      <c r="AG67" s="93">
        <v>197.37243100000001</v>
      </c>
      <c r="AH67" s="93">
        <v>197.373042</v>
      </c>
      <c r="AI67" s="93">
        <v>197.372266</v>
      </c>
      <c r="AJ67" s="93">
        <v>197.372208</v>
      </c>
      <c r="AK67" s="93">
        <v>197.372208</v>
      </c>
      <c r="AL67" s="93">
        <v>57.883759919999996</v>
      </c>
      <c r="AM67" s="93">
        <v>8892.9986399999998</v>
      </c>
      <c r="AN67" s="93">
        <v>-102.62799099999999</v>
      </c>
      <c r="AO67" s="93">
        <v>0.18440119899999999</v>
      </c>
      <c r="AP67" s="93">
        <v>-102.812392</v>
      </c>
      <c r="AQ67" s="93">
        <v>9.8207220799999995</v>
      </c>
      <c r="AR67" s="93">
        <v>-112.448713</v>
      </c>
      <c r="AS67" s="94" t="s">
        <v>332</v>
      </c>
      <c r="AT67" s="94" t="s">
        <v>332</v>
      </c>
      <c r="AU67" s="93">
        <v>-237446.83499999999</v>
      </c>
      <c r="AV67" s="93">
        <v>-272578.85499999998</v>
      </c>
      <c r="AW67" s="94" t="s">
        <v>332</v>
      </c>
      <c r="AX67" s="94" t="s">
        <v>332</v>
      </c>
      <c r="AY67" s="93">
        <v>14.7131357</v>
      </c>
      <c r="BH67" s="2">
        <v>0.41365438900000001</v>
      </c>
      <c r="BI67" s="2">
        <v>48.164953400000002</v>
      </c>
      <c r="BJ67" s="2">
        <v>0.41365439713982677</v>
      </c>
      <c r="BK67" s="2">
        <v>48.164953868995667</v>
      </c>
      <c r="BL67" s="2">
        <v>1.3011755724E-2</v>
      </c>
      <c r="BM67" s="2">
        <v>8.5435715879999998E-5</v>
      </c>
      <c r="BN67" s="2">
        <v>1.3011755379784941E-2</v>
      </c>
      <c r="BO67" s="2">
        <v>8.5435711889771454E-5</v>
      </c>
      <c r="BP67" s="2">
        <v>53.133798383977442</v>
      </c>
      <c r="BQ67" s="2">
        <v>80.744058936288965</v>
      </c>
      <c r="BR67" s="2">
        <v>0.12913655892110379</v>
      </c>
      <c r="BS67" s="2">
        <v>2.4027334443156163</v>
      </c>
      <c r="BT67" s="2">
        <v>5.8621376036749898E-2</v>
      </c>
      <c r="BU67" s="2">
        <v>0.48875712132473625</v>
      </c>
      <c r="BV67" s="2">
        <v>496285.04161867528</v>
      </c>
      <c r="BW67" s="2">
        <v>380.8558551137624</v>
      </c>
      <c r="BX67" s="2">
        <v>6.5152489838156447</v>
      </c>
      <c r="BY67" s="2">
        <v>0.60456201799999998</v>
      </c>
      <c r="BZ67" s="2">
        <v>6.5929771099999996</v>
      </c>
      <c r="CA67" s="2">
        <v>0.60456335320179977</v>
      </c>
      <c r="CB67" s="2">
        <v>6.5929775731892803</v>
      </c>
      <c r="CC67" s="2">
        <v>538.73892835999993</v>
      </c>
      <c r="CD67" s="2">
        <v>128.7082582896</v>
      </c>
      <c r="CE67" s="2">
        <v>538.74059595824644</v>
      </c>
      <c r="CF67" s="2">
        <v>128.70835803196155</v>
      </c>
      <c r="CG67" s="2">
        <v>8.2584586770399998E-4</v>
      </c>
      <c r="CH67" s="2">
        <v>8.2584716047845008E-4</v>
      </c>
      <c r="CI67" s="2">
        <v>3.000478767820774E-5</v>
      </c>
      <c r="CJ67" s="2">
        <v>3.0015085409162778E-5</v>
      </c>
      <c r="CK67" s="2">
        <v>4.4745089113257679</v>
      </c>
      <c r="CL67" s="2">
        <v>0.61149168804614895</v>
      </c>
      <c r="CM67" s="2">
        <v>57.883807876808746</v>
      </c>
      <c r="CN67" s="2">
        <v>8893.0056321756838</v>
      </c>
      <c r="CO67" s="2">
        <v>424.35090563144826</v>
      </c>
      <c r="CP67" s="2">
        <v>422.51629368021656</v>
      </c>
      <c r="CQ67" s="2">
        <v>-241005.02174506988</v>
      </c>
      <c r="CR67" s="2">
        <v>-272609.40251794027</v>
      </c>
      <c r="CS67" s="2">
        <v>1.000009384404758</v>
      </c>
      <c r="CT67" s="2">
        <v>-38399.61416308138</v>
      </c>
      <c r="CU67" s="2">
        <v>-237451.18338270494</v>
      </c>
      <c r="CV67" s="2">
        <v>-62755.038440095559</v>
      </c>
      <c r="CW67" s="2">
        <v>-272579.80856000708</v>
      </c>
      <c r="CX67" s="2">
        <v>-103.49252210390581</v>
      </c>
      <c r="CY67" s="2">
        <v>-112.44867131936772</v>
      </c>
      <c r="CZ67" s="2">
        <v>3.3072315508487112E-5</v>
      </c>
      <c r="DA67" s="2">
        <v>-3.3880934394348434E-4</v>
      </c>
      <c r="DB67" s="2">
        <v>1.8207969900388313E-4</v>
      </c>
      <c r="DC67" s="2">
        <v>-109.82197718015135</v>
      </c>
      <c r="DD67" s="2">
        <v>2.4772203467183219E-5</v>
      </c>
      <c r="DE67" s="2">
        <v>3.9432796332859906E-6</v>
      </c>
      <c r="DF67" s="2">
        <v>197.37227199848186</v>
      </c>
    </row>
    <row r="68" spans="1:110" x14ac:dyDescent="0.3">
      <c r="A68" s="93" t="s">
        <v>298</v>
      </c>
      <c r="B68" s="93">
        <v>28</v>
      </c>
      <c r="C68" s="93">
        <v>3.4505999999999899</v>
      </c>
      <c r="D68" s="93">
        <v>3.1656</v>
      </c>
      <c r="E68" s="94" t="s">
        <v>332</v>
      </c>
      <c r="F68" s="94" t="s">
        <v>332</v>
      </c>
      <c r="G68" s="93">
        <v>25.056138799999999</v>
      </c>
      <c r="H68" s="93">
        <v>49.908860099999998</v>
      </c>
      <c r="I68" s="93">
        <v>25.056191999999999</v>
      </c>
      <c r="J68" s="93">
        <v>49.908860099999998</v>
      </c>
      <c r="K68" s="93">
        <v>19.234695800000001</v>
      </c>
      <c r="L68" s="94" t="s">
        <v>332</v>
      </c>
      <c r="M68" s="94" t="s">
        <v>332</v>
      </c>
      <c r="N68" s="93">
        <v>8.4236595099999994E-6</v>
      </c>
      <c r="O68" s="93">
        <v>5.6562488249999997E-6</v>
      </c>
      <c r="P68" s="93">
        <v>9.5516360000000003E-6</v>
      </c>
      <c r="Q68" s="93">
        <v>1.5204493300000001E-6</v>
      </c>
      <c r="R68" s="93">
        <v>1.7652447800000001E-6</v>
      </c>
      <c r="S68" s="93">
        <v>1.7652447800000001E-6</v>
      </c>
      <c r="T68" s="93">
        <v>4.4744702289817742</v>
      </c>
      <c r="U68" s="93">
        <v>0.61149633869304287</v>
      </c>
      <c r="V68" s="93">
        <v>-1.3868094399999999E-4</v>
      </c>
      <c r="W68" s="93">
        <v>2.45071767E-4</v>
      </c>
      <c r="X68" s="93">
        <v>1.0639082300000001E-4</v>
      </c>
      <c r="Y68" s="93">
        <v>-1.3868154577296757E-4</v>
      </c>
      <c r="Z68" s="93">
        <v>0.99999348833226376</v>
      </c>
      <c r="AA68" s="93">
        <v>6.0177296758453302E-10</v>
      </c>
      <c r="AB68" s="93">
        <v>-1.3868113180584492E-4</v>
      </c>
      <c r="AC68" s="93">
        <v>1.0000081586993617</v>
      </c>
      <c r="AD68" s="93">
        <v>1.8780584494065397E-10</v>
      </c>
      <c r="AE68" s="94" t="s">
        <v>332</v>
      </c>
      <c r="AF68" s="94" t="s">
        <v>332</v>
      </c>
      <c r="AG68" s="93">
        <v>197.37365299999999</v>
      </c>
      <c r="AH68" s="93">
        <v>197.3741345</v>
      </c>
      <c r="AI68" s="93">
        <v>197.37366700000001</v>
      </c>
      <c r="AJ68" s="93">
        <v>197.37363400000001</v>
      </c>
      <c r="AK68" s="93">
        <v>197.37363400000001</v>
      </c>
      <c r="AL68" s="93">
        <v>57.884332319999992</v>
      </c>
      <c r="AM68" s="93">
        <v>8893.0773000000008</v>
      </c>
      <c r="AN68" s="93">
        <v>-52.346640700000002</v>
      </c>
      <c r="AO68" s="93">
        <v>-1.56631954E-2</v>
      </c>
      <c r="AP68" s="93">
        <v>-52.330977599999997</v>
      </c>
      <c r="AQ68" s="93">
        <v>5.75205184</v>
      </c>
      <c r="AR68" s="93">
        <v>-58.0986926</v>
      </c>
      <c r="AS68" s="94" t="s">
        <v>332</v>
      </c>
      <c r="AT68" s="94" t="s">
        <v>332</v>
      </c>
      <c r="AU68" s="93">
        <v>-237449.50399999999</v>
      </c>
      <c r="AV68" s="93">
        <v>-272579.32199999999</v>
      </c>
      <c r="AW68" s="94" t="s">
        <v>332</v>
      </c>
      <c r="AX68" s="94" t="s">
        <v>332</v>
      </c>
      <c r="AY68" s="93">
        <v>14.713363299999999</v>
      </c>
      <c r="BH68" s="2">
        <v>0.41366037999999999</v>
      </c>
      <c r="BI68" s="2">
        <v>48.164971700000002</v>
      </c>
      <c r="BJ68" s="2">
        <v>0.41366038830483587</v>
      </c>
      <c r="BK68" s="2">
        <v>48.164972051940971</v>
      </c>
      <c r="BL68" s="2">
        <v>1.3011617087999999E-2</v>
      </c>
      <c r="BM68" s="2">
        <v>8.543637612E-5</v>
      </c>
      <c r="BN68" s="2">
        <v>1.3011616729718985E-2</v>
      </c>
      <c r="BO68" s="2">
        <v>8.543637278199108E-5</v>
      </c>
      <c r="BP68" s="2">
        <v>53.134688021539581</v>
      </c>
      <c r="BQ68" s="2">
        <v>80.7440464220264</v>
      </c>
      <c r="BR68" s="2">
        <v>0.12913660377869657</v>
      </c>
      <c r="BS68" s="2">
        <v>2.4027535010585788</v>
      </c>
      <c r="BT68" s="2">
        <v>5.8621499079751262E-2</v>
      </c>
      <c r="BU68" s="2">
        <v>0.48875631456623336</v>
      </c>
      <c r="BV68" s="2">
        <v>496282.35668170947</v>
      </c>
      <c r="BW68" s="2">
        <v>380.85229225708588</v>
      </c>
      <c r="BX68" s="2">
        <v>6.515260414011192</v>
      </c>
      <c r="BY68" s="2">
        <v>0.60456065299999995</v>
      </c>
      <c r="BZ68" s="2">
        <v>6.5929118000000004</v>
      </c>
      <c r="CA68" s="2">
        <v>0.60456199228326701</v>
      </c>
      <c r="CB68" s="2">
        <v>6.592912200499697</v>
      </c>
      <c r="CC68" s="2">
        <v>538.74137943200003</v>
      </c>
      <c r="CD68" s="2">
        <v>128.70876421600002</v>
      </c>
      <c r="CE68" s="2">
        <v>538.74250955603475</v>
      </c>
      <c r="CF68" s="2">
        <v>128.70886442396085</v>
      </c>
      <c r="CG68" s="2">
        <v>8.2585366478400007E-4</v>
      </c>
      <c r="CH68" s="2">
        <v>8.2585496331062105E-4</v>
      </c>
      <c r="CI68" s="2">
        <v>3.0004893075356417E-5</v>
      </c>
      <c r="CJ68" s="2">
        <v>3.0015190724737791E-5</v>
      </c>
      <c r="CK68" s="2">
        <v>4.4744737678057644</v>
      </c>
      <c r="CL68" s="2">
        <v>0.61149680303805132</v>
      </c>
      <c r="CM68" s="2">
        <v>57.884380357780095</v>
      </c>
      <c r="CN68" s="2">
        <v>8893.0843077079444</v>
      </c>
      <c r="CO68" s="2">
        <v>424.35131598028522</v>
      </c>
      <c r="CP68" s="2">
        <v>422.51670476205783</v>
      </c>
      <c r="CQ68" s="2">
        <v>-241006.90010782459</v>
      </c>
      <c r="CR68" s="2">
        <v>-272609.87069252034</v>
      </c>
      <c r="CS68" s="2">
        <v>1.0000036457312671</v>
      </c>
      <c r="CT68" s="2">
        <v>-38399.427041983989</v>
      </c>
      <c r="CU68" s="2">
        <v>-237451.15574094545</v>
      </c>
      <c r="CV68" s="2">
        <v>-62754.899118550034</v>
      </c>
      <c r="CW68" s="2">
        <v>-272579.69323488156</v>
      </c>
      <c r="CX68" s="2">
        <v>-52.867305522384228</v>
      </c>
      <c r="CY68" s="2">
        <v>-58.098678419005083</v>
      </c>
      <c r="CZ68" s="2">
        <v>3.3072187004263242E-5</v>
      </c>
      <c r="DA68" s="2">
        <v>-1.3808172056599435E-4</v>
      </c>
      <c r="DB68" s="2">
        <v>1.3341643852301242E-4</v>
      </c>
      <c r="DC68" s="2">
        <v>-58.653967535788198</v>
      </c>
      <c r="DD68" s="2">
        <v>9.5516245955787104E-6</v>
      </c>
      <c r="DE68" s="2">
        <v>1.5204475266459273E-6</v>
      </c>
      <c r="DF68" s="2">
        <v>197.37367325414451</v>
      </c>
    </row>
    <row r="69" spans="1:110" x14ac:dyDescent="0.3">
      <c r="A69" s="93" t="s">
        <v>298</v>
      </c>
      <c r="B69" s="93">
        <v>29</v>
      </c>
      <c r="C69" s="93">
        <v>3.1656</v>
      </c>
      <c r="D69" s="93">
        <v>2.8805999999999998</v>
      </c>
      <c r="E69" s="93">
        <v>25.056331799999999</v>
      </c>
      <c r="F69" s="94" t="s">
        <v>332</v>
      </c>
      <c r="G69" s="93">
        <v>25.056245199999999</v>
      </c>
      <c r="H69" s="93">
        <v>49.908946700000001</v>
      </c>
      <c r="I69" s="93">
        <v>16.704192334251093</v>
      </c>
      <c r="J69" s="93">
        <v>49.908946700000001</v>
      </c>
      <c r="K69" s="93">
        <v>19.234703400000001</v>
      </c>
      <c r="L69" s="93">
        <v>6.3314218499999995E-7</v>
      </c>
      <c r="M69" s="94" t="s">
        <v>332</v>
      </c>
      <c r="N69" s="93">
        <v>2.8888381400000001E-6</v>
      </c>
      <c r="O69" s="93">
        <v>2.4985237983333333E-6</v>
      </c>
      <c r="P69" s="93">
        <v>3.34853964E-6</v>
      </c>
      <c r="Q69" s="93">
        <v>5.3302981299999996E-7</v>
      </c>
      <c r="R69" s="93">
        <v>6.3279515199999999E-7</v>
      </c>
      <c r="S69" s="93">
        <v>6.3279515199999999E-7</v>
      </c>
      <c r="T69" s="93">
        <v>4.4744265039468605</v>
      </c>
      <c r="U69" s="93">
        <v>0.61150118297227607</v>
      </c>
      <c r="V69" s="93">
        <v>-5.6519214799999997E-5</v>
      </c>
      <c r="W69" s="93">
        <v>1.43118072E-4</v>
      </c>
      <c r="X69" s="93">
        <v>8.6598857200000014E-5</v>
      </c>
      <c r="Y69" s="93">
        <v>-5.6519431169305621E-5</v>
      </c>
      <c r="Z69" s="93">
        <v>1.8676592273556765</v>
      </c>
      <c r="AA69" s="93">
        <v>2.1636930562266996E-10</v>
      </c>
      <c r="AB69" s="93">
        <v>-5.6519269599337001E-5</v>
      </c>
      <c r="AC69" s="93">
        <v>1.0000067613426233</v>
      </c>
      <c r="AD69" s="93">
        <v>5.4799337004900301E-11</v>
      </c>
      <c r="AE69" s="93">
        <v>197.37552099999999</v>
      </c>
      <c r="AF69" s="94" t="s">
        <v>332</v>
      </c>
      <c r="AG69" s="93">
        <v>197.374616</v>
      </c>
      <c r="AH69" s="93">
        <v>197.37492766666665</v>
      </c>
      <c r="AI69" s="93">
        <v>197.37467100000001</v>
      </c>
      <c r="AJ69" s="93">
        <v>197.37464700000001</v>
      </c>
      <c r="AK69" s="93">
        <v>197.37464700000001</v>
      </c>
      <c r="AL69" s="93">
        <v>57.884719320000002</v>
      </c>
      <c r="AM69" s="93">
        <v>8893.1286719999989</v>
      </c>
      <c r="AN69" s="93">
        <v>-31.370322399999999</v>
      </c>
      <c r="AO69" s="93">
        <v>-6.0880891100000001E-2</v>
      </c>
      <c r="AP69" s="93">
        <v>-31.3094416</v>
      </c>
      <c r="AQ69" s="93">
        <v>4.0938969800000002</v>
      </c>
      <c r="AR69" s="93">
        <v>-35.464219399999998</v>
      </c>
      <c r="AS69" s="93">
        <v>-237451.0168612212</v>
      </c>
      <c r="AT69" s="94" t="s">
        <v>332</v>
      </c>
      <c r="AU69" s="93">
        <v>-237450.58499999999</v>
      </c>
      <c r="AV69" s="93">
        <v>-272579.478</v>
      </c>
      <c r="AW69" s="93">
        <v>14.7138185</v>
      </c>
      <c r="AX69" s="94" t="s">
        <v>332</v>
      </c>
      <c r="AY69" s="93">
        <v>14.7135909</v>
      </c>
      <c r="BH69" s="2">
        <v>0.41366640500000001</v>
      </c>
      <c r="BI69" s="2">
        <v>48.1649514</v>
      </c>
      <c r="BJ69" s="2">
        <v>0.41366658216963481</v>
      </c>
      <c r="BK69" s="2">
        <v>48.1649518076268</v>
      </c>
      <c r="BL69" s="2">
        <v>1.3011469344E-2</v>
      </c>
      <c r="BM69" s="2">
        <v>8.5436906039999998E-5</v>
      </c>
      <c r="BN69" s="2">
        <v>1.3011460924932789E-2</v>
      </c>
      <c r="BO69" s="2">
        <v>8.5436902290308631E-5</v>
      </c>
      <c r="BP69" s="2">
        <v>53.13514768976664</v>
      </c>
      <c r="BQ69" s="2">
        <v>80.744080183960406</v>
      </c>
      <c r="BR69" s="2">
        <v>0.12913682902215046</v>
      </c>
      <c r="BS69" s="2">
        <v>2.4027606799034578</v>
      </c>
      <c r="BT69" s="2">
        <v>5.862159975187798E-2</v>
      </c>
      <c r="BU69" s="2">
        <v>0.48875494604233649</v>
      </c>
      <c r="BV69" s="2">
        <v>496280.03173304943</v>
      </c>
      <c r="BW69" s="2">
        <v>253.89870434357348</v>
      </c>
      <c r="BX69" s="2">
        <v>6.5152744574968571</v>
      </c>
      <c r="BY69" s="2">
        <v>0.60455971799999997</v>
      </c>
      <c r="BZ69" s="2">
        <v>6.5928547999999996</v>
      </c>
      <c r="CA69" s="2">
        <v>0.60456111317759142</v>
      </c>
      <c r="CB69" s="2">
        <v>6.5928552427490024</v>
      </c>
      <c r="CC69" s="2">
        <v>538.74275423200004</v>
      </c>
      <c r="CD69" s="2">
        <v>128.70935616560001</v>
      </c>
      <c r="CE69" s="2">
        <v>359.16250150584364</v>
      </c>
      <c r="CF69" s="2">
        <v>128.7094561100082</v>
      </c>
      <c r="CG69" s="2">
        <v>8.2586080195999991E-4</v>
      </c>
      <c r="CH69" s="2">
        <v>8.2586209647814504E-4</v>
      </c>
      <c r="CI69" s="2">
        <v>3.0005022403258656E-5</v>
      </c>
      <c r="CJ69" s="2">
        <v>3.0015320118907219E-5</v>
      </c>
      <c r="CK69" s="2">
        <v>2.9829522276167615</v>
      </c>
      <c r="CL69" s="2">
        <v>0.61150164304926724</v>
      </c>
      <c r="CM69" s="2">
        <v>38.589851941234137</v>
      </c>
      <c r="CN69" s="2">
        <v>8893.1356593667842</v>
      </c>
      <c r="CO69" s="2">
        <v>424.35148364967506</v>
      </c>
      <c r="CP69" s="2">
        <v>398.39219640948636</v>
      </c>
      <c r="CQ69" s="2">
        <v>-241007.51868545913</v>
      </c>
      <c r="CR69" s="2">
        <v>-272610.02681986638</v>
      </c>
      <c r="CS69" s="2">
        <v>1.0000013069054772</v>
      </c>
      <c r="CT69" s="2">
        <v>-38399.339815675172</v>
      </c>
      <c r="CU69" s="2">
        <v>-237451.14400530679</v>
      </c>
      <c r="CV69" s="2">
        <v>-62754.773534121152</v>
      </c>
      <c r="CW69" s="2">
        <v>-272579.61126086279</v>
      </c>
      <c r="CX69" s="2">
        <v>-31.813249389013531</v>
      </c>
      <c r="CY69" s="2">
        <v>-35.464217905063826</v>
      </c>
      <c r="CZ69" s="2">
        <v>1.7643197851388285E-5</v>
      </c>
      <c r="DA69" s="2">
        <v>-2.6049728273125159E-5</v>
      </c>
      <c r="DB69" s="2">
        <v>6.0549570904459821E-5</v>
      </c>
      <c r="DC69" s="2">
        <v>-19.378473264314074</v>
      </c>
      <c r="DD69" s="2">
        <v>3.6675890209651435E-6</v>
      </c>
      <c r="DE69" s="2">
        <v>5.8381678871395374E-7</v>
      </c>
      <c r="DF69" s="2">
        <v>197.37466314014253</v>
      </c>
    </row>
    <row r="70" spans="1:110" x14ac:dyDescent="0.3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10" x14ac:dyDescent="0.3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1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1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1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1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8CFFA90E-3101-4BE4-907C-7D7F81946039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EFE2-C7E0-43E3-A22D-06772FDFE77B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1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16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16</v>
      </c>
      <c r="D3" s="13"/>
      <c r="E3" s="14" t="s">
        <v>12</v>
      </c>
      <c r="F3" s="15">
        <f>E31</f>
        <v>24.834344289374446</v>
      </c>
      <c r="G3" s="16" t="s">
        <v>13</v>
      </c>
      <c r="H3" s="17">
        <f>B31</f>
        <v>31.867507425895457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30.82398270870047</v>
      </c>
      <c r="P3" s="16" t="s">
        <v>318</v>
      </c>
      <c r="Q3" s="17">
        <f>AA36</f>
        <v>5264.5159903257836</v>
      </c>
      <c r="R3" s="18" t="s">
        <v>14</v>
      </c>
      <c r="S3" s="18"/>
      <c r="T3" s="18"/>
      <c r="U3" s="18"/>
      <c r="X3" s="14" t="s">
        <v>15</v>
      </c>
      <c r="Y3" s="15">
        <f>G42</f>
        <v>30.82398270870047</v>
      </c>
      <c r="AB3" s="16" t="s">
        <v>16</v>
      </c>
      <c r="AC3" s="17">
        <f>O19</f>
        <v>23.790819572179458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24.923650617515381</v>
      </c>
      <c r="BF3" s="2"/>
      <c r="BG3" s="2"/>
      <c r="BH3" s="16" t="s">
        <v>20</v>
      </c>
      <c r="BI3" s="17" cm="1">
        <f t="array" ref="BI3">INDEX(H42:H300,B2+B3-5,1)</f>
        <v>49.757994906889827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49.752639375017843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57.199308437142292</v>
      </c>
      <c r="G4" s="16" t="s">
        <v>24</v>
      </c>
      <c r="H4" s="17">
        <f>J31</f>
        <v>22</v>
      </c>
      <c r="I4" s="21"/>
      <c r="N4" s="14" t="s">
        <v>24</v>
      </c>
      <c r="O4" s="15">
        <f>AG42</f>
        <v>82.947016571776203</v>
      </c>
      <c r="P4" s="16" t="s">
        <v>24</v>
      </c>
      <c r="Q4" s="17">
        <f>AE36</f>
        <v>31.773670190873876</v>
      </c>
      <c r="R4" s="21"/>
      <c r="X4" s="14" t="s">
        <v>24</v>
      </c>
      <c r="Y4" s="15">
        <f>AG42</f>
        <v>82.947016571776203</v>
      </c>
      <c r="AB4" s="16" t="s">
        <v>24</v>
      </c>
      <c r="AC4" s="17">
        <f>O20</f>
        <v>40.339168650212336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197.30571088903477</v>
      </c>
      <c r="BF4" s="2"/>
      <c r="BG4" s="2"/>
      <c r="BH4" s="16" t="s">
        <v>24</v>
      </c>
      <c r="BI4" s="17" cm="1">
        <f t="array" ref="BI4">INDEX(AK42:AK300,B2+B3-5,1)</f>
        <v>197.36171781052593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197.36211060192406</v>
      </c>
      <c r="BU4" s="14"/>
      <c r="BV4" s="15"/>
      <c r="BW4" s="14" t="s">
        <v>25</v>
      </c>
      <c r="BX4" s="15">
        <f>F37</f>
        <v>24.918295085643397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14.834579439506468</v>
      </c>
      <c r="G5" s="16" t="s">
        <v>27</v>
      </c>
      <c r="H5" s="17">
        <f>S31</f>
        <v>18.6326</v>
      </c>
      <c r="I5" s="21"/>
      <c r="J5" s="2">
        <f>H3+F14</f>
        <v>56.701851715269903</v>
      </c>
      <c r="K5" s="22" t="s">
        <v>28</v>
      </c>
      <c r="L5" s="2">
        <f>H14+F3</f>
        <v>56.701851715269903</v>
      </c>
      <c r="N5" s="14" t="s">
        <v>27</v>
      </c>
      <c r="O5" s="15">
        <f>AY42</f>
        <v>14.7091358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14.7091358</v>
      </c>
      <c r="AB5" s="16" t="s">
        <v>27</v>
      </c>
      <c r="AC5" s="17">
        <f>O21</f>
        <v>14.7091358</v>
      </c>
      <c r="AE5" s="21"/>
      <c r="AF5" s="2">
        <f>AA13</f>
        <v>-3.7172036210466848</v>
      </c>
      <c r="AG5" s="22" t="s">
        <v>28</v>
      </c>
      <c r="AH5" s="2">
        <f>Y15-Y3</f>
        <v>-3.7172036210466857</v>
      </c>
      <c r="AI5" s="22" t="s">
        <v>28</v>
      </c>
      <c r="AJ5" s="2">
        <f>AC15-AC3</f>
        <v>-3.7172036210466892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14.709680539054544</v>
      </c>
      <c r="BF5" s="2"/>
      <c r="BG5" s="2"/>
      <c r="BH5" s="16" t="s">
        <v>27</v>
      </c>
      <c r="BI5" s="17" cm="1">
        <f t="array" ref="BI5">INDEX(AY42:AY300,B2+B3-5,1)</f>
        <v>14.709647771069241</v>
      </c>
      <c r="BJ5" s="2"/>
      <c r="BK5" s="21"/>
      <c r="BM5" s="2">
        <f>BG13</f>
        <v>-5.3555318719859316E-3</v>
      </c>
      <c r="BN5" s="22" t="s">
        <v>28</v>
      </c>
      <c r="BO5" s="2">
        <f>-BE3+BG15</f>
        <v>-5.3555318719844536E-3</v>
      </c>
      <c r="BP5" s="22" t="s">
        <v>28</v>
      </c>
      <c r="BQ5" s="2">
        <f>IF(BB8="NO APLICA",BI15-BI3,-BC9+BI15-BI3)</f>
        <v>-5.3555318719844536E-3</v>
      </c>
      <c r="BS5" s="16" t="s">
        <v>27</v>
      </c>
      <c r="BT5" s="17" cm="1">
        <f t="array" ref="BT5">INDEX(AY42:AY300,B2+B3-4,1)</f>
        <v>14.709680539054544</v>
      </c>
      <c r="BU5" s="14"/>
      <c r="BV5" s="15"/>
      <c r="BW5" s="14" t="s">
        <v>24</v>
      </c>
      <c r="BX5" s="15">
        <f>N37</f>
        <v>197.76194865113752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6.4605617897213739E-7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0.94764553790964623</v>
      </c>
      <c r="P6" s="16" t="s">
        <v>31</v>
      </c>
      <c r="Q6" s="17">
        <f>AC36</f>
        <v>0</v>
      </c>
      <c r="S6" s="2">
        <f>O3</f>
        <v>30.82398270870047</v>
      </c>
      <c r="T6" s="22" t="s">
        <v>28</v>
      </c>
      <c r="U6" s="2">
        <f>O13</f>
        <v>30.82398270870047</v>
      </c>
      <c r="W6" s="24" t="s">
        <v>33</v>
      </c>
      <c r="X6" s="14" t="s">
        <v>32</v>
      </c>
      <c r="Y6" s="15">
        <f>N42</f>
        <v>0.94764553790964623</v>
      </c>
      <c r="AB6" s="16" t="s">
        <v>31</v>
      </c>
      <c r="AC6" s="17">
        <f>O22</f>
        <v>0.94764553790964623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2.943130901431288E-6</v>
      </c>
      <c r="BF6" s="2"/>
      <c r="BG6" s="2"/>
      <c r="BH6" s="16" t="s">
        <v>31</v>
      </c>
      <c r="BI6" s="17" cm="1">
        <f t="array" ref="BI6">INDEX(S42:S300,B2+B3-5,1)</f>
        <v>1.796654950727921E-6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6.460561789721375E-7</v>
      </c>
      <c r="BU6" s="14"/>
      <c r="BV6" s="15"/>
      <c r="BW6" s="14" t="s">
        <v>27</v>
      </c>
      <c r="BX6" s="15">
        <f>W37</f>
        <v>14.834579439506468</v>
      </c>
      <c r="CA6" s="2">
        <f>BT3</f>
        <v>49.752639375017843</v>
      </c>
      <c r="CB6" s="22" t="s">
        <v>28</v>
      </c>
      <c r="CC6" s="2">
        <f>BX4+BT19</f>
        <v>49.752639375017843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-283384.18932734191</v>
      </c>
      <c r="G7" s="16" t="s">
        <v>35</v>
      </c>
      <c r="H7" s="17">
        <f>O31</f>
        <v>-243450.36742681079</v>
      </c>
      <c r="I7" s="18" t="s">
        <v>36</v>
      </c>
      <c r="J7" s="18"/>
      <c r="K7" s="18"/>
      <c r="L7" s="18"/>
      <c r="N7" s="14" t="s">
        <v>35</v>
      </c>
      <c r="O7" s="15">
        <f>AU42</f>
        <v>-55110.642856908649</v>
      </c>
      <c r="P7" s="16" t="s">
        <v>35</v>
      </c>
      <c r="Q7" s="17">
        <f>AG36</f>
        <v>-285316.33769795788</v>
      </c>
      <c r="S7" s="2">
        <f>Q13</f>
        <v>5264.5159903257836</v>
      </c>
      <c r="T7" s="22" t="s">
        <v>28</v>
      </c>
      <c r="U7" s="2">
        <f>Q3</f>
        <v>5264.5159903257836</v>
      </c>
      <c r="W7" s="25">
        <f>C42</f>
        <v>9.6416000000000004</v>
      </c>
      <c r="X7" s="14" t="s">
        <v>35</v>
      </c>
      <c r="Y7" s="15">
        <f>AU42</f>
        <v>-55110.642856908649</v>
      </c>
      <c r="AB7" s="16" t="s">
        <v>35</v>
      </c>
      <c r="AC7" s="17">
        <f>O23</f>
        <v>-77917.059226944402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3.1655999999999977</v>
      </c>
      <c r="BD7" s="14" t="s">
        <v>35</v>
      </c>
      <c r="BE7" s="15" cm="1">
        <f t="array" ref="BE7">INDEX(AU42:AU300,B2+B3-4,1)</f>
        <v>-237453.71482863004</v>
      </c>
      <c r="BF7" s="2"/>
      <c r="BG7" s="2"/>
      <c r="BH7" s="16" t="s">
        <v>35</v>
      </c>
      <c r="BI7" s="17" cm="1">
        <f t="array" ref="BI7">INDEX(AV42:AV300,B2+B3-5,1)</f>
        <v>-272580.28130835411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-272580.49098841596</v>
      </c>
      <c r="BU7" s="14"/>
      <c r="BV7" s="15"/>
      <c r="BW7" s="14" t="s">
        <v>32</v>
      </c>
      <c r="BX7" s="15">
        <f>J37</f>
        <v>6.4605617897213739E-7</v>
      </c>
      <c r="BZ7" s="21"/>
      <c r="CA7" s="2">
        <f>BV19*B12</f>
        <v>24.918295085643397</v>
      </c>
      <c r="CB7" s="22" t="s">
        <v>28</v>
      </c>
      <c r="CC7" s="2">
        <f>BX4</f>
        <v>24.918295085643397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47.639418860470052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197.36211990805614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-237446.58395112716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6.6649777524779106</v>
      </c>
      <c r="K9" s="22" t="s">
        <v>28</v>
      </c>
      <c r="L9" s="2">
        <f>H14*H17+F3*F6</f>
        <v>6.6649777524779106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28.965380898177127</v>
      </c>
      <c r="Z9" s="37" t="s">
        <v>41</v>
      </c>
      <c r="AA9" s="38">
        <f>P42</f>
        <v>0.99934297210897782</v>
      </c>
      <c r="AB9" s="39" t="s">
        <v>42</v>
      </c>
      <c r="AC9" s="40">
        <f>J42</f>
        <v>20.073615951132769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24.920972851579389</v>
      </c>
      <c r="BF9" s="37" t="s">
        <v>41</v>
      </c>
      <c r="BG9" s="38" cm="1">
        <f t="array" ref="BG9">INDEX(P42:P300,B2+B3-4,1)</f>
        <v>3.4190210313223455E-6</v>
      </c>
      <c r="BH9" s="39" t="s">
        <v>47</v>
      </c>
      <c r="BI9" s="40" cm="1">
        <f t="array" ref="BI9">INDEX(J42:J300,B2+B3-4,1)</f>
        <v>49.752639375017843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97.387911744178965</v>
      </c>
      <c r="Z10" s="37" t="s">
        <v>51</v>
      </c>
      <c r="AA10" s="38">
        <f>Q42</f>
        <v>0.81851453588100298</v>
      </c>
      <c r="AB10" s="39" t="s">
        <v>52</v>
      </c>
      <c r="AC10" s="40">
        <f>AJ42</f>
        <v>47.234360385298764</v>
      </c>
      <c r="AF10" s="2">
        <f>AA11</f>
        <v>-5.2958570048330316</v>
      </c>
      <c r="AG10" s="22" t="s">
        <v>28</v>
      </c>
      <c r="AH10" s="2">
        <f>Y15*Y18-Y3*Y6</f>
        <v>-5.2958570048330351</v>
      </c>
      <c r="AI10" s="22" t="s">
        <v>28</v>
      </c>
      <c r="AJ10" s="2">
        <f>AC15*AC18-AC3*AC6</f>
        <v>-5.2958570048330316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197.53382977008616</v>
      </c>
      <c r="BF10" s="37" t="s">
        <v>51</v>
      </c>
      <c r="BG10" s="38" cm="1">
        <f t="array" ref="BG10">INDEX(Q42:Q300,B2+B3-4,1)</f>
        <v>5.4419996074115942E-7</v>
      </c>
      <c r="BH10" s="39" t="s">
        <v>52</v>
      </c>
      <c r="BI10" s="40" cm="1">
        <f t="array" ref="BI10">INDEX(AJ42:AJ300,B2+B3-4,1)</f>
        <v>197.36211060192406</v>
      </c>
      <c r="BJ10" s="2"/>
      <c r="BK10" s="2"/>
      <c r="BM10" s="2">
        <f>BG11</f>
        <v>-5.7254947799355551E-5</v>
      </c>
      <c r="BN10" s="22" t="s">
        <v>28</v>
      </c>
      <c r="BO10" s="2">
        <f>-BE3*BE6+BG15*BG18</f>
        <v>-5.7254947799355551E-5</v>
      </c>
      <c r="BP10" s="22" t="s">
        <v>28</v>
      </c>
      <c r="BQ10" s="2">
        <f>IF(BB8="NO APLICA",BI15*BI18-BI3*BI6,-BC9*BC12+BI15*BI18-BI3*BI6)</f>
        <v>-5.7254947799355545E-5</v>
      </c>
      <c r="BZ10" s="21"/>
      <c r="CB10" s="2"/>
      <c r="CI10" s="2"/>
    </row>
    <row r="11" spans="1:88" ht="15.6" x14ac:dyDescent="0.3">
      <c r="A11" s="1" t="s">
        <v>53</v>
      </c>
      <c r="B11" s="2">
        <v>3.3826628375277106</v>
      </c>
      <c r="D11" s="13"/>
      <c r="E11" s="25">
        <f>N31</f>
        <v>268302.76414743083</v>
      </c>
      <c r="F11" s="26"/>
      <c r="G11" s="27"/>
      <c r="I11" s="18" t="s">
        <v>54</v>
      </c>
      <c r="J11" s="18"/>
      <c r="K11" s="18"/>
      <c r="L11" s="18"/>
      <c r="N11" s="25">
        <f>-P36</f>
        <v>702984.5838374038</v>
      </c>
      <c r="R11" s="21"/>
      <c r="W11" s="25"/>
      <c r="X11" s="35" t="s">
        <v>27</v>
      </c>
      <c r="Y11" s="36">
        <f>AY42</f>
        <v>14.7091358</v>
      </c>
      <c r="Z11" s="43" t="s">
        <v>55</v>
      </c>
      <c r="AA11" s="38">
        <f>V42</f>
        <v>-5.2958570048330316</v>
      </c>
      <c r="AB11" s="39" t="s">
        <v>27</v>
      </c>
      <c r="AC11" s="40">
        <f>AY42</f>
        <v>14.7091358</v>
      </c>
      <c r="AF11" s="2">
        <f>AA11</f>
        <v>-5.2958570048330316</v>
      </c>
      <c r="AG11" s="22" t="s">
        <v>28</v>
      </c>
      <c r="AH11" s="2">
        <f>X23+Z23</f>
        <v>-5.2958570048330325</v>
      </c>
      <c r="AI11" s="22" t="s">
        <v>28</v>
      </c>
      <c r="AJ11" s="2">
        <f>X24+Z24</f>
        <v>-5.2958570048330333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14.709680539054544</v>
      </c>
      <c r="BF11" s="43" t="s">
        <v>55</v>
      </c>
      <c r="BG11" s="38" cm="1">
        <f t="array" ref="BG11">INDEX(V42:V300,B2+B3-4,1)</f>
        <v>-5.7254947799355551E-5</v>
      </c>
      <c r="BH11" s="39" t="s">
        <v>27</v>
      </c>
      <c r="BI11" s="40" cm="1">
        <f t="array" ref="BI11">INDEX(AY42:AY300,B2+B3-4,1)</f>
        <v>14.709680539054544</v>
      </c>
      <c r="BJ11" s="2"/>
      <c r="BK11" s="2"/>
      <c r="BM11" s="2">
        <f>BG11</f>
        <v>-5.7254947799355551E-5</v>
      </c>
      <c r="BN11" s="22" t="s">
        <v>28</v>
      </c>
      <c r="BO11" s="2">
        <f>BD23+BF23</f>
        <v>-5.7254947799355545E-5</v>
      </c>
      <c r="BP11" s="22" t="s">
        <v>28</v>
      </c>
      <c r="BQ11" s="2">
        <f>BD24+BF24</f>
        <v>-5.7254947799355524E-5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29.210209674504092</v>
      </c>
      <c r="T12" s="22" t="s">
        <v>28</v>
      </c>
      <c r="U12" s="2">
        <f>O13*O16</f>
        <v>29.210209674504092</v>
      </c>
      <c r="W12" s="25"/>
      <c r="X12" s="35" t="s">
        <v>58</v>
      </c>
      <c r="Y12" s="36">
        <f>O42</f>
        <v>0.91493664294812305</v>
      </c>
      <c r="Z12" s="43" t="s">
        <v>59</v>
      </c>
      <c r="AA12" s="38">
        <f>W42</f>
        <v>1.5786533837863468</v>
      </c>
      <c r="AB12" s="39" t="s">
        <v>60</v>
      </c>
      <c r="AC12" s="40">
        <f>R42</f>
        <v>0.85930741366918062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1.7945935402017129E-6</v>
      </c>
      <c r="BF12" s="43" t="s">
        <v>59</v>
      </c>
      <c r="BG12" s="38" cm="1">
        <f t="array" ref="BG12">INDEX(W42:W300,B2+B3-4,1)</f>
        <v>-5.2982769241865764E-3</v>
      </c>
      <c r="BH12" s="39" t="s">
        <v>60</v>
      </c>
      <c r="BI12" s="40" cm="1">
        <f t="array" ref="BI12">INDEX(R42:R300,B2+B3-4,1)</f>
        <v>6.460561789721375E-7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3.2143000088402742E-5</v>
      </c>
      <c r="CB12" s="22" t="s">
        <v>28</v>
      </c>
      <c r="CC12" s="2">
        <f>BT19*BT22+BX4*BX7</f>
        <v>3.2143000088402735E-5</v>
      </c>
      <c r="CH12" s="2"/>
      <c r="CI12" s="2"/>
    </row>
    <row r="13" spans="1:88" ht="16.2" x14ac:dyDescent="0.3">
      <c r="A13" s="7" t="s">
        <v>65</v>
      </c>
      <c r="B13" s="2">
        <v>0.94478538429534153</v>
      </c>
      <c r="D13" s="13"/>
      <c r="F13" s="26"/>
      <c r="G13" s="27"/>
      <c r="N13" s="14" t="s">
        <v>319</v>
      </c>
      <c r="O13" s="15">
        <f>E36</f>
        <v>30.82398270870047</v>
      </c>
      <c r="P13" s="16" t="s">
        <v>320</v>
      </c>
      <c r="Q13" s="17">
        <f>Z36</f>
        <v>5264.5159903257836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-3.7172036210466848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-5.3555318719859316E-3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1.6098618509530963E-5</v>
      </c>
      <c r="CB13" s="22" t="s">
        <v>28</v>
      </c>
      <c r="CC13" s="2">
        <f>BX4*BX7</f>
        <v>1.6098618509530963E-5</v>
      </c>
      <c r="CH13" s="2"/>
      <c r="CI13" s="2"/>
    </row>
    <row r="14" spans="1:88" ht="16.8" thickBot="1" x14ac:dyDescent="0.35">
      <c r="A14" s="12" t="s">
        <v>69</v>
      </c>
      <c r="B14" s="2">
        <v>6.1074116337178061E-7</v>
      </c>
      <c r="D14" s="13"/>
      <c r="E14" s="14" t="s">
        <v>66</v>
      </c>
      <c r="F14" s="15">
        <f>D31</f>
        <v>24.834344289374446</v>
      </c>
      <c r="G14" s="16" t="s">
        <v>67</v>
      </c>
      <c r="H14" s="17">
        <f>C31</f>
        <v>31.867507425895457</v>
      </c>
      <c r="N14" s="14" t="s">
        <v>24</v>
      </c>
      <c r="O14" s="15">
        <f>M36</f>
        <v>40.339168650212336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-110827.45036465886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1449.380247721449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197.360948857804</v>
      </c>
      <c r="G15" s="16" t="s">
        <v>24</v>
      </c>
      <c r="H15" s="17">
        <f>K31</f>
        <v>121.39823878558197</v>
      </c>
      <c r="J15" s="2">
        <f>E11</f>
        <v>268302.76414743083</v>
      </c>
      <c r="K15" s="22" t="s">
        <v>28</v>
      </c>
      <c r="L15" s="2">
        <f>H14*H18-H3*H7</f>
        <v>268302.76414743066</v>
      </c>
      <c r="N15" s="14" t="s">
        <v>27</v>
      </c>
      <c r="O15" s="15">
        <f>V36</f>
        <v>14.7091358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27.106779087653784</v>
      </c>
      <c r="AB15" s="16" t="s">
        <v>73</v>
      </c>
      <c r="AC15" s="17">
        <f>H42</f>
        <v>20.073615951132769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24.918295085643397</v>
      </c>
      <c r="BH15" s="16" t="s">
        <v>21</v>
      </c>
      <c r="BI15" s="17" cm="1">
        <f t="array" ref="BI15">INDEX(H42:H300,B2+B3-4,1)</f>
        <v>49.752639375017843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14.834579439506468</v>
      </c>
      <c r="G16" s="16" t="s">
        <v>27</v>
      </c>
      <c r="H16" s="17">
        <f>T31</f>
        <v>18.6326</v>
      </c>
      <c r="J16" s="2">
        <f>E11</f>
        <v>268302.76414743083</v>
      </c>
      <c r="K16" s="2" t="s">
        <v>28</v>
      </c>
      <c r="L16" s="2">
        <f>F14*F18-F3*F7</f>
        <v>268302.76414742973</v>
      </c>
      <c r="N16" s="14" t="s">
        <v>30</v>
      </c>
      <c r="O16" s="15">
        <f>I36</f>
        <v>0.94764553790964623</v>
      </c>
      <c r="P16" s="16" t="s">
        <v>31</v>
      </c>
      <c r="Q16" s="17">
        <f>AB36</f>
        <v>0</v>
      </c>
      <c r="W16" s="25">
        <f>D42</f>
        <v>9.5066000000000006</v>
      </c>
      <c r="X16" s="14" t="s">
        <v>24</v>
      </c>
      <c r="Y16" s="15">
        <f>AG43</f>
        <v>111.8288069165817</v>
      </c>
      <c r="AB16" s="16" t="s">
        <v>24</v>
      </c>
      <c r="AC16" s="17">
        <f>AK42</f>
        <v>47.234360385298764</v>
      </c>
      <c r="AF16" s="2">
        <f>AA14</f>
        <v>-110827.45036465886</v>
      </c>
      <c r="AG16" s="22" t="s">
        <v>28</v>
      </c>
      <c r="AH16" s="2">
        <f>Y15*Y19-Y3*Y7</f>
        <v>-110827.45036465884</v>
      </c>
      <c r="AI16" s="22" t="s">
        <v>28</v>
      </c>
      <c r="AJ16" s="2">
        <f>AC15*AC19-AC3*AC7</f>
        <v>-110827.45036465768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2.8805999999999976</v>
      </c>
      <c r="BD16" s="14"/>
      <c r="BE16" s="15"/>
      <c r="BF16" s="41" t="s">
        <v>24</v>
      </c>
      <c r="BG16" s="42">
        <f>BX5</f>
        <v>197.76194865113752</v>
      </c>
      <c r="BH16" s="16" t="s">
        <v>24</v>
      </c>
      <c r="BI16" s="17" cm="1">
        <f t="array" ref="BI16">INDEX(AK42:AK300,B2+B3-4,1)</f>
        <v>197.36211060192406</v>
      </c>
      <c r="BJ16" s="2"/>
      <c r="BK16" s="2"/>
      <c r="BM16" s="2">
        <f>BG14</f>
        <v>1449.380247721449</v>
      </c>
      <c r="BN16" s="22" t="s">
        <v>28</v>
      </c>
      <c r="BO16" s="2">
        <f>-BE3*BE7+BG15*BG19</f>
        <v>1449.3802477223799</v>
      </c>
      <c r="BP16" s="22" t="s">
        <v>28</v>
      </c>
      <c r="BQ16" s="2">
        <f>IF(BB8="NO APLICA",BI15*BI19-BI3*BI7,-BC9*BC13+BI15*BI19-BI3*BI7)</f>
        <v>1449.3802477214485</v>
      </c>
      <c r="BX16" s="25">
        <f>P37</f>
        <v>875477.06306672469</v>
      </c>
    </row>
    <row r="17" spans="1:82" ht="15.6" x14ac:dyDescent="0.3">
      <c r="D17" s="13"/>
      <c r="E17" s="14" t="s">
        <v>30</v>
      </c>
      <c r="F17" s="15">
        <f>H31</f>
        <v>6.4605617897213739E-7</v>
      </c>
      <c r="G17" s="16" t="s">
        <v>31</v>
      </c>
      <c r="H17" s="17">
        <f>G31</f>
        <v>0.209146</v>
      </c>
      <c r="K17" s="22" t="s">
        <v>28</v>
      </c>
      <c r="L17" s="2">
        <f>E11</f>
        <v>268302.76414743083</v>
      </c>
      <c r="N17" s="14" t="s">
        <v>35</v>
      </c>
      <c r="O17" s="15">
        <f>R36</f>
        <v>-77917.059226944402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14.709147302317048</v>
      </c>
      <c r="AB17" s="16" t="s">
        <v>27</v>
      </c>
      <c r="AC17" s="17">
        <f>AY42</f>
        <v>14.7091358</v>
      </c>
      <c r="AF17" s="2">
        <f>AA14</f>
        <v>-110827.45036465886</v>
      </c>
      <c r="AG17" s="22" t="s">
        <v>28</v>
      </c>
      <c r="AH17" s="2">
        <f>X25+Z25</f>
        <v>-110827.45036465875</v>
      </c>
      <c r="AI17" s="22" t="s">
        <v>28</v>
      </c>
      <c r="AJ17" s="2">
        <f>X26+Z26</f>
        <v>-110827.45036465896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14.834579439506468</v>
      </c>
      <c r="BH17" s="16" t="s">
        <v>27</v>
      </c>
      <c r="BI17" s="17" cm="1">
        <f t="array" ref="BI17">INDEX(AY42:AY300,B2+B3-4,1)</f>
        <v>14.709680539054544</v>
      </c>
      <c r="BJ17" s="2"/>
      <c r="BK17" s="2"/>
      <c r="BM17" s="2">
        <f>BG14</f>
        <v>1449.380247721449</v>
      </c>
      <c r="BN17" s="22" t="s">
        <v>28</v>
      </c>
      <c r="BO17" s="2">
        <f>BD25+BF25</f>
        <v>1449.3802477214481</v>
      </c>
      <c r="BP17" s="22" t="s">
        <v>28</v>
      </c>
      <c r="BQ17" s="2">
        <f>BD26+BF26</f>
        <v>1449.3802477190879</v>
      </c>
    </row>
    <row r="18" spans="1:82" ht="16.2" thickBot="1" x14ac:dyDescent="0.35">
      <c r="D18" s="13"/>
      <c r="E18" s="14" t="s">
        <v>35</v>
      </c>
      <c r="F18" s="15">
        <f>Q31</f>
        <v>-272580.49098841596</v>
      </c>
      <c r="G18" s="16" t="s">
        <v>35</v>
      </c>
      <c r="H18" s="17">
        <f>P31</f>
        <v>-235031.04675131271</v>
      </c>
      <c r="S18" s="2">
        <f>N11</f>
        <v>702984.5838374038</v>
      </c>
      <c r="T18" s="22" t="s">
        <v>28</v>
      </c>
      <c r="U18" s="2">
        <f>O3*O7-O13*O17</f>
        <v>702984.58383740531</v>
      </c>
      <c r="W18" s="24" t="s">
        <v>77</v>
      </c>
      <c r="X18" s="14" t="s">
        <v>32</v>
      </c>
      <c r="Y18" s="15">
        <f>N43</f>
        <v>0.88222774798659986</v>
      </c>
      <c r="AB18" s="16" t="s">
        <v>31</v>
      </c>
      <c r="AC18" s="17">
        <f>S42</f>
        <v>0.85930741366918062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6.4605617897213739E-7</v>
      </c>
      <c r="BH18" s="16" t="s">
        <v>31</v>
      </c>
      <c r="BI18" s="17" cm="1">
        <f t="array" ref="BI18">INDEX(S42:S300,B2+B3-4,1)</f>
        <v>6.460561789721375E-7</v>
      </c>
      <c r="BJ18" s="2"/>
      <c r="BK18" s="2"/>
      <c r="BL18" s="2"/>
      <c r="BM18" s="2"/>
      <c r="BN18" s="2"/>
      <c r="BO18" s="2"/>
      <c r="BP18" s="2"/>
      <c r="CA18" s="54">
        <f>BT3*BT7</f>
        <v>-13561598.868811959</v>
      </c>
      <c r="CB18" s="55" t="s">
        <v>28</v>
      </c>
      <c r="CC18" s="54">
        <f>BT19*BT23+BX4*BX8-BX16</f>
        <v>-13561598.868811959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0.14285700000000001</v>
      </c>
      <c r="N19" s="14" t="s">
        <v>323</v>
      </c>
      <c r="O19" s="15">
        <f>O13-Q19</f>
        <v>23.790819572179458</v>
      </c>
      <c r="P19" s="14" t="s">
        <v>12</v>
      </c>
      <c r="Q19" s="15">
        <f>G36</f>
        <v>7.0331631365210114</v>
      </c>
      <c r="S19" s="2">
        <f>N11</f>
        <v>702984.5838374038</v>
      </c>
      <c r="T19" s="22" t="s">
        <v>28</v>
      </c>
      <c r="U19" s="2">
        <f>Q3*Q7-Q13*Q17</f>
        <v>702984.58383774757</v>
      </c>
      <c r="W19" s="25">
        <f>W7-W16</f>
        <v>0.13499999999999979</v>
      </c>
      <c r="X19" s="14" t="s">
        <v>35</v>
      </c>
      <c r="Y19" s="15">
        <f>AU43</f>
        <v>-66756.620069094439</v>
      </c>
      <c r="AB19" s="16" t="s">
        <v>35</v>
      </c>
      <c r="AC19" s="17">
        <f>AV42</f>
        <v>-97866.679964894531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0.28500000000000014</v>
      </c>
      <c r="BD19" s="14"/>
      <c r="BE19" s="15"/>
      <c r="BF19" s="41" t="s">
        <v>35</v>
      </c>
      <c r="BG19" s="42">
        <f>BX8</f>
        <v>-237446.58395112716</v>
      </c>
      <c r="BH19" s="16" t="s">
        <v>35</v>
      </c>
      <c r="BI19" s="17" cm="1">
        <f t="array" ref="BI19">INDEX(AV42:AV300,B2+B3-4,1)</f>
        <v>-272580.49098841596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24.834344289374446</v>
      </c>
      <c r="BU19" s="16" t="s">
        <v>83</v>
      </c>
      <c r="BV19" s="17">
        <f>E37-G37</f>
        <v>24.918295085643397</v>
      </c>
      <c r="CA19" s="54">
        <f>BX16</f>
        <v>875477.06306672469</v>
      </c>
      <c r="CB19" s="55" t="s">
        <v>28</v>
      </c>
      <c r="CC19" s="54">
        <f>BX4*BX8-BV19*BV23</f>
        <v>875477.06306672562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0.45411100963396323</v>
      </c>
      <c r="N20" s="14" t="s">
        <v>24</v>
      </c>
      <c r="O20" s="15">
        <f>AVERAGE(O14,Q20)</f>
        <v>40.339168650212336</v>
      </c>
      <c r="P20" s="14" t="s">
        <v>24</v>
      </c>
      <c r="Q20" s="15">
        <f>O36</f>
        <v>40.339168650212336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197.360948857804</v>
      </c>
      <c r="BU20" s="16" t="s">
        <v>24</v>
      </c>
      <c r="BV20" s="17">
        <f>M37</f>
        <v>197.360948857804</v>
      </c>
    </row>
    <row r="21" spans="1:82" ht="15" thickBot="1" x14ac:dyDescent="0.35">
      <c r="A21" s="9"/>
      <c r="D21" s="13"/>
      <c r="F21" s="11" t="s">
        <v>325</v>
      </c>
      <c r="G21" s="2">
        <v>0.73641988971649164</v>
      </c>
      <c r="N21" s="14" t="s">
        <v>27</v>
      </c>
      <c r="O21" s="15">
        <f>AVERAGE(O15,Q21)</f>
        <v>14.7091358</v>
      </c>
      <c r="P21" s="14" t="s">
        <v>27</v>
      </c>
      <c r="Q21" s="15">
        <f>X36</f>
        <v>14.7091358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14.834579439506468</v>
      </c>
      <c r="BU21" s="16" t="s">
        <v>27</v>
      </c>
      <c r="BV21" s="17">
        <f>V37</f>
        <v>14.834579439506468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6899.6654093044181</v>
      </c>
      <c r="N22" s="14" t="s">
        <v>30</v>
      </c>
      <c r="O22" s="15">
        <f>AVERAGE(O16,Q22)</f>
        <v>0.94764553790964623</v>
      </c>
      <c r="P22" s="14" t="s">
        <v>30</v>
      </c>
      <c r="Q22" s="15">
        <f>K36</f>
        <v>0.94764553790964623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512.09061890728572</v>
      </c>
      <c r="AC22" s="10" t="s">
        <v>90</v>
      </c>
      <c r="AD22" s="65">
        <f>AL42</f>
        <v>71.490562635652282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422.38782925724502</v>
      </c>
      <c r="BI22" s="10" t="s">
        <v>90</v>
      </c>
      <c r="BJ22" s="65" cm="1">
        <f t="array" ref="BJ22">INDEX(AL42:AL300,B2+B3-4,1)</f>
        <v>57.535108974672383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6.4605617897213739E-7</v>
      </c>
      <c r="BU22" s="16" t="s">
        <v>31</v>
      </c>
      <c r="BV22" s="17">
        <f>I37</f>
        <v>6.4605617897213739E-7</v>
      </c>
    </row>
    <row r="23" spans="1:82" ht="16.8" thickBot="1" x14ac:dyDescent="0.35">
      <c r="A23" s="9"/>
      <c r="D23" s="13"/>
      <c r="F23" s="11" t="s">
        <v>327</v>
      </c>
      <c r="G23" s="2">
        <v>1048.8691756071751</v>
      </c>
      <c r="N23" s="14" t="s">
        <v>35</v>
      </c>
      <c r="O23" s="15">
        <f>AVERAGE(O17,Q23)</f>
        <v>-77917.059226944402</v>
      </c>
      <c r="P23" s="14" t="s">
        <v>35</v>
      </c>
      <c r="Q23" s="15">
        <f>T36</f>
        <v>-77917.059226944402</v>
      </c>
      <c r="S23" s="2">
        <f>B11</f>
        <v>3.3826628375277106</v>
      </c>
      <c r="T23" s="22" t="s">
        <v>28</v>
      </c>
      <c r="U23" s="2">
        <f>O19/Q19</f>
        <v>3.3826628375277106</v>
      </c>
      <c r="W23" s="68" t="s">
        <v>91</v>
      </c>
      <c r="X23" s="69">
        <f>Y42</f>
        <v>-1.894851202637972</v>
      </c>
      <c r="Y23" s="68" t="s">
        <v>92</v>
      </c>
      <c r="Z23" s="69">
        <f>AA42</f>
        <v>-3.4010058021950607</v>
      </c>
      <c r="AA23" s="10" t="s">
        <v>93</v>
      </c>
      <c r="AB23" s="70">
        <f>T42</f>
        <v>3.9018269077296219</v>
      </c>
      <c r="AC23" s="10" t="s">
        <v>94</v>
      </c>
      <c r="AD23" s="71">
        <f>AM42</f>
        <v>2725.1193089863746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-5.7245336796453734E-5</v>
      </c>
      <c r="BE23" s="68" t="s">
        <v>92</v>
      </c>
      <c r="BF23" s="69" cm="1">
        <f t="array" ref="BF23">INDEX(AA42:AA300,B2+B3-4,1)</f>
        <v>-9.6110029018103395E-9</v>
      </c>
      <c r="BG23" s="10" t="s">
        <v>93</v>
      </c>
      <c r="BH23" s="70" cm="1">
        <f t="array" ref="BH23">INDEX(T42:T300,B2+B3-4,1)</f>
        <v>4.4532333586188546</v>
      </c>
      <c r="BI23" s="10" t="s">
        <v>94</v>
      </c>
      <c r="BJ23" s="71" cm="1">
        <f t="array" ref="BJ23">INDEX(AM42:AM300,B2+B3-4,1)</f>
        <v>8864.9483664351155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-272580.49098841596</v>
      </c>
      <c r="BU23" s="16" t="s">
        <v>35</v>
      </c>
      <c r="BV23" s="17">
        <f>R37</f>
        <v>-272580.49098841596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-2.1016363751496936</v>
      </c>
      <c r="Y24" s="72" t="s">
        <v>96</v>
      </c>
      <c r="Z24" s="73">
        <f>AD42</f>
        <v>-3.1942206296833398</v>
      </c>
      <c r="AA24" s="10" t="s">
        <v>97</v>
      </c>
      <c r="AB24" s="71">
        <f>U42</f>
        <v>0.10784244156653788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-5.7251487824897947E-5</v>
      </c>
      <c r="BE24" s="74" t="s">
        <v>99</v>
      </c>
      <c r="BF24" s="75" cm="1">
        <f t="array" ref="BF24">INDEX(AD42:AD300,B2+B3-4,1)</f>
        <v>-3.4599744575787294E-9</v>
      </c>
      <c r="BG24" s="10" t="s">
        <v>97</v>
      </c>
      <c r="BH24" s="71" cm="1">
        <f t="array" ref="BH24">INDEX(U42:U300,B2+B3-4,1)</f>
        <v>0.60952212007416329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1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0.97760762911170229</v>
      </c>
      <c r="Q25" s="129"/>
      <c r="R25" s="102" t="s">
        <v>329</v>
      </c>
      <c r="S25" s="11" t="s">
        <v>322</v>
      </c>
      <c r="T25" s="128">
        <v>0.19659899999999997</v>
      </c>
      <c r="U25" s="129"/>
      <c r="W25" s="77" t="s">
        <v>101</v>
      </c>
      <c r="X25" s="78">
        <f>AO42</f>
        <v>39104.234723003166</v>
      </c>
      <c r="Y25" s="77" t="s">
        <v>102</v>
      </c>
      <c r="Z25" s="78">
        <f>AP42</f>
        <v>-149931.68508766193</v>
      </c>
      <c r="AA25" s="10" t="s">
        <v>103</v>
      </c>
      <c r="AB25" s="71">
        <f>Z42</f>
        <v>0.99999999999999944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189.14679827939202</v>
      </c>
      <c r="BE25" s="77" t="s">
        <v>102</v>
      </c>
      <c r="BF25" s="78" cm="1">
        <f t="array" ref="BF25">INDEX(AP42:AP300,B2+B3-4,1)</f>
        <v>1260.2334494420561</v>
      </c>
      <c r="BG25" s="10" t="s">
        <v>103</v>
      </c>
      <c r="BH25" s="71" cm="1">
        <f t="array" ref="BH25">INDEX(Z42:Z300,B2+B3-4,1)</f>
        <v>1.0000000000000002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895784.76621821371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95.298377245748583</v>
      </c>
      <c r="U26" s="129"/>
      <c r="W26" s="82" t="s">
        <v>105</v>
      </c>
      <c r="X26" s="83">
        <f>AQ42</f>
        <v>12136.637822801167</v>
      </c>
      <c r="Y26" s="82" t="s">
        <v>106</v>
      </c>
      <c r="Z26" s="83">
        <f>AR42</f>
        <v>-122964.08818746013</v>
      </c>
      <c r="AA26" s="10" t="s">
        <v>107</v>
      </c>
      <c r="AB26" s="71">
        <f>AC42</f>
        <v>1.1594655159194398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1.5794876619597544</v>
      </c>
      <c r="BE26" s="84" t="s">
        <v>109</v>
      </c>
      <c r="BF26" s="85" cm="1">
        <f t="array" ref="BF26">INDEX(AR42:AR300,B2+B3-4,1)</f>
        <v>1447.8007600571282</v>
      </c>
      <c r="BG26" s="10" t="s">
        <v>107</v>
      </c>
      <c r="BH26" s="71" cm="1">
        <f t="array" ref="BH26">INDEX(AC42:AC300,B2+B3-4,1)</f>
        <v>1.0000013343534404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224.80020000000002</v>
      </c>
      <c r="BU27" s="41" t="s">
        <v>111</v>
      </c>
      <c r="BV27" s="42">
        <v>84.447900000000004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219.4579</v>
      </c>
      <c r="BU28" s="41" t="s">
        <v>114</v>
      </c>
      <c r="BV28" s="42">
        <v>291.69806039764723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31.867507425895457</v>
      </c>
      <c r="C31" s="2">
        <v>31.867507425895457</v>
      </c>
      <c r="D31" s="2">
        <v>24.834344289374446</v>
      </c>
      <c r="E31" s="2">
        <v>24.834344289374446</v>
      </c>
      <c r="F31" s="2">
        <v>0.209146</v>
      </c>
      <c r="G31" s="2">
        <v>0.209146</v>
      </c>
      <c r="H31" s="2">
        <v>6.4605617897213739E-7</v>
      </c>
      <c r="I31" s="2">
        <v>6.4605617897213739E-7</v>
      </c>
      <c r="J31" s="2">
        <v>22</v>
      </c>
      <c r="K31" s="2">
        <v>121.39823878558197</v>
      </c>
      <c r="L31" s="2">
        <v>197.360948857804</v>
      </c>
      <c r="M31" s="2">
        <v>57.199308437142292</v>
      </c>
      <c r="N31" s="2">
        <v>268302.76414743083</v>
      </c>
      <c r="O31" s="2">
        <v>-243450.36742681079</v>
      </c>
      <c r="P31" s="2">
        <v>-235031.04675131271</v>
      </c>
      <c r="Q31" s="2">
        <v>-272580.49098841596</v>
      </c>
      <c r="R31" s="2">
        <v>-283384.18932734191</v>
      </c>
      <c r="S31" s="2">
        <v>18.6326</v>
      </c>
      <c r="T31" s="2">
        <v>18.6326</v>
      </c>
      <c r="U31" s="2">
        <v>14.834579439506468</v>
      </c>
      <c r="V31" s="2">
        <v>14.834579439506468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30.82398270870047</v>
      </c>
      <c r="F36" s="94" t="s">
        <v>332</v>
      </c>
      <c r="G36" s="93">
        <v>7.0331631365210114</v>
      </c>
      <c r="H36" s="94" t="s">
        <v>332</v>
      </c>
      <c r="I36" s="93">
        <v>0.94764553790964623</v>
      </c>
      <c r="J36" s="93" t="s">
        <v>332</v>
      </c>
      <c r="K36" s="93">
        <v>0.94764553790964623</v>
      </c>
      <c r="L36" s="2" t="s">
        <v>332</v>
      </c>
      <c r="M36" s="93">
        <v>40.339168650212336</v>
      </c>
      <c r="N36" s="93" t="s">
        <v>332</v>
      </c>
      <c r="O36" s="93">
        <v>40.339168650212336</v>
      </c>
      <c r="P36" s="93">
        <v>-702984.5838374038</v>
      </c>
      <c r="Q36" s="93" t="s">
        <v>332</v>
      </c>
      <c r="R36" s="93">
        <v>-77917.059226944402</v>
      </c>
      <c r="S36" s="93" t="s">
        <v>332</v>
      </c>
      <c r="T36" s="93">
        <v>-77917.059226944402</v>
      </c>
      <c r="U36" s="93" t="s">
        <v>332</v>
      </c>
      <c r="V36" s="93">
        <v>14.7091358</v>
      </c>
      <c r="W36" s="93" t="s">
        <v>332</v>
      </c>
      <c r="X36" s="93">
        <v>14.7091358</v>
      </c>
      <c r="Z36" s="2">
        <v>5264.5159903257836</v>
      </c>
      <c r="AA36" s="2">
        <v>5264.5159903257836</v>
      </c>
      <c r="AB36" s="2">
        <v>0</v>
      </c>
      <c r="AC36" s="2">
        <v>0</v>
      </c>
      <c r="AD36" s="2">
        <v>30</v>
      </c>
      <c r="AE36" s="2">
        <v>31.773670190873876</v>
      </c>
      <c r="AF36" s="2">
        <v>-285449.87031237665</v>
      </c>
      <c r="AG36" s="2">
        <v>-285316.33769795788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30</v>
      </c>
      <c r="C37" s="93">
        <v>0</v>
      </c>
      <c r="D37" s="93" t="s">
        <v>332</v>
      </c>
      <c r="E37" s="93">
        <v>49.752639375017843</v>
      </c>
      <c r="F37" s="93">
        <v>24.918295085643397</v>
      </c>
      <c r="G37" s="93">
        <v>24.834344289374446</v>
      </c>
      <c r="H37" s="93" t="s">
        <v>332</v>
      </c>
      <c r="I37" s="93">
        <v>6.4605617897213739E-7</v>
      </c>
      <c r="J37" s="93">
        <v>6.4605617897213739E-7</v>
      </c>
      <c r="K37" s="93">
        <v>6.4605617897213739E-7</v>
      </c>
      <c r="L37" s="93" t="s">
        <v>332</v>
      </c>
      <c r="M37" s="93">
        <v>197.360948857804</v>
      </c>
      <c r="N37" s="93">
        <v>197.76194865113752</v>
      </c>
      <c r="O37" s="93">
        <v>197.360948857804</v>
      </c>
      <c r="P37" s="93">
        <v>875477.06306672469</v>
      </c>
      <c r="Q37" s="93" t="s">
        <v>332</v>
      </c>
      <c r="R37" s="97">
        <v>-272580.49098841596</v>
      </c>
      <c r="S37" s="97">
        <v>-237446.58395112716</v>
      </c>
      <c r="T37" s="93">
        <v>-272580.49098841596</v>
      </c>
      <c r="U37" s="93" t="s">
        <v>332</v>
      </c>
      <c r="V37" s="93">
        <v>14.834579439506468</v>
      </c>
      <c r="W37" s="93">
        <v>14.834579439506468</v>
      </c>
      <c r="X37" s="93">
        <v>14.834579439506468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199.01079999999999</v>
      </c>
      <c r="BC41" s="2" t="s">
        <v>332</v>
      </c>
      <c r="BD41" s="2">
        <v>197.360948857804</v>
      </c>
      <c r="BE41" s="2">
        <v>30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9.5066000000000006</v>
      </c>
      <c r="E42" s="93" t="s">
        <v>332</v>
      </c>
      <c r="F42" s="93" t="s">
        <v>332</v>
      </c>
      <c r="G42" s="93">
        <v>30.82398270870047</v>
      </c>
      <c r="H42" s="93">
        <v>20.073615951132769</v>
      </c>
      <c r="I42" s="93">
        <v>28.965380898177127</v>
      </c>
      <c r="J42" s="93">
        <v>20.073615951132769</v>
      </c>
      <c r="K42" s="93">
        <v>10.994997820887626</v>
      </c>
      <c r="L42" s="93" t="s">
        <v>332</v>
      </c>
      <c r="M42" s="93" t="s">
        <v>332</v>
      </c>
      <c r="N42" s="93">
        <v>0.94764553790964623</v>
      </c>
      <c r="O42" s="93">
        <v>0.91493664294812305</v>
      </c>
      <c r="P42" s="93">
        <v>0.99934297210897782</v>
      </c>
      <c r="Q42" s="93">
        <v>0.81851453588100298</v>
      </c>
      <c r="R42" s="93">
        <v>0.85930741366918062</v>
      </c>
      <c r="S42" s="93">
        <v>0.85930741366918062</v>
      </c>
      <c r="T42" s="93">
        <v>3.9018269077296219</v>
      </c>
      <c r="U42" s="93">
        <v>0.10784244156653788</v>
      </c>
      <c r="V42" s="93">
        <v>-5.2958570048330316</v>
      </c>
      <c r="W42" s="93">
        <v>1.5786533837863468</v>
      </c>
      <c r="X42" s="93">
        <v>-3.7172036210466848</v>
      </c>
      <c r="Y42" s="93">
        <v>-1.894851202637972</v>
      </c>
      <c r="Z42" s="93">
        <v>0.99999999999999944</v>
      </c>
      <c r="AA42" s="93">
        <v>-3.4010058021950607</v>
      </c>
      <c r="AB42" s="93">
        <v>-2.1016363751496936</v>
      </c>
      <c r="AC42" s="93">
        <v>1.1594655159194398</v>
      </c>
      <c r="AD42" s="93">
        <v>-3.1942206296833398</v>
      </c>
      <c r="AE42" s="93" t="s">
        <v>332</v>
      </c>
      <c r="AF42" s="93" t="s">
        <v>332</v>
      </c>
      <c r="AG42" s="93">
        <v>82.947016571776203</v>
      </c>
      <c r="AH42" s="93">
        <v>97.387911744178965</v>
      </c>
      <c r="AI42" s="93">
        <v>47.639418860470052</v>
      </c>
      <c r="AJ42" s="93">
        <v>47.234360385298764</v>
      </c>
      <c r="AK42" s="93">
        <v>47.234360385298764</v>
      </c>
      <c r="AL42" s="93">
        <v>71.490562635652282</v>
      </c>
      <c r="AM42" s="93">
        <v>2725.1193089863746</v>
      </c>
      <c r="AN42" s="93">
        <v>-110827.45036465886</v>
      </c>
      <c r="AO42" s="93">
        <v>39104.234723003166</v>
      </c>
      <c r="AP42" s="93">
        <v>-149931.68508766193</v>
      </c>
      <c r="AQ42" s="93">
        <v>12136.637822801167</v>
      </c>
      <c r="AR42" s="93">
        <v>-122964.08818746013</v>
      </c>
      <c r="AS42" s="93" t="s">
        <v>332</v>
      </c>
      <c r="AT42" s="93" t="s">
        <v>332</v>
      </c>
      <c r="AU42" s="93">
        <v>-55110.642856908649</v>
      </c>
      <c r="AV42" s="93">
        <v>-97866.679964894531</v>
      </c>
      <c r="AW42" s="93" t="s">
        <v>332</v>
      </c>
      <c r="AX42" s="93" t="s">
        <v>332</v>
      </c>
      <c r="AY42" s="93">
        <v>14.7091358</v>
      </c>
      <c r="BA42" s="7" t="s">
        <v>293</v>
      </c>
      <c r="BB42" s="2">
        <v>197.202</v>
      </c>
      <c r="BC42" s="2">
        <v>197.35384719440626</v>
      </c>
      <c r="BD42" s="2">
        <v>197.3590847760394</v>
      </c>
      <c r="BE42" s="2">
        <v>26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9.5066000000000006</v>
      </c>
      <c r="D43" s="93">
        <v>9.3716000000000008</v>
      </c>
      <c r="E43" s="93" t="s">
        <v>332</v>
      </c>
      <c r="F43" s="93" t="s">
        <v>332</v>
      </c>
      <c r="G43" s="93">
        <v>27.106779087653784</v>
      </c>
      <c r="H43" s="93">
        <v>16.083698514219961</v>
      </c>
      <c r="I43" s="93">
        <v>25.111820369197378</v>
      </c>
      <c r="J43" s="93">
        <v>16.083698514219961</v>
      </c>
      <c r="K43" s="93">
        <v>10.948512582832038</v>
      </c>
      <c r="L43" s="93" t="s">
        <v>332</v>
      </c>
      <c r="M43" s="93" t="s">
        <v>332</v>
      </c>
      <c r="N43" s="93">
        <v>0.88222774798659986</v>
      </c>
      <c r="O43" s="93">
        <v>0.81284141236832097</v>
      </c>
      <c r="P43" s="93">
        <v>0.9931511624530821</v>
      </c>
      <c r="Q43" s="93">
        <v>0.58884480338244938</v>
      </c>
      <c r="R43" s="93">
        <v>0.65416561245255733</v>
      </c>
      <c r="S43" s="93">
        <v>0.65416561245255733</v>
      </c>
      <c r="T43" s="93">
        <v>3.6979437030516902</v>
      </c>
      <c r="U43" s="93">
        <v>9.0501334442735823E-2</v>
      </c>
      <c r="V43" s="93">
        <v>-6.7280045168993237</v>
      </c>
      <c r="W43" s="93">
        <v>2.7380870799865149</v>
      </c>
      <c r="X43" s="93">
        <v>-3.9899174369128088</v>
      </c>
      <c r="Y43" s="93">
        <v>-3.4848343922461273</v>
      </c>
      <c r="Z43" s="93">
        <v>0.99999999999999933</v>
      </c>
      <c r="AA43" s="93">
        <v>-3.2431701246531985</v>
      </c>
      <c r="AB43" s="93">
        <v>-4.117937733146122</v>
      </c>
      <c r="AC43" s="93">
        <v>1.5367532760809681</v>
      </c>
      <c r="AD43" s="93">
        <v>-2.6100667837532052</v>
      </c>
      <c r="AE43" s="93" t="s">
        <v>332</v>
      </c>
      <c r="AF43" s="93" t="s">
        <v>332</v>
      </c>
      <c r="AG43" s="93">
        <v>111.8288069165817</v>
      </c>
      <c r="AH43" s="93">
        <v>128.95200468245318</v>
      </c>
      <c r="AI43" s="93">
        <v>70.432945721899401</v>
      </c>
      <c r="AJ43" s="93">
        <v>69.281500049198797</v>
      </c>
      <c r="AK43" s="93">
        <v>69.281500049198797</v>
      </c>
      <c r="AL43" s="93">
        <v>61.304156713312928</v>
      </c>
      <c r="AM43" s="93">
        <v>2054.5508791411894</v>
      </c>
      <c r="AN43" s="93">
        <v>-333114.44249627856</v>
      </c>
      <c r="AO43" s="93">
        <v>39277.368043590017</v>
      </c>
      <c r="AP43" s="93">
        <v>-372391.81053986872</v>
      </c>
      <c r="AQ43" s="93">
        <v>25900.936936151109</v>
      </c>
      <c r="AR43" s="93">
        <v>-359015.3794324295</v>
      </c>
      <c r="AS43" s="93" t="s">
        <v>332</v>
      </c>
      <c r="AT43" s="93" t="s">
        <v>332</v>
      </c>
      <c r="AU43" s="93">
        <v>-66756.620069094439</v>
      </c>
      <c r="AV43" s="93">
        <v>-142855.98480303428</v>
      </c>
      <c r="AW43" s="93" t="s">
        <v>332</v>
      </c>
      <c r="AX43" s="93" t="s">
        <v>332</v>
      </c>
      <c r="AY43" s="93">
        <v>14.709147302317048</v>
      </c>
      <c r="BA43" s="7" t="s">
        <v>294</v>
      </c>
      <c r="BB43" s="2">
        <v>188.3716</v>
      </c>
      <c r="BC43" s="2">
        <v>197.06103308483711</v>
      </c>
      <c r="BD43" s="2">
        <v>196.73831759241455</v>
      </c>
      <c r="BE43" s="2">
        <v>20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9.3716000000000008</v>
      </c>
      <c r="D44" s="93">
        <v>9.236600000000001</v>
      </c>
      <c r="E44" s="93" t="s">
        <v>332</v>
      </c>
      <c r="F44" s="93" t="s">
        <v>332</v>
      </c>
      <c r="G44" s="93">
        <v>23.116861650740976</v>
      </c>
      <c r="H44" s="93">
        <v>14.473299487964468</v>
      </c>
      <c r="I44" s="93">
        <v>22.311662137613229</v>
      </c>
      <c r="J44" s="93">
        <v>14.473299487964468</v>
      </c>
      <c r="K44" s="93">
        <v>10.680609787983835</v>
      </c>
      <c r="L44" s="93" t="s">
        <v>332</v>
      </c>
      <c r="M44" s="93" t="s">
        <v>332</v>
      </c>
      <c r="N44" s="93">
        <v>0.74345507675004208</v>
      </c>
      <c r="O44" s="93">
        <v>0.64853663795755623</v>
      </c>
      <c r="P44" s="93">
        <v>0.89987181554270745</v>
      </c>
      <c r="Q44" s="93">
        <v>0.31018337179818439</v>
      </c>
      <c r="R44" s="93">
        <v>0.36214433683365649</v>
      </c>
      <c r="S44" s="93">
        <v>0.36214433683365649</v>
      </c>
      <c r="T44" s="93">
        <v>3.5321392720203817</v>
      </c>
      <c r="U44" s="93">
        <v>0.1233476908398743</v>
      </c>
      <c r="V44" s="93">
        <v>-5.279979044193194</v>
      </c>
      <c r="W44" s="93">
        <v>3.6695800179377018</v>
      </c>
      <c r="X44" s="93">
        <v>-1.6103990262554919</v>
      </c>
      <c r="Y44" s="93">
        <v>-4.235576273935334</v>
      </c>
      <c r="Z44" s="93">
        <v>1.0000000000000002</v>
      </c>
      <c r="AA44" s="93">
        <v>-1.0444027702578591</v>
      </c>
      <c r="AB44" s="93">
        <v>-4.6967821567923291</v>
      </c>
      <c r="AC44" s="93">
        <v>1.534664780041084</v>
      </c>
      <c r="AD44" s="93">
        <v>-0.58319688740086129</v>
      </c>
      <c r="AE44" s="93" t="s">
        <v>332</v>
      </c>
      <c r="AF44" s="93" t="s">
        <v>332</v>
      </c>
      <c r="AG44" s="93">
        <v>146.07520244832469</v>
      </c>
      <c r="AH44" s="93">
        <v>156.39720958439275</v>
      </c>
      <c r="AI44" s="93">
        <v>119.69083449545492</v>
      </c>
      <c r="AJ44" s="93">
        <v>117.39938562653829</v>
      </c>
      <c r="AK44" s="93">
        <v>117.39938562653829</v>
      </c>
      <c r="AL44" s="93">
        <v>53.593620429479543</v>
      </c>
      <c r="AM44" s="93">
        <v>1869.3503809758579</v>
      </c>
      <c r="AN44" s="93">
        <v>-638282.40002709208</v>
      </c>
      <c r="AO44" s="93">
        <v>21011.189653321861</v>
      </c>
      <c r="AP44" s="93">
        <v>-659293.58968041395</v>
      </c>
      <c r="AQ44" s="93">
        <v>45750.614355427475</v>
      </c>
      <c r="AR44" s="93">
        <v>-684033.01438251929</v>
      </c>
      <c r="AS44" s="93" t="s">
        <v>332</v>
      </c>
      <c r="AT44" s="93" t="s">
        <v>332</v>
      </c>
      <c r="AU44" s="93">
        <v>-92688.680138334283</v>
      </c>
      <c r="AV44" s="93">
        <v>-202851.80949876102</v>
      </c>
      <c r="AW44" s="93" t="s">
        <v>332</v>
      </c>
      <c r="AX44" s="93" t="s">
        <v>332</v>
      </c>
      <c r="AY44" s="93">
        <v>14.709157053565326</v>
      </c>
      <c r="BA44" s="7" t="s">
        <v>295</v>
      </c>
      <c r="BB44" s="2">
        <v>47.721899999999998</v>
      </c>
      <c r="BC44" s="2">
        <v>178.89906656772806</v>
      </c>
      <c r="BD44" s="2">
        <v>178.14239672792647</v>
      </c>
      <c r="BE44" s="2">
        <v>8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9.236600000000001</v>
      </c>
      <c r="D45" s="93">
        <v>9.1016000000000012</v>
      </c>
      <c r="E45" s="93" t="s">
        <v>332</v>
      </c>
      <c r="F45" s="93" t="s">
        <v>332</v>
      </c>
      <c r="G45" s="93">
        <v>21.506462624485483</v>
      </c>
      <c r="H45" s="93">
        <v>14.434593035883472</v>
      </c>
      <c r="I45" s="93">
        <v>21.487109398444982</v>
      </c>
      <c r="J45" s="93">
        <v>14.434593035883472</v>
      </c>
      <c r="K45" s="93">
        <v>10.501484307876831</v>
      </c>
      <c r="L45" s="93" t="s">
        <v>332</v>
      </c>
      <c r="M45" s="93" t="s">
        <v>332</v>
      </c>
      <c r="N45" s="93">
        <v>0.55361819916507027</v>
      </c>
      <c r="O45" s="93">
        <v>0.49260364805831247</v>
      </c>
      <c r="P45" s="93">
        <v>0.65543068663932547</v>
      </c>
      <c r="Q45" s="93">
        <v>0.15205548105030675</v>
      </c>
      <c r="R45" s="93">
        <v>0.18014389666859854</v>
      </c>
      <c r="S45" s="93">
        <v>0.18014389666859854</v>
      </c>
      <c r="T45" s="93">
        <v>3.5342961385381013</v>
      </c>
      <c r="U45" s="93">
        <v>0.15803852582143005</v>
      </c>
      <c r="V45" s="93">
        <v>-2.6411196085543285</v>
      </c>
      <c r="W45" s="93">
        <v>2.6024131564733319</v>
      </c>
      <c r="X45" s="93">
        <v>-3.8706452080996524E-2</v>
      </c>
      <c r="Y45" s="93">
        <v>-2.6220526690558352</v>
      </c>
      <c r="Z45" s="93">
        <v>1</v>
      </c>
      <c r="AA45" s="93">
        <v>-1.9066939498493148E-2</v>
      </c>
      <c r="AB45" s="93">
        <v>-2.6341468774502421</v>
      </c>
      <c r="AC45" s="93">
        <v>1.2281482883420389</v>
      </c>
      <c r="AD45" s="93">
        <v>-6.9727311040870986E-3</v>
      </c>
      <c r="AE45" s="93" t="s">
        <v>332</v>
      </c>
      <c r="AF45" s="93" t="s">
        <v>332</v>
      </c>
      <c r="AG45" s="93">
        <v>166.71921672046085</v>
      </c>
      <c r="AH45" s="93">
        <v>170.80316199082918</v>
      </c>
      <c r="AI45" s="93">
        <v>155.68120407249307</v>
      </c>
      <c r="AJ45" s="93">
        <v>153.8169285644814</v>
      </c>
      <c r="AK45" s="93">
        <v>153.8169285644814</v>
      </c>
      <c r="AL45" s="93">
        <v>50.69990483639031</v>
      </c>
      <c r="AM45" s="93">
        <v>2070.3043150244935</v>
      </c>
      <c r="AN45" s="93">
        <v>-504979.30927553057</v>
      </c>
      <c r="AO45" s="93">
        <v>8051.2971795705989</v>
      </c>
      <c r="AP45" s="93">
        <v>-513030.60645510122</v>
      </c>
      <c r="AQ45" s="93">
        <v>40531.713961473717</v>
      </c>
      <c r="AR45" s="93">
        <v>-545511.02323700394</v>
      </c>
      <c r="AS45" s="93" t="s">
        <v>332</v>
      </c>
      <c r="AT45" s="93" t="s">
        <v>332</v>
      </c>
      <c r="AU45" s="93">
        <v>-129307.81988333983</v>
      </c>
      <c r="AV45" s="93">
        <v>-238379.72371460157</v>
      </c>
      <c r="AW45" s="93" t="s">
        <v>332</v>
      </c>
      <c r="AX45" s="93" t="s">
        <v>332</v>
      </c>
      <c r="AY45" s="93">
        <v>14.709165730117048</v>
      </c>
      <c r="BA45" s="12" t="s">
        <v>296</v>
      </c>
      <c r="BB45" s="2">
        <v>93.362700000000004</v>
      </c>
      <c r="BC45" s="2">
        <v>82.947016571776203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9.1016000000000012</v>
      </c>
      <c r="D46" s="93">
        <v>8.9666000000000015</v>
      </c>
      <c r="E46" s="93" t="s">
        <v>332</v>
      </c>
      <c r="F46" s="93" t="s">
        <v>332</v>
      </c>
      <c r="G46" s="93">
        <v>21.467756172404485</v>
      </c>
      <c r="H46" s="93">
        <v>14.536617963087423</v>
      </c>
      <c r="I46" s="93">
        <v>21.518768636006456</v>
      </c>
      <c r="J46" s="93">
        <v>14.536617963087423</v>
      </c>
      <c r="K46" s="93">
        <v>10.513130517993691</v>
      </c>
      <c r="L46" s="93" t="s">
        <v>332</v>
      </c>
      <c r="M46" s="93" t="s">
        <v>332</v>
      </c>
      <c r="N46" s="93">
        <v>0.43158909695155467</v>
      </c>
      <c r="O46" s="93">
        <v>0.40567081131705485</v>
      </c>
      <c r="P46" s="93">
        <v>0.47436150635616409</v>
      </c>
      <c r="Q46" s="93">
        <v>9.3447521723983407E-2</v>
      </c>
      <c r="R46" s="93">
        <v>0.10499231603643484</v>
      </c>
      <c r="S46" s="93">
        <v>0.10499231603643484</v>
      </c>
      <c r="T46" s="93">
        <v>3.5950789057108108</v>
      </c>
      <c r="U46" s="93">
        <v>0.16851836965822806</v>
      </c>
      <c r="V46" s="93">
        <v>-1.0740706490280738</v>
      </c>
      <c r="W46" s="93">
        <v>1.1760955762320229</v>
      </c>
      <c r="X46" s="93">
        <v>0.102024927203949</v>
      </c>
      <c r="Y46" s="93">
        <v>-1.1154591840214632</v>
      </c>
      <c r="Z46" s="93">
        <v>1</v>
      </c>
      <c r="AA46" s="93">
        <v>4.1388534993389452E-2</v>
      </c>
      <c r="AB46" s="93">
        <v>-1.0847824824286654</v>
      </c>
      <c r="AC46" s="93">
        <v>1.1372386069573825</v>
      </c>
      <c r="AD46" s="93">
        <v>1.0711833400591272E-2</v>
      </c>
      <c r="AE46" s="93" t="s">
        <v>332</v>
      </c>
      <c r="AF46" s="93" t="s">
        <v>332</v>
      </c>
      <c r="AG46" s="93">
        <v>174.88710726119754</v>
      </c>
      <c r="AH46" s="93">
        <v>176.31708357899547</v>
      </c>
      <c r="AI46" s="93">
        <v>170.9436620496856</v>
      </c>
      <c r="AJ46" s="93">
        <v>170.11534543830578</v>
      </c>
      <c r="AK46" s="93">
        <v>170.11534543830578</v>
      </c>
      <c r="AL46" s="93">
        <v>50.267960153760995</v>
      </c>
      <c r="AM46" s="93">
        <v>2245.9579030621112</v>
      </c>
      <c r="AN46" s="93">
        <v>-233846.95509730099</v>
      </c>
      <c r="AO46" s="93">
        <v>2839.7115594585489</v>
      </c>
      <c r="AP46" s="93">
        <v>-236686.6666567596</v>
      </c>
      <c r="AQ46" s="93">
        <v>19558.252061566822</v>
      </c>
      <c r="AR46" s="93">
        <v>-253405.20715886782</v>
      </c>
      <c r="AS46" s="93" t="s">
        <v>332</v>
      </c>
      <c r="AT46" s="93" t="s">
        <v>332</v>
      </c>
      <c r="AU46" s="93">
        <v>-153063.6494220178</v>
      </c>
      <c r="AV46" s="93">
        <v>-252793.41207529642</v>
      </c>
      <c r="AW46" s="93" t="s">
        <v>332</v>
      </c>
      <c r="AX46" s="93" t="s">
        <v>332</v>
      </c>
      <c r="AY46" s="93">
        <v>14.709174283884657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8.9666000000000015</v>
      </c>
      <c r="D47" s="93">
        <v>8.8316000000000017</v>
      </c>
      <c r="E47" s="93" t="s">
        <v>332</v>
      </c>
      <c r="F47" s="93" t="s">
        <v>332</v>
      </c>
      <c r="G47" s="93">
        <v>21.569781099608434</v>
      </c>
      <c r="H47" s="93">
        <v>14.579806314525415</v>
      </c>
      <c r="I47" s="93">
        <v>21.59137527532743</v>
      </c>
      <c r="J47" s="93">
        <v>14.579806314525415</v>
      </c>
      <c r="K47" s="93">
        <v>10.539027934869818</v>
      </c>
      <c r="L47" s="93" t="s">
        <v>332</v>
      </c>
      <c r="M47" s="93" t="s">
        <v>332</v>
      </c>
      <c r="N47" s="93">
        <v>0.37975252568255508</v>
      </c>
      <c r="O47" s="93">
        <v>0.37034956988620382</v>
      </c>
      <c r="P47" s="93">
        <v>0.39514758507062719</v>
      </c>
      <c r="Q47" s="93">
        <v>7.3744107348304305E-2</v>
      </c>
      <c r="R47" s="93">
        <v>7.7928502996362267E-2</v>
      </c>
      <c r="S47" s="93">
        <v>7.7928502996362267E-2</v>
      </c>
      <c r="T47" s="93">
        <v>3.6277230013825785</v>
      </c>
      <c r="U47" s="93">
        <v>0.17113068013734523</v>
      </c>
      <c r="V47" s="93">
        <v>-0.3900507072135152</v>
      </c>
      <c r="W47" s="93">
        <v>0.43323905865150802</v>
      </c>
      <c r="X47" s="93">
        <v>4.3188351437992802E-2</v>
      </c>
      <c r="Y47" s="93">
        <v>-0.40604549459267003</v>
      </c>
      <c r="Z47" s="93">
        <v>1</v>
      </c>
      <c r="AA47" s="93">
        <v>1.5994787379154846E-2</v>
      </c>
      <c r="AB47" s="93">
        <v>-0.39341631078795863</v>
      </c>
      <c r="AC47" s="93">
        <v>1.110101273766176</v>
      </c>
      <c r="AD47" s="93">
        <v>3.3656035744435687E-3</v>
      </c>
      <c r="AE47" s="93" t="s">
        <v>332</v>
      </c>
      <c r="AF47" s="93" t="s">
        <v>332</v>
      </c>
      <c r="AG47" s="93">
        <v>177.74705989679336</v>
      </c>
      <c r="AH47" s="93">
        <v>178.23618483360875</v>
      </c>
      <c r="AI47" s="93">
        <v>176.3895515089558</v>
      </c>
      <c r="AJ47" s="93">
        <v>176.09437468188221</v>
      </c>
      <c r="AK47" s="93">
        <v>176.09437468188221</v>
      </c>
      <c r="AL47" s="93">
        <v>50.241801597541809</v>
      </c>
      <c r="AM47" s="93">
        <v>2318.6158544719237</v>
      </c>
      <c r="AN47" s="93">
        <v>-86436.299433461376</v>
      </c>
      <c r="AO47" s="93">
        <v>977.79188473275951</v>
      </c>
      <c r="AP47" s="93">
        <v>-87414.091318194129</v>
      </c>
      <c r="AQ47" s="93">
        <v>7212.9283306636789</v>
      </c>
      <c r="AR47" s="93">
        <v>-93649.227764124604</v>
      </c>
      <c r="AS47" s="93" t="s">
        <v>332</v>
      </c>
      <c r="AT47" s="93" t="s">
        <v>332</v>
      </c>
      <c r="AU47" s="93">
        <v>-163181.07464759928</v>
      </c>
      <c r="AV47" s="93">
        <v>-257973.08093250942</v>
      </c>
      <c r="AW47" s="93" t="s">
        <v>332</v>
      </c>
      <c r="AX47" s="93" t="s">
        <v>332</v>
      </c>
      <c r="AY47" s="93">
        <v>14.709183002009214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8.8316000000000017</v>
      </c>
      <c r="D48" s="93">
        <v>8.6966000000000019</v>
      </c>
      <c r="E48" s="93" t="s">
        <v>332</v>
      </c>
      <c r="F48" s="93" t="s">
        <v>332</v>
      </c>
      <c r="G48" s="93">
        <v>21.612969451046425</v>
      </c>
      <c r="H48" s="93">
        <v>14.593789283273743</v>
      </c>
      <c r="I48" s="93">
        <v>21.61996093542059</v>
      </c>
      <c r="J48" s="93">
        <v>14.593789283273743</v>
      </c>
      <c r="K48" s="93">
        <v>10.55077129615835</v>
      </c>
      <c r="L48" s="93" t="s">
        <v>332</v>
      </c>
      <c r="M48" s="93" t="s">
        <v>332</v>
      </c>
      <c r="N48" s="93">
        <v>0.36094661408985262</v>
      </c>
      <c r="O48" s="97">
        <v>0.3577079157929719</v>
      </c>
      <c r="P48" s="93">
        <v>0.36623211136818828</v>
      </c>
      <c r="Q48" s="93">
        <v>6.7152850368219538E-2</v>
      </c>
      <c r="R48" s="93">
        <v>6.8600636745010463E-2</v>
      </c>
      <c r="S48" s="93">
        <v>6.8600636745010463E-2</v>
      </c>
      <c r="T48" s="93">
        <v>3.639760862001729</v>
      </c>
      <c r="U48" s="93">
        <v>0.17180925435570515</v>
      </c>
      <c r="V48" s="93">
        <v>-0.13503924271278672</v>
      </c>
      <c r="W48" s="93">
        <v>0.14902221146111427</v>
      </c>
      <c r="X48" s="93">
        <v>1.3982968748327558E-2</v>
      </c>
      <c r="Y48" s="93">
        <v>-0.14004106132034896</v>
      </c>
      <c r="Z48" s="93">
        <v>1.000000000000002</v>
      </c>
      <c r="AA48" s="93">
        <v>5.0018186075625115E-3</v>
      </c>
      <c r="AB48" s="93">
        <v>-0.1359984832725076</v>
      </c>
      <c r="AC48" s="93">
        <v>1.100420393434048</v>
      </c>
      <c r="AD48" s="93">
        <v>9.5924055972085244E-4</v>
      </c>
      <c r="AE48" s="93" t="s">
        <v>332</v>
      </c>
      <c r="AF48" s="93" t="s">
        <v>332</v>
      </c>
      <c r="AG48" s="93">
        <v>178.7253097704241</v>
      </c>
      <c r="AH48" s="93">
        <v>178.89906656772806</v>
      </c>
      <c r="AI48" s="93">
        <v>178.24208514827387</v>
      </c>
      <c r="AJ48" s="93">
        <v>178.14239672792647</v>
      </c>
      <c r="AK48" s="93">
        <v>178.14239672792647</v>
      </c>
      <c r="AL48" s="93">
        <v>50.240238880536289</v>
      </c>
      <c r="AM48" s="93">
        <v>2345.0160737976139</v>
      </c>
      <c r="AN48" s="93">
        <v>-29684.503872956702</v>
      </c>
      <c r="AO48" s="93">
        <v>348.24828953175108</v>
      </c>
      <c r="AP48" s="93">
        <v>-30032.752162488458</v>
      </c>
      <c r="AQ48" s="93">
        <v>2466.4638089431655</v>
      </c>
      <c r="AR48" s="93">
        <v>-32150.967681899365</v>
      </c>
      <c r="AS48" s="93" t="s">
        <v>332</v>
      </c>
      <c r="AT48" s="93" t="s">
        <v>332</v>
      </c>
      <c r="AU48" s="93">
        <v>-166854.27550106682</v>
      </c>
      <c r="AV48" s="93">
        <v>-259759.95573508414</v>
      </c>
      <c r="AW48" s="93" t="s">
        <v>332</v>
      </c>
      <c r="AX48" s="93" t="s">
        <v>332</v>
      </c>
      <c r="AY48" s="93">
        <v>14.709191812621132</v>
      </c>
      <c r="BA48" s="122" t="s">
        <v>300</v>
      </c>
      <c r="BB48" s="1" t="s">
        <v>301</v>
      </c>
      <c r="BC48" s="2">
        <v>-21.617098189463473</v>
      </c>
      <c r="BD48" s="2">
        <v>-7.5930953864221085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8.6966000000000019</v>
      </c>
      <c r="D49" s="93">
        <v>8.5616000000000021</v>
      </c>
      <c r="E49" s="93" t="s">
        <v>332</v>
      </c>
      <c r="F49" s="93" t="s">
        <v>332</v>
      </c>
      <c r="G49" s="93">
        <v>21.626952419794751</v>
      </c>
      <c r="H49" s="93">
        <v>14.597483896639535</v>
      </c>
      <c r="I49" s="93">
        <v>21.628799726477649</v>
      </c>
      <c r="J49" s="93">
        <v>14.597483896639535</v>
      </c>
      <c r="K49" s="93">
        <v>10.555092676089785</v>
      </c>
      <c r="L49" s="93" t="s">
        <v>332</v>
      </c>
      <c r="M49" s="93" t="s">
        <v>332</v>
      </c>
      <c r="N49" s="93">
        <v>0.35446921749609117</v>
      </c>
      <c r="O49" s="93">
        <v>0.35337633850438388</v>
      </c>
      <c r="P49" s="93">
        <v>0.35625076211193873</v>
      </c>
      <c r="Q49" s="93">
        <v>6.4941887614088076E-2</v>
      </c>
      <c r="R49" s="93">
        <v>6.5434119426879322E-2</v>
      </c>
      <c r="S49" s="93">
        <v>6.5434119426879322E-2</v>
      </c>
      <c r="T49" s="93">
        <v>3.6439272636520204</v>
      </c>
      <c r="U49" s="93">
        <v>0.17199720184128023</v>
      </c>
      <c r="V49" s="93">
        <v>-4.5969732730429425E-2</v>
      </c>
      <c r="W49" s="93">
        <v>4.9664346096222486E-2</v>
      </c>
      <c r="X49" s="93">
        <v>3.6946133657930649E-3</v>
      </c>
      <c r="Y49" s="93">
        <v>-4.7275321673822798E-2</v>
      </c>
      <c r="Z49" s="93">
        <v>0.99999999999999867</v>
      </c>
      <c r="AA49" s="93">
        <v>1.3055889433933113E-3</v>
      </c>
      <c r="AB49" s="93">
        <v>-4.6211486502642306E-2</v>
      </c>
      <c r="AC49" s="93">
        <v>1.0970359943291643</v>
      </c>
      <c r="AD49" s="93">
        <v>2.4175377221344799E-4</v>
      </c>
      <c r="AE49" s="93" t="s">
        <v>332</v>
      </c>
      <c r="AF49" s="93" t="s">
        <v>332</v>
      </c>
      <c r="AG49" s="93">
        <v>179.07282336503198</v>
      </c>
      <c r="AH49" s="93">
        <v>179.14697104053542</v>
      </c>
      <c r="AI49" s="93">
        <v>178.86650626312723</v>
      </c>
      <c r="AJ49" s="93">
        <v>178.83306173223005</v>
      </c>
      <c r="AK49" s="93">
        <v>178.83306173223005</v>
      </c>
      <c r="AL49" s="93">
        <v>50.237093240820712</v>
      </c>
      <c r="AM49" s="93">
        <v>2353.9980911376447</v>
      </c>
      <c r="AN49" s="93">
        <v>-9821.1713747294252</v>
      </c>
      <c r="AO49" s="93">
        <v>148.71846053702043</v>
      </c>
      <c r="AP49" s="93">
        <v>-9969.8898352664564</v>
      </c>
      <c r="AQ49" s="93">
        <v>830.98515599589996</v>
      </c>
      <c r="AR49" s="93">
        <v>-10652.156530725384</v>
      </c>
      <c r="AS49" s="93" t="s">
        <v>332</v>
      </c>
      <c r="AT49" s="93" t="s">
        <v>332</v>
      </c>
      <c r="AU49" s="93">
        <v>-168118.96528362102</v>
      </c>
      <c r="AV49" s="93">
        <v>-260367.00958307047</v>
      </c>
      <c r="AW49" s="93" t="s">
        <v>332</v>
      </c>
      <c r="AX49" s="93" t="s">
        <v>332</v>
      </c>
      <c r="AY49" s="93">
        <v>14.709200656761235</v>
      </c>
      <c r="BA49" s="124"/>
      <c r="BB49" s="7" t="s">
        <v>303</v>
      </c>
      <c r="BC49" s="2">
        <v>12.358877065922112</v>
      </c>
      <c r="BD49" s="2">
        <v>10.945628886906396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8.5616000000000021</v>
      </c>
      <c r="D50" s="93">
        <v>8.4266000000000023</v>
      </c>
      <c r="E50" s="93" t="s">
        <v>332</v>
      </c>
      <c r="F50" s="93" t="s">
        <v>332</v>
      </c>
      <c r="G50" s="93">
        <v>21.630647033160546</v>
      </c>
      <c r="H50" s="93">
        <v>14.597157647279325</v>
      </c>
      <c r="I50" s="93">
        <v>21.630483908480439</v>
      </c>
      <c r="J50" s="93">
        <v>14.597157647279325</v>
      </c>
      <c r="K50" s="93">
        <v>10.556650012342669</v>
      </c>
      <c r="L50" s="93" t="s">
        <v>332</v>
      </c>
      <c r="M50" s="93" t="s">
        <v>332</v>
      </c>
      <c r="N50" s="93">
        <v>0.35228345951267659</v>
      </c>
      <c r="O50" s="93">
        <v>0.35192512314227486</v>
      </c>
      <c r="P50" s="93">
        <v>0.3528673915629858</v>
      </c>
      <c r="Q50" s="93">
        <v>6.419955454799732E-2</v>
      </c>
      <c r="R50" s="93">
        <v>6.4365730219123549E-2</v>
      </c>
      <c r="S50" s="93">
        <v>6.4365730219123549E-2</v>
      </c>
      <c r="T50" s="93">
        <v>3.6454975914610457</v>
      </c>
      <c r="U50" s="93">
        <v>0.17203813918983926</v>
      </c>
      <c r="V50" s="93">
        <v>-1.5616793533861868E-2</v>
      </c>
      <c r="W50" s="93">
        <v>1.5290544173650987E-2</v>
      </c>
      <c r="X50" s="93">
        <v>-3.2624936021088063E-4</v>
      </c>
      <c r="Y50" s="93">
        <v>-1.5501978187595189E-2</v>
      </c>
      <c r="Z50" s="93">
        <v>0.99999999999995981</v>
      </c>
      <c r="AA50" s="93">
        <v>-1.1481534626730256E-4</v>
      </c>
      <c r="AB50" s="93">
        <v>-1.5595794255558456E-2</v>
      </c>
      <c r="AC50" s="93">
        <v>1.0958804038390548</v>
      </c>
      <c r="AD50" s="93">
        <v>-2.0999278303495202E-5</v>
      </c>
      <c r="AE50" s="93" t="s">
        <v>332</v>
      </c>
      <c r="AF50" s="93" t="s">
        <v>332</v>
      </c>
      <c r="AG50" s="93">
        <v>179.22111871603883</v>
      </c>
      <c r="AH50" s="93">
        <v>179.27309556508575</v>
      </c>
      <c r="AI50" s="93">
        <v>179.07649070237142</v>
      </c>
      <c r="AJ50" s="93">
        <v>179.06526622727878</v>
      </c>
      <c r="AK50" s="93">
        <v>179.06526622727878</v>
      </c>
      <c r="AL50" s="93">
        <v>50.231900222972151</v>
      </c>
      <c r="AM50" s="93">
        <v>2356.7953102074403</v>
      </c>
      <c r="AN50" s="93">
        <v>-2906.0126363576469</v>
      </c>
      <c r="AO50" s="93">
        <v>104.25574261842556</v>
      </c>
      <c r="AP50" s="93">
        <v>-3010.2683789760958</v>
      </c>
      <c r="AQ50" s="93">
        <v>279.26340525210486</v>
      </c>
      <c r="AR50" s="93">
        <v>-3185.2760416098163</v>
      </c>
      <c r="AS50" s="93" t="s">
        <v>332</v>
      </c>
      <c r="AT50" s="93" t="s">
        <v>332</v>
      </c>
      <c r="AU50" s="93">
        <v>-168544.2894444954</v>
      </c>
      <c r="AV50" s="93">
        <v>-260571.90955599168</v>
      </c>
      <c r="AW50" s="93" t="s">
        <v>332</v>
      </c>
      <c r="AX50" s="93" t="s">
        <v>332</v>
      </c>
      <c r="AY50" s="93">
        <v>14.709209512401072</v>
      </c>
      <c r="BA50" s="124"/>
      <c r="BB50" s="7" t="s">
        <v>305</v>
      </c>
      <c r="BC50" s="2">
        <v>-9.258221123541361</v>
      </c>
      <c r="BD50" s="2">
        <v>3.3525335004842862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8.4266000000000023</v>
      </c>
      <c r="D51" s="93">
        <v>8.2916000000000025</v>
      </c>
      <c r="E51" s="93" t="s">
        <v>332</v>
      </c>
      <c r="F51" s="93" t="s">
        <v>332</v>
      </c>
      <c r="G51" s="93">
        <v>21.630320783800332</v>
      </c>
      <c r="H51" s="93">
        <v>14.594372939820675</v>
      </c>
      <c r="I51" s="93">
        <v>21.62892843007101</v>
      </c>
      <c r="J51" s="93">
        <v>14.594372939820675</v>
      </c>
      <c r="K51" s="93">
        <v>10.557295541727676</v>
      </c>
      <c r="L51" s="93" t="s">
        <v>332</v>
      </c>
      <c r="M51" s="93" t="s">
        <v>332</v>
      </c>
      <c r="N51" s="93">
        <v>0.35156678677187325</v>
      </c>
      <c r="O51" s="93">
        <v>0.35146436297882899</v>
      </c>
      <c r="P51" s="93">
        <v>0.35173368285444118</v>
      </c>
      <c r="Q51" s="93">
        <v>6.3951610487196386E-2</v>
      </c>
      <c r="R51" s="93">
        <v>6.4007364737841063E-2</v>
      </c>
      <c r="S51" s="93">
        <v>6.4007364737841063E-2</v>
      </c>
      <c r="T51" s="93">
        <v>3.6463298225148599</v>
      </c>
      <c r="U51" s="93">
        <v>0.17201966889584566</v>
      </c>
      <c r="V51" s="93">
        <v>-5.4093592116177362E-3</v>
      </c>
      <c r="W51" s="93">
        <v>2.6246517529679419E-3</v>
      </c>
      <c r="X51" s="93">
        <v>-2.7847074586497943E-3</v>
      </c>
      <c r="Y51" s="93">
        <v>-4.4306337785812427E-3</v>
      </c>
      <c r="Z51" s="93">
        <v>0.9999999999999436</v>
      </c>
      <c r="AA51" s="93">
        <v>-9.7872543303674378E-4</v>
      </c>
      <c r="AB51" s="93">
        <v>-5.2311174256246583E-3</v>
      </c>
      <c r="AC51" s="93">
        <v>1.0954911980635942</v>
      </c>
      <c r="AD51" s="93">
        <v>-1.7824178599398384E-4</v>
      </c>
      <c r="AE51" s="93" t="s">
        <v>332</v>
      </c>
      <c r="AF51" s="93" t="s">
        <v>332</v>
      </c>
      <c r="AG51" s="93">
        <v>179.32507241413273</v>
      </c>
      <c r="AH51" s="93">
        <v>179.38919297919784</v>
      </c>
      <c r="AI51" s="93">
        <v>179.14668076597823</v>
      </c>
      <c r="AJ51" s="93">
        <v>179.14292864070757</v>
      </c>
      <c r="AK51" s="93">
        <v>179.14292864070757</v>
      </c>
      <c r="AL51" s="93">
        <v>50.22329364397465</v>
      </c>
      <c r="AM51" s="93">
        <v>2357.3024852992939</v>
      </c>
      <c r="AN51" s="93">
        <v>-277.72493218962717</v>
      </c>
      <c r="AO51" s="93">
        <v>128.58534808362631</v>
      </c>
      <c r="AP51" s="93">
        <v>-406.31028027331018</v>
      </c>
      <c r="AQ51" s="93">
        <v>93.378162375969737</v>
      </c>
      <c r="AR51" s="93">
        <v>-371.10309456613226</v>
      </c>
      <c r="AS51" s="93" t="s">
        <v>332</v>
      </c>
      <c r="AT51" s="93" t="s">
        <v>332</v>
      </c>
      <c r="AU51" s="93">
        <v>-168681.18062297365</v>
      </c>
      <c r="AV51" s="93">
        <v>-260640.65807135316</v>
      </c>
      <c r="AW51" s="93" t="s">
        <v>332</v>
      </c>
      <c r="AX51" s="93" t="s">
        <v>332</v>
      </c>
      <c r="AY51" s="93">
        <v>14.709218372506349</v>
      </c>
      <c r="BA51" s="124"/>
      <c r="BB51" s="7" t="s">
        <v>306</v>
      </c>
      <c r="BC51" s="2">
        <v>-13.950324917029956</v>
      </c>
      <c r="BD51" s="2">
        <v>-8.2869081317471895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8.2916000000000025</v>
      </c>
      <c r="D52" s="93">
        <v>8.1566000000000027</v>
      </c>
      <c r="E52" s="93" t="s">
        <v>332</v>
      </c>
      <c r="F52" s="93" t="s">
        <v>332</v>
      </c>
      <c r="G52" s="93">
        <v>21.627536076341684</v>
      </c>
      <c r="H52" s="93">
        <v>14.588825288759079</v>
      </c>
      <c r="I52" s="93">
        <v>21.624762250810885</v>
      </c>
      <c r="J52" s="93">
        <v>14.588825288759079</v>
      </c>
      <c r="K52" s="93">
        <v>10.557716141721688</v>
      </c>
      <c r="L52" s="93" t="s">
        <v>332</v>
      </c>
      <c r="M52" s="93" t="s">
        <v>332</v>
      </c>
      <c r="N52" s="93">
        <v>0.35136193918578473</v>
      </c>
      <c r="O52" s="93">
        <v>0.35135911325751806</v>
      </c>
      <c r="P52" s="93">
        <v>0.35136654431648101</v>
      </c>
      <c r="Q52" s="93">
        <v>6.3871409342747473E-2</v>
      </c>
      <c r="R52" s="93">
        <v>6.3889716657713688E-2</v>
      </c>
      <c r="S52" s="93">
        <v>6.3889716657713688E-2</v>
      </c>
      <c r="T52" s="93">
        <v>3.6471375880144437</v>
      </c>
      <c r="U52" s="93">
        <v>0.171958557670083</v>
      </c>
      <c r="V52" s="93">
        <v>-2.0714378114740028E-3</v>
      </c>
      <c r="W52" s="93">
        <v>-3.47621325012133E-3</v>
      </c>
      <c r="X52" s="93">
        <v>-5.5476510615953328E-3</v>
      </c>
      <c r="Y52" s="93">
        <v>-1.2222005381008703E-4</v>
      </c>
      <c r="Z52" s="93">
        <v>0.99999999999714295</v>
      </c>
      <c r="AA52" s="93">
        <v>-1.9492177576642649E-3</v>
      </c>
      <c r="AB52" s="93">
        <v>-1.7169999570335228E-3</v>
      </c>
      <c r="AC52" s="93">
        <v>1.0953633424834768</v>
      </c>
      <c r="AD52" s="93">
        <v>-3.5443785444119036E-4</v>
      </c>
      <c r="AE52" s="93" t="s">
        <v>332</v>
      </c>
      <c r="AF52" s="93" t="s">
        <v>332</v>
      </c>
      <c r="AG52" s="93">
        <v>179.45331354426295</v>
      </c>
      <c r="AH52" s="93">
        <v>179.55539800205884</v>
      </c>
      <c r="AI52" s="93">
        <v>179.16940824759254</v>
      </c>
      <c r="AJ52" s="93">
        <v>179.16818795761739</v>
      </c>
      <c r="AK52" s="93">
        <v>179.16818795761739</v>
      </c>
      <c r="AL52" s="93">
        <v>50.208631268827943</v>
      </c>
      <c r="AM52" s="93">
        <v>2356.7185150591699</v>
      </c>
      <c r="AN52" s="93">
        <v>1116.3947982694244</v>
      </c>
      <c r="AO52" s="93">
        <v>204.60872100569753</v>
      </c>
      <c r="AP52" s="93">
        <v>911.78607726355676</v>
      </c>
      <c r="AQ52" s="93">
        <v>30.36272446729053</v>
      </c>
      <c r="AR52" s="93">
        <v>1086.0320738018454</v>
      </c>
      <c r="AS52" s="93" t="s">
        <v>332</v>
      </c>
      <c r="AT52" s="93" t="s">
        <v>332</v>
      </c>
      <c r="AU52" s="93">
        <v>-168715.74085541835</v>
      </c>
      <c r="AV52" s="93">
        <v>-260663.2471845033</v>
      </c>
      <c r="AW52" s="93" t="s">
        <v>332</v>
      </c>
      <c r="AX52" s="93" t="s">
        <v>332</v>
      </c>
      <c r="AY52" s="93">
        <v>14.709227235233618</v>
      </c>
      <c r="BA52" s="124"/>
      <c r="BB52" s="7" t="s">
        <v>308</v>
      </c>
      <c r="BC52" s="2">
        <v>-7.6667732724335327</v>
      </c>
      <c r="BD52" s="2">
        <v>0.69381274532509762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8.1566000000000027</v>
      </c>
      <c r="D53" s="93">
        <v>8.021600000000003</v>
      </c>
      <c r="E53" s="93" t="s">
        <v>332</v>
      </c>
      <c r="F53" s="93" t="s">
        <v>332</v>
      </c>
      <c r="G53" s="93">
        <v>21.62198842528009</v>
      </c>
      <c r="H53" s="93">
        <v>14.579005169228243</v>
      </c>
      <c r="I53" s="93">
        <v>21.617078365514672</v>
      </c>
      <c r="J53" s="93">
        <v>14.579005169228243</v>
      </c>
      <c r="K53" s="93">
        <v>10.558207900954582</v>
      </c>
      <c r="L53" s="93" t="s">
        <v>332</v>
      </c>
      <c r="M53" s="93" t="s">
        <v>332</v>
      </c>
      <c r="N53" s="93">
        <v>0.35135628732925134</v>
      </c>
      <c r="O53" s="93">
        <v>0.35141002039819935</v>
      </c>
      <c r="P53" s="93">
        <v>0.35126870615627831</v>
      </c>
      <c r="Q53" s="93">
        <v>6.3850052428006163E-2</v>
      </c>
      <c r="R53" s="93">
        <v>6.3855394711879648E-2</v>
      </c>
      <c r="S53" s="93">
        <v>6.3855394711879648E-2</v>
      </c>
      <c r="T53" s="93">
        <v>3.6483217231328258</v>
      </c>
      <c r="U53" s="93">
        <v>0.17184335699136849</v>
      </c>
      <c r="V53" s="93">
        <v>-1.127784480102373E-3</v>
      </c>
      <c r="W53" s="93">
        <v>-8.6923350507333939E-3</v>
      </c>
      <c r="X53" s="93">
        <v>-9.8201195308357664E-3</v>
      </c>
      <c r="Y53" s="93">
        <v>2.3231039245401605E-3</v>
      </c>
      <c r="Z53" s="93">
        <v>1.0000000000005247</v>
      </c>
      <c r="AA53" s="93">
        <v>-3.4508884046437526E-3</v>
      </c>
      <c r="AB53" s="93">
        <v>-5.0071687134289227E-4</v>
      </c>
      <c r="AC53" s="93">
        <v>1.0953262097362364</v>
      </c>
      <c r="AD53" s="93">
        <v>-6.2706760875935622E-4</v>
      </c>
      <c r="AE53" s="93" t="s">
        <v>332</v>
      </c>
      <c r="AF53" s="93" t="s">
        <v>332</v>
      </c>
      <c r="AG53" s="93">
        <v>179.65748245985472</v>
      </c>
      <c r="AH53" s="93">
        <v>179.83092743298531</v>
      </c>
      <c r="AI53" s="93">
        <v>179.17548219577415</v>
      </c>
      <c r="AJ53" s="93">
        <v>179.1751459851325</v>
      </c>
      <c r="AK53" s="93">
        <v>179.1751459851325</v>
      </c>
      <c r="AL53" s="93">
        <v>50.183462618400057</v>
      </c>
      <c r="AM53" s="93">
        <v>2355.2192731435853</v>
      </c>
      <c r="AN53" s="93">
        <v>2463.1748393004859</v>
      </c>
      <c r="AO53" s="93">
        <v>347.28597543497187</v>
      </c>
      <c r="AP53" s="93">
        <v>2115.8888638650983</v>
      </c>
      <c r="AQ53" s="93">
        <v>8.3605146357409712</v>
      </c>
      <c r="AR53" s="93">
        <v>2454.81432466453</v>
      </c>
      <c r="AS53" s="93" t="s">
        <v>332</v>
      </c>
      <c r="AT53" s="93" t="s">
        <v>332</v>
      </c>
      <c r="AU53" s="93">
        <v>-168707.39663027786</v>
      </c>
      <c r="AV53" s="93">
        <v>-260669.87105247143</v>
      </c>
      <c r="AW53" s="93" t="s">
        <v>332</v>
      </c>
      <c r="AX53" s="93" t="s">
        <v>332</v>
      </c>
      <c r="AY53" s="93">
        <v>14.709236100791335</v>
      </c>
      <c r="BA53" s="124"/>
      <c r="BB53" s="7" t="s">
        <v>310</v>
      </c>
      <c r="BC53" s="2">
        <v>-15.233775198197527</v>
      </c>
      <c r="BD53" s="2">
        <v>-7.8091883088453242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8.021600000000003</v>
      </c>
      <c r="D54" s="93">
        <v>7.8866000000000032</v>
      </c>
      <c r="E54" s="93" t="s">
        <v>332</v>
      </c>
      <c r="F54" s="93" t="s">
        <v>332</v>
      </c>
      <c r="G54" s="93">
        <v>21.612168305749254</v>
      </c>
      <c r="H54" s="93">
        <v>14.561982451270833</v>
      </c>
      <c r="I54" s="93">
        <v>21.603656946770549</v>
      </c>
      <c r="J54" s="93">
        <v>14.561982451270833</v>
      </c>
      <c r="K54" s="93">
        <v>10.558977731484966</v>
      </c>
      <c r="L54" s="93" t="s">
        <v>332</v>
      </c>
      <c r="M54" s="93" t="s">
        <v>332</v>
      </c>
      <c r="N54" s="93">
        <v>0.35146375346714748</v>
      </c>
      <c r="O54" s="93">
        <v>0.35157629041215543</v>
      </c>
      <c r="P54" s="93">
        <v>0.35128025817127112</v>
      </c>
      <c r="Q54" s="93">
        <v>6.3852587351604553E-2</v>
      </c>
      <c r="R54" s="93">
        <v>6.3852965609214871E-2</v>
      </c>
      <c r="S54" s="93">
        <v>6.3852965609214871E-2</v>
      </c>
      <c r="T54" s="93">
        <v>3.6502970595795969</v>
      </c>
      <c r="U54" s="93">
        <v>0.17164134943013384</v>
      </c>
      <c r="V54" s="93">
        <v>-1.1223649246162415E-3</v>
      </c>
      <c r="W54" s="93">
        <v>-1.5900353032792493E-2</v>
      </c>
      <c r="X54" s="93">
        <v>-1.7022717957408735E-2</v>
      </c>
      <c r="Y54" s="93">
        <v>4.8624191075787018E-3</v>
      </c>
      <c r="Z54" s="93">
        <v>1.0000000000006588</v>
      </c>
      <c r="AA54" s="93">
        <v>-5.9847840321981469E-3</v>
      </c>
      <c r="AB54" s="93">
        <v>-3.5413900307169285E-5</v>
      </c>
      <c r="AC54" s="93">
        <v>1.0953239541328783</v>
      </c>
      <c r="AD54" s="93">
        <v>-1.0869510243097843E-3</v>
      </c>
      <c r="AE54" s="93" t="s">
        <v>332</v>
      </c>
      <c r="AF54" s="93" t="s">
        <v>332</v>
      </c>
      <c r="AG54" s="93">
        <v>180.00437240611586</v>
      </c>
      <c r="AH54" s="93">
        <v>180.30329861633518</v>
      </c>
      <c r="AI54" s="93">
        <v>179.17479404979122</v>
      </c>
      <c r="AJ54" s="93">
        <v>179.17481027400621</v>
      </c>
      <c r="AK54" s="93">
        <v>179.17481027400621</v>
      </c>
      <c r="AL54" s="93">
        <v>50.140259216205393</v>
      </c>
      <c r="AM54" s="93">
        <v>2352.4675991402723</v>
      </c>
      <c r="AN54" s="93">
        <v>4429.4899181925366</v>
      </c>
      <c r="AO54" s="93">
        <v>597.46403782577477</v>
      </c>
      <c r="AP54" s="93">
        <v>3832.0258803658271</v>
      </c>
      <c r="AQ54" s="93">
        <v>-0.40300387040080327</v>
      </c>
      <c r="AR54" s="93">
        <v>4429.8929220626414</v>
      </c>
      <c r="AS54" s="93" t="s">
        <v>332</v>
      </c>
      <c r="AT54" s="93" t="s">
        <v>332</v>
      </c>
      <c r="AU54" s="93">
        <v>-168670.08209398304</v>
      </c>
      <c r="AV54" s="93">
        <v>-260670.40805193243</v>
      </c>
      <c r="AW54" s="93" t="s">
        <v>332</v>
      </c>
      <c r="AX54" s="93" t="s">
        <v>332</v>
      </c>
      <c r="AY54" s="93">
        <v>14.709244970667855</v>
      </c>
      <c r="BA54" s="126"/>
      <c r="BB54" s="23" t="s">
        <v>311</v>
      </c>
      <c r="BC54" s="2">
        <v>-6.3833229912659526</v>
      </c>
      <c r="BD54" s="2">
        <v>0.21609292242320857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7.8866000000000032</v>
      </c>
      <c r="D55" s="93">
        <v>7.7516000000000034</v>
      </c>
      <c r="E55" s="93" t="s">
        <v>332</v>
      </c>
      <c r="F55" s="93" t="s">
        <v>332</v>
      </c>
      <c r="G55" s="93">
        <v>21.595145587791848</v>
      </c>
      <c r="H55" s="93">
        <v>14.532598448638092</v>
      </c>
      <c r="I55" s="93">
        <v>21.580453586475478</v>
      </c>
      <c r="J55" s="93">
        <v>14.532598448638092</v>
      </c>
      <c r="K55" s="93">
        <v>10.560279955581281</v>
      </c>
      <c r="L55" s="93" t="s">
        <v>332</v>
      </c>
      <c r="M55" s="93" t="s">
        <v>332</v>
      </c>
      <c r="N55" s="93">
        <v>0.35168882735716345</v>
      </c>
      <c r="O55" s="93">
        <v>0.35188993507268729</v>
      </c>
      <c r="P55" s="93">
        <v>0.35136070446115109</v>
      </c>
      <c r="Q55" s="93">
        <v>6.387016976326261E-2</v>
      </c>
      <c r="R55" s="93">
        <v>6.3867850240701324E-2</v>
      </c>
      <c r="S55" s="93">
        <v>6.3867850240701324E-2</v>
      </c>
      <c r="T55" s="93">
        <v>3.6536887734754742</v>
      </c>
      <c r="U55" s="93">
        <v>0.17129187065219334</v>
      </c>
      <c r="V55" s="93">
        <v>-1.6599433371204523E-3</v>
      </c>
      <c r="W55" s="93">
        <v>-2.7724059295620711E-2</v>
      </c>
      <c r="X55" s="93">
        <v>-2.9384002632741164E-2</v>
      </c>
      <c r="Y55" s="93">
        <v>8.6799914414861911E-3</v>
      </c>
      <c r="Z55" s="93">
        <v>1.0000000000004974</v>
      </c>
      <c r="AA55" s="93">
        <v>-1.0339934778610961E-2</v>
      </c>
      <c r="AB55" s="93">
        <v>2.1674974249864072E-4</v>
      </c>
      <c r="AC55" s="93">
        <v>1.0953408322201399</v>
      </c>
      <c r="AD55" s="93">
        <v>-1.8766930796202861E-3</v>
      </c>
      <c r="AE55" s="93" t="s">
        <v>332</v>
      </c>
      <c r="AF55" s="93" t="s">
        <v>332</v>
      </c>
      <c r="AG55" s="93">
        <v>180.6022248265545</v>
      </c>
      <c r="AH55" s="93">
        <v>181.11958310017366</v>
      </c>
      <c r="AI55" s="93">
        <v>179.16984705055992</v>
      </c>
      <c r="AJ55" s="93">
        <v>179.17007606761948</v>
      </c>
      <c r="AK55" s="93">
        <v>179.17007606761948</v>
      </c>
      <c r="AL55" s="93">
        <v>50.066315407941261</v>
      </c>
      <c r="AM55" s="93">
        <v>2347.6667779528157</v>
      </c>
      <c r="AN55" s="93">
        <v>7699.2319865648478</v>
      </c>
      <c r="AO55" s="93">
        <v>1030.8533444063987</v>
      </c>
      <c r="AP55" s="93">
        <v>6668.3786421567002</v>
      </c>
      <c r="AQ55" s="93">
        <v>-5.677795158380313</v>
      </c>
      <c r="AR55" s="93">
        <v>7704.9097817236088</v>
      </c>
      <c r="AS55" s="93" t="s">
        <v>332</v>
      </c>
      <c r="AT55" s="93" t="s">
        <v>332</v>
      </c>
      <c r="AU55" s="93">
        <v>-168597.92390099849</v>
      </c>
      <c r="AV55" s="93">
        <v>-260667.67681083819</v>
      </c>
      <c r="AW55" s="93" t="s">
        <v>332</v>
      </c>
      <c r="AX55" s="93" t="s">
        <v>332</v>
      </c>
      <c r="AY55" s="93">
        <v>14.709253847812013</v>
      </c>
      <c r="BA55" s="122" t="s">
        <v>312</v>
      </c>
      <c r="BB55" s="1" t="s">
        <v>241</v>
      </c>
      <c r="BC55" s="2">
        <v>-1934467.9779682283</v>
      </c>
      <c r="BD55" s="2">
        <v>-2283566.565517236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298</v>
      </c>
      <c r="B56" s="93">
        <v>16</v>
      </c>
      <c r="C56" s="93">
        <v>6.8705999999999996</v>
      </c>
      <c r="D56" s="93">
        <v>6.5855999999999995</v>
      </c>
      <c r="E56" s="93" t="s">
        <v>332</v>
      </c>
      <c r="F56" s="93">
        <v>31.867507425895457</v>
      </c>
      <c r="G56" s="93">
        <v>21.565761585159109</v>
      </c>
      <c r="H56" s="93">
        <v>48.753406189093738</v>
      </c>
      <c r="I56" s="93">
        <v>22.742411742439202</v>
      </c>
      <c r="J56" s="93">
        <v>48.753406189093738</v>
      </c>
      <c r="K56" s="93">
        <v>18.640915886832278</v>
      </c>
      <c r="L56" s="93" t="s">
        <v>332</v>
      </c>
      <c r="M56" s="93">
        <v>0.209146</v>
      </c>
      <c r="N56" s="93">
        <v>0.35209104278821107</v>
      </c>
      <c r="O56" s="93">
        <v>0.2586798901280663</v>
      </c>
      <c r="P56" s="93">
        <v>0.39707627492459469</v>
      </c>
      <c r="Q56" s="93">
        <v>7.4194225698089894E-2</v>
      </c>
      <c r="R56" s="93">
        <v>8.1083344015655021E-2</v>
      </c>
      <c r="S56" s="93">
        <v>8.1083344015655021E-2</v>
      </c>
      <c r="T56" s="93">
        <v>3.9109571697731265</v>
      </c>
      <c r="U56" s="93">
        <v>0.57098104366857472</v>
      </c>
      <c r="V56" s="93">
        <v>-3.6400383234569458</v>
      </c>
      <c r="W56" s="93">
        <v>5.9933386380171321</v>
      </c>
      <c r="X56" s="93">
        <v>2.3533003145601858</v>
      </c>
      <c r="Y56" s="93">
        <v>-4.2487897902657004</v>
      </c>
      <c r="Z56" s="93">
        <v>1.0000000000000042</v>
      </c>
      <c r="AA56" s="93">
        <v>0.60875146680877279</v>
      </c>
      <c r="AB56" s="93">
        <v>-3.8308517824345851</v>
      </c>
      <c r="AC56" s="93">
        <v>1.1133648582131241</v>
      </c>
      <c r="AD56" s="93">
        <v>0.19081345897763272</v>
      </c>
      <c r="AE56" s="93" t="s">
        <v>332</v>
      </c>
      <c r="AF56" s="93">
        <v>121.39823878558197</v>
      </c>
      <c r="AG56" s="93">
        <v>181.63694137379287</v>
      </c>
      <c r="AH56" s="93">
        <v>186.2576926514806</v>
      </c>
      <c r="AI56" s="93">
        <v>176.26382304351799</v>
      </c>
      <c r="AJ56" s="93">
        <v>175.29750868045213</v>
      </c>
      <c r="AK56" s="93">
        <v>175.29750868045213</v>
      </c>
      <c r="AL56" s="93">
        <v>52.250743114859858</v>
      </c>
      <c r="AM56" s="93">
        <v>7723.1690058823979</v>
      </c>
      <c r="AN56" s="93">
        <v>-1269994.8948912655</v>
      </c>
      <c r="AO56" s="93">
        <v>9734.046061974208</v>
      </c>
      <c r="AP56" s="93">
        <v>-1279728.9409532412</v>
      </c>
      <c r="AQ56" s="93">
        <v>139117.32561845833</v>
      </c>
      <c r="AR56" s="93">
        <v>-1409112.220509727</v>
      </c>
      <c r="AS56" s="93" t="s">
        <v>332</v>
      </c>
      <c r="AT56" s="93">
        <v>-235031.04675131271</v>
      </c>
      <c r="AU56" s="93">
        <v>-168470.63184428433</v>
      </c>
      <c r="AV56" s="93">
        <v>-257377.44660378242</v>
      </c>
      <c r="AW56" s="93" t="s">
        <v>332</v>
      </c>
      <c r="AX56" s="93">
        <v>18.6326</v>
      </c>
      <c r="AY56" s="93">
        <v>14.709262737447151</v>
      </c>
      <c r="BA56" s="124"/>
      <c r="BB56" s="7" t="s">
        <v>313</v>
      </c>
      <c r="BC56" s="2">
        <v>114171.61296312063</v>
      </c>
      <c r="BD56" s="2">
        <v>17648.949333567412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298</v>
      </c>
      <c r="B57" s="93">
        <v>17</v>
      </c>
      <c r="C57" s="93">
        <v>6.5855999999999995</v>
      </c>
      <c r="D57" s="93">
        <v>6.3005999999999993</v>
      </c>
      <c r="E57" s="93" t="s">
        <v>332</v>
      </c>
      <c r="F57" s="93" t="s">
        <v>332</v>
      </c>
      <c r="G57" s="93">
        <v>23.919061899719292</v>
      </c>
      <c r="H57" s="93">
        <v>49.350629269429653</v>
      </c>
      <c r="I57" s="93">
        <v>24.217673439887253</v>
      </c>
      <c r="J57" s="93">
        <v>49.350629269429653</v>
      </c>
      <c r="K57" s="93">
        <v>18.926464515165886</v>
      </c>
      <c r="L57" s="93" t="s">
        <v>332</v>
      </c>
      <c r="M57" s="93" t="s">
        <v>332</v>
      </c>
      <c r="N57" s="93">
        <v>0.16526873746792156</v>
      </c>
      <c r="O57" s="93">
        <v>0.11805540987814972</v>
      </c>
      <c r="P57" s="93">
        <v>0.18625986418796961</v>
      </c>
      <c r="Q57" s="93">
        <v>3.1271150198264507E-2</v>
      </c>
      <c r="R57" s="93">
        <v>3.5193081588927942E-2</v>
      </c>
      <c r="S57" s="93">
        <v>3.5193081588927942E-2</v>
      </c>
      <c r="T57" s="93">
        <v>4.2554945932381996</v>
      </c>
      <c r="U57" s="93">
        <v>0.59912296379038876</v>
      </c>
      <c r="V57" s="93">
        <v>-2.2162884836212786</v>
      </c>
      <c r="W57" s="93">
        <v>2.813511563957197</v>
      </c>
      <c r="X57" s="93">
        <v>0.59722308033591842</v>
      </c>
      <c r="Y57" s="93">
        <v>-2.2867938991590266</v>
      </c>
      <c r="Z57" s="93">
        <v>1</v>
      </c>
      <c r="AA57" s="93">
        <v>7.0505415537747987E-2</v>
      </c>
      <c r="AB57" s="93">
        <v>-2.2373066042143304</v>
      </c>
      <c r="AC57" s="93">
        <v>1.059638674056671</v>
      </c>
      <c r="AD57" s="93">
        <v>2.1018120593052844E-2</v>
      </c>
      <c r="AE57" s="93" t="s">
        <v>332</v>
      </c>
      <c r="AF57" s="93" t="s">
        <v>332</v>
      </c>
      <c r="AG57" s="93">
        <v>190.8784439291683</v>
      </c>
      <c r="AH57" s="93">
        <v>192.81741646322794</v>
      </c>
      <c r="AI57" s="93">
        <v>188.49379614149458</v>
      </c>
      <c r="AJ57" s="93">
        <v>188.16595179725866</v>
      </c>
      <c r="AK57" s="93">
        <v>188.16595179725866</v>
      </c>
      <c r="AL57" s="93">
        <v>55.188897136161749</v>
      </c>
      <c r="AM57" s="93">
        <v>8335.5401613751364</v>
      </c>
      <c r="AN57" s="93">
        <v>-576468.76898435713</v>
      </c>
      <c r="AO57" s="93">
        <v>4516.1541753702486</v>
      </c>
      <c r="AP57" s="93">
        <v>-580984.92315972748</v>
      </c>
      <c r="AQ57" s="93">
        <v>51721.479453775275</v>
      </c>
      <c r="AR57" s="93">
        <v>-628190.248438132</v>
      </c>
      <c r="AS57" s="93" t="s">
        <v>332</v>
      </c>
      <c r="AT57" s="93" t="s">
        <v>332</v>
      </c>
      <c r="AU57" s="93">
        <v>-204990.99822153797</v>
      </c>
      <c r="AV57" s="93">
        <v>-265943.84228653274</v>
      </c>
      <c r="AW57" s="93" t="s">
        <v>332</v>
      </c>
      <c r="AX57" s="93" t="s">
        <v>332</v>
      </c>
      <c r="AY57" s="93">
        <v>14.709290251093352</v>
      </c>
      <c r="BA57" s="124"/>
      <c r="BB57" s="7" t="s">
        <v>314</v>
      </c>
      <c r="BC57" s="2">
        <v>-2048639.5909313525</v>
      </c>
      <c r="BD57" s="2">
        <v>-2301215.5148508041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298</v>
      </c>
      <c r="B58" s="93">
        <v>18</v>
      </c>
      <c r="C58" s="93">
        <v>6.3005999999999993</v>
      </c>
      <c r="D58" s="93">
        <v>6.0155999999999992</v>
      </c>
      <c r="E58" s="93" t="s">
        <v>332</v>
      </c>
      <c r="F58" s="93" t="s">
        <v>332</v>
      </c>
      <c r="G58" s="93">
        <v>24.516284980055211</v>
      </c>
      <c r="H58" s="93">
        <v>49.592728066441808</v>
      </c>
      <c r="I58" s="93">
        <v>24.637334378561288</v>
      </c>
      <c r="J58" s="93">
        <v>49.592728066441808</v>
      </c>
      <c r="K58" s="93">
        <v>19.05004468638985</v>
      </c>
      <c r="L58" s="93" t="s">
        <v>332</v>
      </c>
      <c r="M58" s="93" t="s">
        <v>332</v>
      </c>
      <c r="N58" s="93">
        <v>7.0842082288377892E-2</v>
      </c>
      <c r="O58" s="93">
        <v>5.0133343923580612E-2</v>
      </c>
      <c r="P58" s="93">
        <v>7.9695237385542309E-2</v>
      </c>
      <c r="Q58" s="93">
        <v>1.2909115203891533E-2</v>
      </c>
      <c r="R58" s="93">
        <v>1.4690091666639715E-2</v>
      </c>
      <c r="S58" s="93">
        <v>1.4690091666639715E-2</v>
      </c>
      <c r="T58" s="93">
        <v>4.3712125344460704</v>
      </c>
      <c r="U58" s="93">
        <v>0.60642794982279791</v>
      </c>
      <c r="V58" s="93">
        <v>-1.0082790010492069</v>
      </c>
      <c r="W58" s="93">
        <v>1.2503777980613591</v>
      </c>
      <c r="X58" s="93">
        <v>0.24209879701215231</v>
      </c>
      <c r="Y58" s="93">
        <v>-1.0204162233033027</v>
      </c>
      <c r="Z58" s="93">
        <v>0.99999999999999956</v>
      </c>
      <c r="AA58" s="93">
        <v>1.2137222254095362E-2</v>
      </c>
      <c r="AB58" s="93">
        <v>-1.0118354545696986</v>
      </c>
      <c r="AC58" s="93">
        <v>1.0278358041421602</v>
      </c>
      <c r="AD58" s="93">
        <v>3.5564535204917185E-3</v>
      </c>
      <c r="AE58" s="93" t="s">
        <v>332</v>
      </c>
      <c r="AF58" s="93" t="s">
        <v>332</v>
      </c>
      <c r="AG58" s="93">
        <v>194.75638899728762</v>
      </c>
      <c r="AH58" s="93">
        <v>195.5334793378064</v>
      </c>
      <c r="AI58" s="93">
        <v>193.74108390932386</v>
      </c>
      <c r="AJ58" s="93">
        <v>193.60803459328673</v>
      </c>
      <c r="AK58" s="93">
        <v>193.60803459328673</v>
      </c>
      <c r="AL58" s="93">
        <v>56.332510453496212</v>
      </c>
      <c r="AM58" s="93">
        <v>8634.4544740885758</v>
      </c>
      <c r="AN58" s="93">
        <v>-255733.77542662306</v>
      </c>
      <c r="AO58" s="93">
        <v>1923.4855687254039</v>
      </c>
      <c r="AP58" s="93">
        <v>-257657.26099534836</v>
      </c>
      <c r="AQ58" s="93">
        <v>21884.84872969372</v>
      </c>
      <c r="AR58" s="93">
        <v>-277618.62415631727</v>
      </c>
      <c r="AS58" s="93" t="s">
        <v>332</v>
      </c>
      <c r="AT58" s="93" t="s">
        <v>332</v>
      </c>
      <c r="AU58" s="93">
        <v>-223511.07228474677</v>
      </c>
      <c r="AV58" s="93">
        <v>-269802.25255345542</v>
      </c>
      <c r="AW58" s="93" t="s">
        <v>332</v>
      </c>
      <c r="AX58" s="93" t="s">
        <v>332</v>
      </c>
      <c r="AY58" s="93">
        <v>14.709321244673561</v>
      </c>
      <c r="BA58" s="124"/>
      <c r="BB58" s="7" t="s">
        <v>315</v>
      </c>
      <c r="BC58" s="2">
        <v>154793.81644072538</v>
      </c>
      <c r="BD58" s="2">
        <v>227811.69297325745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6.0155999999999992</v>
      </c>
      <c r="D59" s="93">
        <v>5.730599999999999</v>
      </c>
      <c r="E59" s="93" t="s">
        <v>332</v>
      </c>
      <c r="F59" s="93" t="s">
        <v>332</v>
      </c>
      <c r="G59" s="93">
        <v>24.758383777067362</v>
      </c>
      <c r="H59" s="93">
        <v>49.689957479710664</v>
      </c>
      <c r="I59" s="93">
        <v>24.806998483701793</v>
      </c>
      <c r="J59" s="93">
        <v>49.689957479710664</v>
      </c>
      <c r="K59" s="93">
        <v>19.105677771519954</v>
      </c>
      <c r="L59" s="93" t="s">
        <v>332</v>
      </c>
      <c r="M59" s="93" t="s">
        <v>332</v>
      </c>
      <c r="N59" s="93">
        <v>2.9424605558783335E-2</v>
      </c>
      <c r="O59" s="93">
        <v>2.0761922517543028E-2</v>
      </c>
      <c r="P59" s="93">
        <v>3.3060938690466654E-2</v>
      </c>
      <c r="Q59" s="93">
        <v>5.2945104877117396E-3</v>
      </c>
      <c r="R59" s="93">
        <v>6.0525320599158737E-3</v>
      </c>
      <c r="S59" s="93">
        <v>6.0525320599158737E-3</v>
      </c>
      <c r="T59" s="93">
        <v>4.418935155423287</v>
      </c>
      <c r="U59" s="93">
        <v>0.60849985743083912</v>
      </c>
      <c r="V59" s="93">
        <v>-0.4277716605929609</v>
      </c>
      <c r="W59" s="93">
        <v>0.52500107386181427</v>
      </c>
      <c r="X59" s="93">
        <v>9.7229413268853426E-2</v>
      </c>
      <c r="Y59" s="93">
        <v>-0.42979033013767509</v>
      </c>
      <c r="Z59" s="93">
        <v>0.99999999999999978</v>
      </c>
      <c r="AA59" s="93">
        <v>2.0186695447141048E-3</v>
      </c>
      <c r="AB59" s="93">
        <v>-0.42836014473393735</v>
      </c>
      <c r="AC59" s="93">
        <v>1.0120585738775236</v>
      </c>
      <c r="AD59" s="93">
        <v>5.8848414097654523E-4</v>
      </c>
      <c r="AE59" s="93" t="s">
        <v>332</v>
      </c>
      <c r="AF59" s="93" t="s">
        <v>332</v>
      </c>
      <c r="AG59" s="93">
        <v>196.31056967832515</v>
      </c>
      <c r="AH59" s="93">
        <v>196.62260124795171</v>
      </c>
      <c r="AI59" s="93">
        <v>195.88697637761643</v>
      </c>
      <c r="AJ59" s="93">
        <v>195.8335769272299</v>
      </c>
      <c r="AK59" s="93">
        <v>195.8335769272299</v>
      </c>
      <c r="AL59" s="93">
        <v>56.994596104495308</v>
      </c>
      <c r="AM59" s="93">
        <v>8768.3469630353757</v>
      </c>
      <c r="AN59" s="93">
        <v>-107325.33980482546</v>
      </c>
      <c r="AO59" s="93">
        <v>801.03691914731951</v>
      </c>
      <c r="AP59" s="93">
        <v>-108126.37672397275</v>
      </c>
      <c r="AQ59" s="93">
        <v>8945.754228779826</v>
      </c>
      <c r="AR59" s="93">
        <v>-116271.09403360084</v>
      </c>
      <c r="AS59" s="93" t="s">
        <v>332</v>
      </c>
      <c r="AT59" s="93" t="s">
        <v>332</v>
      </c>
      <c r="AU59" s="93">
        <v>-231654.65772728049</v>
      </c>
      <c r="AV59" s="93">
        <v>-271434.22467022663</v>
      </c>
      <c r="AW59" s="93" t="s">
        <v>332</v>
      </c>
      <c r="AX59" s="93" t="s">
        <v>332</v>
      </c>
      <c r="AY59" s="93">
        <v>14.709353310181353</v>
      </c>
      <c r="BA59" s="126"/>
      <c r="BB59" s="12" t="s">
        <v>316</v>
      </c>
      <c r="BC59" s="2">
        <v>-2089261.7944089533</v>
      </c>
      <c r="BD59" s="2">
        <v>-2511378.2584904958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5.730599999999999</v>
      </c>
      <c r="D60" s="93">
        <v>5.4455999999999989</v>
      </c>
      <c r="E60" s="93" t="s">
        <v>332</v>
      </c>
      <c r="F60" s="93" t="s">
        <v>332</v>
      </c>
      <c r="G60" s="93">
        <v>24.855613190336218</v>
      </c>
      <c r="H60" s="93">
        <v>49.729055590039927</v>
      </c>
      <c r="I60" s="93">
        <v>24.875162245500849</v>
      </c>
      <c r="J60" s="93">
        <v>49.729055590039927</v>
      </c>
      <c r="K60" s="93">
        <v>19.129173782045999</v>
      </c>
      <c r="L60" s="93" t="s">
        <v>332</v>
      </c>
      <c r="M60" s="93" t="s">
        <v>332</v>
      </c>
      <c r="N60" s="93">
        <v>1.2099239476302721E-2</v>
      </c>
      <c r="O60" s="93">
        <v>8.5286091313988704E-3</v>
      </c>
      <c r="P60" s="93">
        <v>1.358630688583819E-2</v>
      </c>
      <c r="Q60" s="93">
        <v>2.1674580262310218E-3</v>
      </c>
      <c r="R60" s="93">
        <v>2.4823213198305791E-3</v>
      </c>
      <c r="S60" s="93">
        <v>2.4823213198305791E-3</v>
      </c>
      <c r="T60" s="93">
        <v>4.4382844041426353</v>
      </c>
      <c r="U60" s="93">
        <v>0.60916432914825736</v>
      </c>
      <c r="V60" s="93">
        <v>-0.17730656579560927</v>
      </c>
      <c r="W60" s="93">
        <v>0.21640467612487183</v>
      </c>
      <c r="X60" s="93">
        <v>3.9098110329262546E-2</v>
      </c>
      <c r="Y60" s="93">
        <v>-0.17764001829638384</v>
      </c>
      <c r="Z60" s="93">
        <v>1.0000000000000002</v>
      </c>
      <c r="AA60" s="93">
        <v>3.3345250077458904E-4</v>
      </c>
      <c r="AB60" s="93">
        <v>-0.17740361986844466</v>
      </c>
      <c r="AC60" s="93">
        <v>1.0050513779807351</v>
      </c>
      <c r="AD60" s="93">
        <v>9.7054072835416608E-5</v>
      </c>
      <c r="AE60" s="93" t="s">
        <v>332</v>
      </c>
      <c r="AF60" s="93" t="s">
        <v>332</v>
      </c>
      <c r="AG60" s="93">
        <v>196.93463281757823</v>
      </c>
      <c r="AH60" s="93">
        <v>197.06103308483711</v>
      </c>
      <c r="AI60" s="93">
        <v>196.75985408873726</v>
      </c>
      <c r="AJ60" s="93">
        <v>196.73831759241455</v>
      </c>
      <c r="AK60" s="93">
        <v>196.73831759241455</v>
      </c>
      <c r="AL60" s="93">
        <v>57.321252541501508</v>
      </c>
      <c r="AM60" s="93">
        <v>8825.3026704563708</v>
      </c>
      <c r="AN60" s="93">
        <v>-44226.707727641275</v>
      </c>
      <c r="AO60" s="93">
        <v>330.24523927403033</v>
      </c>
      <c r="AP60" s="93">
        <v>-44556.952966915305</v>
      </c>
      <c r="AQ60" s="93">
        <v>3635.8074284558325</v>
      </c>
      <c r="AR60" s="93">
        <v>-47862.51515609584</v>
      </c>
      <c r="AS60" s="93" t="s">
        <v>332</v>
      </c>
      <c r="AT60" s="93" t="s">
        <v>332</v>
      </c>
      <c r="AU60" s="93">
        <v>-235066.43005828763</v>
      </c>
      <c r="AV60" s="93">
        <v>-272110.17039381847</v>
      </c>
      <c r="AW60" s="93" t="s">
        <v>332</v>
      </c>
      <c r="AX60" s="93" t="s">
        <v>332</v>
      </c>
      <c r="AY60" s="93">
        <v>14.709385799925739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5.4455999999999989</v>
      </c>
      <c r="D61" s="93">
        <v>5.1605999999999987</v>
      </c>
      <c r="E61" s="93" t="s">
        <v>332</v>
      </c>
      <c r="F61" s="93" t="s">
        <v>332</v>
      </c>
      <c r="G61" s="93">
        <v>24.894711300665481</v>
      </c>
      <c r="H61" s="93">
        <v>49.744907972539607</v>
      </c>
      <c r="I61" s="93">
        <v>24.902637491915321</v>
      </c>
      <c r="J61" s="93">
        <v>49.744907972539607</v>
      </c>
      <c r="K61" s="93">
        <v>19.138881620062126</v>
      </c>
      <c r="L61" s="93" t="s">
        <v>332</v>
      </c>
      <c r="M61" s="93" t="s">
        <v>332</v>
      </c>
      <c r="N61" s="93">
        <v>4.9579787864950185E-3</v>
      </c>
      <c r="O61" s="93">
        <v>3.4933938275807375E-3</v>
      </c>
      <c r="P61" s="93">
        <v>5.5659295226242111E-3</v>
      </c>
      <c r="Q61" s="93">
        <v>8.8671139864908411E-4</v>
      </c>
      <c r="R61" s="93">
        <v>1.016281242964051E-3</v>
      </c>
      <c r="S61" s="93">
        <v>1.016281242964051E-3</v>
      </c>
      <c r="T61" s="93">
        <v>4.4461220309626359</v>
      </c>
      <c r="U61" s="93">
        <v>0.60940339004434019</v>
      </c>
      <c r="V61" s="93">
        <v>-7.2888678000731275E-2</v>
      </c>
      <c r="W61" s="93">
        <v>8.8741060500413499E-2</v>
      </c>
      <c r="X61" s="93">
        <v>1.5852382499682224E-2</v>
      </c>
      <c r="Y61" s="93">
        <v>-7.2944056615908096E-2</v>
      </c>
      <c r="Z61" s="93">
        <v>1.0000000000000002</v>
      </c>
      <c r="AA61" s="93">
        <v>5.5378615176838781E-5</v>
      </c>
      <c r="AB61" s="93">
        <v>-7.2904788479721941E-2</v>
      </c>
      <c r="AC61" s="93">
        <v>1.0020862695273047</v>
      </c>
      <c r="AD61" s="93">
        <v>1.611047899071862E-5</v>
      </c>
      <c r="AE61" s="93" t="s">
        <v>332</v>
      </c>
      <c r="AF61" s="93" t="s">
        <v>332</v>
      </c>
      <c r="AG61" s="93">
        <v>197.18743335209598</v>
      </c>
      <c r="AH61" s="93">
        <v>197.23890722381617</v>
      </c>
      <c r="AI61" s="93">
        <v>197.11573233945978</v>
      </c>
      <c r="AJ61" s="93">
        <v>197.10698539615848</v>
      </c>
      <c r="AK61" s="93">
        <v>197.10698539615848</v>
      </c>
      <c r="AL61" s="93">
        <v>57.466557740412739</v>
      </c>
      <c r="AM61" s="93">
        <v>8848.9847432685674</v>
      </c>
      <c r="AN61" s="93">
        <v>-18133.802313602686</v>
      </c>
      <c r="AO61" s="93">
        <v>135.47336021974084</v>
      </c>
      <c r="AP61" s="93">
        <v>-18269.275673822416</v>
      </c>
      <c r="AQ61" s="93">
        <v>1481.379443780701</v>
      </c>
      <c r="AR61" s="93">
        <v>-19615.18175738406</v>
      </c>
      <c r="AS61" s="93" t="s">
        <v>332</v>
      </c>
      <c r="AT61" s="93" t="s">
        <v>332</v>
      </c>
      <c r="AU61" s="93">
        <v>-236473.79944238567</v>
      </c>
      <c r="AV61" s="93">
        <v>-272387.99195131531</v>
      </c>
      <c r="AW61" s="93" t="s">
        <v>332</v>
      </c>
      <c r="AX61" s="93" t="s">
        <v>332</v>
      </c>
      <c r="AY61" s="93">
        <v>14.709418457464919</v>
      </c>
      <c r="BA61" s="11" t="s">
        <v>119</v>
      </c>
      <c r="BB61" s="11" t="s">
        <v>317</v>
      </c>
      <c r="BC61" s="2">
        <f>V37-V36</f>
        <v>0.12544363950646797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5.1605999999999987</v>
      </c>
      <c r="D62" s="93">
        <v>4.8755999999999986</v>
      </c>
      <c r="E62" s="93" t="s">
        <v>332</v>
      </c>
      <c r="F62" s="93" t="s">
        <v>332</v>
      </c>
      <c r="G62" s="93">
        <v>24.910563683165165</v>
      </c>
      <c r="H62" s="93">
        <v>49.751375992738566</v>
      </c>
      <c r="I62" s="93">
        <v>24.913797693264645</v>
      </c>
      <c r="J62" s="93">
        <v>49.751375992738566</v>
      </c>
      <c r="K62" s="93">
        <v>19.142866215921384</v>
      </c>
      <c r="L62" s="93" t="s">
        <v>332</v>
      </c>
      <c r="M62" s="93" t="s">
        <v>332</v>
      </c>
      <c r="N62" s="93">
        <v>2.0288088686664556E-3</v>
      </c>
      <c r="O62" s="93">
        <v>1.4291346550714978E-3</v>
      </c>
      <c r="P62" s="93">
        <v>2.2773957204415595E-3</v>
      </c>
      <c r="Q62" s="93">
        <v>3.6261820688040706E-4</v>
      </c>
      <c r="R62" s="93">
        <v>4.1574199880532172E-4</v>
      </c>
      <c r="S62" s="93">
        <v>4.1574199880532172E-4</v>
      </c>
      <c r="T62" s="93">
        <v>4.4493070132569441</v>
      </c>
      <c r="U62" s="93">
        <v>0.60949590822518585</v>
      </c>
      <c r="V62" s="93">
        <v>-2.9871080406928652E-2</v>
      </c>
      <c r="W62" s="93">
        <v>3.6339100605887784E-2</v>
      </c>
      <c r="X62" s="93">
        <v>6.4680201989591327E-3</v>
      </c>
      <c r="Y62" s="93">
        <v>-2.9880324078744677E-2</v>
      </c>
      <c r="Z62" s="93">
        <v>1.0000000000000004</v>
      </c>
      <c r="AA62" s="93">
        <v>9.2436718160349413E-6</v>
      </c>
      <c r="AB62" s="93">
        <v>-2.9873769434574489E-2</v>
      </c>
      <c r="AC62" s="93">
        <v>1.00085653210613</v>
      </c>
      <c r="AD62" s="93">
        <v>2.6890276458284645E-6</v>
      </c>
      <c r="AE62" s="93" t="s">
        <v>332</v>
      </c>
      <c r="AF62" s="93" t="s">
        <v>332</v>
      </c>
      <c r="AG62" s="93">
        <v>197.29038109553633</v>
      </c>
      <c r="AH62" s="93">
        <v>197.31135754217408</v>
      </c>
      <c r="AI62" s="93">
        <v>197.26111991268755</v>
      </c>
      <c r="AJ62" s="93">
        <v>197.25755241734947</v>
      </c>
      <c r="AK62" s="93">
        <v>197.25755241734947</v>
      </c>
      <c r="AL62" s="93">
        <v>57.528182905209597</v>
      </c>
      <c r="AM62" s="93">
        <v>8858.7397653668322</v>
      </c>
      <c r="AN62" s="93">
        <v>-7425.8041566831471</v>
      </c>
      <c r="AO62" s="93">
        <v>55.324405945962233</v>
      </c>
      <c r="AP62" s="93">
        <v>-7481.1285626291246</v>
      </c>
      <c r="AQ62" s="93">
        <v>604.98181775471221</v>
      </c>
      <c r="AR62" s="93">
        <v>-8030.7859744349407</v>
      </c>
      <c r="AS62" s="93" t="s">
        <v>332</v>
      </c>
      <c r="AT62" s="93" t="s">
        <v>332</v>
      </c>
      <c r="AU62" s="93">
        <v>-237051.27048546009</v>
      </c>
      <c r="AV62" s="93">
        <v>-272501.8379105429</v>
      </c>
      <c r="AW62" s="93" t="s">
        <v>332</v>
      </c>
      <c r="AX62" s="93" t="s">
        <v>332</v>
      </c>
      <c r="AY62" s="93">
        <v>14.709451182087077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4.8755999999999986</v>
      </c>
      <c r="D63" s="93">
        <v>4.5905999999999985</v>
      </c>
      <c r="E63" s="93" t="s">
        <v>332</v>
      </c>
      <c r="F63" s="93" t="s">
        <v>332</v>
      </c>
      <c r="G63" s="93">
        <v>24.917031703364124</v>
      </c>
      <c r="H63" s="93">
        <v>49.754035618411478</v>
      </c>
      <c r="I63" s="93">
        <v>24.91836151620058</v>
      </c>
      <c r="J63" s="93">
        <v>49.754035618411478</v>
      </c>
      <c r="K63" s="93">
        <v>19.144498391814565</v>
      </c>
      <c r="L63" s="93" t="s">
        <v>332</v>
      </c>
      <c r="M63" s="93" t="s">
        <v>332</v>
      </c>
      <c r="N63" s="93">
        <v>8.2946044147654029E-4</v>
      </c>
      <c r="O63" s="93">
        <v>5.8409141581118097E-4</v>
      </c>
      <c r="P63" s="93">
        <v>9.3111796519349812E-4</v>
      </c>
      <c r="Q63" s="93">
        <v>1.4822548592348974E-4</v>
      </c>
      <c r="R63" s="93">
        <v>1.6997418772432064E-4</v>
      </c>
      <c r="S63" s="93">
        <v>1.6997418772432064E-4</v>
      </c>
      <c r="T63" s="93">
        <v>4.4506014704018577</v>
      </c>
      <c r="U63" s="93">
        <v>0.60953333054226044</v>
      </c>
      <c r="V63" s="93">
        <v>-1.2226834708289822E-2</v>
      </c>
      <c r="W63" s="93">
        <v>1.4886460381203198E-2</v>
      </c>
      <c r="X63" s="93">
        <v>2.6596256729133762E-3</v>
      </c>
      <c r="Y63" s="93">
        <v>-1.2228388172814643E-2</v>
      </c>
      <c r="Z63" s="93">
        <v>0.99999999999999989</v>
      </c>
      <c r="AA63" s="93">
        <v>1.5534645248197387E-6</v>
      </c>
      <c r="AB63" s="93">
        <v>-1.2227286776003233E-2</v>
      </c>
      <c r="AC63" s="93">
        <v>1.000350706025954</v>
      </c>
      <c r="AD63" s="93">
        <v>4.520677134042008E-7</v>
      </c>
      <c r="AE63" s="93" t="s">
        <v>332</v>
      </c>
      <c r="AF63" s="93" t="s">
        <v>332</v>
      </c>
      <c r="AG63" s="93">
        <v>197.3323339888118</v>
      </c>
      <c r="AH63" s="93">
        <v>197.34077317352478</v>
      </c>
      <c r="AI63" s="93">
        <v>197.32060411725001</v>
      </c>
      <c r="AJ63" s="93">
        <v>197.31914555160864</v>
      </c>
      <c r="AK63" s="93">
        <v>197.31914555160864</v>
      </c>
      <c r="AL63" s="93">
        <v>57.553852427220967</v>
      </c>
      <c r="AM63" s="93">
        <v>8862.7455393244836</v>
      </c>
      <c r="AN63" s="93">
        <v>-3042.9781811887933</v>
      </c>
      <c r="AO63" s="93">
        <v>22.223065608837054</v>
      </c>
      <c r="AP63" s="93">
        <v>-3065.2012467976106</v>
      </c>
      <c r="AQ63" s="93">
        <v>247.47894220787364</v>
      </c>
      <c r="AR63" s="93">
        <v>-3290.4571234003643</v>
      </c>
      <c r="AS63" s="93" t="s">
        <v>332</v>
      </c>
      <c r="AT63" s="93" t="s">
        <v>332</v>
      </c>
      <c r="AU63" s="93">
        <v>-237287.7573921328</v>
      </c>
      <c r="AV63" s="93">
        <v>-272548.43162436638</v>
      </c>
      <c r="AW63" s="93" t="s">
        <v>332</v>
      </c>
      <c r="AX63" s="93" t="s">
        <v>332</v>
      </c>
      <c r="AY63" s="93">
        <v>14.709483933813427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4.5905999999999985</v>
      </c>
      <c r="D64" s="93">
        <v>4.3055999999999983</v>
      </c>
      <c r="E64" s="93" t="s">
        <v>332</v>
      </c>
      <c r="F64" s="93" t="s">
        <v>332</v>
      </c>
      <c r="G64" s="93">
        <v>24.919691329037036</v>
      </c>
      <c r="H64" s="93">
        <v>49.755159243166389</v>
      </c>
      <c r="I64" s="93">
        <v>24.920253141414491</v>
      </c>
      <c r="J64" s="93">
        <v>49.755159243166389</v>
      </c>
      <c r="K64" s="93">
        <v>19.145167121954294</v>
      </c>
      <c r="L64" s="93" t="s">
        <v>332</v>
      </c>
      <c r="M64" s="93" t="s">
        <v>332</v>
      </c>
      <c r="N64" s="93">
        <v>3.3872239014582175E-4</v>
      </c>
      <c r="O64" s="93">
        <v>2.3835190183060239E-4</v>
      </c>
      <c r="P64" s="93">
        <v>3.8029673856877766E-4</v>
      </c>
      <c r="Q64" s="93">
        <v>6.0534556916406559E-5</v>
      </c>
      <c r="R64" s="93">
        <v>6.9433074025039093E-5</v>
      </c>
      <c r="S64" s="93">
        <v>6.9433074025039093E-5</v>
      </c>
      <c r="T64" s="93">
        <v>4.4511237670559511</v>
      </c>
      <c r="U64" s="93">
        <v>0.60954924161922552</v>
      </c>
      <c r="V64" s="93">
        <v>-5.0022481353880271E-3</v>
      </c>
      <c r="W64" s="93">
        <v>6.1258728902976595E-3</v>
      </c>
      <c r="X64" s="93">
        <v>1.1236247549096328E-3</v>
      </c>
      <c r="Y64" s="93">
        <v>-5.0025159534853028E-3</v>
      </c>
      <c r="Z64" s="93">
        <v>1.0000000000000002</v>
      </c>
      <c r="AA64" s="93">
        <v>2.6781809727665547E-7</v>
      </c>
      <c r="AB64" s="93">
        <v>-5.0023261521088096E-3</v>
      </c>
      <c r="AC64" s="93">
        <v>1.0001433470230345</v>
      </c>
      <c r="AD64" s="93">
        <v>7.8016720784006939E-8</v>
      </c>
      <c r="AE64" s="93" t="s">
        <v>332</v>
      </c>
      <c r="AF64" s="93" t="s">
        <v>332</v>
      </c>
      <c r="AG64" s="93">
        <v>197.34921235823776</v>
      </c>
      <c r="AH64" s="93">
        <v>197.35229521923853</v>
      </c>
      <c r="AI64" s="93">
        <v>197.34498769548594</v>
      </c>
      <c r="AJ64" s="93">
        <v>197.3443900218511</v>
      </c>
      <c r="AK64" s="93">
        <v>197.3443900218511</v>
      </c>
      <c r="AL64" s="93">
        <v>57.564604272937515</v>
      </c>
      <c r="AM64" s="93">
        <v>8864.3938928037733</v>
      </c>
      <c r="AN64" s="93">
        <v>-1254.4411760222204</v>
      </c>
      <c r="AO64" s="93">
        <v>8.0535047816499876</v>
      </c>
      <c r="AP64" s="93">
        <v>-1262.4946808038712</v>
      </c>
      <c r="AQ64" s="93">
        <v>101.43137337298248</v>
      </c>
      <c r="AR64" s="93">
        <v>-1355.8725493959148</v>
      </c>
      <c r="AS64" s="93" t="s">
        <v>332</v>
      </c>
      <c r="AT64" s="93" t="s">
        <v>332</v>
      </c>
      <c r="AU64" s="93">
        <v>-237384.54356568187</v>
      </c>
      <c r="AV64" s="93">
        <v>-272567.48892466968</v>
      </c>
      <c r="AW64" s="93" t="s">
        <v>332</v>
      </c>
      <c r="AX64" s="93" t="s">
        <v>332</v>
      </c>
      <c r="AY64" s="93">
        <v>14.709516696534662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4.3055999999999983</v>
      </c>
      <c r="D65" s="93">
        <v>4.0205999999999982</v>
      </c>
      <c r="E65" s="93" t="s">
        <v>332</v>
      </c>
      <c r="F65" s="93" t="s">
        <v>332</v>
      </c>
      <c r="G65" s="93">
        <v>24.920814953791947</v>
      </c>
      <c r="H65" s="93">
        <v>49.755698176964934</v>
      </c>
      <c r="I65" s="93">
        <v>24.921084420691219</v>
      </c>
      <c r="J65" s="93">
        <v>49.755698176964934</v>
      </c>
      <c r="K65" s="93">
        <v>19.145442700153446</v>
      </c>
      <c r="L65" s="93" t="s">
        <v>332</v>
      </c>
      <c r="M65" s="93" t="s">
        <v>332</v>
      </c>
      <c r="N65" s="93">
        <v>1.3798141351538306E-4</v>
      </c>
      <c r="O65" s="93">
        <v>9.6928438430365585E-5</v>
      </c>
      <c r="P65" s="93">
        <v>1.5498423646805791E-4</v>
      </c>
      <c r="Q65" s="93">
        <v>2.466909728703073E-5</v>
      </c>
      <c r="R65" s="93">
        <v>2.8309050598218387E-5</v>
      </c>
      <c r="S65" s="93">
        <v>2.8309050598218387E-5</v>
      </c>
      <c r="T65" s="93">
        <v>4.45132731117672</v>
      </c>
      <c r="U65" s="93">
        <v>0.60955701541722473</v>
      </c>
      <c r="V65" s="93">
        <v>-2.0461170776169975E-3</v>
      </c>
      <c r="W65" s="93">
        <v>2.5850508761619314E-3</v>
      </c>
      <c r="X65" s="93">
        <v>5.3893379854493375E-4</v>
      </c>
      <c r="Y65" s="93">
        <v>-2.0461693156285073E-3</v>
      </c>
      <c r="Z65" s="93">
        <v>1.0000000000000002</v>
      </c>
      <c r="AA65" s="93">
        <v>5.2238011510305661E-8</v>
      </c>
      <c r="AB65" s="93">
        <v>-2.0461323343211701E-3</v>
      </c>
      <c r="AC65" s="93">
        <v>1.0000584594477684</v>
      </c>
      <c r="AD65" s="93">
        <v>1.5256704172098563E-8</v>
      </c>
      <c r="AE65" s="93" t="s">
        <v>332</v>
      </c>
      <c r="AF65" s="93" t="s">
        <v>332</v>
      </c>
      <c r="AG65" s="93">
        <v>197.35537808023932</v>
      </c>
      <c r="AH65" s="93">
        <v>197.35570303169729</v>
      </c>
      <c r="AI65" s="93">
        <v>197.35502124115268</v>
      </c>
      <c r="AJ65" s="93">
        <v>197.3547753822358</v>
      </c>
      <c r="AK65" s="93">
        <v>197.3547753822358</v>
      </c>
      <c r="AL65" s="93">
        <v>57.56943837865466</v>
      </c>
      <c r="AM65" s="93">
        <v>8865.0841862717425</v>
      </c>
      <c r="AN65" s="93">
        <v>-534.49943548795227</v>
      </c>
      <c r="AO65" s="93">
        <v>0.75146434558129183</v>
      </c>
      <c r="AP65" s="93">
        <v>-535.25089983352484</v>
      </c>
      <c r="AQ65" s="93">
        <v>41.728641017286442</v>
      </c>
      <c r="AR65" s="93">
        <v>-576.22807650381742</v>
      </c>
      <c r="AS65" s="93" t="s">
        <v>332</v>
      </c>
      <c r="AT65" s="93" t="s">
        <v>332</v>
      </c>
      <c r="AU65" s="93">
        <v>-237424.17750334679</v>
      </c>
      <c r="AV65" s="93">
        <v>-272575.27905961953</v>
      </c>
      <c r="AW65" s="93" t="s">
        <v>332</v>
      </c>
      <c r="AX65" s="93" t="s">
        <v>332</v>
      </c>
      <c r="AY65" s="93">
        <v>14.709549463689845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4.0205999999999982</v>
      </c>
      <c r="D66" s="93">
        <v>3.735599999999998</v>
      </c>
      <c r="E66" s="93" t="s">
        <v>332</v>
      </c>
      <c r="F66" s="93" t="s">
        <v>332</v>
      </c>
      <c r="G66" s="93">
        <v>24.921353887590488</v>
      </c>
      <c r="H66" s="93">
        <v>49.756102006885662</v>
      </c>
      <c r="I66" s="93">
        <v>24.921555802550852</v>
      </c>
      <c r="J66" s="93">
        <v>49.756102006885662</v>
      </c>
      <c r="K66" s="93">
        <v>19.145560289964177</v>
      </c>
      <c r="L66" s="93" t="s">
        <v>332</v>
      </c>
      <c r="M66" s="93" t="s">
        <v>332</v>
      </c>
      <c r="N66" s="93">
        <v>5.5875463345348115E-5</v>
      </c>
      <c r="O66" s="93">
        <v>3.9084956073257836E-5</v>
      </c>
      <c r="P66" s="93">
        <v>6.2829196533781888E-5</v>
      </c>
      <c r="Q66" s="93">
        <v>1.0000490271220214E-5</v>
      </c>
      <c r="R66" s="93">
        <v>1.1489268853253748E-5</v>
      </c>
      <c r="S66" s="93">
        <v>1.1489268853253748E-5</v>
      </c>
      <c r="T66" s="93">
        <v>4.4513923752847191</v>
      </c>
      <c r="U66" s="93">
        <v>0.60956275699232099</v>
      </c>
      <c r="V66" s="93">
        <v>-8.3687534419435515E-4</v>
      </c>
      <c r="W66" s="93">
        <v>1.2407052649232217E-3</v>
      </c>
      <c r="X66" s="93">
        <v>4.0382992072886649E-4</v>
      </c>
      <c r="Y66" s="93">
        <v>-8.3689112786906785E-4</v>
      </c>
      <c r="Z66" s="93">
        <v>1</v>
      </c>
      <c r="AA66" s="93">
        <v>1.5783674712754941E-8</v>
      </c>
      <c r="AB66" s="93">
        <v>-8.3687998390488607E-4</v>
      </c>
      <c r="AC66" s="93">
        <v>1.0000237282409197</v>
      </c>
      <c r="AD66" s="93">
        <v>4.6397105302420963E-9</v>
      </c>
      <c r="AE66" s="93" t="s">
        <v>332</v>
      </c>
      <c r="AF66" s="93" t="s">
        <v>332</v>
      </c>
      <c r="AG66" s="93">
        <v>197.35602798315529</v>
      </c>
      <c r="AH66" s="93">
        <v>197.35384719440626</v>
      </c>
      <c r="AI66" s="93">
        <v>197.35918679495802</v>
      </c>
      <c r="AJ66" s="93">
        <v>197.3590847760394</v>
      </c>
      <c r="AK66" s="93">
        <v>197.3590847760394</v>
      </c>
      <c r="AL66" s="93">
        <v>57.572416116414992</v>
      </c>
      <c r="AM66" s="93">
        <v>8865.4009050721052</v>
      </c>
      <c r="AN66" s="93">
        <v>-268.35701722138765</v>
      </c>
      <c r="AO66" s="93">
        <v>-5.8856076203890302</v>
      </c>
      <c r="AP66" s="93">
        <v>-262.47140960099654</v>
      </c>
      <c r="AQ66" s="93">
        <v>17.315984003565212</v>
      </c>
      <c r="AR66" s="93">
        <v>-285.67300122809996</v>
      </c>
      <c r="AS66" s="93" t="s">
        <v>332</v>
      </c>
      <c r="AT66" s="93" t="s">
        <v>332</v>
      </c>
      <c r="AU66" s="93">
        <v>-237440.49056255992</v>
      </c>
      <c r="AV66" s="93">
        <v>-272578.46023655072</v>
      </c>
      <c r="AW66" s="93" t="s">
        <v>332</v>
      </c>
      <c r="AX66" s="93" t="s">
        <v>332</v>
      </c>
      <c r="AY66" s="93">
        <v>14.709582232561134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3.735599999999998</v>
      </c>
      <c r="D67" s="93">
        <v>3.4505999999999979</v>
      </c>
      <c r="E67" s="93" t="s">
        <v>332</v>
      </c>
      <c r="F67" s="93" t="s">
        <v>332</v>
      </c>
      <c r="G67" s="93">
        <v>24.921757717511216</v>
      </c>
      <c r="H67" s="93">
        <v>49.756702623565452</v>
      </c>
      <c r="I67" s="93">
        <v>24.922058025851108</v>
      </c>
      <c r="J67" s="93">
        <v>49.756702623565452</v>
      </c>
      <c r="K67" s="93">
        <v>19.145620175006091</v>
      </c>
      <c r="L67" s="93" t="s">
        <v>332</v>
      </c>
      <c r="M67" s="93" t="s">
        <v>332</v>
      </c>
      <c r="N67" s="93">
        <v>2.2294448801167545E-5</v>
      </c>
      <c r="O67" s="93">
        <v>1.5427326929545874E-5</v>
      </c>
      <c r="P67" s="93">
        <v>2.513831303050218E-5</v>
      </c>
      <c r="Q67" s="93">
        <v>4.0012315207659176E-6</v>
      </c>
      <c r="R67" s="93">
        <v>4.6101302407843488E-6</v>
      </c>
      <c r="S67" s="93">
        <v>4.6101302407843488E-6</v>
      </c>
      <c r="T67" s="93">
        <v>4.451380962701375</v>
      </c>
      <c r="U67" s="93">
        <v>0.60957075878212297</v>
      </c>
      <c r="V67" s="93">
        <v>-3.4227635360041471E-4</v>
      </c>
      <c r="W67" s="93">
        <v>9.4289303338450695E-4</v>
      </c>
      <c r="X67" s="93">
        <v>6.006166797840923E-4</v>
      </c>
      <c r="Y67" s="93">
        <v>-3.4228561951029312E-4</v>
      </c>
      <c r="Z67" s="93">
        <v>0.99999999999999989</v>
      </c>
      <c r="AA67" s="93">
        <v>9.2659098783675572E-9</v>
      </c>
      <c r="AB67" s="93">
        <v>-3.4227912252153336E-4</v>
      </c>
      <c r="AC67" s="93">
        <v>1.0000095214688525</v>
      </c>
      <c r="AD67" s="93">
        <v>2.7689211185921336E-9</v>
      </c>
      <c r="AE67" s="93" t="s">
        <v>332</v>
      </c>
      <c r="AF67" s="93" t="s">
        <v>332</v>
      </c>
      <c r="AG67" s="93">
        <v>197.35166640565726</v>
      </c>
      <c r="AH67" s="93">
        <v>197.34511958865428</v>
      </c>
      <c r="AI67" s="93">
        <v>197.36095259260654</v>
      </c>
      <c r="AJ67" s="93">
        <v>197.3609093941198</v>
      </c>
      <c r="AK67" s="93">
        <v>197.3609093941198</v>
      </c>
      <c r="AL67" s="93">
        <v>57.576023066186927</v>
      </c>
      <c r="AM67" s="93">
        <v>8865.6097002664246</v>
      </c>
      <c r="AN67" s="93">
        <v>-228.20198191418112</v>
      </c>
      <c r="AO67" s="93">
        <v>-17.453174169991218</v>
      </c>
      <c r="AP67" s="93">
        <v>-210.74880774418492</v>
      </c>
      <c r="AQ67" s="93">
        <v>7.3324072868937611</v>
      </c>
      <c r="AR67" s="93">
        <v>-235.53438920214248</v>
      </c>
      <c r="AS67" s="93" t="s">
        <v>332</v>
      </c>
      <c r="AT67" s="93" t="s">
        <v>332</v>
      </c>
      <c r="AU67" s="93">
        <v>-237447.41107935074</v>
      </c>
      <c r="AV67" s="93">
        <v>-272579.75627926947</v>
      </c>
      <c r="AW67" s="93" t="s">
        <v>332</v>
      </c>
      <c r="AX67" s="93" t="s">
        <v>332</v>
      </c>
      <c r="AY67" s="93">
        <v>14.709615001935743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3.4505999999999979</v>
      </c>
      <c r="D68" s="93">
        <v>3.1655999999999977</v>
      </c>
      <c r="E68" s="93" t="s">
        <v>332</v>
      </c>
      <c r="F68" s="93" t="s">
        <v>332</v>
      </c>
      <c r="G68" s="93">
        <v>24.922358334191003</v>
      </c>
      <c r="H68" s="93">
        <v>49.757994906889827</v>
      </c>
      <c r="I68" s="93">
        <v>24.92300447585319</v>
      </c>
      <c r="J68" s="93">
        <v>49.757994906889827</v>
      </c>
      <c r="K68" s="93">
        <v>19.145673228505633</v>
      </c>
      <c r="L68" s="93" t="s">
        <v>332</v>
      </c>
      <c r="M68" s="93" t="s">
        <v>332</v>
      </c>
      <c r="N68" s="93">
        <v>8.5602050579242026E-6</v>
      </c>
      <c r="O68" s="93">
        <v>5.7516679796777453E-6</v>
      </c>
      <c r="P68" s="93">
        <v>9.7232042593141101E-6</v>
      </c>
      <c r="Q68" s="93">
        <v>1.5476268014412249E-6</v>
      </c>
      <c r="R68" s="93">
        <v>1.796654950727921E-6</v>
      </c>
      <c r="S68" s="93">
        <v>1.796654950727921E-6</v>
      </c>
      <c r="T68" s="93">
        <v>4.4512901619018361</v>
      </c>
      <c r="U68" s="93">
        <v>0.60958717320930611</v>
      </c>
      <c r="V68" s="93">
        <v>-1.3998693155885472E-4</v>
      </c>
      <c r="W68" s="93">
        <v>1.4322702559357837E-3</v>
      </c>
      <c r="X68" s="93">
        <v>1.2922833243769289E-3</v>
      </c>
      <c r="Y68" s="93">
        <v>-1.3999436434347222E-4</v>
      </c>
      <c r="Z68" s="93">
        <v>1</v>
      </c>
      <c r="AA68" s="93">
        <v>7.432784617490291E-9</v>
      </c>
      <c r="AB68" s="93">
        <v>-1.3998925334608722E-4</v>
      </c>
      <c r="AC68" s="93">
        <v>1.0000037107617705</v>
      </c>
      <c r="AD68" s="93">
        <v>2.3217872324849452E-9</v>
      </c>
      <c r="AE68" s="93" t="s">
        <v>332</v>
      </c>
      <c r="AF68" s="93" t="s">
        <v>332</v>
      </c>
      <c r="AG68" s="93">
        <v>197.33857277165129</v>
      </c>
      <c r="AH68" s="93">
        <v>197.32214183034304</v>
      </c>
      <c r="AI68" s="93">
        <v>197.36173695364934</v>
      </c>
      <c r="AJ68" s="93">
        <v>197.36171781052593</v>
      </c>
      <c r="AK68" s="93">
        <v>197.36171781052593</v>
      </c>
      <c r="AL68" s="93">
        <v>57.583262190440074</v>
      </c>
      <c r="AM68" s="93">
        <v>8865.8832498390293</v>
      </c>
      <c r="AN68" s="93">
        <v>-378.37466812419717</v>
      </c>
      <c r="AO68" s="93">
        <v>-43.652448314577533</v>
      </c>
      <c r="AP68" s="93">
        <v>-334.72221980962189</v>
      </c>
      <c r="AQ68" s="93">
        <v>3.2494170085206533</v>
      </c>
      <c r="AR68" s="93">
        <v>-381.62408513135267</v>
      </c>
      <c r="AS68" s="93" t="s">
        <v>332</v>
      </c>
      <c r="AT68" s="93" t="s">
        <v>332</v>
      </c>
      <c r="AU68" s="93">
        <v>-237450.84522892439</v>
      </c>
      <c r="AV68" s="93">
        <v>-272580.28130835411</v>
      </c>
      <c r="AW68" s="93" t="s">
        <v>332</v>
      </c>
      <c r="AX68" s="93" t="s">
        <v>332</v>
      </c>
      <c r="AY68" s="93">
        <v>14.709647771069241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3.1655999999999977</v>
      </c>
      <c r="D69" s="93">
        <v>2.8805999999999976</v>
      </c>
      <c r="E69" s="93">
        <v>24.918295085643397</v>
      </c>
      <c r="F69" s="93" t="s">
        <v>332</v>
      </c>
      <c r="G69" s="93">
        <v>24.923650617515381</v>
      </c>
      <c r="H69" s="93">
        <v>49.752639375017843</v>
      </c>
      <c r="I69" s="93">
        <v>24.920972851579389</v>
      </c>
      <c r="J69" s="93">
        <v>49.752639375017843</v>
      </c>
      <c r="K69" s="93">
        <v>19.145680845639614</v>
      </c>
      <c r="L69" s="93">
        <v>6.4605617897213739E-7</v>
      </c>
      <c r="M69" s="93" t="s">
        <v>332</v>
      </c>
      <c r="N69" s="93">
        <v>2.943130901431288E-6</v>
      </c>
      <c r="O69" s="93">
        <v>1.7945935402017129E-6</v>
      </c>
      <c r="P69" s="93">
        <v>3.4190210313223455E-6</v>
      </c>
      <c r="Q69" s="93">
        <v>5.4419996074115942E-7</v>
      </c>
      <c r="R69" s="93">
        <v>6.460561789721375E-7</v>
      </c>
      <c r="S69" s="93">
        <v>6.460561789721375E-7</v>
      </c>
      <c r="T69" s="93">
        <v>4.4532333586188546</v>
      </c>
      <c r="U69" s="93">
        <v>0.60952212007416329</v>
      </c>
      <c r="V69" s="93">
        <v>-5.7254947799355551E-5</v>
      </c>
      <c r="W69" s="93">
        <v>-5.2982769241865764E-3</v>
      </c>
      <c r="X69" s="93">
        <v>-5.3555318719859316E-3</v>
      </c>
      <c r="Y69" s="93">
        <v>-5.7245336796453734E-5</v>
      </c>
      <c r="Z69" s="93">
        <v>1.0000000000000002</v>
      </c>
      <c r="AA69" s="93">
        <v>-9.6110029018103395E-9</v>
      </c>
      <c r="AB69" s="93">
        <v>-5.7251487824897947E-5</v>
      </c>
      <c r="AC69" s="93">
        <v>1.0000013343534404</v>
      </c>
      <c r="AD69" s="93">
        <v>-3.4599744575787294E-9</v>
      </c>
      <c r="AE69" s="93">
        <v>197.76194865113752</v>
      </c>
      <c r="AF69" s="93" t="s">
        <v>332</v>
      </c>
      <c r="AG69" s="93">
        <v>197.30571088903477</v>
      </c>
      <c r="AH69" s="93">
        <v>197.53382977008616</v>
      </c>
      <c r="AI69" s="93">
        <v>197.36211990805614</v>
      </c>
      <c r="AJ69" s="93">
        <v>197.36211060192406</v>
      </c>
      <c r="AK69" s="93">
        <v>197.36211060192406</v>
      </c>
      <c r="AL69" s="93">
        <v>57.535108974672383</v>
      </c>
      <c r="AM69" s="93">
        <v>8864.9483664351155</v>
      </c>
      <c r="AN69" s="93">
        <v>1449.380247721449</v>
      </c>
      <c r="AO69" s="93">
        <v>189.14679827939202</v>
      </c>
      <c r="AP69" s="93">
        <v>1260.2334494420561</v>
      </c>
      <c r="AQ69" s="93">
        <v>1.5794876619597544</v>
      </c>
      <c r="AR69" s="93">
        <v>1447.8007600571282</v>
      </c>
      <c r="AS69" s="93">
        <v>-237446.58395112716</v>
      </c>
      <c r="AT69" s="93" t="s">
        <v>332</v>
      </c>
      <c r="AU69" s="93">
        <v>-237453.71482863004</v>
      </c>
      <c r="AV69" s="93">
        <v>-272580.49098841596</v>
      </c>
      <c r="AW69" s="93">
        <v>14.834579439506468</v>
      </c>
      <c r="AX69" s="93" t="s">
        <v>332</v>
      </c>
      <c r="AY69" s="93">
        <v>14.709680539054544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46A16255-AA4A-4EE1-BDCE-426683CAAEA5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2024-11-04T15:06:38Z</dcterms:created>
  <dcterms:modified xsi:type="dcterms:W3CDTF">2024-11-04T15:11:53Z</dcterms:modified>
</cp:coreProperties>
</file>